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1.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7.xml" ContentType="application/vnd.openxmlformats-officedocument.spreadsheetml.pivotTable+xml"/>
  <Override PartName="/xl/drawings/drawing8.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9.xml" ContentType="application/vnd.openxmlformats-officedocument.drawing+xml"/>
  <Override PartName="/xl/tables/table3.xml" ContentType="application/vnd.openxmlformats-officedocument.spreadsheetml.table+xml"/>
  <Override PartName="/xl/pivotTables/pivotTable18.xml" ContentType="application/vnd.openxmlformats-officedocument.spreadsheetml.pivotTable+xml"/>
  <Override PartName="/xl/drawings/drawing10.xml" ContentType="application/vnd.openxmlformats-officedocument.drawing+xml"/>
  <Override PartName="/xl/tables/table4.xml" ContentType="application/vnd.openxmlformats-officedocument.spreadsheetml.tab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9.xml" ContentType="application/vnd.openxmlformats-officedocument.spreadsheetml.pivotTable+xml"/>
  <Override PartName="/xl/drawings/drawing11.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20.xml" ContentType="application/vnd.openxmlformats-officedocument.spreadsheetml.pivotTable+xml"/>
  <Override PartName="/xl/drawings/drawing12.xml" ContentType="application/vnd.openxmlformats-officedocument.drawing+xml"/>
  <Override PartName="/xl/tables/table7.xml" ContentType="application/vnd.openxmlformats-officedocument.spreadsheetml.tab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13.xml" ContentType="application/vnd.openxmlformats-officedocument.drawing+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tables/table8.xml" ContentType="application/vnd.openxmlformats-officedocument.spreadsheetml.table+xml"/>
  <Override PartName="/xl/queryTables/queryTable1.xml" ContentType="application/vnd.openxmlformats-officedocument.spreadsheetml.queryTable+xml"/>
  <Override PartName="/xl/tables/table9.xml" ContentType="application/vnd.openxmlformats-officedocument.spreadsheetml.table+xml"/>
  <Override PartName="/xl/queryTables/queryTable2.xml" ContentType="application/vnd.openxmlformats-officedocument.spreadsheetml.queryTable+xml"/>
  <Override PartName="/xl/tables/table10.xml" ContentType="application/vnd.openxmlformats-officedocument.spreadsheetml.table+xml"/>
  <Override PartName="/xl/queryTables/queryTable3.xml" ContentType="application/vnd.openxmlformats-officedocument.spreadsheetml.queryTable+xml"/>
  <Override PartName="/xl/tables/table11.xml" ContentType="application/vnd.openxmlformats-officedocument.spreadsheetml.table+xml"/>
  <Override PartName="/xl/queryTables/queryTable4.xml" ContentType="application/vnd.openxmlformats-officedocument.spreadsheetml.queryTable+xml"/>
  <Override PartName="/xl/tables/table12.xml" ContentType="application/vnd.openxmlformats-officedocument.spreadsheetml.table+xml"/>
  <Override PartName="/xl/queryTables/queryTable5.xml" ContentType="application/vnd.openxmlformats-officedocument.spreadsheetml.queryTable+xml"/>
  <Override PartName="/xl/tables/table13.xml" ContentType="application/vnd.openxmlformats-officedocument.spreadsheetml.table+xml"/>
  <Override PartName="/xl/tables/table14.xml" ContentType="application/vnd.openxmlformats-officedocument.spreadsheetml.table+xml"/>
  <Override PartName="/xl/queryTables/queryTable6.xml" ContentType="application/vnd.openxmlformats-officedocument.spreadsheetml.queryTable+xml"/>
  <Override PartName="/xl/tables/table15.xml" ContentType="application/vnd.openxmlformats-officedocument.spreadsheetml.table+xml"/>
  <Override PartName="/xl/queryTables/queryTable7.xml" ContentType="application/vnd.openxmlformats-officedocument.spreadsheetml.queryTable+xml"/>
  <Override PartName="/xl/tables/table16.xml" ContentType="application/vnd.openxmlformats-officedocument.spreadsheetml.table+xml"/>
  <Override PartName="/xl/queryTables/queryTable8.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E:\POWER BI\Sales_Analytics Capstone Project\North wind Traders project\"/>
    </mc:Choice>
  </mc:AlternateContent>
  <xr:revisionPtr revIDLastSave="0" documentId="13_ncr:1_{BC7CF93C-E15D-4362-BE30-1635A8EEB1B1}" xr6:coauthVersionLast="47" xr6:coauthVersionMax="47" xr10:uidLastSave="{00000000-0000-0000-0000-000000000000}"/>
  <bookViews>
    <workbookView xWindow="-108" yWindow="-108" windowWidth="23256" windowHeight="12456" firstSheet="4" activeTab="12" xr2:uid="{739EF1C0-3820-4386-A1C8-E6F94DF43912}"/>
  </bookViews>
  <sheets>
    <sheet name="EDA Q_1" sheetId="16" r:id="rId1"/>
    <sheet name="EDA Q_2" sheetId="18" r:id="rId2"/>
    <sheet name="EDA Q_3" sheetId="22" r:id="rId3"/>
    <sheet name="EDA Q_4" sheetId="23" r:id="rId4"/>
    <sheet name="EDA Q_5" sheetId="25" r:id="rId5"/>
    <sheet name="EDA Q_6" sheetId="26" r:id="rId6"/>
    <sheet name="EDA Q_7" sheetId="27" r:id="rId7"/>
    <sheet name="EDA Q_8" sheetId="28" r:id="rId8"/>
    <sheet name="EDA Q_9" sheetId="29" r:id="rId9"/>
    <sheet name="EDA Q_10" sheetId="32" r:id="rId10"/>
    <sheet name="EDA Q_12" sheetId="33" r:id="rId11"/>
    <sheet name="EDA Q_13" sheetId="34" r:id="rId12"/>
    <sheet name="EDA Q_14" sheetId="35" r:id="rId13"/>
    <sheet name="categories" sheetId="2" r:id="rId14"/>
    <sheet name="customers" sheetId="3" r:id="rId15"/>
    <sheet name="employees" sheetId="4" r:id="rId16"/>
    <sheet name="orders" sheetId="6" r:id="rId17"/>
    <sheet name="order details" sheetId="5" r:id="rId18"/>
    <sheet name="products" sheetId="7" r:id="rId19"/>
    <sheet name="shippers" sheetId="8" r:id="rId20"/>
    <sheet name="suppliers" sheetId="9" r:id="rId21"/>
  </sheets>
  <definedNames>
    <definedName name="_xlchart.v5.0" hidden="1">'order details'!$Q$1</definedName>
    <definedName name="_xlchart.v5.1" hidden="1">'order details'!$Q$2:$Q$2156</definedName>
    <definedName name="_xlchart.v5.2" hidden="1">'order details'!$R$1</definedName>
    <definedName name="_xlchart.v5.3" hidden="1">'order details'!$R$2:$R$2156</definedName>
    <definedName name="_xlcn.WorksheetConnection_Sales_analysisproject.xlsxcustomers1" hidden="1">customers[]</definedName>
    <definedName name="_xlcn.WorksheetConnection_Sales_analysisproject.xlsxorder_details1" hidden="1">order_details[]</definedName>
    <definedName name="_xlcn.WorksheetConnection_Sales_analysisproject.xlsxorders1" hidden="1">orders[]</definedName>
    <definedName name="ExternalData_1" localSheetId="13" hidden="1">'categories'!$A$1:$C$9</definedName>
    <definedName name="ExternalData_1" localSheetId="14" hidden="1">'customers'!$A$1:$J$93</definedName>
    <definedName name="ExternalData_1" localSheetId="15" hidden="1">employees!$A$1:$Q$10</definedName>
    <definedName name="ExternalData_1" localSheetId="17" hidden="1">'order details'!$A$1:$E$2156</definedName>
    <definedName name="ExternalData_1" localSheetId="18" hidden="1">products!$A$1:$J$78</definedName>
    <definedName name="ExternalData_1" localSheetId="19" hidden="1">shippers!$A$1:$C$4</definedName>
    <definedName name="ExternalData_1" localSheetId="20" hidden="1">suppliers!$A$1:$J$30</definedName>
    <definedName name="ExternalData_2" localSheetId="16" hidden="1">orders!$A$1:$N$831</definedName>
    <definedName name="Slicer_ShipCountry">#N/A</definedName>
  </definedNames>
  <calcPr calcId="191029"/>
  <pivotCaches>
    <pivotCache cacheId="0" r:id="rId22"/>
    <pivotCache cacheId="1" r:id="rId23"/>
    <pivotCache cacheId="2" r:id="rId24"/>
    <pivotCache cacheId="3" r:id="rId25"/>
    <pivotCache cacheId="4" r:id="rId26"/>
    <pivotCache cacheId="5" r:id="rId27"/>
    <pivotCache cacheId="6" r:id="rId28"/>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9"/>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 name="orders" connection="WorksheetConnection_Sales_analysis project.xlsx!orders"/>
          <x15:modelTable id="order_details" name="order_details" connection="WorksheetConnection_Sales_analysis project.xlsx!order_details"/>
          <x15:modelTable id="customers" name="customers" connection="WorksheetConnection_Sales_analysis project.xlsx!customer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7" l="1"/>
  <c r="M3" i="7"/>
  <c r="M4" i="7"/>
  <c r="M5" i="7"/>
  <c r="M6" i="7"/>
  <c r="M7" i="7"/>
  <c r="M8"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L2" i="7"/>
  <c r="L3" i="7"/>
  <c r="L4" i="7"/>
  <c r="L5" i="7"/>
  <c r="L6" i="7"/>
  <c r="L7" i="7"/>
  <c r="L8" i="7"/>
  <c r="L9" i="7"/>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G7" i="34"/>
  <c r="G8" i="34"/>
  <c r="G9" i="34"/>
  <c r="G10" i="34"/>
  <c r="G11" i="34"/>
  <c r="G12" i="34"/>
  <c r="G13" i="34"/>
  <c r="G14" i="34"/>
  <c r="G15" i="34"/>
  <c r="G16" i="34"/>
  <c r="G17" i="34"/>
  <c r="G18" i="34"/>
  <c r="G19" i="34"/>
  <c r="G20" i="34"/>
  <c r="G21" i="34"/>
  <c r="G22" i="34"/>
  <c r="G23" i="34"/>
  <c r="G24" i="34"/>
  <c r="G25" i="34"/>
  <c r="G26" i="34"/>
  <c r="G27" i="34"/>
  <c r="G28" i="34"/>
  <c r="G29" i="34"/>
  <c r="G30" i="34"/>
  <c r="G31" i="34"/>
  <c r="G32" i="34"/>
  <c r="G33" i="34"/>
  <c r="G34" i="34"/>
  <c r="G35" i="34"/>
  <c r="G36" i="34"/>
  <c r="G37" i="34"/>
  <c r="G38" i="34"/>
  <c r="G39" i="34"/>
  <c r="G40" i="34"/>
  <c r="G41" i="34"/>
  <c r="G42" i="34"/>
  <c r="G43" i="34"/>
  <c r="G44" i="34"/>
  <c r="G45" i="34"/>
  <c r="G46" i="34"/>
  <c r="G47" i="34"/>
  <c r="G48" i="34"/>
  <c r="G49" i="34"/>
  <c r="G50" i="34"/>
  <c r="G51" i="34"/>
  <c r="G52" i="34"/>
  <c r="G53" i="34"/>
  <c r="G54" i="34"/>
  <c r="G55" i="34"/>
  <c r="G56" i="34"/>
  <c r="G57" i="34"/>
  <c r="G58" i="34"/>
  <c r="G59" i="34"/>
  <c r="G60" i="34"/>
  <c r="G61" i="34"/>
  <c r="G62" i="34"/>
  <c r="G63" i="34"/>
  <c r="G64" i="34"/>
  <c r="G65" i="34"/>
  <c r="G66" i="34"/>
  <c r="G67" i="34"/>
  <c r="G68" i="34"/>
  <c r="G69" i="34"/>
  <c r="G70" i="34"/>
  <c r="G71" i="34"/>
  <c r="G72" i="34"/>
  <c r="G73" i="34"/>
  <c r="G74" i="34"/>
  <c r="G75" i="34"/>
  <c r="G76" i="34"/>
  <c r="G77" i="34"/>
  <c r="G78" i="34"/>
  <c r="G79" i="34"/>
  <c r="G80" i="34"/>
  <c r="G81" i="34"/>
  <c r="G82" i="34"/>
  <c r="G6" i="34"/>
  <c r="F7" i="34"/>
  <c r="F8" i="34"/>
  <c r="F9" i="34"/>
  <c r="F10" i="34"/>
  <c r="F11" i="34"/>
  <c r="F12" i="34"/>
  <c r="F13" i="34"/>
  <c r="F14" i="34"/>
  <c r="F15" i="34"/>
  <c r="F16" i="34"/>
  <c r="F17" i="34"/>
  <c r="F18" i="34"/>
  <c r="F19" i="34"/>
  <c r="F20" i="34"/>
  <c r="F21" i="34"/>
  <c r="F22" i="34"/>
  <c r="F23" i="34"/>
  <c r="F24" i="34"/>
  <c r="F25" i="34"/>
  <c r="F26" i="34"/>
  <c r="F27" i="34"/>
  <c r="F28" i="34"/>
  <c r="F29" i="34"/>
  <c r="F30" i="34"/>
  <c r="F31" i="34"/>
  <c r="F32" i="34"/>
  <c r="F33" i="34"/>
  <c r="F34" i="34"/>
  <c r="F35" i="34"/>
  <c r="F36" i="34"/>
  <c r="F37" i="34"/>
  <c r="F38" i="34"/>
  <c r="F39" i="34"/>
  <c r="F40" i="34"/>
  <c r="F41" i="34"/>
  <c r="F42" i="34"/>
  <c r="F43" i="34"/>
  <c r="F44" i="34"/>
  <c r="F45" i="34"/>
  <c r="F46" i="34"/>
  <c r="F47" i="34"/>
  <c r="F48" i="34"/>
  <c r="F49" i="34"/>
  <c r="F50" i="34"/>
  <c r="F51" i="34"/>
  <c r="F52" i="34"/>
  <c r="F53" i="34"/>
  <c r="F54" i="34"/>
  <c r="F55" i="34"/>
  <c r="F56" i="34"/>
  <c r="F57" i="34"/>
  <c r="F58" i="34"/>
  <c r="F59" i="34"/>
  <c r="F60" i="34"/>
  <c r="F61" i="34"/>
  <c r="F62" i="34"/>
  <c r="F63" i="34"/>
  <c r="F64" i="34"/>
  <c r="F65" i="34"/>
  <c r="F66" i="34"/>
  <c r="F67" i="34"/>
  <c r="F68" i="34"/>
  <c r="F69" i="34"/>
  <c r="F70" i="34"/>
  <c r="F71" i="34"/>
  <c r="F72" i="34"/>
  <c r="F73" i="34"/>
  <c r="F74" i="34"/>
  <c r="F75" i="34"/>
  <c r="F76" i="34"/>
  <c r="F77" i="34"/>
  <c r="F78" i="34"/>
  <c r="F79" i="34"/>
  <c r="F80" i="34"/>
  <c r="F81" i="34"/>
  <c r="F82" i="34"/>
  <c r="F6" i="34"/>
  <c r="K2" i="7"/>
  <c r="K3" i="7"/>
  <c r="K4" i="7"/>
  <c r="K5" i="7"/>
  <c r="K6" i="7"/>
  <c r="K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41" i="7"/>
  <c r="K42" i="7"/>
  <c r="K43" i="7"/>
  <c r="K44" i="7"/>
  <c r="K45" i="7"/>
  <c r="K46" i="7"/>
  <c r="K47" i="7"/>
  <c r="K48" i="7"/>
  <c r="K49" i="7"/>
  <c r="K50" i="7"/>
  <c r="K51" i="7"/>
  <c r="K52" i="7"/>
  <c r="K53" i="7"/>
  <c r="K54" i="7"/>
  <c r="K55" i="7"/>
  <c r="K56" i="7"/>
  <c r="K57" i="7"/>
  <c r="K58" i="7"/>
  <c r="K59" i="7"/>
  <c r="K60" i="7"/>
  <c r="K61" i="7"/>
  <c r="K62" i="7"/>
  <c r="K63" i="7"/>
  <c r="K64" i="7"/>
  <c r="K65" i="7"/>
  <c r="K66" i="7"/>
  <c r="K67" i="7"/>
  <c r="K68" i="7"/>
  <c r="K69" i="7"/>
  <c r="K70" i="7"/>
  <c r="K71" i="7"/>
  <c r="K72" i="7"/>
  <c r="K73" i="7"/>
  <c r="K74" i="7"/>
  <c r="K75" i="7"/>
  <c r="K76" i="7"/>
  <c r="K77" i="7"/>
  <c r="K78" i="7"/>
  <c r="N2" i="5"/>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245" i="5"/>
  <c r="N246" i="5"/>
  <c r="N247" i="5"/>
  <c r="N248" i="5"/>
  <c r="N249" i="5"/>
  <c r="N250" i="5"/>
  <c r="N251" i="5"/>
  <c r="N252" i="5"/>
  <c r="N253" i="5"/>
  <c r="N254" i="5"/>
  <c r="N255" i="5"/>
  <c r="N256" i="5"/>
  <c r="N257" i="5"/>
  <c r="N258" i="5"/>
  <c r="N259" i="5"/>
  <c r="N260" i="5"/>
  <c r="N261" i="5"/>
  <c r="N262" i="5"/>
  <c r="N263" i="5"/>
  <c r="N264" i="5"/>
  <c r="N265" i="5"/>
  <c r="N266" i="5"/>
  <c r="N267" i="5"/>
  <c r="N268" i="5"/>
  <c r="N269" i="5"/>
  <c r="N270" i="5"/>
  <c r="N271" i="5"/>
  <c r="N272" i="5"/>
  <c r="N273" i="5"/>
  <c r="N274" i="5"/>
  <c r="N275" i="5"/>
  <c r="N276" i="5"/>
  <c r="N277" i="5"/>
  <c r="N278" i="5"/>
  <c r="N279" i="5"/>
  <c r="N280" i="5"/>
  <c r="N281" i="5"/>
  <c r="N282" i="5"/>
  <c r="N283" i="5"/>
  <c r="N284" i="5"/>
  <c r="N285" i="5"/>
  <c r="N286" i="5"/>
  <c r="N287" i="5"/>
  <c r="N288" i="5"/>
  <c r="N289" i="5"/>
  <c r="N290" i="5"/>
  <c r="N291" i="5"/>
  <c r="N292" i="5"/>
  <c r="N293" i="5"/>
  <c r="N294" i="5"/>
  <c r="N295" i="5"/>
  <c r="N296" i="5"/>
  <c r="N297" i="5"/>
  <c r="N298" i="5"/>
  <c r="N299" i="5"/>
  <c r="N300" i="5"/>
  <c r="N301" i="5"/>
  <c r="N302" i="5"/>
  <c r="N303" i="5"/>
  <c r="N304" i="5"/>
  <c r="N305" i="5"/>
  <c r="N306" i="5"/>
  <c r="N307" i="5"/>
  <c r="N308" i="5"/>
  <c r="N309" i="5"/>
  <c r="N310" i="5"/>
  <c r="N311" i="5"/>
  <c r="N312" i="5"/>
  <c r="N313" i="5"/>
  <c r="N314" i="5"/>
  <c r="N315" i="5"/>
  <c r="N316" i="5"/>
  <c r="N317" i="5"/>
  <c r="N318" i="5"/>
  <c r="N319" i="5"/>
  <c r="N320" i="5"/>
  <c r="N321" i="5"/>
  <c r="N322" i="5"/>
  <c r="N323" i="5"/>
  <c r="N324" i="5"/>
  <c r="N325" i="5"/>
  <c r="N326" i="5"/>
  <c r="N327" i="5"/>
  <c r="N328" i="5"/>
  <c r="N329" i="5"/>
  <c r="N330" i="5"/>
  <c r="N331" i="5"/>
  <c r="N332" i="5"/>
  <c r="N333" i="5"/>
  <c r="N334" i="5"/>
  <c r="N335" i="5"/>
  <c r="N336" i="5"/>
  <c r="N337" i="5"/>
  <c r="N338" i="5"/>
  <c r="N339" i="5"/>
  <c r="N340" i="5"/>
  <c r="N341" i="5"/>
  <c r="N342" i="5"/>
  <c r="N343" i="5"/>
  <c r="N344" i="5"/>
  <c r="N345" i="5"/>
  <c r="N346" i="5"/>
  <c r="N347" i="5"/>
  <c r="N348" i="5"/>
  <c r="N349" i="5"/>
  <c r="N350" i="5"/>
  <c r="N351" i="5"/>
  <c r="N352" i="5"/>
  <c r="N353" i="5"/>
  <c r="N354" i="5"/>
  <c r="N355" i="5"/>
  <c r="N356" i="5"/>
  <c r="N357" i="5"/>
  <c r="N358" i="5"/>
  <c r="N359" i="5"/>
  <c r="N360" i="5"/>
  <c r="N361" i="5"/>
  <c r="N362" i="5"/>
  <c r="N363" i="5"/>
  <c r="N364" i="5"/>
  <c r="N365" i="5"/>
  <c r="N366" i="5"/>
  <c r="N367" i="5"/>
  <c r="N368" i="5"/>
  <c r="N369" i="5"/>
  <c r="N370" i="5"/>
  <c r="N371" i="5"/>
  <c r="N372" i="5"/>
  <c r="N373" i="5"/>
  <c r="N374" i="5"/>
  <c r="N375" i="5"/>
  <c r="N376" i="5"/>
  <c r="N377" i="5"/>
  <c r="N378" i="5"/>
  <c r="N379" i="5"/>
  <c r="N380" i="5"/>
  <c r="N381" i="5"/>
  <c r="N382" i="5"/>
  <c r="N383" i="5"/>
  <c r="N384" i="5"/>
  <c r="N385" i="5"/>
  <c r="N386" i="5"/>
  <c r="N387" i="5"/>
  <c r="N388" i="5"/>
  <c r="N389" i="5"/>
  <c r="N390" i="5"/>
  <c r="N391" i="5"/>
  <c r="N392" i="5"/>
  <c r="N393" i="5"/>
  <c r="N394" i="5"/>
  <c r="N395" i="5"/>
  <c r="N396" i="5"/>
  <c r="N397" i="5"/>
  <c r="N398" i="5"/>
  <c r="N399" i="5"/>
  <c r="N400" i="5"/>
  <c r="N401" i="5"/>
  <c r="N402" i="5"/>
  <c r="N403" i="5"/>
  <c r="N404" i="5"/>
  <c r="N405" i="5"/>
  <c r="N406" i="5"/>
  <c r="N407" i="5"/>
  <c r="N408" i="5"/>
  <c r="N409" i="5"/>
  <c r="N410" i="5"/>
  <c r="N411" i="5"/>
  <c r="N412" i="5"/>
  <c r="N413" i="5"/>
  <c r="N414" i="5"/>
  <c r="N415" i="5"/>
  <c r="N416" i="5"/>
  <c r="N417" i="5"/>
  <c r="N418" i="5"/>
  <c r="N419" i="5"/>
  <c r="N420" i="5"/>
  <c r="N421" i="5"/>
  <c r="N422" i="5"/>
  <c r="N423" i="5"/>
  <c r="N424" i="5"/>
  <c r="N425" i="5"/>
  <c r="N426" i="5"/>
  <c r="N427" i="5"/>
  <c r="N428" i="5"/>
  <c r="N429" i="5"/>
  <c r="N430" i="5"/>
  <c r="N431" i="5"/>
  <c r="N432" i="5"/>
  <c r="N433" i="5"/>
  <c r="N434" i="5"/>
  <c r="N435" i="5"/>
  <c r="N436" i="5"/>
  <c r="N437" i="5"/>
  <c r="N438" i="5"/>
  <c r="N439" i="5"/>
  <c r="N440" i="5"/>
  <c r="N441" i="5"/>
  <c r="N442" i="5"/>
  <c r="N443" i="5"/>
  <c r="N444" i="5"/>
  <c r="N445" i="5"/>
  <c r="N446" i="5"/>
  <c r="N447" i="5"/>
  <c r="N448" i="5"/>
  <c r="N449" i="5"/>
  <c r="N450" i="5"/>
  <c r="N451" i="5"/>
  <c r="N452" i="5"/>
  <c r="N453" i="5"/>
  <c r="N454" i="5"/>
  <c r="N455" i="5"/>
  <c r="N456" i="5"/>
  <c r="N457" i="5"/>
  <c r="N458" i="5"/>
  <c r="N459" i="5"/>
  <c r="N460" i="5"/>
  <c r="N461" i="5"/>
  <c r="N462" i="5"/>
  <c r="N463" i="5"/>
  <c r="N464" i="5"/>
  <c r="N465" i="5"/>
  <c r="N466" i="5"/>
  <c r="N467" i="5"/>
  <c r="N468" i="5"/>
  <c r="N469" i="5"/>
  <c r="N470" i="5"/>
  <c r="N471" i="5"/>
  <c r="N472" i="5"/>
  <c r="N473" i="5"/>
  <c r="N474" i="5"/>
  <c r="N475" i="5"/>
  <c r="N476" i="5"/>
  <c r="N477" i="5"/>
  <c r="N478" i="5"/>
  <c r="N479" i="5"/>
  <c r="N480" i="5"/>
  <c r="N481" i="5"/>
  <c r="N482" i="5"/>
  <c r="N483" i="5"/>
  <c r="N484" i="5"/>
  <c r="N485" i="5"/>
  <c r="N486" i="5"/>
  <c r="N487" i="5"/>
  <c r="N488" i="5"/>
  <c r="N489" i="5"/>
  <c r="N490" i="5"/>
  <c r="N491" i="5"/>
  <c r="N492" i="5"/>
  <c r="N493" i="5"/>
  <c r="N494" i="5"/>
  <c r="N495" i="5"/>
  <c r="N496" i="5"/>
  <c r="N497" i="5"/>
  <c r="N498" i="5"/>
  <c r="N499" i="5"/>
  <c r="N500" i="5"/>
  <c r="N501" i="5"/>
  <c r="N502" i="5"/>
  <c r="N503" i="5"/>
  <c r="N504" i="5"/>
  <c r="N505" i="5"/>
  <c r="N506" i="5"/>
  <c r="N507" i="5"/>
  <c r="N508" i="5"/>
  <c r="N509" i="5"/>
  <c r="N510" i="5"/>
  <c r="N511" i="5"/>
  <c r="N512" i="5"/>
  <c r="N513" i="5"/>
  <c r="N514" i="5"/>
  <c r="N515" i="5"/>
  <c r="N516" i="5"/>
  <c r="N517" i="5"/>
  <c r="N518" i="5"/>
  <c r="N519" i="5"/>
  <c r="N520" i="5"/>
  <c r="N521" i="5"/>
  <c r="N522" i="5"/>
  <c r="N523" i="5"/>
  <c r="N524" i="5"/>
  <c r="N525" i="5"/>
  <c r="N526" i="5"/>
  <c r="N527" i="5"/>
  <c r="N528" i="5"/>
  <c r="N529" i="5"/>
  <c r="N530" i="5"/>
  <c r="N531" i="5"/>
  <c r="N532" i="5"/>
  <c r="N533" i="5"/>
  <c r="N534" i="5"/>
  <c r="N535" i="5"/>
  <c r="N536" i="5"/>
  <c r="N537" i="5"/>
  <c r="N538" i="5"/>
  <c r="N539" i="5"/>
  <c r="N540" i="5"/>
  <c r="N541" i="5"/>
  <c r="N542" i="5"/>
  <c r="N543" i="5"/>
  <c r="N544" i="5"/>
  <c r="N545" i="5"/>
  <c r="N546" i="5"/>
  <c r="N547" i="5"/>
  <c r="N548" i="5"/>
  <c r="N549" i="5"/>
  <c r="N550" i="5"/>
  <c r="N551" i="5"/>
  <c r="N552" i="5"/>
  <c r="N553" i="5"/>
  <c r="N554" i="5"/>
  <c r="N555" i="5"/>
  <c r="N556" i="5"/>
  <c r="N557" i="5"/>
  <c r="N558" i="5"/>
  <c r="N559" i="5"/>
  <c r="N560" i="5"/>
  <c r="N561" i="5"/>
  <c r="N562" i="5"/>
  <c r="N563" i="5"/>
  <c r="N564" i="5"/>
  <c r="N565" i="5"/>
  <c r="N566" i="5"/>
  <c r="N567" i="5"/>
  <c r="N568" i="5"/>
  <c r="N569" i="5"/>
  <c r="N570" i="5"/>
  <c r="N571" i="5"/>
  <c r="N572" i="5"/>
  <c r="N573" i="5"/>
  <c r="N574" i="5"/>
  <c r="N575" i="5"/>
  <c r="N576" i="5"/>
  <c r="N577" i="5"/>
  <c r="N578" i="5"/>
  <c r="N579" i="5"/>
  <c r="N580" i="5"/>
  <c r="N581" i="5"/>
  <c r="N582" i="5"/>
  <c r="N583" i="5"/>
  <c r="N584" i="5"/>
  <c r="N585" i="5"/>
  <c r="N586" i="5"/>
  <c r="N587" i="5"/>
  <c r="N588" i="5"/>
  <c r="N589" i="5"/>
  <c r="N590" i="5"/>
  <c r="N591" i="5"/>
  <c r="N592" i="5"/>
  <c r="N593" i="5"/>
  <c r="N594" i="5"/>
  <c r="N595" i="5"/>
  <c r="N596" i="5"/>
  <c r="N597" i="5"/>
  <c r="N598" i="5"/>
  <c r="N599" i="5"/>
  <c r="N600" i="5"/>
  <c r="N601" i="5"/>
  <c r="N602" i="5"/>
  <c r="N603" i="5"/>
  <c r="N604" i="5"/>
  <c r="N605" i="5"/>
  <c r="N606" i="5"/>
  <c r="N607" i="5"/>
  <c r="N608" i="5"/>
  <c r="N609" i="5"/>
  <c r="N610" i="5"/>
  <c r="N611" i="5"/>
  <c r="N612" i="5"/>
  <c r="N613" i="5"/>
  <c r="N614" i="5"/>
  <c r="N615" i="5"/>
  <c r="N616" i="5"/>
  <c r="N617" i="5"/>
  <c r="N618" i="5"/>
  <c r="N619" i="5"/>
  <c r="N620" i="5"/>
  <c r="N621" i="5"/>
  <c r="N622" i="5"/>
  <c r="N623" i="5"/>
  <c r="N624" i="5"/>
  <c r="N625" i="5"/>
  <c r="N626" i="5"/>
  <c r="N627" i="5"/>
  <c r="N628" i="5"/>
  <c r="N629" i="5"/>
  <c r="N630" i="5"/>
  <c r="N631" i="5"/>
  <c r="N632" i="5"/>
  <c r="N633" i="5"/>
  <c r="N634" i="5"/>
  <c r="N635" i="5"/>
  <c r="N636" i="5"/>
  <c r="N637" i="5"/>
  <c r="N638" i="5"/>
  <c r="N639" i="5"/>
  <c r="N640" i="5"/>
  <c r="N641" i="5"/>
  <c r="N642" i="5"/>
  <c r="N643" i="5"/>
  <c r="N644" i="5"/>
  <c r="N645" i="5"/>
  <c r="N646" i="5"/>
  <c r="N647" i="5"/>
  <c r="N648" i="5"/>
  <c r="N649" i="5"/>
  <c r="N650" i="5"/>
  <c r="N651" i="5"/>
  <c r="N652" i="5"/>
  <c r="N653" i="5"/>
  <c r="N654" i="5"/>
  <c r="N655" i="5"/>
  <c r="N656" i="5"/>
  <c r="N657" i="5"/>
  <c r="N658" i="5"/>
  <c r="N659" i="5"/>
  <c r="N660" i="5"/>
  <c r="N661" i="5"/>
  <c r="N662" i="5"/>
  <c r="N663" i="5"/>
  <c r="N664" i="5"/>
  <c r="N665" i="5"/>
  <c r="N666" i="5"/>
  <c r="N667" i="5"/>
  <c r="N668" i="5"/>
  <c r="N669" i="5"/>
  <c r="N670" i="5"/>
  <c r="N671" i="5"/>
  <c r="N672" i="5"/>
  <c r="N673" i="5"/>
  <c r="N674" i="5"/>
  <c r="N675" i="5"/>
  <c r="N676" i="5"/>
  <c r="N677" i="5"/>
  <c r="N678" i="5"/>
  <c r="N679" i="5"/>
  <c r="N680" i="5"/>
  <c r="N681" i="5"/>
  <c r="N682" i="5"/>
  <c r="N683" i="5"/>
  <c r="N684" i="5"/>
  <c r="N685" i="5"/>
  <c r="N686" i="5"/>
  <c r="N687" i="5"/>
  <c r="N688" i="5"/>
  <c r="N689" i="5"/>
  <c r="N690" i="5"/>
  <c r="N691" i="5"/>
  <c r="N692" i="5"/>
  <c r="N693" i="5"/>
  <c r="N694" i="5"/>
  <c r="N695" i="5"/>
  <c r="N696" i="5"/>
  <c r="N697" i="5"/>
  <c r="N698" i="5"/>
  <c r="N699" i="5"/>
  <c r="N700" i="5"/>
  <c r="N701" i="5"/>
  <c r="N702" i="5"/>
  <c r="N703" i="5"/>
  <c r="N704" i="5"/>
  <c r="N705" i="5"/>
  <c r="N706" i="5"/>
  <c r="N707" i="5"/>
  <c r="N708" i="5"/>
  <c r="N709" i="5"/>
  <c r="N710" i="5"/>
  <c r="N711" i="5"/>
  <c r="N712" i="5"/>
  <c r="N713" i="5"/>
  <c r="N714" i="5"/>
  <c r="N715" i="5"/>
  <c r="N716" i="5"/>
  <c r="N717" i="5"/>
  <c r="N718" i="5"/>
  <c r="N719" i="5"/>
  <c r="N720" i="5"/>
  <c r="N721" i="5"/>
  <c r="N722" i="5"/>
  <c r="N723" i="5"/>
  <c r="N724" i="5"/>
  <c r="N725" i="5"/>
  <c r="N726" i="5"/>
  <c r="N727" i="5"/>
  <c r="N728" i="5"/>
  <c r="N729" i="5"/>
  <c r="N730" i="5"/>
  <c r="N731" i="5"/>
  <c r="N732" i="5"/>
  <c r="N733" i="5"/>
  <c r="N734" i="5"/>
  <c r="N735" i="5"/>
  <c r="N736" i="5"/>
  <c r="N737" i="5"/>
  <c r="N738" i="5"/>
  <c r="N739" i="5"/>
  <c r="N740" i="5"/>
  <c r="N741" i="5"/>
  <c r="N742" i="5"/>
  <c r="N743" i="5"/>
  <c r="N744" i="5"/>
  <c r="N745" i="5"/>
  <c r="N746" i="5"/>
  <c r="N747" i="5"/>
  <c r="N748" i="5"/>
  <c r="N749" i="5"/>
  <c r="N750" i="5"/>
  <c r="N751" i="5"/>
  <c r="N752" i="5"/>
  <c r="N753" i="5"/>
  <c r="N754" i="5"/>
  <c r="N755" i="5"/>
  <c r="N756" i="5"/>
  <c r="N757" i="5"/>
  <c r="N758" i="5"/>
  <c r="N759" i="5"/>
  <c r="N760" i="5"/>
  <c r="N761" i="5"/>
  <c r="N762" i="5"/>
  <c r="N763" i="5"/>
  <c r="N764" i="5"/>
  <c r="N765" i="5"/>
  <c r="N766" i="5"/>
  <c r="N767" i="5"/>
  <c r="N768" i="5"/>
  <c r="N769" i="5"/>
  <c r="N770" i="5"/>
  <c r="N771" i="5"/>
  <c r="N772" i="5"/>
  <c r="N773" i="5"/>
  <c r="N774" i="5"/>
  <c r="N775" i="5"/>
  <c r="N776" i="5"/>
  <c r="N777" i="5"/>
  <c r="N778" i="5"/>
  <c r="N779" i="5"/>
  <c r="N780" i="5"/>
  <c r="N781" i="5"/>
  <c r="N782" i="5"/>
  <c r="N783" i="5"/>
  <c r="N784" i="5"/>
  <c r="N785" i="5"/>
  <c r="N786" i="5"/>
  <c r="N787" i="5"/>
  <c r="N788" i="5"/>
  <c r="N789" i="5"/>
  <c r="N790" i="5"/>
  <c r="N791" i="5"/>
  <c r="N792" i="5"/>
  <c r="N793" i="5"/>
  <c r="N794" i="5"/>
  <c r="N795" i="5"/>
  <c r="N796" i="5"/>
  <c r="N797" i="5"/>
  <c r="N798" i="5"/>
  <c r="N799" i="5"/>
  <c r="N800" i="5"/>
  <c r="N801" i="5"/>
  <c r="N802" i="5"/>
  <c r="N803" i="5"/>
  <c r="N804" i="5"/>
  <c r="N805" i="5"/>
  <c r="N806" i="5"/>
  <c r="N807" i="5"/>
  <c r="N808" i="5"/>
  <c r="N809" i="5"/>
  <c r="N810" i="5"/>
  <c r="N811" i="5"/>
  <c r="N812" i="5"/>
  <c r="N813" i="5"/>
  <c r="N814" i="5"/>
  <c r="N815" i="5"/>
  <c r="N816" i="5"/>
  <c r="N817" i="5"/>
  <c r="N818" i="5"/>
  <c r="N819" i="5"/>
  <c r="N820" i="5"/>
  <c r="N821" i="5"/>
  <c r="N822" i="5"/>
  <c r="N823" i="5"/>
  <c r="N824" i="5"/>
  <c r="N825" i="5"/>
  <c r="N826" i="5"/>
  <c r="N827" i="5"/>
  <c r="N828" i="5"/>
  <c r="N829" i="5"/>
  <c r="N830" i="5"/>
  <c r="N831" i="5"/>
  <c r="N832" i="5"/>
  <c r="N833" i="5"/>
  <c r="N834" i="5"/>
  <c r="N835" i="5"/>
  <c r="N836" i="5"/>
  <c r="N837" i="5"/>
  <c r="N838" i="5"/>
  <c r="N839" i="5"/>
  <c r="N840" i="5"/>
  <c r="N841" i="5"/>
  <c r="N842" i="5"/>
  <c r="N843" i="5"/>
  <c r="N844" i="5"/>
  <c r="N845" i="5"/>
  <c r="N846" i="5"/>
  <c r="N847" i="5"/>
  <c r="N848" i="5"/>
  <c r="N849" i="5"/>
  <c r="N850" i="5"/>
  <c r="N851" i="5"/>
  <c r="N852" i="5"/>
  <c r="N853" i="5"/>
  <c r="N854" i="5"/>
  <c r="N855" i="5"/>
  <c r="N856" i="5"/>
  <c r="N857" i="5"/>
  <c r="N858" i="5"/>
  <c r="N859" i="5"/>
  <c r="N860" i="5"/>
  <c r="N861" i="5"/>
  <c r="N862" i="5"/>
  <c r="N863" i="5"/>
  <c r="N864" i="5"/>
  <c r="N865" i="5"/>
  <c r="N866" i="5"/>
  <c r="N867" i="5"/>
  <c r="N868" i="5"/>
  <c r="N869" i="5"/>
  <c r="N870" i="5"/>
  <c r="N871" i="5"/>
  <c r="N872" i="5"/>
  <c r="N873" i="5"/>
  <c r="N874" i="5"/>
  <c r="N875" i="5"/>
  <c r="N876" i="5"/>
  <c r="N877" i="5"/>
  <c r="N878" i="5"/>
  <c r="N879" i="5"/>
  <c r="N880" i="5"/>
  <c r="N881" i="5"/>
  <c r="N882" i="5"/>
  <c r="N883" i="5"/>
  <c r="N884" i="5"/>
  <c r="N885" i="5"/>
  <c r="N886" i="5"/>
  <c r="N887" i="5"/>
  <c r="N888" i="5"/>
  <c r="N889" i="5"/>
  <c r="N890" i="5"/>
  <c r="N891" i="5"/>
  <c r="N892" i="5"/>
  <c r="N893" i="5"/>
  <c r="N894" i="5"/>
  <c r="N895" i="5"/>
  <c r="N896" i="5"/>
  <c r="N897" i="5"/>
  <c r="N898" i="5"/>
  <c r="N899" i="5"/>
  <c r="N900" i="5"/>
  <c r="N901" i="5"/>
  <c r="N902" i="5"/>
  <c r="N903" i="5"/>
  <c r="N904" i="5"/>
  <c r="N905" i="5"/>
  <c r="N906" i="5"/>
  <c r="N907" i="5"/>
  <c r="N908" i="5"/>
  <c r="N909" i="5"/>
  <c r="N910" i="5"/>
  <c r="N911" i="5"/>
  <c r="N912" i="5"/>
  <c r="N913" i="5"/>
  <c r="N914" i="5"/>
  <c r="N915" i="5"/>
  <c r="N916" i="5"/>
  <c r="N917" i="5"/>
  <c r="N918" i="5"/>
  <c r="N919" i="5"/>
  <c r="N920" i="5"/>
  <c r="N921" i="5"/>
  <c r="N922" i="5"/>
  <c r="N923" i="5"/>
  <c r="N924" i="5"/>
  <c r="N925" i="5"/>
  <c r="N926" i="5"/>
  <c r="N927" i="5"/>
  <c r="N928" i="5"/>
  <c r="N929" i="5"/>
  <c r="N930" i="5"/>
  <c r="N931" i="5"/>
  <c r="N932" i="5"/>
  <c r="N933" i="5"/>
  <c r="N934" i="5"/>
  <c r="N935" i="5"/>
  <c r="N936" i="5"/>
  <c r="N937" i="5"/>
  <c r="N938" i="5"/>
  <c r="N939" i="5"/>
  <c r="N940" i="5"/>
  <c r="N941" i="5"/>
  <c r="N942" i="5"/>
  <c r="N943" i="5"/>
  <c r="N944" i="5"/>
  <c r="N945" i="5"/>
  <c r="N946" i="5"/>
  <c r="N947" i="5"/>
  <c r="N948" i="5"/>
  <c r="N949" i="5"/>
  <c r="N950" i="5"/>
  <c r="N951" i="5"/>
  <c r="N952" i="5"/>
  <c r="N953" i="5"/>
  <c r="N954" i="5"/>
  <c r="N955" i="5"/>
  <c r="N956" i="5"/>
  <c r="N957" i="5"/>
  <c r="N958" i="5"/>
  <c r="N959" i="5"/>
  <c r="N960" i="5"/>
  <c r="N961" i="5"/>
  <c r="N962" i="5"/>
  <c r="N963" i="5"/>
  <c r="N964" i="5"/>
  <c r="N965" i="5"/>
  <c r="N966" i="5"/>
  <c r="N967" i="5"/>
  <c r="N968" i="5"/>
  <c r="N969" i="5"/>
  <c r="N970" i="5"/>
  <c r="N971" i="5"/>
  <c r="N972" i="5"/>
  <c r="N973" i="5"/>
  <c r="N974" i="5"/>
  <c r="N975" i="5"/>
  <c r="N976" i="5"/>
  <c r="N977" i="5"/>
  <c r="N978" i="5"/>
  <c r="N979" i="5"/>
  <c r="N980" i="5"/>
  <c r="N981" i="5"/>
  <c r="N982" i="5"/>
  <c r="N983" i="5"/>
  <c r="N984" i="5"/>
  <c r="N985" i="5"/>
  <c r="N986" i="5"/>
  <c r="N987" i="5"/>
  <c r="N988" i="5"/>
  <c r="N989" i="5"/>
  <c r="N990" i="5"/>
  <c r="N991" i="5"/>
  <c r="N992" i="5"/>
  <c r="N993" i="5"/>
  <c r="N994" i="5"/>
  <c r="N995" i="5"/>
  <c r="N996" i="5"/>
  <c r="N997" i="5"/>
  <c r="N998" i="5"/>
  <c r="N999" i="5"/>
  <c r="N1000" i="5"/>
  <c r="N1001" i="5"/>
  <c r="N1002" i="5"/>
  <c r="N1003" i="5"/>
  <c r="N1004" i="5"/>
  <c r="N1005" i="5"/>
  <c r="N1006" i="5"/>
  <c r="N1007" i="5"/>
  <c r="N1008" i="5"/>
  <c r="N1009" i="5"/>
  <c r="N1010" i="5"/>
  <c r="N1011" i="5"/>
  <c r="N1012" i="5"/>
  <c r="N1013" i="5"/>
  <c r="N1014" i="5"/>
  <c r="N1015" i="5"/>
  <c r="N1016" i="5"/>
  <c r="N1017" i="5"/>
  <c r="N1018" i="5"/>
  <c r="N1019" i="5"/>
  <c r="N1020" i="5"/>
  <c r="N1021" i="5"/>
  <c r="N1022" i="5"/>
  <c r="N1023" i="5"/>
  <c r="N1024" i="5"/>
  <c r="N1025" i="5"/>
  <c r="N1026" i="5"/>
  <c r="N1027" i="5"/>
  <c r="N1028" i="5"/>
  <c r="N1029" i="5"/>
  <c r="N1030" i="5"/>
  <c r="N1031" i="5"/>
  <c r="N1032" i="5"/>
  <c r="N1033" i="5"/>
  <c r="N1034" i="5"/>
  <c r="N1035" i="5"/>
  <c r="N1036" i="5"/>
  <c r="N1037" i="5"/>
  <c r="N1038" i="5"/>
  <c r="N1039" i="5"/>
  <c r="N1040" i="5"/>
  <c r="N1041" i="5"/>
  <c r="N1042" i="5"/>
  <c r="N1043" i="5"/>
  <c r="N1044" i="5"/>
  <c r="N1045" i="5"/>
  <c r="N1046" i="5"/>
  <c r="N1047" i="5"/>
  <c r="N1048" i="5"/>
  <c r="N1049" i="5"/>
  <c r="N1050" i="5"/>
  <c r="N1051" i="5"/>
  <c r="N1052" i="5"/>
  <c r="N1053" i="5"/>
  <c r="N1054" i="5"/>
  <c r="N1055" i="5"/>
  <c r="N1056" i="5"/>
  <c r="N1057" i="5"/>
  <c r="N1058" i="5"/>
  <c r="N1059" i="5"/>
  <c r="N1060" i="5"/>
  <c r="N1061" i="5"/>
  <c r="N1062" i="5"/>
  <c r="N1063" i="5"/>
  <c r="N1064" i="5"/>
  <c r="N1065" i="5"/>
  <c r="N1066" i="5"/>
  <c r="N1067" i="5"/>
  <c r="N1068" i="5"/>
  <c r="N1069" i="5"/>
  <c r="N1070" i="5"/>
  <c r="N1071" i="5"/>
  <c r="N1072" i="5"/>
  <c r="N1073" i="5"/>
  <c r="N1074" i="5"/>
  <c r="N1075" i="5"/>
  <c r="N1076" i="5"/>
  <c r="N1077" i="5"/>
  <c r="N1078" i="5"/>
  <c r="N1079" i="5"/>
  <c r="N1080" i="5"/>
  <c r="N1081" i="5"/>
  <c r="N1082" i="5"/>
  <c r="N1083" i="5"/>
  <c r="N1084" i="5"/>
  <c r="N1085" i="5"/>
  <c r="N1086" i="5"/>
  <c r="N1087" i="5"/>
  <c r="N1088" i="5"/>
  <c r="N1089" i="5"/>
  <c r="N1090" i="5"/>
  <c r="N1091" i="5"/>
  <c r="N1092" i="5"/>
  <c r="N1093" i="5"/>
  <c r="N1094" i="5"/>
  <c r="N1095" i="5"/>
  <c r="N1096" i="5"/>
  <c r="N1097" i="5"/>
  <c r="N1098" i="5"/>
  <c r="N1099" i="5"/>
  <c r="N1100" i="5"/>
  <c r="N1101" i="5"/>
  <c r="N1102" i="5"/>
  <c r="N1103" i="5"/>
  <c r="N1104" i="5"/>
  <c r="N1105" i="5"/>
  <c r="N1106" i="5"/>
  <c r="N1107" i="5"/>
  <c r="N1108" i="5"/>
  <c r="N1109" i="5"/>
  <c r="N1110" i="5"/>
  <c r="N1111" i="5"/>
  <c r="N1112" i="5"/>
  <c r="N1113" i="5"/>
  <c r="N1114" i="5"/>
  <c r="N1115" i="5"/>
  <c r="N1116" i="5"/>
  <c r="N1117" i="5"/>
  <c r="N1118" i="5"/>
  <c r="N1119" i="5"/>
  <c r="N1120" i="5"/>
  <c r="N1121" i="5"/>
  <c r="N1122" i="5"/>
  <c r="N1123" i="5"/>
  <c r="N1124" i="5"/>
  <c r="N1125" i="5"/>
  <c r="N1126" i="5"/>
  <c r="N1127" i="5"/>
  <c r="N1128" i="5"/>
  <c r="N1129" i="5"/>
  <c r="N1130" i="5"/>
  <c r="N1131" i="5"/>
  <c r="N1132" i="5"/>
  <c r="N1133" i="5"/>
  <c r="N1134" i="5"/>
  <c r="N1135" i="5"/>
  <c r="N1136" i="5"/>
  <c r="N1137" i="5"/>
  <c r="N1138" i="5"/>
  <c r="N1139" i="5"/>
  <c r="N1140" i="5"/>
  <c r="N1141" i="5"/>
  <c r="N1142" i="5"/>
  <c r="N1143" i="5"/>
  <c r="N1144" i="5"/>
  <c r="N1145" i="5"/>
  <c r="N1146" i="5"/>
  <c r="N1147" i="5"/>
  <c r="N1148" i="5"/>
  <c r="N1149" i="5"/>
  <c r="N1150" i="5"/>
  <c r="N1151" i="5"/>
  <c r="N1152" i="5"/>
  <c r="N1153" i="5"/>
  <c r="N1154" i="5"/>
  <c r="N1155" i="5"/>
  <c r="N1156" i="5"/>
  <c r="N1157" i="5"/>
  <c r="N1158" i="5"/>
  <c r="N1159" i="5"/>
  <c r="N1160" i="5"/>
  <c r="N1161" i="5"/>
  <c r="N1162" i="5"/>
  <c r="N1163" i="5"/>
  <c r="N1164" i="5"/>
  <c r="N1165" i="5"/>
  <c r="N1166" i="5"/>
  <c r="N1167" i="5"/>
  <c r="N1168" i="5"/>
  <c r="N1169" i="5"/>
  <c r="N1170" i="5"/>
  <c r="N1171" i="5"/>
  <c r="N1172" i="5"/>
  <c r="N1173" i="5"/>
  <c r="N1174" i="5"/>
  <c r="N1175" i="5"/>
  <c r="N1176" i="5"/>
  <c r="N1177" i="5"/>
  <c r="N1178" i="5"/>
  <c r="N1179" i="5"/>
  <c r="N1180" i="5"/>
  <c r="N1181" i="5"/>
  <c r="N1182" i="5"/>
  <c r="N1183" i="5"/>
  <c r="N1184" i="5"/>
  <c r="N1185" i="5"/>
  <c r="N1186" i="5"/>
  <c r="N1187" i="5"/>
  <c r="N1188" i="5"/>
  <c r="N1189" i="5"/>
  <c r="N1190" i="5"/>
  <c r="N1191" i="5"/>
  <c r="N1192" i="5"/>
  <c r="N1193" i="5"/>
  <c r="N1194" i="5"/>
  <c r="N1195" i="5"/>
  <c r="N1196" i="5"/>
  <c r="N1197" i="5"/>
  <c r="N1198" i="5"/>
  <c r="N1199" i="5"/>
  <c r="N1200" i="5"/>
  <c r="N1201" i="5"/>
  <c r="N1202" i="5"/>
  <c r="N1203" i="5"/>
  <c r="N1204" i="5"/>
  <c r="N1205" i="5"/>
  <c r="N1206" i="5"/>
  <c r="N1207" i="5"/>
  <c r="N1208" i="5"/>
  <c r="N1209" i="5"/>
  <c r="N1210" i="5"/>
  <c r="N1211" i="5"/>
  <c r="N1212" i="5"/>
  <c r="N1213" i="5"/>
  <c r="N1214" i="5"/>
  <c r="N1215" i="5"/>
  <c r="N1216" i="5"/>
  <c r="N1217" i="5"/>
  <c r="N1218" i="5"/>
  <c r="N1219" i="5"/>
  <c r="N1220" i="5"/>
  <c r="N1221" i="5"/>
  <c r="N1222" i="5"/>
  <c r="N1223" i="5"/>
  <c r="N1224" i="5"/>
  <c r="N1225" i="5"/>
  <c r="N1226" i="5"/>
  <c r="N1227" i="5"/>
  <c r="N1228" i="5"/>
  <c r="N1229" i="5"/>
  <c r="N1230" i="5"/>
  <c r="N1231" i="5"/>
  <c r="N1232" i="5"/>
  <c r="N1233" i="5"/>
  <c r="N1234" i="5"/>
  <c r="N1235" i="5"/>
  <c r="N1236" i="5"/>
  <c r="N1237" i="5"/>
  <c r="N1238" i="5"/>
  <c r="N1239" i="5"/>
  <c r="N1240" i="5"/>
  <c r="N1241" i="5"/>
  <c r="N1242" i="5"/>
  <c r="N1243" i="5"/>
  <c r="N1244" i="5"/>
  <c r="N1245" i="5"/>
  <c r="N1246" i="5"/>
  <c r="N1247" i="5"/>
  <c r="N1248" i="5"/>
  <c r="N1249" i="5"/>
  <c r="N1250" i="5"/>
  <c r="N1251" i="5"/>
  <c r="N1252" i="5"/>
  <c r="N1253" i="5"/>
  <c r="N1254" i="5"/>
  <c r="N1255" i="5"/>
  <c r="N1256" i="5"/>
  <c r="N1257" i="5"/>
  <c r="N1258" i="5"/>
  <c r="N1259" i="5"/>
  <c r="N1260" i="5"/>
  <c r="N1261" i="5"/>
  <c r="N1262" i="5"/>
  <c r="N1263" i="5"/>
  <c r="N1264" i="5"/>
  <c r="N1265" i="5"/>
  <c r="N1266" i="5"/>
  <c r="N1267" i="5"/>
  <c r="N1268" i="5"/>
  <c r="N1269" i="5"/>
  <c r="N1270" i="5"/>
  <c r="N1271" i="5"/>
  <c r="N1272" i="5"/>
  <c r="N1273" i="5"/>
  <c r="N1274" i="5"/>
  <c r="N1275" i="5"/>
  <c r="N1276" i="5"/>
  <c r="N1277" i="5"/>
  <c r="N1278" i="5"/>
  <c r="N1279" i="5"/>
  <c r="N1280" i="5"/>
  <c r="N1281" i="5"/>
  <c r="N1282" i="5"/>
  <c r="N1283" i="5"/>
  <c r="N1284" i="5"/>
  <c r="N1285" i="5"/>
  <c r="N1286" i="5"/>
  <c r="N1287" i="5"/>
  <c r="N1288" i="5"/>
  <c r="N1289" i="5"/>
  <c r="N1290" i="5"/>
  <c r="N1291" i="5"/>
  <c r="N1292" i="5"/>
  <c r="N1293" i="5"/>
  <c r="N1294" i="5"/>
  <c r="N1295" i="5"/>
  <c r="N1296" i="5"/>
  <c r="N1297" i="5"/>
  <c r="N1298" i="5"/>
  <c r="N1299" i="5"/>
  <c r="N1300" i="5"/>
  <c r="N1301" i="5"/>
  <c r="N1302" i="5"/>
  <c r="N1303" i="5"/>
  <c r="N1304" i="5"/>
  <c r="N1305" i="5"/>
  <c r="N1306" i="5"/>
  <c r="N1307" i="5"/>
  <c r="N1308" i="5"/>
  <c r="N1309" i="5"/>
  <c r="N1310" i="5"/>
  <c r="N1311" i="5"/>
  <c r="N1312" i="5"/>
  <c r="N1313" i="5"/>
  <c r="N1314" i="5"/>
  <c r="N1315" i="5"/>
  <c r="N1316" i="5"/>
  <c r="N1317" i="5"/>
  <c r="N1318" i="5"/>
  <c r="N1319" i="5"/>
  <c r="N1320" i="5"/>
  <c r="N1321" i="5"/>
  <c r="N1322" i="5"/>
  <c r="N1323" i="5"/>
  <c r="N1324" i="5"/>
  <c r="N1325" i="5"/>
  <c r="N1326" i="5"/>
  <c r="N1327" i="5"/>
  <c r="N1328" i="5"/>
  <c r="N1329" i="5"/>
  <c r="N1330" i="5"/>
  <c r="N1331" i="5"/>
  <c r="N1332" i="5"/>
  <c r="N1333" i="5"/>
  <c r="N1334" i="5"/>
  <c r="N1335" i="5"/>
  <c r="N1336" i="5"/>
  <c r="N1337" i="5"/>
  <c r="N1338" i="5"/>
  <c r="N1339" i="5"/>
  <c r="N1340" i="5"/>
  <c r="N1341" i="5"/>
  <c r="N1342" i="5"/>
  <c r="N1343" i="5"/>
  <c r="N1344" i="5"/>
  <c r="N1345" i="5"/>
  <c r="N1346" i="5"/>
  <c r="N1347" i="5"/>
  <c r="N1348" i="5"/>
  <c r="N1349" i="5"/>
  <c r="N1350" i="5"/>
  <c r="N1351" i="5"/>
  <c r="N1352" i="5"/>
  <c r="N1353" i="5"/>
  <c r="N1354" i="5"/>
  <c r="N1355" i="5"/>
  <c r="N1356" i="5"/>
  <c r="N1357" i="5"/>
  <c r="N1358" i="5"/>
  <c r="N1359" i="5"/>
  <c r="N1360" i="5"/>
  <c r="N1361" i="5"/>
  <c r="N1362" i="5"/>
  <c r="N1363" i="5"/>
  <c r="N1364" i="5"/>
  <c r="N1365" i="5"/>
  <c r="N1366" i="5"/>
  <c r="N1367" i="5"/>
  <c r="N1368" i="5"/>
  <c r="N1369" i="5"/>
  <c r="N1370" i="5"/>
  <c r="N1371" i="5"/>
  <c r="N1372" i="5"/>
  <c r="N1373" i="5"/>
  <c r="N1374" i="5"/>
  <c r="N1375" i="5"/>
  <c r="N1376" i="5"/>
  <c r="N1377" i="5"/>
  <c r="N1378" i="5"/>
  <c r="N1379" i="5"/>
  <c r="N1380" i="5"/>
  <c r="N1381" i="5"/>
  <c r="N1382" i="5"/>
  <c r="N1383" i="5"/>
  <c r="N1384" i="5"/>
  <c r="N1385" i="5"/>
  <c r="N1386" i="5"/>
  <c r="N1387" i="5"/>
  <c r="N1388" i="5"/>
  <c r="N1389" i="5"/>
  <c r="N1390" i="5"/>
  <c r="N1391" i="5"/>
  <c r="N1392" i="5"/>
  <c r="N1393" i="5"/>
  <c r="N1394" i="5"/>
  <c r="N1395" i="5"/>
  <c r="N1396" i="5"/>
  <c r="N1397" i="5"/>
  <c r="N1398" i="5"/>
  <c r="N1399" i="5"/>
  <c r="N1400" i="5"/>
  <c r="N1401" i="5"/>
  <c r="N1402" i="5"/>
  <c r="N1403" i="5"/>
  <c r="N1404" i="5"/>
  <c r="N1405" i="5"/>
  <c r="N1406" i="5"/>
  <c r="N1407" i="5"/>
  <c r="N1408" i="5"/>
  <c r="N1409" i="5"/>
  <c r="N1410" i="5"/>
  <c r="N1411" i="5"/>
  <c r="N1412" i="5"/>
  <c r="N1413" i="5"/>
  <c r="N1414" i="5"/>
  <c r="N1415" i="5"/>
  <c r="N1416" i="5"/>
  <c r="N1417" i="5"/>
  <c r="N1418" i="5"/>
  <c r="N1419" i="5"/>
  <c r="N1420" i="5"/>
  <c r="N1421" i="5"/>
  <c r="N1422" i="5"/>
  <c r="N1423" i="5"/>
  <c r="N1424" i="5"/>
  <c r="N1425" i="5"/>
  <c r="N1426" i="5"/>
  <c r="N1427" i="5"/>
  <c r="N1428" i="5"/>
  <c r="N1429" i="5"/>
  <c r="N1430" i="5"/>
  <c r="N1431" i="5"/>
  <c r="N1432" i="5"/>
  <c r="N1433" i="5"/>
  <c r="N1434" i="5"/>
  <c r="N1435" i="5"/>
  <c r="N1436" i="5"/>
  <c r="N1437" i="5"/>
  <c r="N1438" i="5"/>
  <c r="N1439" i="5"/>
  <c r="N1440" i="5"/>
  <c r="N1441" i="5"/>
  <c r="N1442" i="5"/>
  <c r="N1443" i="5"/>
  <c r="N1444" i="5"/>
  <c r="N1445" i="5"/>
  <c r="N1446" i="5"/>
  <c r="N1447" i="5"/>
  <c r="N1448" i="5"/>
  <c r="N1449" i="5"/>
  <c r="N1450" i="5"/>
  <c r="N1451" i="5"/>
  <c r="N1452" i="5"/>
  <c r="N1453" i="5"/>
  <c r="N1454" i="5"/>
  <c r="N1455" i="5"/>
  <c r="N1456" i="5"/>
  <c r="N1457" i="5"/>
  <c r="N1458" i="5"/>
  <c r="N1459" i="5"/>
  <c r="N1460" i="5"/>
  <c r="N1461" i="5"/>
  <c r="N1462" i="5"/>
  <c r="N1463" i="5"/>
  <c r="N1464" i="5"/>
  <c r="N1465" i="5"/>
  <c r="N1466" i="5"/>
  <c r="N1467" i="5"/>
  <c r="N1468" i="5"/>
  <c r="N1469" i="5"/>
  <c r="N1470" i="5"/>
  <c r="N1471" i="5"/>
  <c r="N1472" i="5"/>
  <c r="N1473" i="5"/>
  <c r="N1474" i="5"/>
  <c r="N1475" i="5"/>
  <c r="N1476" i="5"/>
  <c r="N1477" i="5"/>
  <c r="N1478" i="5"/>
  <c r="N1479" i="5"/>
  <c r="N1480" i="5"/>
  <c r="N1481" i="5"/>
  <c r="N1482" i="5"/>
  <c r="N1483" i="5"/>
  <c r="N1484" i="5"/>
  <c r="N1485" i="5"/>
  <c r="N1486" i="5"/>
  <c r="N1487" i="5"/>
  <c r="N1488" i="5"/>
  <c r="N1489" i="5"/>
  <c r="N1490" i="5"/>
  <c r="N1491" i="5"/>
  <c r="N1492" i="5"/>
  <c r="N1493" i="5"/>
  <c r="N1494" i="5"/>
  <c r="N1495" i="5"/>
  <c r="N1496" i="5"/>
  <c r="N1497" i="5"/>
  <c r="N1498" i="5"/>
  <c r="N1499" i="5"/>
  <c r="N1500" i="5"/>
  <c r="N1501" i="5"/>
  <c r="N1502" i="5"/>
  <c r="N1503" i="5"/>
  <c r="N1504" i="5"/>
  <c r="N1505" i="5"/>
  <c r="N1506" i="5"/>
  <c r="N1507" i="5"/>
  <c r="N1508" i="5"/>
  <c r="N1509" i="5"/>
  <c r="N1510" i="5"/>
  <c r="N1511" i="5"/>
  <c r="N1512" i="5"/>
  <c r="N1513" i="5"/>
  <c r="N1514" i="5"/>
  <c r="N1515" i="5"/>
  <c r="N1516" i="5"/>
  <c r="N1517" i="5"/>
  <c r="N1518" i="5"/>
  <c r="N1519" i="5"/>
  <c r="N1520" i="5"/>
  <c r="N1521" i="5"/>
  <c r="N1522" i="5"/>
  <c r="N1523" i="5"/>
  <c r="N1524" i="5"/>
  <c r="N1525" i="5"/>
  <c r="N1526" i="5"/>
  <c r="N1527" i="5"/>
  <c r="N1528" i="5"/>
  <c r="N1529" i="5"/>
  <c r="N1530" i="5"/>
  <c r="N1531" i="5"/>
  <c r="N1532" i="5"/>
  <c r="N1533" i="5"/>
  <c r="N1534" i="5"/>
  <c r="N1535" i="5"/>
  <c r="N1536" i="5"/>
  <c r="N1537" i="5"/>
  <c r="N1538" i="5"/>
  <c r="N1539" i="5"/>
  <c r="N1540" i="5"/>
  <c r="N1541" i="5"/>
  <c r="N1542" i="5"/>
  <c r="N1543" i="5"/>
  <c r="N1544" i="5"/>
  <c r="N1545" i="5"/>
  <c r="N1546" i="5"/>
  <c r="N1547" i="5"/>
  <c r="N1548" i="5"/>
  <c r="N1549" i="5"/>
  <c r="N1550" i="5"/>
  <c r="N1551" i="5"/>
  <c r="N1552" i="5"/>
  <c r="N1553" i="5"/>
  <c r="N1554" i="5"/>
  <c r="N1555" i="5"/>
  <c r="N1556" i="5"/>
  <c r="N1557" i="5"/>
  <c r="N1558" i="5"/>
  <c r="N1559" i="5"/>
  <c r="N1560" i="5"/>
  <c r="N1561" i="5"/>
  <c r="N1562" i="5"/>
  <c r="N1563" i="5"/>
  <c r="N1564" i="5"/>
  <c r="N1565" i="5"/>
  <c r="N1566" i="5"/>
  <c r="N1567" i="5"/>
  <c r="N1568" i="5"/>
  <c r="N1569" i="5"/>
  <c r="N1570" i="5"/>
  <c r="N1571" i="5"/>
  <c r="N1572" i="5"/>
  <c r="N1573" i="5"/>
  <c r="N1574" i="5"/>
  <c r="N1575" i="5"/>
  <c r="N1576" i="5"/>
  <c r="N1577" i="5"/>
  <c r="N1578" i="5"/>
  <c r="N1579" i="5"/>
  <c r="N1580" i="5"/>
  <c r="N1581" i="5"/>
  <c r="N1582" i="5"/>
  <c r="N1583" i="5"/>
  <c r="N1584" i="5"/>
  <c r="N1585" i="5"/>
  <c r="N1586" i="5"/>
  <c r="N1587" i="5"/>
  <c r="N1588" i="5"/>
  <c r="N1589" i="5"/>
  <c r="N1590" i="5"/>
  <c r="N1591" i="5"/>
  <c r="N1592" i="5"/>
  <c r="N1593" i="5"/>
  <c r="N1594" i="5"/>
  <c r="N1595" i="5"/>
  <c r="N1596" i="5"/>
  <c r="N1597" i="5"/>
  <c r="N1598" i="5"/>
  <c r="N1599" i="5"/>
  <c r="N1600" i="5"/>
  <c r="N1601" i="5"/>
  <c r="N1602" i="5"/>
  <c r="N1603" i="5"/>
  <c r="N1604" i="5"/>
  <c r="N1605" i="5"/>
  <c r="N1606" i="5"/>
  <c r="N1607" i="5"/>
  <c r="N1608" i="5"/>
  <c r="N1609" i="5"/>
  <c r="N1610" i="5"/>
  <c r="N1611" i="5"/>
  <c r="N1612" i="5"/>
  <c r="N1613" i="5"/>
  <c r="N1614" i="5"/>
  <c r="N1615" i="5"/>
  <c r="N1616" i="5"/>
  <c r="N1617" i="5"/>
  <c r="N1618" i="5"/>
  <c r="N1619" i="5"/>
  <c r="N1620" i="5"/>
  <c r="N1621" i="5"/>
  <c r="N1622" i="5"/>
  <c r="N1623" i="5"/>
  <c r="N1624" i="5"/>
  <c r="N1625" i="5"/>
  <c r="N1626" i="5"/>
  <c r="N1627" i="5"/>
  <c r="N1628" i="5"/>
  <c r="N1629" i="5"/>
  <c r="N1630" i="5"/>
  <c r="N1631" i="5"/>
  <c r="N1632" i="5"/>
  <c r="N1633" i="5"/>
  <c r="N1634" i="5"/>
  <c r="N1635" i="5"/>
  <c r="N1636" i="5"/>
  <c r="N1637" i="5"/>
  <c r="N1638" i="5"/>
  <c r="N1639" i="5"/>
  <c r="N1640" i="5"/>
  <c r="N1641" i="5"/>
  <c r="N1642" i="5"/>
  <c r="N1643" i="5"/>
  <c r="N1644" i="5"/>
  <c r="N1645" i="5"/>
  <c r="N1646" i="5"/>
  <c r="N1647" i="5"/>
  <c r="N1648" i="5"/>
  <c r="N1649" i="5"/>
  <c r="N1650" i="5"/>
  <c r="N1651" i="5"/>
  <c r="N1652" i="5"/>
  <c r="N1653" i="5"/>
  <c r="N1654" i="5"/>
  <c r="N1655" i="5"/>
  <c r="N1656" i="5"/>
  <c r="N1657" i="5"/>
  <c r="N1658" i="5"/>
  <c r="N1659" i="5"/>
  <c r="N1660" i="5"/>
  <c r="N1661" i="5"/>
  <c r="N1662" i="5"/>
  <c r="N1663" i="5"/>
  <c r="N1664" i="5"/>
  <c r="N1665" i="5"/>
  <c r="N1666" i="5"/>
  <c r="N1667" i="5"/>
  <c r="N1668" i="5"/>
  <c r="N1669" i="5"/>
  <c r="N1670" i="5"/>
  <c r="N1671" i="5"/>
  <c r="N1672" i="5"/>
  <c r="N1673" i="5"/>
  <c r="N1674" i="5"/>
  <c r="N1675" i="5"/>
  <c r="N1676" i="5"/>
  <c r="N1677" i="5"/>
  <c r="N1678" i="5"/>
  <c r="N1679" i="5"/>
  <c r="N1680" i="5"/>
  <c r="N1681" i="5"/>
  <c r="N1682" i="5"/>
  <c r="N1683" i="5"/>
  <c r="N1684" i="5"/>
  <c r="N1685" i="5"/>
  <c r="N1686" i="5"/>
  <c r="N1687" i="5"/>
  <c r="N1688" i="5"/>
  <c r="N1689" i="5"/>
  <c r="N1690" i="5"/>
  <c r="N1691" i="5"/>
  <c r="N1692" i="5"/>
  <c r="N1693" i="5"/>
  <c r="N1694" i="5"/>
  <c r="N1695" i="5"/>
  <c r="N1696" i="5"/>
  <c r="N1697" i="5"/>
  <c r="N1698" i="5"/>
  <c r="N1699" i="5"/>
  <c r="N1700" i="5"/>
  <c r="N1701" i="5"/>
  <c r="N1702" i="5"/>
  <c r="N1703" i="5"/>
  <c r="N1704" i="5"/>
  <c r="N1705" i="5"/>
  <c r="N1706" i="5"/>
  <c r="N1707" i="5"/>
  <c r="N1708" i="5"/>
  <c r="N1709" i="5"/>
  <c r="N1710" i="5"/>
  <c r="N1711" i="5"/>
  <c r="N1712" i="5"/>
  <c r="N1713" i="5"/>
  <c r="N1714" i="5"/>
  <c r="N1715" i="5"/>
  <c r="N1716" i="5"/>
  <c r="N1717" i="5"/>
  <c r="N1718" i="5"/>
  <c r="N1719" i="5"/>
  <c r="N1720" i="5"/>
  <c r="N1721" i="5"/>
  <c r="N1722" i="5"/>
  <c r="N1723" i="5"/>
  <c r="N1724" i="5"/>
  <c r="N1725" i="5"/>
  <c r="N1726" i="5"/>
  <c r="N1727" i="5"/>
  <c r="N1728" i="5"/>
  <c r="N1729" i="5"/>
  <c r="N1730" i="5"/>
  <c r="N1731" i="5"/>
  <c r="N1732" i="5"/>
  <c r="N1733" i="5"/>
  <c r="N1734" i="5"/>
  <c r="N1735" i="5"/>
  <c r="N1736" i="5"/>
  <c r="N1737" i="5"/>
  <c r="N1738" i="5"/>
  <c r="N1739" i="5"/>
  <c r="N1740" i="5"/>
  <c r="N1741" i="5"/>
  <c r="N1742" i="5"/>
  <c r="N1743" i="5"/>
  <c r="N1744" i="5"/>
  <c r="N1745" i="5"/>
  <c r="N1746" i="5"/>
  <c r="N1747" i="5"/>
  <c r="N1748" i="5"/>
  <c r="N1749" i="5"/>
  <c r="N1750" i="5"/>
  <c r="N1751" i="5"/>
  <c r="N1752" i="5"/>
  <c r="N1753" i="5"/>
  <c r="N1754" i="5"/>
  <c r="N1755" i="5"/>
  <c r="N1756" i="5"/>
  <c r="N1757" i="5"/>
  <c r="N1758" i="5"/>
  <c r="N1759" i="5"/>
  <c r="N1760" i="5"/>
  <c r="N1761" i="5"/>
  <c r="N1762" i="5"/>
  <c r="N1763" i="5"/>
  <c r="N1764" i="5"/>
  <c r="N1765" i="5"/>
  <c r="N1766" i="5"/>
  <c r="N1767" i="5"/>
  <c r="N1768" i="5"/>
  <c r="N1769" i="5"/>
  <c r="N1770" i="5"/>
  <c r="N1771" i="5"/>
  <c r="N1772" i="5"/>
  <c r="N1773" i="5"/>
  <c r="N1774" i="5"/>
  <c r="N1775" i="5"/>
  <c r="N1776" i="5"/>
  <c r="N1777" i="5"/>
  <c r="N1778" i="5"/>
  <c r="N1779" i="5"/>
  <c r="N1780" i="5"/>
  <c r="N1781" i="5"/>
  <c r="N1782" i="5"/>
  <c r="N1783" i="5"/>
  <c r="N1784" i="5"/>
  <c r="N1785" i="5"/>
  <c r="N1786" i="5"/>
  <c r="N1787" i="5"/>
  <c r="N1788" i="5"/>
  <c r="N1789" i="5"/>
  <c r="N1790" i="5"/>
  <c r="N1791" i="5"/>
  <c r="N1792" i="5"/>
  <c r="N1793" i="5"/>
  <c r="N1794" i="5"/>
  <c r="N1795" i="5"/>
  <c r="N1796" i="5"/>
  <c r="N1797" i="5"/>
  <c r="N1798" i="5"/>
  <c r="N1799" i="5"/>
  <c r="N1800" i="5"/>
  <c r="N1801" i="5"/>
  <c r="N1802" i="5"/>
  <c r="N1803" i="5"/>
  <c r="N1804" i="5"/>
  <c r="N1805" i="5"/>
  <c r="N1806" i="5"/>
  <c r="N1807" i="5"/>
  <c r="N1808" i="5"/>
  <c r="N1809" i="5"/>
  <c r="N1810" i="5"/>
  <c r="N1811" i="5"/>
  <c r="N1812" i="5"/>
  <c r="N1813" i="5"/>
  <c r="N1814" i="5"/>
  <c r="N1815" i="5"/>
  <c r="N1816" i="5"/>
  <c r="N1817" i="5"/>
  <c r="N1818" i="5"/>
  <c r="N1819" i="5"/>
  <c r="N1820" i="5"/>
  <c r="N1821" i="5"/>
  <c r="N1822" i="5"/>
  <c r="N1823" i="5"/>
  <c r="N1824" i="5"/>
  <c r="N1825" i="5"/>
  <c r="N1826" i="5"/>
  <c r="N1827" i="5"/>
  <c r="N1828" i="5"/>
  <c r="N1829" i="5"/>
  <c r="N1830" i="5"/>
  <c r="N1831" i="5"/>
  <c r="N1832" i="5"/>
  <c r="N1833" i="5"/>
  <c r="N1834" i="5"/>
  <c r="N1835" i="5"/>
  <c r="N1836" i="5"/>
  <c r="N1837" i="5"/>
  <c r="N1838" i="5"/>
  <c r="N1839" i="5"/>
  <c r="N1840" i="5"/>
  <c r="N1841" i="5"/>
  <c r="N1842" i="5"/>
  <c r="N1843" i="5"/>
  <c r="N1844" i="5"/>
  <c r="N1845" i="5"/>
  <c r="N1846" i="5"/>
  <c r="N1847" i="5"/>
  <c r="N1848" i="5"/>
  <c r="N1849" i="5"/>
  <c r="N1850" i="5"/>
  <c r="N1851" i="5"/>
  <c r="N1852" i="5"/>
  <c r="N1853" i="5"/>
  <c r="N1854" i="5"/>
  <c r="N1855" i="5"/>
  <c r="N1856" i="5"/>
  <c r="N1857" i="5"/>
  <c r="N1858" i="5"/>
  <c r="N1859" i="5"/>
  <c r="N1860" i="5"/>
  <c r="N1861" i="5"/>
  <c r="N1862" i="5"/>
  <c r="N1863" i="5"/>
  <c r="N1864" i="5"/>
  <c r="N1865" i="5"/>
  <c r="N1866" i="5"/>
  <c r="N1867" i="5"/>
  <c r="N1868" i="5"/>
  <c r="N1869" i="5"/>
  <c r="N1870" i="5"/>
  <c r="N1871" i="5"/>
  <c r="N1872" i="5"/>
  <c r="N1873" i="5"/>
  <c r="N1874" i="5"/>
  <c r="N1875" i="5"/>
  <c r="N1876" i="5"/>
  <c r="N1877" i="5"/>
  <c r="N1878" i="5"/>
  <c r="N1879" i="5"/>
  <c r="N1880" i="5"/>
  <c r="N1881" i="5"/>
  <c r="N1882" i="5"/>
  <c r="N1883" i="5"/>
  <c r="N1884" i="5"/>
  <c r="N1885" i="5"/>
  <c r="N1886" i="5"/>
  <c r="N1887" i="5"/>
  <c r="N1888" i="5"/>
  <c r="N1889" i="5"/>
  <c r="N1890" i="5"/>
  <c r="N1891" i="5"/>
  <c r="N1892" i="5"/>
  <c r="N1893" i="5"/>
  <c r="N1894" i="5"/>
  <c r="N1895" i="5"/>
  <c r="N1896" i="5"/>
  <c r="N1897" i="5"/>
  <c r="N1898" i="5"/>
  <c r="N1899" i="5"/>
  <c r="N1900" i="5"/>
  <c r="N1901" i="5"/>
  <c r="N1902" i="5"/>
  <c r="N1903" i="5"/>
  <c r="N1904" i="5"/>
  <c r="N1905" i="5"/>
  <c r="N1906" i="5"/>
  <c r="N1907" i="5"/>
  <c r="N1908" i="5"/>
  <c r="N1909" i="5"/>
  <c r="N1910" i="5"/>
  <c r="N1911" i="5"/>
  <c r="N1912" i="5"/>
  <c r="N1913" i="5"/>
  <c r="N1914" i="5"/>
  <c r="N1915" i="5"/>
  <c r="N1916" i="5"/>
  <c r="N1917" i="5"/>
  <c r="N1918" i="5"/>
  <c r="N1919" i="5"/>
  <c r="N1920" i="5"/>
  <c r="N1921" i="5"/>
  <c r="N1922" i="5"/>
  <c r="N1923" i="5"/>
  <c r="N1924" i="5"/>
  <c r="N1925" i="5"/>
  <c r="N1926" i="5"/>
  <c r="N1927" i="5"/>
  <c r="N1928" i="5"/>
  <c r="N1929" i="5"/>
  <c r="N1930" i="5"/>
  <c r="N1931" i="5"/>
  <c r="N1932" i="5"/>
  <c r="N1933" i="5"/>
  <c r="N1934" i="5"/>
  <c r="N1935" i="5"/>
  <c r="N1936" i="5"/>
  <c r="N1937" i="5"/>
  <c r="N1938" i="5"/>
  <c r="N1939" i="5"/>
  <c r="N1940" i="5"/>
  <c r="N1941" i="5"/>
  <c r="N1942" i="5"/>
  <c r="N1943" i="5"/>
  <c r="N1944" i="5"/>
  <c r="N1945" i="5"/>
  <c r="N1946" i="5"/>
  <c r="N1947" i="5"/>
  <c r="N1948" i="5"/>
  <c r="N1949" i="5"/>
  <c r="N1950" i="5"/>
  <c r="N1951" i="5"/>
  <c r="N1952" i="5"/>
  <c r="N1953" i="5"/>
  <c r="N1954" i="5"/>
  <c r="N1955" i="5"/>
  <c r="N1956" i="5"/>
  <c r="N1957" i="5"/>
  <c r="N1958" i="5"/>
  <c r="N1959" i="5"/>
  <c r="N1960" i="5"/>
  <c r="N1961" i="5"/>
  <c r="N1962" i="5"/>
  <c r="N1963" i="5"/>
  <c r="N1964" i="5"/>
  <c r="N1965" i="5"/>
  <c r="N1966" i="5"/>
  <c r="N1967" i="5"/>
  <c r="N1968" i="5"/>
  <c r="N1969" i="5"/>
  <c r="N1970" i="5"/>
  <c r="N1971" i="5"/>
  <c r="N1972" i="5"/>
  <c r="N1973" i="5"/>
  <c r="N1974" i="5"/>
  <c r="N1975" i="5"/>
  <c r="N1976" i="5"/>
  <c r="N1977" i="5"/>
  <c r="N1978" i="5"/>
  <c r="N1979" i="5"/>
  <c r="N1980" i="5"/>
  <c r="N1981" i="5"/>
  <c r="N1982" i="5"/>
  <c r="N1983" i="5"/>
  <c r="N1984" i="5"/>
  <c r="N1985" i="5"/>
  <c r="N1986" i="5"/>
  <c r="N1987" i="5"/>
  <c r="N1988" i="5"/>
  <c r="N1989" i="5"/>
  <c r="N1990" i="5"/>
  <c r="N1991" i="5"/>
  <c r="N1992" i="5"/>
  <c r="N1993" i="5"/>
  <c r="N1994" i="5"/>
  <c r="N1995" i="5"/>
  <c r="N1996" i="5"/>
  <c r="N1997" i="5"/>
  <c r="N1998" i="5"/>
  <c r="N1999" i="5"/>
  <c r="N2000" i="5"/>
  <c r="N2001" i="5"/>
  <c r="N2002" i="5"/>
  <c r="N2003" i="5"/>
  <c r="N2004" i="5"/>
  <c r="N2005" i="5"/>
  <c r="N2006" i="5"/>
  <c r="N2007" i="5"/>
  <c r="N2008" i="5"/>
  <c r="N2009" i="5"/>
  <c r="N2010" i="5"/>
  <c r="N2011" i="5"/>
  <c r="N2012" i="5"/>
  <c r="N2013" i="5"/>
  <c r="N2014" i="5"/>
  <c r="N2015" i="5"/>
  <c r="N2016" i="5"/>
  <c r="N2017" i="5"/>
  <c r="N2018" i="5"/>
  <c r="N2019" i="5"/>
  <c r="N2020" i="5"/>
  <c r="N2021" i="5"/>
  <c r="N2022" i="5"/>
  <c r="N2023" i="5"/>
  <c r="N2024" i="5"/>
  <c r="N2025" i="5"/>
  <c r="N2026" i="5"/>
  <c r="N2027" i="5"/>
  <c r="N2028" i="5"/>
  <c r="N2029" i="5"/>
  <c r="N2030" i="5"/>
  <c r="N2031" i="5"/>
  <c r="N2032" i="5"/>
  <c r="N2033" i="5"/>
  <c r="N2034" i="5"/>
  <c r="N2035" i="5"/>
  <c r="N2036" i="5"/>
  <c r="N2037" i="5"/>
  <c r="N2038" i="5"/>
  <c r="N2039" i="5"/>
  <c r="N2040" i="5"/>
  <c r="N2041" i="5"/>
  <c r="N2042" i="5"/>
  <c r="N2043" i="5"/>
  <c r="N2044" i="5"/>
  <c r="N2045" i="5"/>
  <c r="N2046" i="5"/>
  <c r="N2047" i="5"/>
  <c r="N2048" i="5"/>
  <c r="N2049" i="5"/>
  <c r="N2050" i="5"/>
  <c r="N2051" i="5"/>
  <c r="N2052" i="5"/>
  <c r="N2053" i="5"/>
  <c r="N2054" i="5"/>
  <c r="N2055" i="5"/>
  <c r="N2056" i="5"/>
  <c r="N2057" i="5"/>
  <c r="N2058" i="5"/>
  <c r="N2059" i="5"/>
  <c r="N2060" i="5"/>
  <c r="N2061" i="5"/>
  <c r="N2062" i="5"/>
  <c r="N2063" i="5"/>
  <c r="N2064" i="5"/>
  <c r="N2065" i="5"/>
  <c r="N2066" i="5"/>
  <c r="N2067" i="5"/>
  <c r="N2068" i="5"/>
  <c r="N2069" i="5"/>
  <c r="N2070" i="5"/>
  <c r="N2071" i="5"/>
  <c r="N2072" i="5"/>
  <c r="N2073" i="5"/>
  <c r="N2074" i="5"/>
  <c r="N2075" i="5"/>
  <c r="N2076" i="5"/>
  <c r="N2077" i="5"/>
  <c r="N2078" i="5"/>
  <c r="N2079" i="5"/>
  <c r="N2080" i="5"/>
  <c r="N2081" i="5"/>
  <c r="N2082" i="5"/>
  <c r="N2083" i="5"/>
  <c r="N2084" i="5"/>
  <c r="N2085" i="5"/>
  <c r="N2086" i="5"/>
  <c r="N2087" i="5"/>
  <c r="N2088" i="5"/>
  <c r="N2089" i="5"/>
  <c r="N2090" i="5"/>
  <c r="N2091" i="5"/>
  <c r="N2092" i="5"/>
  <c r="N2093" i="5"/>
  <c r="N2094" i="5"/>
  <c r="N2095" i="5"/>
  <c r="N2096" i="5"/>
  <c r="N2097" i="5"/>
  <c r="N2098" i="5"/>
  <c r="N2099" i="5"/>
  <c r="N2100" i="5"/>
  <c r="N2101" i="5"/>
  <c r="N2102" i="5"/>
  <c r="N2103" i="5"/>
  <c r="N2104" i="5"/>
  <c r="N2105" i="5"/>
  <c r="N2106" i="5"/>
  <c r="N2107" i="5"/>
  <c r="N2108" i="5"/>
  <c r="N2109" i="5"/>
  <c r="N2110" i="5"/>
  <c r="N2111" i="5"/>
  <c r="N2112" i="5"/>
  <c r="N2113" i="5"/>
  <c r="N2114" i="5"/>
  <c r="N2115" i="5"/>
  <c r="N2116" i="5"/>
  <c r="N2117" i="5"/>
  <c r="N2118" i="5"/>
  <c r="N2119" i="5"/>
  <c r="N2120" i="5"/>
  <c r="N2121" i="5"/>
  <c r="N2122" i="5"/>
  <c r="N2123" i="5"/>
  <c r="N2124" i="5"/>
  <c r="N2125" i="5"/>
  <c r="N2126" i="5"/>
  <c r="N2127" i="5"/>
  <c r="N2128" i="5"/>
  <c r="N2129" i="5"/>
  <c r="N2130" i="5"/>
  <c r="N2131" i="5"/>
  <c r="N2132" i="5"/>
  <c r="N2133" i="5"/>
  <c r="N2134" i="5"/>
  <c r="N2135" i="5"/>
  <c r="N2136" i="5"/>
  <c r="N2137" i="5"/>
  <c r="N2138" i="5"/>
  <c r="N2139" i="5"/>
  <c r="N2140" i="5"/>
  <c r="N2141" i="5"/>
  <c r="N2142" i="5"/>
  <c r="N2143" i="5"/>
  <c r="N2144" i="5"/>
  <c r="N2145" i="5"/>
  <c r="N2146" i="5"/>
  <c r="N2147" i="5"/>
  <c r="N2148" i="5"/>
  <c r="N2149" i="5"/>
  <c r="N2150" i="5"/>
  <c r="N2151" i="5"/>
  <c r="N2152" i="5"/>
  <c r="N2153" i="5"/>
  <c r="N2154" i="5"/>
  <c r="N2155" i="5"/>
  <c r="N2156" i="5"/>
  <c r="Q2" i="6"/>
  <c r="Q3" i="6"/>
  <c r="Q4" i="6"/>
  <c r="Q5" i="6"/>
  <c r="Q6" i="6"/>
  <c r="Q7" i="6"/>
  <c r="Q8" i="6"/>
  <c r="Q9" i="6"/>
  <c r="Q10" i="6"/>
  <c r="Q11" i="6"/>
  <c r="Q12" i="6"/>
  <c r="Q13" i="6"/>
  <c r="Q14" i="6"/>
  <c r="Q15" i="6"/>
  <c r="Q16" i="6"/>
  <c r="Q17" i="6"/>
  <c r="Q18" i="6"/>
  <c r="Q19" i="6"/>
  <c r="Q20" i="6"/>
  <c r="Q21" i="6"/>
  <c r="Q22" i="6"/>
  <c r="Q23" i="6"/>
  <c r="Q24" i="6"/>
  <c r="Q25" i="6"/>
  <c r="Q26" i="6"/>
  <c r="Q27" i="6"/>
  <c r="Q28" i="6"/>
  <c r="Q29" i="6"/>
  <c r="Q30" i="6"/>
  <c r="Q31" i="6"/>
  <c r="Q32" i="6"/>
  <c r="Q33" i="6"/>
  <c r="Q34" i="6"/>
  <c r="Q35" i="6"/>
  <c r="Q36" i="6"/>
  <c r="Q37" i="6"/>
  <c r="Q38" i="6"/>
  <c r="Q39" i="6"/>
  <c r="Q40" i="6"/>
  <c r="Q41" i="6"/>
  <c r="Q42" i="6"/>
  <c r="Q43" i="6"/>
  <c r="Q44" i="6"/>
  <c r="Q45" i="6"/>
  <c r="Q46" i="6"/>
  <c r="Q47" i="6"/>
  <c r="Q48" i="6"/>
  <c r="Q49" i="6"/>
  <c r="Q50" i="6"/>
  <c r="Q51" i="6"/>
  <c r="Q52" i="6"/>
  <c r="Q53" i="6"/>
  <c r="Q54" i="6"/>
  <c r="Q55" i="6"/>
  <c r="Q56" i="6"/>
  <c r="Q57" i="6"/>
  <c r="Q58" i="6"/>
  <c r="Q59" i="6"/>
  <c r="Q60" i="6"/>
  <c r="Q61" i="6"/>
  <c r="Q62" i="6"/>
  <c r="Q63" i="6"/>
  <c r="Q64" i="6"/>
  <c r="Q65" i="6"/>
  <c r="Q66" i="6"/>
  <c r="Q67" i="6"/>
  <c r="Q68" i="6"/>
  <c r="Q69" i="6"/>
  <c r="Q70" i="6"/>
  <c r="Q71" i="6"/>
  <c r="Q72" i="6"/>
  <c r="Q73" i="6"/>
  <c r="Q74" i="6"/>
  <c r="Q75" i="6"/>
  <c r="Q76" i="6"/>
  <c r="Q77" i="6"/>
  <c r="Q78" i="6"/>
  <c r="Q79" i="6"/>
  <c r="Q80" i="6"/>
  <c r="Q81" i="6"/>
  <c r="Q82" i="6"/>
  <c r="Q83" i="6"/>
  <c r="Q84" i="6"/>
  <c r="Q85" i="6"/>
  <c r="Q86" i="6"/>
  <c r="Q87" i="6"/>
  <c r="Q88" i="6"/>
  <c r="Q89" i="6"/>
  <c r="Q90" i="6"/>
  <c r="Q91" i="6"/>
  <c r="Q92" i="6"/>
  <c r="Q93" i="6"/>
  <c r="Q94" i="6"/>
  <c r="Q95" i="6"/>
  <c r="Q96" i="6"/>
  <c r="Q97" i="6"/>
  <c r="Q98" i="6"/>
  <c r="Q99" i="6"/>
  <c r="Q100" i="6"/>
  <c r="Q101" i="6"/>
  <c r="Q102" i="6"/>
  <c r="Q103" i="6"/>
  <c r="Q104" i="6"/>
  <c r="Q105" i="6"/>
  <c r="Q106" i="6"/>
  <c r="Q107" i="6"/>
  <c r="Q108" i="6"/>
  <c r="Q109" i="6"/>
  <c r="Q110" i="6"/>
  <c r="Q111" i="6"/>
  <c r="Q112" i="6"/>
  <c r="Q113" i="6"/>
  <c r="Q114" i="6"/>
  <c r="Q115" i="6"/>
  <c r="Q116" i="6"/>
  <c r="Q117" i="6"/>
  <c r="Q118" i="6"/>
  <c r="Q119" i="6"/>
  <c r="Q120" i="6"/>
  <c r="Q121" i="6"/>
  <c r="Q122" i="6"/>
  <c r="Q123" i="6"/>
  <c r="Q124" i="6"/>
  <c r="Q125" i="6"/>
  <c r="Q126" i="6"/>
  <c r="Q127" i="6"/>
  <c r="Q128" i="6"/>
  <c r="Q129" i="6"/>
  <c r="Q130" i="6"/>
  <c r="Q131" i="6"/>
  <c r="Q132" i="6"/>
  <c r="Q133" i="6"/>
  <c r="Q134" i="6"/>
  <c r="Q135" i="6"/>
  <c r="Q136" i="6"/>
  <c r="Q137" i="6"/>
  <c r="Q138" i="6"/>
  <c r="Q139" i="6"/>
  <c r="Q140" i="6"/>
  <c r="Q141" i="6"/>
  <c r="Q142" i="6"/>
  <c r="Q143" i="6"/>
  <c r="Q144" i="6"/>
  <c r="Q145" i="6"/>
  <c r="Q146" i="6"/>
  <c r="Q147" i="6"/>
  <c r="Q148" i="6"/>
  <c r="Q149" i="6"/>
  <c r="Q150" i="6"/>
  <c r="Q151" i="6"/>
  <c r="Q152" i="6"/>
  <c r="Q153" i="6"/>
  <c r="Q154" i="6"/>
  <c r="Q155" i="6"/>
  <c r="Q156" i="6"/>
  <c r="Q157" i="6"/>
  <c r="Q158" i="6"/>
  <c r="Q159" i="6"/>
  <c r="Q160" i="6"/>
  <c r="Q161" i="6"/>
  <c r="Q162" i="6"/>
  <c r="Q163" i="6"/>
  <c r="Q164" i="6"/>
  <c r="Q165" i="6"/>
  <c r="Q166" i="6"/>
  <c r="Q167" i="6"/>
  <c r="Q168" i="6"/>
  <c r="Q169" i="6"/>
  <c r="Q170" i="6"/>
  <c r="Q171" i="6"/>
  <c r="Q172" i="6"/>
  <c r="Q173" i="6"/>
  <c r="Q174" i="6"/>
  <c r="Q175" i="6"/>
  <c r="Q176" i="6"/>
  <c r="Q177" i="6"/>
  <c r="Q178" i="6"/>
  <c r="Q179" i="6"/>
  <c r="Q180" i="6"/>
  <c r="Q181" i="6"/>
  <c r="Q182" i="6"/>
  <c r="Q183" i="6"/>
  <c r="Q184" i="6"/>
  <c r="Q185" i="6"/>
  <c r="Q186" i="6"/>
  <c r="Q187" i="6"/>
  <c r="Q188" i="6"/>
  <c r="Q189" i="6"/>
  <c r="Q190" i="6"/>
  <c r="Q191" i="6"/>
  <c r="Q192" i="6"/>
  <c r="Q193" i="6"/>
  <c r="Q194" i="6"/>
  <c r="Q195" i="6"/>
  <c r="Q196" i="6"/>
  <c r="Q197" i="6"/>
  <c r="Q198" i="6"/>
  <c r="Q199" i="6"/>
  <c r="Q200" i="6"/>
  <c r="Q201" i="6"/>
  <c r="Q202" i="6"/>
  <c r="Q203" i="6"/>
  <c r="Q204" i="6"/>
  <c r="Q205" i="6"/>
  <c r="Q206" i="6"/>
  <c r="Q207" i="6"/>
  <c r="Q208" i="6"/>
  <c r="Q209" i="6"/>
  <c r="Q210" i="6"/>
  <c r="Q211" i="6"/>
  <c r="Q212" i="6"/>
  <c r="Q213" i="6"/>
  <c r="Q214" i="6"/>
  <c r="Q215" i="6"/>
  <c r="Q216" i="6"/>
  <c r="Q217" i="6"/>
  <c r="Q218" i="6"/>
  <c r="Q219" i="6"/>
  <c r="Q220" i="6"/>
  <c r="Q221" i="6"/>
  <c r="Q222" i="6"/>
  <c r="Q223" i="6"/>
  <c r="Q224" i="6"/>
  <c r="Q225" i="6"/>
  <c r="Q226" i="6"/>
  <c r="Q227" i="6"/>
  <c r="Q228" i="6"/>
  <c r="Q229" i="6"/>
  <c r="Q230" i="6"/>
  <c r="Q231" i="6"/>
  <c r="Q232" i="6"/>
  <c r="Q233" i="6"/>
  <c r="Q234" i="6"/>
  <c r="Q235" i="6"/>
  <c r="Q236" i="6"/>
  <c r="Q237" i="6"/>
  <c r="Q238" i="6"/>
  <c r="Q239" i="6"/>
  <c r="Q240" i="6"/>
  <c r="Q241" i="6"/>
  <c r="Q242" i="6"/>
  <c r="Q243" i="6"/>
  <c r="Q244" i="6"/>
  <c r="Q245" i="6"/>
  <c r="Q246" i="6"/>
  <c r="Q247" i="6"/>
  <c r="Q248" i="6"/>
  <c r="Q249" i="6"/>
  <c r="Q250" i="6"/>
  <c r="Q251" i="6"/>
  <c r="Q252" i="6"/>
  <c r="Q253" i="6"/>
  <c r="Q254" i="6"/>
  <c r="Q255" i="6"/>
  <c r="Q256" i="6"/>
  <c r="Q257" i="6"/>
  <c r="Q258" i="6"/>
  <c r="Q259" i="6"/>
  <c r="Q260" i="6"/>
  <c r="Q261" i="6"/>
  <c r="Q262" i="6"/>
  <c r="Q263" i="6"/>
  <c r="Q264" i="6"/>
  <c r="Q265" i="6"/>
  <c r="Q266" i="6"/>
  <c r="Q267" i="6"/>
  <c r="Q268" i="6"/>
  <c r="Q269" i="6"/>
  <c r="Q270" i="6"/>
  <c r="Q271" i="6"/>
  <c r="Q272" i="6"/>
  <c r="Q273" i="6"/>
  <c r="Q274" i="6"/>
  <c r="Q275" i="6"/>
  <c r="Q276" i="6"/>
  <c r="Q277" i="6"/>
  <c r="Q278" i="6"/>
  <c r="Q279" i="6"/>
  <c r="Q280" i="6"/>
  <c r="Q281" i="6"/>
  <c r="Q282" i="6"/>
  <c r="Q283" i="6"/>
  <c r="Q284" i="6"/>
  <c r="Q285" i="6"/>
  <c r="Q286" i="6"/>
  <c r="Q287" i="6"/>
  <c r="Q288" i="6"/>
  <c r="Q289" i="6"/>
  <c r="Q290" i="6"/>
  <c r="Q291" i="6"/>
  <c r="Q292" i="6"/>
  <c r="Q293" i="6"/>
  <c r="Q294" i="6"/>
  <c r="Q295" i="6"/>
  <c r="Q296" i="6"/>
  <c r="Q297" i="6"/>
  <c r="Q298" i="6"/>
  <c r="Q299" i="6"/>
  <c r="Q300" i="6"/>
  <c r="Q301" i="6"/>
  <c r="Q302" i="6"/>
  <c r="Q303" i="6"/>
  <c r="Q304" i="6"/>
  <c r="Q305" i="6"/>
  <c r="Q306" i="6"/>
  <c r="Q307" i="6"/>
  <c r="Q308" i="6"/>
  <c r="Q309" i="6"/>
  <c r="Q310" i="6"/>
  <c r="Q311" i="6"/>
  <c r="Q312" i="6"/>
  <c r="Q313" i="6"/>
  <c r="Q314" i="6"/>
  <c r="Q315" i="6"/>
  <c r="Q316" i="6"/>
  <c r="Q317" i="6"/>
  <c r="Q318" i="6"/>
  <c r="Q319" i="6"/>
  <c r="Q320" i="6"/>
  <c r="Q321" i="6"/>
  <c r="Q322" i="6"/>
  <c r="Q323" i="6"/>
  <c r="Q324" i="6"/>
  <c r="Q325" i="6"/>
  <c r="Q326" i="6"/>
  <c r="Q327" i="6"/>
  <c r="Q328" i="6"/>
  <c r="Q329" i="6"/>
  <c r="Q330" i="6"/>
  <c r="Q331" i="6"/>
  <c r="Q332" i="6"/>
  <c r="Q333" i="6"/>
  <c r="Q334" i="6"/>
  <c r="Q335" i="6"/>
  <c r="Q336" i="6"/>
  <c r="Q337" i="6"/>
  <c r="Q338" i="6"/>
  <c r="Q339" i="6"/>
  <c r="Q340" i="6"/>
  <c r="Q341" i="6"/>
  <c r="Q342" i="6"/>
  <c r="Q343" i="6"/>
  <c r="Q344" i="6"/>
  <c r="Q345" i="6"/>
  <c r="Q346" i="6"/>
  <c r="Q347" i="6"/>
  <c r="Q348" i="6"/>
  <c r="Q349" i="6"/>
  <c r="Q350" i="6"/>
  <c r="Q351" i="6"/>
  <c r="Q352" i="6"/>
  <c r="Q353" i="6"/>
  <c r="Q354" i="6"/>
  <c r="Q355" i="6"/>
  <c r="Q356" i="6"/>
  <c r="Q357" i="6"/>
  <c r="Q358" i="6"/>
  <c r="Q359" i="6"/>
  <c r="Q360" i="6"/>
  <c r="Q361" i="6"/>
  <c r="Q362" i="6"/>
  <c r="Q363" i="6"/>
  <c r="Q364" i="6"/>
  <c r="Q365" i="6"/>
  <c r="Q366" i="6"/>
  <c r="Q367" i="6"/>
  <c r="Q368" i="6"/>
  <c r="Q369" i="6"/>
  <c r="Q370" i="6"/>
  <c r="Q371" i="6"/>
  <c r="Q372" i="6"/>
  <c r="Q373" i="6"/>
  <c r="Q374" i="6"/>
  <c r="Q375" i="6"/>
  <c r="Q376" i="6"/>
  <c r="Q377" i="6"/>
  <c r="Q378" i="6"/>
  <c r="Q379" i="6"/>
  <c r="Q380" i="6"/>
  <c r="Q381" i="6"/>
  <c r="Q382" i="6"/>
  <c r="Q383" i="6"/>
  <c r="Q384" i="6"/>
  <c r="Q385" i="6"/>
  <c r="Q386" i="6"/>
  <c r="Q387" i="6"/>
  <c r="Q388" i="6"/>
  <c r="Q389" i="6"/>
  <c r="Q390" i="6"/>
  <c r="Q391" i="6"/>
  <c r="Q392" i="6"/>
  <c r="Q393" i="6"/>
  <c r="Q394" i="6"/>
  <c r="Q395" i="6"/>
  <c r="Q396" i="6"/>
  <c r="Q397" i="6"/>
  <c r="Q398" i="6"/>
  <c r="Q399" i="6"/>
  <c r="Q400" i="6"/>
  <c r="Q401" i="6"/>
  <c r="Q402" i="6"/>
  <c r="Q403" i="6"/>
  <c r="Q404" i="6"/>
  <c r="Q405" i="6"/>
  <c r="Q406" i="6"/>
  <c r="Q407" i="6"/>
  <c r="Q408" i="6"/>
  <c r="Q409" i="6"/>
  <c r="Q410" i="6"/>
  <c r="Q411" i="6"/>
  <c r="Q412" i="6"/>
  <c r="Q413" i="6"/>
  <c r="Q414" i="6"/>
  <c r="Q415" i="6"/>
  <c r="Q416" i="6"/>
  <c r="Q417" i="6"/>
  <c r="Q418" i="6"/>
  <c r="Q419" i="6"/>
  <c r="Q420" i="6"/>
  <c r="Q421" i="6"/>
  <c r="Q422" i="6"/>
  <c r="Q423" i="6"/>
  <c r="Q424" i="6"/>
  <c r="Q425" i="6"/>
  <c r="Q426" i="6"/>
  <c r="Q427" i="6"/>
  <c r="Q428" i="6"/>
  <c r="Q429" i="6"/>
  <c r="Q430" i="6"/>
  <c r="Q431" i="6"/>
  <c r="Q432" i="6"/>
  <c r="Q433" i="6"/>
  <c r="Q434" i="6"/>
  <c r="Q435" i="6"/>
  <c r="Q436" i="6"/>
  <c r="Q437" i="6"/>
  <c r="Q438" i="6"/>
  <c r="Q439" i="6"/>
  <c r="Q440" i="6"/>
  <c r="Q441" i="6"/>
  <c r="Q442" i="6"/>
  <c r="Q443" i="6"/>
  <c r="Q444" i="6"/>
  <c r="Q445" i="6"/>
  <c r="Q446" i="6"/>
  <c r="Q447" i="6"/>
  <c r="Q448" i="6"/>
  <c r="Q449" i="6"/>
  <c r="Q450" i="6"/>
  <c r="Q451" i="6"/>
  <c r="Q452" i="6"/>
  <c r="Q453" i="6"/>
  <c r="Q454" i="6"/>
  <c r="Q455" i="6"/>
  <c r="Q456" i="6"/>
  <c r="Q457" i="6"/>
  <c r="Q458" i="6"/>
  <c r="Q459" i="6"/>
  <c r="Q460" i="6"/>
  <c r="Q461" i="6"/>
  <c r="Q462" i="6"/>
  <c r="Q463" i="6"/>
  <c r="Q464" i="6"/>
  <c r="Q465" i="6"/>
  <c r="Q466" i="6"/>
  <c r="Q467" i="6"/>
  <c r="Q468" i="6"/>
  <c r="Q469" i="6"/>
  <c r="Q470" i="6"/>
  <c r="Q471" i="6"/>
  <c r="Q472" i="6"/>
  <c r="Q473" i="6"/>
  <c r="Q474" i="6"/>
  <c r="Q475" i="6"/>
  <c r="Q476" i="6"/>
  <c r="Q477" i="6"/>
  <c r="Q478" i="6"/>
  <c r="Q479" i="6"/>
  <c r="Q480" i="6"/>
  <c r="Q481" i="6"/>
  <c r="Q482" i="6"/>
  <c r="Q483" i="6"/>
  <c r="Q484" i="6"/>
  <c r="Q485" i="6"/>
  <c r="Q486" i="6"/>
  <c r="Q487" i="6"/>
  <c r="Q488" i="6"/>
  <c r="Q489" i="6"/>
  <c r="Q490" i="6"/>
  <c r="Q491" i="6"/>
  <c r="Q492" i="6"/>
  <c r="Q493" i="6"/>
  <c r="Q494" i="6"/>
  <c r="Q495" i="6"/>
  <c r="Q496" i="6"/>
  <c r="Q497" i="6"/>
  <c r="Q498" i="6"/>
  <c r="Q499" i="6"/>
  <c r="Q500" i="6"/>
  <c r="Q501" i="6"/>
  <c r="Q502" i="6"/>
  <c r="Q503" i="6"/>
  <c r="Q504" i="6"/>
  <c r="Q505" i="6"/>
  <c r="Q506" i="6"/>
  <c r="Q507" i="6"/>
  <c r="Q508" i="6"/>
  <c r="Q509" i="6"/>
  <c r="Q510" i="6"/>
  <c r="Q511" i="6"/>
  <c r="Q512" i="6"/>
  <c r="Q513" i="6"/>
  <c r="Q514" i="6"/>
  <c r="Q515" i="6"/>
  <c r="Q516" i="6"/>
  <c r="Q517" i="6"/>
  <c r="Q518" i="6"/>
  <c r="Q519" i="6"/>
  <c r="Q520" i="6"/>
  <c r="Q521" i="6"/>
  <c r="Q522" i="6"/>
  <c r="Q523" i="6"/>
  <c r="Q524" i="6"/>
  <c r="Q525" i="6"/>
  <c r="Q526" i="6"/>
  <c r="Q527" i="6"/>
  <c r="Q528" i="6"/>
  <c r="Q529" i="6"/>
  <c r="Q530" i="6"/>
  <c r="Q531" i="6"/>
  <c r="Q532" i="6"/>
  <c r="Q533" i="6"/>
  <c r="Q534" i="6"/>
  <c r="Q535" i="6"/>
  <c r="Q536" i="6"/>
  <c r="Q537" i="6"/>
  <c r="Q538" i="6"/>
  <c r="Q539" i="6"/>
  <c r="Q540" i="6"/>
  <c r="Q541" i="6"/>
  <c r="Q542" i="6"/>
  <c r="Q543" i="6"/>
  <c r="Q544" i="6"/>
  <c r="Q545" i="6"/>
  <c r="Q546" i="6"/>
  <c r="Q547" i="6"/>
  <c r="Q548" i="6"/>
  <c r="Q549" i="6"/>
  <c r="Q550" i="6"/>
  <c r="Q551" i="6"/>
  <c r="Q552" i="6"/>
  <c r="Q553" i="6"/>
  <c r="Q554" i="6"/>
  <c r="Q555" i="6"/>
  <c r="Q556" i="6"/>
  <c r="Q557" i="6"/>
  <c r="Q558" i="6"/>
  <c r="Q559" i="6"/>
  <c r="Q560" i="6"/>
  <c r="Q561" i="6"/>
  <c r="Q562" i="6"/>
  <c r="Q563" i="6"/>
  <c r="Q564" i="6"/>
  <c r="Q565" i="6"/>
  <c r="Q566" i="6"/>
  <c r="Q567" i="6"/>
  <c r="Q568" i="6"/>
  <c r="Q569" i="6"/>
  <c r="Q570" i="6"/>
  <c r="Q571" i="6"/>
  <c r="Q572" i="6"/>
  <c r="Q573" i="6"/>
  <c r="Q574" i="6"/>
  <c r="Q575" i="6"/>
  <c r="Q576" i="6"/>
  <c r="Q577" i="6"/>
  <c r="Q578" i="6"/>
  <c r="Q579" i="6"/>
  <c r="Q580" i="6"/>
  <c r="Q581" i="6"/>
  <c r="Q582" i="6"/>
  <c r="Q583" i="6"/>
  <c r="Q584" i="6"/>
  <c r="Q585" i="6"/>
  <c r="Q586" i="6"/>
  <c r="Q587" i="6"/>
  <c r="Q588" i="6"/>
  <c r="Q589" i="6"/>
  <c r="Q590" i="6"/>
  <c r="Q591" i="6"/>
  <c r="Q592" i="6"/>
  <c r="Q593" i="6"/>
  <c r="Q594" i="6"/>
  <c r="Q595" i="6"/>
  <c r="Q596" i="6"/>
  <c r="Q597" i="6"/>
  <c r="Q598" i="6"/>
  <c r="Q599" i="6"/>
  <c r="Q600" i="6"/>
  <c r="Q601" i="6"/>
  <c r="Q602" i="6"/>
  <c r="Q603" i="6"/>
  <c r="Q604" i="6"/>
  <c r="Q605" i="6"/>
  <c r="Q606" i="6"/>
  <c r="Q607" i="6"/>
  <c r="Q608" i="6"/>
  <c r="Q609" i="6"/>
  <c r="Q610" i="6"/>
  <c r="Q611" i="6"/>
  <c r="Q612" i="6"/>
  <c r="Q613" i="6"/>
  <c r="Q614" i="6"/>
  <c r="Q615" i="6"/>
  <c r="Q616" i="6"/>
  <c r="Q617" i="6"/>
  <c r="Q618" i="6"/>
  <c r="Q619" i="6"/>
  <c r="Q620" i="6"/>
  <c r="Q621" i="6"/>
  <c r="Q622" i="6"/>
  <c r="Q623" i="6"/>
  <c r="Q624" i="6"/>
  <c r="Q625" i="6"/>
  <c r="Q626" i="6"/>
  <c r="Q627" i="6"/>
  <c r="Q628" i="6"/>
  <c r="Q629" i="6"/>
  <c r="Q630" i="6"/>
  <c r="Q631" i="6"/>
  <c r="Q632" i="6"/>
  <c r="Q633" i="6"/>
  <c r="Q634" i="6"/>
  <c r="Q635" i="6"/>
  <c r="Q636" i="6"/>
  <c r="Q637" i="6"/>
  <c r="Q638" i="6"/>
  <c r="Q639" i="6"/>
  <c r="Q640" i="6"/>
  <c r="Q641" i="6"/>
  <c r="Q642" i="6"/>
  <c r="Q643" i="6"/>
  <c r="Q644" i="6"/>
  <c r="Q645" i="6"/>
  <c r="Q646" i="6"/>
  <c r="Q647" i="6"/>
  <c r="Q648" i="6"/>
  <c r="Q649" i="6"/>
  <c r="Q650" i="6"/>
  <c r="Q651" i="6"/>
  <c r="Q652" i="6"/>
  <c r="Q653" i="6"/>
  <c r="Q654" i="6"/>
  <c r="Q655" i="6"/>
  <c r="Q656" i="6"/>
  <c r="Q657" i="6"/>
  <c r="Q658" i="6"/>
  <c r="Q659" i="6"/>
  <c r="Q660" i="6"/>
  <c r="Q661" i="6"/>
  <c r="Q662" i="6"/>
  <c r="Q663" i="6"/>
  <c r="Q664" i="6"/>
  <c r="Q665" i="6"/>
  <c r="Q666" i="6"/>
  <c r="Q667" i="6"/>
  <c r="Q668" i="6"/>
  <c r="Q669" i="6"/>
  <c r="Q670" i="6"/>
  <c r="Q671" i="6"/>
  <c r="Q672" i="6"/>
  <c r="Q673" i="6"/>
  <c r="Q674" i="6"/>
  <c r="Q675" i="6"/>
  <c r="Q676" i="6"/>
  <c r="Q677" i="6"/>
  <c r="Q678" i="6"/>
  <c r="Q679" i="6"/>
  <c r="Q680" i="6"/>
  <c r="Q681" i="6"/>
  <c r="Q682" i="6"/>
  <c r="Q683" i="6"/>
  <c r="Q684" i="6"/>
  <c r="Q685" i="6"/>
  <c r="Q686" i="6"/>
  <c r="Q687" i="6"/>
  <c r="Q688" i="6"/>
  <c r="Q689" i="6"/>
  <c r="Q690" i="6"/>
  <c r="Q691" i="6"/>
  <c r="Q692" i="6"/>
  <c r="Q693" i="6"/>
  <c r="Q694" i="6"/>
  <c r="Q695" i="6"/>
  <c r="Q696" i="6"/>
  <c r="Q697" i="6"/>
  <c r="Q698" i="6"/>
  <c r="Q699" i="6"/>
  <c r="Q700" i="6"/>
  <c r="Q701" i="6"/>
  <c r="Q702" i="6"/>
  <c r="Q703" i="6"/>
  <c r="Q704" i="6"/>
  <c r="Q705" i="6"/>
  <c r="Q706" i="6"/>
  <c r="Q707" i="6"/>
  <c r="Q708" i="6"/>
  <c r="Q709" i="6"/>
  <c r="Q710" i="6"/>
  <c r="Q711" i="6"/>
  <c r="Q712" i="6"/>
  <c r="Q713" i="6"/>
  <c r="Q714" i="6"/>
  <c r="Q715" i="6"/>
  <c r="Q716" i="6"/>
  <c r="Q717" i="6"/>
  <c r="Q718" i="6"/>
  <c r="Q719" i="6"/>
  <c r="Q720" i="6"/>
  <c r="Q721" i="6"/>
  <c r="Q722" i="6"/>
  <c r="Q723" i="6"/>
  <c r="Q724" i="6"/>
  <c r="Q725" i="6"/>
  <c r="Q726" i="6"/>
  <c r="Q727" i="6"/>
  <c r="Q728" i="6"/>
  <c r="Q729" i="6"/>
  <c r="Q730" i="6"/>
  <c r="Q731" i="6"/>
  <c r="Q732" i="6"/>
  <c r="Q733" i="6"/>
  <c r="Q734" i="6"/>
  <c r="Q735" i="6"/>
  <c r="Q736" i="6"/>
  <c r="Q737" i="6"/>
  <c r="Q738" i="6"/>
  <c r="Q739" i="6"/>
  <c r="Q740" i="6"/>
  <c r="Q741" i="6"/>
  <c r="Q742" i="6"/>
  <c r="Q743" i="6"/>
  <c r="Q744" i="6"/>
  <c r="Q745" i="6"/>
  <c r="Q746" i="6"/>
  <c r="Q747" i="6"/>
  <c r="Q748" i="6"/>
  <c r="Q749" i="6"/>
  <c r="Q750" i="6"/>
  <c r="Q751" i="6"/>
  <c r="Q752" i="6"/>
  <c r="Q753" i="6"/>
  <c r="Q754" i="6"/>
  <c r="Q755" i="6"/>
  <c r="Q756" i="6"/>
  <c r="Q757" i="6"/>
  <c r="Q758" i="6"/>
  <c r="Q759" i="6"/>
  <c r="Q760" i="6"/>
  <c r="Q761" i="6"/>
  <c r="Q762" i="6"/>
  <c r="Q763" i="6"/>
  <c r="Q764" i="6"/>
  <c r="Q765" i="6"/>
  <c r="Q766" i="6"/>
  <c r="Q767" i="6"/>
  <c r="Q768" i="6"/>
  <c r="Q769" i="6"/>
  <c r="Q770" i="6"/>
  <c r="Q771" i="6"/>
  <c r="Q772" i="6"/>
  <c r="Q773" i="6"/>
  <c r="Q774" i="6"/>
  <c r="Q775" i="6"/>
  <c r="Q776" i="6"/>
  <c r="Q777" i="6"/>
  <c r="Q778" i="6"/>
  <c r="Q779" i="6"/>
  <c r="Q780" i="6"/>
  <c r="Q781" i="6"/>
  <c r="Q782" i="6"/>
  <c r="Q783" i="6"/>
  <c r="Q784" i="6"/>
  <c r="Q785" i="6"/>
  <c r="Q786" i="6"/>
  <c r="Q787" i="6"/>
  <c r="Q788" i="6"/>
  <c r="Q789" i="6"/>
  <c r="Q790" i="6"/>
  <c r="Q791" i="6"/>
  <c r="Q792" i="6"/>
  <c r="Q793" i="6"/>
  <c r="Q794" i="6"/>
  <c r="Q795" i="6"/>
  <c r="Q796" i="6"/>
  <c r="Q797" i="6"/>
  <c r="Q798" i="6"/>
  <c r="Q799" i="6"/>
  <c r="Q800" i="6"/>
  <c r="Q801" i="6"/>
  <c r="Q802" i="6"/>
  <c r="Q803" i="6"/>
  <c r="Q804" i="6"/>
  <c r="Q805" i="6"/>
  <c r="Q806" i="6"/>
  <c r="Q807" i="6"/>
  <c r="Q808" i="6"/>
  <c r="Q809" i="6"/>
  <c r="Q810" i="6"/>
  <c r="Q811" i="6"/>
  <c r="Q812" i="6"/>
  <c r="Q813" i="6"/>
  <c r="Q814" i="6"/>
  <c r="Q815" i="6"/>
  <c r="Q816" i="6"/>
  <c r="Q817" i="6"/>
  <c r="Q818" i="6"/>
  <c r="Q819" i="6"/>
  <c r="Q820" i="6"/>
  <c r="Q821" i="6"/>
  <c r="Q822" i="6"/>
  <c r="Q823" i="6"/>
  <c r="Q824" i="6"/>
  <c r="Q825" i="6"/>
  <c r="Q826" i="6"/>
  <c r="Q827" i="6"/>
  <c r="Q828" i="6"/>
  <c r="Q829" i="6"/>
  <c r="Q830" i="6"/>
  <c r="Q831" i="6"/>
  <c r="M546" i="5"/>
  <c r="M955" i="5"/>
  <c r="M964" i="5"/>
  <c r="M1161" i="5"/>
  <c r="M1162" i="5"/>
  <c r="M1306" i="5"/>
  <c r="M1344" i="5"/>
  <c r="M1482" i="5"/>
  <c r="M1484" i="5"/>
  <c r="M1485" i="5"/>
  <c r="M1486" i="5"/>
  <c r="M1538" i="5"/>
  <c r="M1681" i="5"/>
  <c r="M1777" i="5"/>
  <c r="M1779" i="5"/>
  <c r="M1827" i="5"/>
  <c r="M1851" i="5"/>
  <c r="M1871" i="5"/>
  <c r="M1872" i="5"/>
  <c r="M1967" i="5"/>
  <c r="M2013" i="5"/>
  <c r="M2029" i="5"/>
  <c r="M2068" i="5"/>
  <c r="M2092" i="5"/>
  <c r="M2094" i="5"/>
  <c r="M2095" i="5"/>
  <c r="M2146" i="5"/>
  <c r="L28" i="5"/>
  <c r="L36" i="5"/>
  <c r="L37" i="5"/>
  <c r="L38" i="5"/>
  <c r="L85" i="5"/>
  <c r="L87" i="5"/>
  <c r="L88" i="5"/>
  <c r="L112" i="5"/>
  <c r="L124" i="5"/>
  <c r="L132" i="5"/>
  <c r="L170" i="5"/>
  <c r="L178" i="5"/>
  <c r="L220" i="5"/>
  <c r="L253" i="5"/>
  <c r="L255" i="5"/>
  <c r="L256" i="5"/>
  <c r="L259" i="5"/>
  <c r="L262" i="5"/>
  <c r="L319" i="5"/>
  <c r="L326" i="5"/>
  <c r="L328" i="5"/>
  <c r="L381" i="5"/>
  <c r="L407" i="5"/>
  <c r="L416" i="5"/>
  <c r="L417" i="5"/>
  <c r="L418" i="5"/>
  <c r="L419" i="5"/>
  <c r="L420" i="5"/>
  <c r="L445" i="5"/>
  <c r="L499" i="5"/>
  <c r="L511" i="5"/>
  <c r="L517" i="5"/>
  <c r="L519" i="5"/>
  <c r="L541" i="5"/>
  <c r="L544" i="5"/>
  <c r="L545" i="5"/>
  <c r="L546" i="5"/>
  <c r="L571" i="5"/>
  <c r="L631" i="5"/>
  <c r="L637" i="5"/>
  <c r="L639" i="5"/>
  <c r="L640" i="5"/>
  <c r="L663" i="5"/>
  <c r="L665" i="5"/>
  <c r="L666" i="5"/>
  <c r="L667" i="5"/>
  <c r="L685" i="5"/>
  <c r="L712" i="5"/>
  <c r="L754" i="5"/>
  <c r="L757" i="5"/>
  <c r="L759" i="5"/>
  <c r="L760" i="5"/>
  <c r="L795" i="5"/>
  <c r="L796" i="5"/>
  <c r="L797" i="5"/>
  <c r="L834" i="5"/>
  <c r="L845" i="5"/>
  <c r="L858" i="5"/>
  <c r="L859" i="5"/>
  <c r="L862" i="5"/>
  <c r="L865" i="5"/>
  <c r="L892" i="5"/>
  <c r="L893" i="5"/>
  <c r="L894" i="5"/>
  <c r="L895" i="5"/>
  <c r="L914" i="5"/>
  <c r="L915" i="5"/>
  <c r="L916" i="5"/>
  <c r="L925" i="5"/>
  <c r="L926" i="5"/>
  <c r="L941" i="5"/>
  <c r="L942" i="5"/>
  <c r="L943" i="5"/>
  <c r="L946" i="5"/>
  <c r="L947" i="5"/>
  <c r="L973" i="5"/>
  <c r="L989" i="5"/>
  <c r="L997" i="5"/>
  <c r="L998" i="5"/>
  <c r="L999" i="5"/>
  <c r="L1012" i="5"/>
  <c r="L1014" i="5"/>
  <c r="L1019" i="5"/>
  <c r="L1025" i="5"/>
  <c r="L1039" i="5"/>
  <c r="L1041" i="5"/>
  <c r="L1042" i="5"/>
  <c r="L1043" i="5"/>
  <c r="L1044" i="5"/>
  <c r="L1065" i="5"/>
  <c r="L1066" i="5"/>
  <c r="L1067" i="5"/>
  <c r="L1068" i="5"/>
  <c r="L1082" i="5"/>
  <c r="L1083" i="5"/>
  <c r="L1084" i="5"/>
  <c r="L1092" i="5"/>
  <c r="L1103" i="5"/>
  <c r="L1105" i="5"/>
  <c r="L1106" i="5"/>
  <c r="L1107" i="5"/>
  <c r="L1109" i="5"/>
  <c r="L1127" i="5"/>
  <c r="L1128" i="5"/>
  <c r="L1129" i="5"/>
  <c r="L1130" i="5"/>
  <c r="L1131" i="5"/>
  <c r="L1142" i="5"/>
  <c r="L1144" i="5"/>
  <c r="L1145" i="5"/>
  <c r="L1151" i="5"/>
  <c r="L1152" i="5"/>
  <c r="L1164" i="5"/>
  <c r="L1166" i="5"/>
  <c r="L1167" i="5"/>
  <c r="L1168" i="5"/>
  <c r="L1169" i="5"/>
  <c r="L1175" i="5"/>
  <c r="L1190" i="5"/>
  <c r="L1191" i="5"/>
  <c r="L1192" i="5"/>
  <c r="L1203" i="5"/>
  <c r="L1205" i="5"/>
  <c r="L1225" i="5"/>
  <c r="L1227" i="5"/>
  <c r="L1228" i="5"/>
  <c r="L1229" i="5"/>
  <c r="L1235" i="5"/>
  <c r="L1236" i="5"/>
  <c r="L1250" i="5"/>
  <c r="L1264" i="5"/>
  <c r="L1271" i="5"/>
  <c r="L1272" i="5"/>
  <c r="L1274" i="5"/>
  <c r="L1275" i="5"/>
  <c r="L1289" i="5"/>
  <c r="L1295" i="5"/>
  <c r="L1296" i="5"/>
  <c r="L1297" i="5"/>
  <c r="L1319" i="5"/>
  <c r="L1325" i="5"/>
  <c r="L1332" i="5"/>
  <c r="L1333" i="5"/>
  <c r="L1334" i="5"/>
  <c r="L1335" i="5"/>
  <c r="L1336" i="5"/>
  <c r="L1355" i="5"/>
  <c r="L1356" i="5"/>
  <c r="L1357" i="5"/>
  <c r="L1358" i="5"/>
  <c r="L1369" i="5"/>
  <c r="L1373" i="5"/>
  <c r="L1385" i="5"/>
  <c r="L1391" i="5"/>
  <c r="L1392" i="5"/>
  <c r="L1393" i="5"/>
  <c r="L1395" i="5"/>
  <c r="L1407" i="5"/>
  <c r="L1408" i="5"/>
  <c r="L1409" i="5"/>
  <c r="L1412" i="5"/>
  <c r="L1414" i="5"/>
  <c r="L1426" i="5"/>
  <c r="L1427" i="5"/>
  <c r="L1428" i="5"/>
  <c r="L1429" i="5"/>
  <c r="L1438" i="5"/>
  <c r="L1440" i="5"/>
  <c r="L1441" i="5"/>
  <c r="L1442" i="5"/>
  <c r="L1443" i="5"/>
  <c r="L1444" i="5"/>
  <c r="L1453" i="5"/>
  <c r="L1457" i="5"/>
  <c r="L1460" i="5"/>
  <c r="L1461" i="5"/>
  <c r="L1467" i="5"/>
  <c r="L1469" i="5"/>
  <c r="L1472" i="5"/>
  <c r="L1473" i="5"/>
  <c r="L1474" i="5"/>
  <c r="L1475" i="5"/>
  <c r="L1481" i="5"/>
  <c r="L1486" i="5"/>
  <c r="L1488" i="5"/>
  <c r="L1489" i="5"/>
  <c r="L1497" i="5"/>
  <c r="L1499" i="5"/>
  <c r="L1500" i="5"/>
  <c r="L1501" i="5"/>
  <c r="L1502" i="5"/>
  <c r="L1503" i="5"/>
  <c r="L1516" i="5"/>
  <c r="L1527" i="5"/>
  <c r="L1528" i="5"/>
  <c r="L1529" i="5"/>
  <c r="L1531" i="5"/>
  <c r="L1532" i="5"/>
  <c r="L1538" i="5"/>
  <c r="L1540" i="5"/>
  <c r="L1541" i="5"/>
  <c r="L1545" i="5"/>
  <c r="L1556" i="5"/>
  <c r="L1558" i="5"/>
  <c r="L1564" i="5"/>
  <c r="L1567" i="5"/>
  <c r="L1568" i="5"/>
  <c r="L1569" i="5"/>
  <c r="L1570" i="5"/>
  <c r="L1571" i="5"/>
  <c r="L1577" i="5"/>
  <c r="L1580" i="5"/>
  <c r="L1581" i="5"/>
  <c r="L1582" i="5"/>
  <c r="L1583" i="5"/>
  <c r="L1584" i="5"/>
  <c r="L1593" i="5"/>
  <c r="L1594" i="5"/>
  <c r="L1604" i="5"/>
  <c r="L1606" i="5"/>
  <c r="L1607" i="5"/>
  <c r="L1608" i="5"/>
  <c r="L1609" i="5"/>
  <c r="L1610" i="5"/>
  <c r="L1617" i="5"/>
  <c r="L1619" i="5"/>
  <c r="L1620" i="5"/>
  <c r="L1630" i="5"/>
  <c r="L1632" i="5"/>
  <c r="L1633" i="5"/>
  <c r="L1634" i="5"/>
  <c r="L1635" i="5"/>
  <c r="L1636" i="5"/>
  <c r="L1643" i="5"/>
  <c r="L1645" i="5"/>
  <c r="L1646" i="5"/>
  <c r="L1658" i="5"/>
  <c r="L1659" i="5"/>
  <c r="L1660" i="5"/>
  <c r="L1661" i="5"/>
  <c r="L1663" i="5"/>
  <c r="L1669" i="5"/>
  <c r="L1671" i="5"/>
  <c r="L1672" i="5"/>
  <c r="L1673" i="5"/>
  <c r="L1675" i="5"/>
  <c r="L1685" i="5"/>
  <c r="L1687" i="5"/>
  <c r="L1688" i="5"/>
  <c r="L1689" i="5"/>
  <c r="L1695" i="5"/>
  <c r="L1697" i="5"/>
  <c r="L1699" i="5"/>
  <c r="L1702" i="5"/>
  <c r="L1712" i="5"/>
  <c r="L1713" i="5"/>
  <c r="L1714" i="5"/>
  <c r="L1715" i="5"/>
  <c r="L1721" i="5"/>
  <c r="L1724" i="5"/>
  <c r="L1725" i="5"/>
  <c r="L1737" i="5"/>
  <c r="L1738" i="5"/>
  <c r="L1739" i="5"/>
  <c r="L1740" i="5"/>
  <c r="L1741" i="5"/>
  <c r="L1748" i="5"/>
  <c r="L1750" i="5"/>
  <c r="L1751" i="5"/>
  <c r="L1764" i="5"/>
  <c r="L1766" i="5"/>
  <c r="L1767" i="5"/>
  <c r="L1774" i="5"/>
  <c r="L1776" i="5"/>
  <c r="L1777" i="5"/>
  <c r="L1778" i="5"/>
  <c r="L1779" i="5"/>
  <c r="L1780" i="5"/>
  <c r="L1790" i="5"/>
  <c r="L1800" i="5"/>
  <c r="L1802" i="5"/>
  <c r="L1803" i="5"/>
  <c r="L1804" i="5"/>
  <c r="L1805" i="5"/>
  <c r="L1806" i="5"/>
  <c r="L1812" i="5"/>
  <c r="L1814" i="5"/>
  <c r="L1815" i="5"/>
  <c r="L1817" i="5"/>
  <c r="L1818" i="5"/>
  <c r="L1824" i="5"/>
  <c r="L1826" i="5"/>
  <c r="L1827" i="5"/>
  <c r="L1828" i="5"/>
  <c r="L1829" i="5"/>
  <c r="L1830" i="5"/>
  <c r="L1836" i="5"/>
  <c r="L1838" i="5"/>
  <c r="L1839" i="5"/>
  <c r="L1841" i="5"/>
  <c r="L1842" i="5"/>
  <c r="L1848" i="5"/>
  <c r="L1850" i="5"/>
  <c r="L1851" i="5"/>
  <c r="L1860" i="5"/>
  <c r="L1862" i="5"/>
  <c r="L1863" i="5"/>
  <c r="L1864" i="5"/>
  <c r="L1865" i="5"/>
  <c r="L1866" i="5"/>
  <c r="L1872" i="5"/>
  <c r="L1874" i="5"/>
  <c r="L1875" i="5"/>
  <c r="L1884" i="5"/>
  <c r="L1886" i="5"/>
  <c r="L1887" i="5"/>
  <c r="L1888" i="5"/>
  <c r="L1889" i="5"/>
  <c r="L1890" i="5"/>
  <c r="L1896" i="5"/>
  <c r="L1898" i="5"/>
  <c r="L1899" i="5"/>
  <c r="L1911" i="5"/>
  <c r="L1913" i="5"/>
  <c r="L1914" i="5"/>
  <c r="L1920" i="5"/>
  <c r="L1922" i="5"/>
  <c r="L1923" i="5"/>
  <c r="L1924" i="5"/>
  <c r="L1925" i="5"/>
  <c r="L1944" i="5"/>
  <c r="L1946" i="5"/>
  <c r="L1947" i="5"/>
  <c r="L1948" i="5"/>
  <c r="L1949" i="5"/>
  <c r="L1950" i="5"/>
  <c r="L1956" i="5"/>
  <c r="L1959" i="5"/>
  <c r="L1960" i="5"/>
  <c r="L1961" i="5"/>
  <c r="L1962" i="5"/>
  <c r="L1968" i="5"/>
  <c r="L1970" i="5"/>
  <c r="L1971" i="5"/>
  <c r="L1980" i="5"/>
  <c r="L1982" i="5"/>
  <c r="L1983" i="5"/>
  <c r="L1984" i="5"/>
  <c r="L1985" i="5"/>
  <c r="L1986" i="5"/>
  <c r="L1992" i="5"/>
  <c r="L1994" i="5"/>
  <c r="L1995" i="5"/>
  <c r="L2006" i="5"/>
  <c r="L2007" i="5"/>
  <c r="L2008" i="5"/>
  <c r="L2009" i="5"/>
  <c r="L2010" i="5"/>
  <c r="L2016" i="5"/>
  <c r="L2018" i="5"/>
  <c r="L2019" i="5"/>
  <c r="L2020" i="5"/>
  <c r="L2021" i="5"/>
  <c r="L2022" i="5"/>
  <c r="L2031" i="5"/>
  <c r="L2040" i="5"/>
  <c r="L2042" i="5"/>
  <c r="L2043" i="5"/>
  <c r="L2044" i="5"/>
  <c r="L2045" i="5"/>
  <c r="L2046" i="5"/>
  <c r="L2054" i="5"/>
  <c r="L2055" i="5"/>
  <c r="L2057" i="5"/>
  <c r="L2058" i="5"/>
  <c r="L2064" i="5"/>
  <c r="L2066" i="5"/>
  <c r="L2067" i="5"/>
  <c r="L2068" i="5"/>
  <c r="L2069" i="5"/>
  <c r="L2070" i="5"/>
  <c r="L2079" i="5"/>
  <c r="L2081" i="5"/>
  <c r="L2082" i="5"/>
  <c r="L2088" i="5"/>
  <c r="L2090" i="5"/>
  <c r="L2091" i="5"/>
  <c r="L2092" i="5"/>
  <c r="L2093" i="5"/>
  <c r="L2094" i="5"/>
  <c r="L2100" i="5"/>
  <c r="L2102" i="5"/>
  <c r="L2103" i="5"/>
  <c r="L2105" i="5"/>
  <c r="L2106" i="5"/>
  <c r="L2112" i="5"/>
  <c r="L2114" i="5"/>
  <c r="L2115" i="5"/>
  <c r="L2124" i="5"/>
  <c r="L2126" i="5"/>
  <c r="L2127" i="5"/>
  <c r="L2128" i="5"/>
  <c r="L2129" i="5"/>
  <c r="L2130" i="5"/>
  <c r="L2136" i="5"/>
  <c r="L2138" i="5"/>
  <c r="L2139" i="5"/>
  <c r="L2151" i="5"/>
  <c r="L2153" i="5"/>
  <c r="L2154" i="5"/>
  <c r="P2" i="6"/>
  <c r="P3" i="6"/>
  <c r="P4" i="6"/>
  <c r="P5" i="6"/>
  <c r="P6" i="6"/>
  <c r="P7" i="6"/>
  <c r="P8" i="6"/>
  <c r="P9" i="6"/>
  <c r="P10" i="6"/>
  <c r="P11" i="6"/>
  <c r="P12" i="6"/>
  <c r="P13" i="6"/>
  <c r="P14" i="6"/>
  <c r="P15" i="6"/>
  <c r="P16" i="6"/>
  <c r="P17" i="6"/>
  <c r="P18" i="6"/>
  <c r="P19" i="6"/>
  <c r="P20" i="6"/>
  <c r="M53" i="5" s="1"/>
  <c r="P21" i="6"/>
  <c r="P22" i="6"/>
  <c r="P23" i="6"/>
  <c r="P24" i="6"/>
  <c r="P25" i="6"/>
  <c r="M63" i="5" s="1"/>
  <c r="P26" i="6"/>
  <c r="P27" i="6"/>
  <c r="P28" i="6"/>
  <c r="P29" i="6"/>
  <c r="P30" i="6"/>
  <c r="P31" i="6"/>
  <c r="P32" i="6"/>
  <c r="P33" i="6"/>
  <c r="M84" i="5" s="1"/>
  <c r="P34" i="6"/>
  <c r="P35" i="6"/>
  <c r="P36" i="6"/>
  <c r="P37" i="6"/>
  <c r="P38" i="6"/>
  <c r="P39" i="6"/>
  <c r="P40" i="6"/>
  <c r="P41" i="6"/>
  <c r="P42" i="6"/>
  <c r="P43" i="6"/>
  <c r="P44" i="6"/>
  <c r="P45" i="6"/>
  <c r="P46" i="6"/>
  <c r="M120" i="5" s="1"/>
  <c r="P47" i="6"/>
  <c r="P48" i="6"/>
  <c r="P49" i="6"/>
  <c r="M130" i="5" s="1"/>
  <c r="P50" i="6"/>
  <c r="P51" i="6"/>
  <c r="P52" i="6"/>
  <c r="P53" i="6"/>
  <c r="P54" i="6"/>
  <c r="P55" i="6"/>
  <c r="P56" i="6"/>
  <c r="P57" i="6"/>
  <c r="P58" i="6"/>
  <c r="P59" i="6"/>
  <c r="P60" i="6"/>
  <c r="P61" i="6"/>
  <c r="P62" i="6"/>
  <c r="P63" i="6"/>
  <c r="P64" i="6"/>
  <c r="P65" i="6"/>
  <c r="P66" i="6"/>
  <c r="P67" i="6"/>
  <c r="M178" i="5" s="1"/>
  <c r="P68" i="6"/>
  <c r="P69" i="6"/>
  <c r="P70" i="6"/>
  <c r="P71" i="6"/>
  <c r="M186" i="5" s="1"/>
  <c r="P72" i="6"/>
  <c r="P73" i="6"/>
  <c r="P74" i="6"/>
  <c r="M192" i="5" s="1"/>
  <c r="P75" i="6"/>
  <c r="M193" i="5" s="1"/>
  <c r="P76" i="6"/>
  <c r="M194" i="5" s="1"/>
  <c r="P77" i="6"/>
  <c r="P78" i="6"/>
  <c r="P79" i="6"/>
  <c r="P80" i="6"/>
  <c r="P81" i="6"/>
  <c r="P82" i="6"/>
  <c r="P83" i="6"/>
  <c r="P84" i="6"/>
  <c r="P85" i="6"/>
  <c r="M224" i="5" s="1"/>
  <c r="P86" i="6"/>
  <c r="P87" i="6"/>
  <c r="P88" i="6"/>
  <c r="P89" i="6"/>
  <c r="P90" i="6"/>
  <c r="M237" i="5" s="1"/>
  <c r="P91" i="6"/>
  <c r="P92" i="6"/>
  <c r="P93" i="6"/>
  <c r="P94" i="6"/>
  <c r="P95" i="6"/>
  <c r="P96" i="6"/>
  <c r="P97" i="6"/>
  <c r="P98" i="6"/>
  <c r="P99" i="6"/>
  <c r="P100" i="6"/>
  <c r="P101" i="6"/>
  <c r="P102" i="6"/>
  <c r="P103" i="6"/>
  <c r="M273" i="5" s="1"/>
  <c r="P104" i="6"/>
  <c r="P105" i="6"/>
  <c r="P106" i="6"/>
  <c r="P107" i="6"/>
  <c r="P108" i="6"/>
  <c r="P109" i="6"/>
  <c r="P110" i="6"/>
  <c r="P111" i="6"/>
  <c r="P112" i="6"/>
  <c r="P113" i="6"/>
  <c r="P114" i="6"/>
  <c r="P115" i="6"/>
  <c r="P116" i="6"/>
  <c r="P117" i="6"/>
  <c r="P118" i="6"/>
  <c r="P119" i="6"/>
  <c r="M315" i="5" s="1"/>
  <c r="P120" i="6"/>
  <c r="P121" i="6"/>
  <c r="P122" i="6"/>
  <c r="P123" i="6"/>
  <c r="P124" i="6"/>
  <c r="P125" i="6"/>
  <c r="M331" i="5" s="1"/>
  <c r="P126" i="6"/>
  <c r="P127" i="6"/>
  <c r="P128" i="6"/>
  <c r="P129" i="6"/>
  <c r="P130" i="6"/>
  <c r="M342" i="5" s="1"/>
  <c r="P131" i="6"/>
  <c r="P132" i="6"/>
  <c r="M345" i="5" s="1"/>
  <c r="P133" i="6"/>
  <c r="P134" i="6"/>
  <c r="P135" i="6"/>
  <c r="M353" i="5" s="1"/>
  <c r="P136" i="6"/>
  <c r="P137" i="6"/>
  <c r="P138" i="6"/>
  <c r="P139" i="6"/>
  <c r="P140" i="6"/>
  <c r="P141" i="6"/>
  <c r="P142" i="6"/>
  <c r="P143" i="6"/>
  <c r="P144" i="6"/>
  <c r="P145" i="6"/>
  <c r="M384" i="5" s="1"/>
  <c r="P146" i="6"/>
  <c r="M385" i="5" s="1"/>
  <c r="P147" i="6"/>
  <c r="P148" i="6"/>
  <c r="P149" i="6"/>
  <c r="P150" i="6"/>
  <c r="P151" i="6"/>
  <c r="P152" i="6"/>
  <c r="P153" i="6"/>
  <c r="P154" i="6"/>
  <c r="P155" i="6"/>
  <c r="P156" i="6"/>
  <c r="P157" i="6"/>
  <c r="P158" i="6"/>
  <c r="P159" i="6"/>
  <c r="M421" i="5" s="1"/>
  <c r="P160" i="6"/>
  <c r="P161" i="6"/>
  <c r="P162" i="6"/>
  <c r="P163" i="6"/>
  <c r="P164" i="6"/>
  <c r="P165" i="6"/>
  <c r="P166" i="6"/>
  <c r="M440" i="5" s="1"/>
  <c r="P167" i="6"/>
  <c r="P168" i="6"/>
  <c r="P169" i="6"/>
  <c r="P170" i="6"/>
  <c r="P171" i="6"/>
  <c r="P172" i="6"/>
  <c r="P173" i="6"/>
  <c r="P174" i="6"/>
  <c r="P175" i="6"/>
  <c r="P176" i="6"/>
  <c r="M469" i="5" s="1"/>
  <c r="P177" i="6"/>
  <c r="P178" i="6"/>
  <c r="P179" i="6"/>
  <c r="P180" i="6"/>
  <c r="P181" i="6"/>
  <c r="M479" i="5" s="1"/>
  <c r="P182" i="6"/>
  <c r="M480" i="5" s="1"/>
  <c r="P183" i="6"/>
  <c r="P184" i="6"/>
  <c r="P185" i="6"/>
  <c r="P186" i="6"/>
  <c r="P187" i="6"/>
  <c r="M492" i="5" s="1"/>
  <c r="P188" i="6"/>
  <c r="P189" i="6"/>
  <c r="P190" i="6"/>
  <c r="P191" i="6"/>
  <c r="M502" i="5" s="1"/>
  <c r="P192" i="6"/>
  <c r="P193" i="6"/>
  <c r="P194" i="6"/>
  <c r="P195" i="6"/>
  <c r="M514" i="5" s="1"/>
  <c r="P196" i="6"/>
  <c r="P197" i="6"/>
  <c r="P198" i="6"/>
  <c r="P199" i="6"/>
  <c r="P200" i="6"/>
  <c r="P201" i="6"/>
  <c r="P202" i="6"/>
  <c r="P203" i="6"/>
  <c r="P204" i="6"/>
  <c r="P205" i="6"/>
  <c r="P206" i="6"/>
  <c r="M544" i="5" s="1"/>
  <c r="P207" i="6"/>
  <c r="M547" i="5" s="1"/>
  <c r="P208" i="6"/>
  <c r="P209" i="6"/>
  <c r="P210" i="6"/>
  <c r="P211" i="6"/>
  <c r="M557" i="5" s="1"/>
  <c r="P212" i="6"/>
  <c r="P213" i="6"/>
  <c r="P214" i="6"/>
  <c r="P215" i="6"/>
  <c r="P216" i="6"/>
  <c r="P217" i="6"/>
  <c r="P218" i="6"/>
  <c r="P219" i="6"/>
  <c r="P220" i="6"/>
  <c r="P221" i="6"/>
  <c r="P222" i="6"/>
  <c r="P223" i="6"/>
  <c r="P224" i="6"/>
  <c r="P225" i="6"/>
  <c r="P226" i="6"/>
  <c r="P227" i="6"/>
  <c r="P228" i="6"/>
  <c r="P229" i="6"/>
  <c r="P230" i="6"/>
  <c r="P231" i="6"/>
  <c r="P232" i="6"/>
  <c r="M614" i="5" s="1"/>
  <c r="P233" i="6"/>
  <c r="P234" i="6"/>
  <c r="P235" i="6"/>
  <c r="P236" i="6"/>
  <c r="M623" i="5" s="1"/>
  <c r="P237" i="6"/>
  <c r="P238" i="6"/>
  <c r="P239" i="6"/>
  <c r="P240" i="6"/>
  <c r="P241" i="6"/>
  <c r="P242" i="6"/>
  <c r="P243" i="6"/>
  <c r="P244" i="6"/>
  <c r="P245" i="6"/>
  <c r="P246" i="6"/>
  <c r="P247" i="6"/>
  <c r="P248" i="6"/>
  <c r="M653" i="5" s="1"/>
  <c r="P249" i="6"/>
  <c r="P250" i="6"/>
  <c r="M657" i="5" s="1"/>
  <c r="P251" i="6"/>
  <c r="P252" i="6"/>
  <c r="P253" i="6"/>
  <c r="P254" i="6"/>
  <c r="P255" i="6"/>
  <c r="M668" i="5" s="1"/>
  <c r="P256" i="6"/>
  <c r="P257" i="6"/>
  <c r="P258" i="6"/>
  <c r="P259" i="6"/>
  <c r="M678" i="5" s="1"/>
  <c r="P260" i="6"/>
  <c r="P261" i="6"/>
  <c r="P262" i="6"/>
  <c r="P263" i="6"/>
  <c r="M685" i="5" s="1"/>
  <c r="P264" i="6"/>
  <c r="P265" i="6"/>
  <c r="P266" i="6"/>
  <c r="P267" i="6"/>
  <c r="P268" i="6"/>
  <c r="P269" i="6"/>
  <c r="P270" i="6"/>
  <c r="P271" i="6"/>
  <c r="P272" i="6"/>
  <c r="P273" i="6"/>
  <c r="P274" i="6"/>
  <c r="P275" i="6"/>
  <c r="P276" i="6"/>
  <c r="P277" i="6"/>
  <c r="P278" i="6"/>
  <c r="P279" i="6"/>
  <c r="P280" i="6"/>
  <c r="P281" i="6"/>
  <c r="P282" i="6"/>
  <c r="P283" i="6"/>
  <c r="P284" i="6"/>
  <c r="P285" i="6"/>
  <c r="M754" i="5" s="1"/>
  <c r="P286" i="6"/>
  <c r="P287" i="6"/>
  <c r="P288" i="6"/>
  <c r="P289" i="6"/>
  <c r="P290" i="6"/>
  <c r="P291" i="6"/>
  <c r="P292" i="6"/>
  <c r="P293" i="6"/>
  <c r="P294" i="6"/>
  <c r="P295" i="6"/>
  <c r="P296" i="6"/>
  <c r="P297" i="6"/>
  <c r="P298" i="6"/>
  <c r="P299" i="6"/>
  <c r="M796" i="5" s="1"/>
  <c r="P300" i="6"/>
  <c r="P301" i="6"/>
  <c r="P302" i="6"/>
  <c r="P303" i="6"/>
  <c r="P304" i="6"/>
  <c r="P305" i="6"/>
  <c r="P306" i="6"/>
  <c r="P307" i="6"/>
  <c r="P308" i="6"/>
  <c r="P309" i="6"/>
  <c r="P310" i="6"/>
  <c r="M830" i="5" s="1"/>
  <c r="P311" i="6"/>
  <c r="P312" i="6"/>
  <c r="P313" i="6"/>
  <c r="P314" i="6"/>
  <c r="P315" i="6"/>
  <c r="P316" i="6"/>
  <c r="P317" i="6"/>
  <c r="P318" i="6"/>
  <c r="P319" i="6"/>
  <c r="P320" i="6"/>
  <c r="P321" i="6"/>
  <c r="P322" i="6"/>
  <c r="M859" i="5" s="1"/>
  <c r="P323" i="6"/>
  <c r="P324" i="6"/>
  <c r="P325" i="6"/>
  <c r="P326" i="6"/>
  <c r="P327" i="6"/>
  <c r="P328" i="6"/>
  <c r="P329" i="6"/>
  <c r="P330" i="6"/>
  <c r="P331" i="6"/>
  <c r="P332" i="6"/>
  <c r="P333" i="6"/>
  <c r="P334" i="6"/>
  <c r="P335" i="6"/>
  <c r="M894" i="5" s="1"/>
  <c r="P336" i="6"/>
  <c r="P337" i="6"/>
  <c r="P338" i="6"/>
  <c r="M900" i="5" s="1"/>
  <c r="P339" i="6"/>
  <c r="M901" i="5" s="1"/>
  <c r="P340" i="6"/>
  <c r="M902" i="5" s="1"/>
  <c r="P341" i="6"/>
  <c r="P342" i="6"/>
  <c r="P343" i="6"/>
  <c r="M908" i="5" s="1"/>
  <c r="P344" i="6"/>
  <c r="M909" i="5" s="1"/>
  <c r="P345" i="6"/>
  <c r="P346" i="6"/>
  <c r="P347" i="6"/>
  <c r="P348" i="6"/>
  <c r="P349" i="6"/>
  <c r="P350" i="6"/>
  <c r="P351" i="6"/>
  <c r="P352" i="6"/>
  <c r="P353" i="6"/>
  <c r="M932" i="5" s="1"/>
  <c r="P354" i="6"/>
  <c r="P355" i="6"/>
  <c r="P356" i="6"/>
  <c r="M937" i="5" s="1"/>
  <c r="P357" i="6"/>
  <c r="P358" i="6"/>
  <c r="P359" i="6"/>
  <c r="P360" i="6"/>
  <c r="P361" i="6"/>
  <c r="P362" i="6"/>
  <c r="M954" i="5" s="1"/>
  <c r="P363" i="6"/>
  <c r="P364" i="6"/>
  <c r="M958" i="5" s="1"/>
  <c r="P365" i="6"/>
  <c r="M961" i="5" s="1"/>
  <c r="P366" i="6"/>
  <c r="P367" i="6"/>
  <c r="P368" i="6"/>
  <c r="P369" i="6"/>
  <c r="M972" i="5" s="1"/>
  <c r="P370" i="6"/>
  <c r="P371" i="6"/>
  <c r="M977" i="5" s="1"/>
  <c r="P372" i="6"/>
  <c r="P373" i="6"/>
  <c r="P374" i="6"/>
  <c r="P375" i="6"/>
  <c r="P376" i="6"/>
  <c r="P377" i="6"/>
  <c r="P378" i="6"/>
  <c r="P379" i="6"/>
  <c r="P380" i="6"/>
  <c r="P381" i="6"/>
  <c r="P382" i="6"/>
  <c r="M1007" i="5" s="1"/>
  <c r="P383" i="6"/>
  <c r="P384" i="6"/>
  <c r="P385" i="6"/>
  <c r="M1012" i="5" s="1"/>
  <c r="P386" i="6"/>
  <c r="P387" i="6"/>
  <c r="P388" i="6"/>
  <c r="P389" i="6"/>
  <c r="P390" i="6"/>
  <c r="P391" i="6"/>
  <c r="P392" i="6"/>
  <c r="P393" i="6"/>
  <c r="M1034" i="5" s="1"/>
  <c r="P394" i="6"/>
  <c r="P395" i="6"/>
  <c r="P396" i="6"/>
  <c r="P397" i="6"/>
  <c r="P398" i="6"/>
  <c r="P399" i="6"/>
  <c r="P400" i="6"/>
  <c r="P401" i="6"/>
  <c r="P402" i="6"/>
  <c r="P403" i="6"/>
  <c r="P404" i="6"/>
  <c r="P405" i="6"/>
  <c r="P406" i="6"/>
  <c r="P407" i="6"/>
  <c r="P408" i="6"/>
  <c r="P409" i="6"/>
  <c r="M1071" i="5" s="1"/>
  <c r="P410" i="6"/>
  <c r="P411" i="6"/>
  <c r="P412" i="6"/>
  <c r="P413" i="6"/>
  <c r="P414" i="6"/>
  <c r="M1088" i="5" s="1"/>
  <c r="P415" i="6"/>
  <c r="P416" i="6"/>
  <c r="M1091" i="5" s="1"/>
  <c r="P417" i="6"/>
  <c r="P418" i="6"/>
  <c r="P419" i="6"/>
  <c r="P420" i="6"/>
  <c r="P421" i="6"/>
  <c r="P422" i="6"/>
  <c r="P423" i="6"/>
  <c r="M1108" i="5" s="1"/>
  <c r="P424" i="6"/>
  <c r="P425" i="6"/>
  <c r="P426" i="6"/>
  <c r="P427" i="6"/>
  <c r="P428" i="6"/>
  <c r="M1122" i="5" s="1"/>
  <c r="P429" i="6"/>
  <c r="P430" i="6"/>
  <c r="P431" i="6"/>
  <c r="P432" i="6"/>
  <c r="P433" i="6"/>
  <c r="M1135" i="5" s="1"/>
  <c r="P434" i="6"/>
  <c r="P435" i="6"/>
  <c r="P436" i="6"/>
  <c r="P437" i="6"/>
  <c r="M1145" i="5" s="1"/>
  <c r="P438" i="6"/>
  <c r="P439" i="6"/>
  <c r="P440" i="6"/>
  <c r="P441" i="6"/>
  <c r="P442" i="6"/>
  <c r="P443" i="6"/>
  <c r="M1160" i="5" s="1"/>
  <c r="P444" i="6"/>
  <c r="P445" i="6"/>
  <c r="P446" i="6"/>
  <c r="M1168" i="5" s="1"/>
  <c r="P447" i="6"/>
  <c r="P448" i="6"/>
  <c r="P449" i="6"/>
  <c r="P450" i="6"/>
  <c r="P451" i="6"/>
  <c r="P452" i="6"/>
  <c r="P453" i="6"/>
  <c r="M1190" i="5" s="1"/>
  <c r="P454" i="6"/>
  <c r="P455" i="6"/>
  <c r="P456" i="6"/>
  <c r="P457" i="6"/>
  <c r="P458" i="6"/>
  <c r="P459" i="6"/>
  <c r="P460" i="6"/>
  <c r="P461" i="6"/>
  <c r="P462" i="6"/>
  <c r="P463" i="6"/>
  <c r="P464" i="6"/>
  <c r="P465" i="6"/>
  <c r="P466" i="6"/>
  <c r="P467" i="6"/>
  <c r="P468" i="6"/>
  <c r="P469" i="6"/>
  <c r="P470" i="6"/>
  <c r="P471" i="6"/>
  <c r="P472" i="6"/>
  <c r="P473" i="6"/>
  <c r="P474" i="6"/>
  <c r="P475" i="6"/>
  <c r="M1252" i="5" s="1"/>
  <c r="P476" i="6"/>
  <c r="P477" i="6"/>
  <c r="M1257" i="5" s="1"/>
  <c r="P478" i="6"/>
  <c r="M1259" i="5" s="1"/>
  <c r="P479" i="6"/>
  <c r="P480" i="6"/>
  <c r="P481" i="6"/>
  <c r="P482" i="6"/>
  <c r="P483" i="6"/>
  <c r="P484" i="6"/>
  <c r="P485" i="6"/>
  <c r="P486" i="6"/>
  <c r="M1280" i="5" s="1"/>
  <c r="P487" i="6"/>
  <c r="P488" i="6"/>
  <c r="P489" i="6"/>
  <c r="P490" i="6"/>
  <c r="P491" i="6"/>
  <c r="P492" i="6"/>
  <c r="M1293" i="5" s="1"/>
  <c r="P493" i="6"/>
  <c r="P494" i="6"/>
  <c r="P495" i="6"/>
  <c r="M1300" i="5" s="1"/>
  <c r="P496" i="6"/>
  <c r="P497" i="6"/>
  <c r="M1304" i="5" s="1"/>
  <c r="P498" i="6"/>
  <c r="M1305" i="5" s="1"/>
  <c r="P499" i="6"/>
  <c r="P500" i="6"/>
  <c r="P501" i="6"/>
  <c r="P502" i="6"/>
  <c r="P503" i="6"/>
  <c r="P504" i="6"/>
  <c r="P505" i="6"/>
  <c r="P506" i="6"/>
  <c r="P507" i="6"/>
  <c r="P508" i="6"/>
  <c r="M1335" i="5" s="1"/>
  <c r="P509" i="6"/>
  <c r="P510" i="6"/>
  <c r="P511" i="6"/>
  <c r="P512" i="6"/>
  <c r="P513" i="6"/>
  <c r="M1351" i="5" s="1"/>
  <c r="P514" i="6"/>
  <c r="P515" i="6"/>
  <c r="P516" i="6"/>
  <c r="P517" i="6"/>
  <c r="P518" i="6"/>
  <c r="P519" i="6"/>
  <c r="M1366" i="5" s="1"/>
  <c r="P520" i="6"/>
  <c r="P521" i="6"/>
  <c r="M1370" i="5" s="1"/>
  <c r="P522" i="6"/>
  <c r="P523" i="6"/>
  <c r="P524" i="6"/>
  <c r="M1379" i="5" s="1"/>
  <c r="P525" i="6"/>
  <c r="M1380" i="5" s="1"/>
  <c r="P526" i="6"/>
  <c r="P527" i="6"/>
  <c r="P528" i="6"/>
  <c r="P529" i="6"/>
  <c r="P530" i="6"/>
  <c r="P531" i="6"/>
  <c r="M1394" i="5" s="1"/>
  <c r="P532" i="6"/>
  <c r="M1395" i="5" s="1"/>
  <c r="P533" i="6"/>
  <c r="P534" i="6"/>
  <c r="P535" i="6"/>
  <c r="P536" i="6"/>
  <c r="M1403" i="5" s="1"/>
  <c r="P537" i="6"/>
  <c r="P538" i="6"/>
  <c r="P539" i="6"/>
  <c r="P540" i="6"/>
  <c r="P541" i="6"/>
  <c r="P542" i="6"/>
  <c r="P543" i="6"/>
  <c r="P544" i="6"/>
  <c r="P545" i="6"/>
  <c r="P546" i="6"/>
  <c r="P547" i="6"/>
  <c r="P548" i="6"/>
  <c r="P549" i="6"/>
  <c r="P550" i="6"/>
  <c r="P551" i="6"/>
  <c r="M1439" i="5" s="1"/>
  <c r="P552" i="6"/>
  <c r="P553" i="6"/>
  <c r="P554" i="6"/>
  <c r="P555" i="6"/>
  <c r="P556" i="6"/>
  <c r="P557" i="6"/>
  <c r="P558" i="6"/>
  <c r="P559" i="6"/>
  <c r="P560" i="6"/>
  <c r="P561" i="6"/>
  <c r="M1465" i="5" s="1"/>
  <c r="P562" i="6"/>
  <c r="P563" i="6"/>
  <c r="M1468" i="5" s="1"/>
  <c r="P564" i="6"/>
  <c r="P565" i="6"/>
  <c r="P566" i="6"/>
  <c r="P567" i="6"/>
  <c r="P568" i="6"/>
  <c r="M1481" i="5" s="1"/>
  <c r="P569" i="6"/>
  <c r="P570" i="6"/>
  <c r="P571" i="6"/>
  <c r="P572" i="6"/>
  <c r="P573" i="6"/>
  <c r="P574" i="6"/>
  <c r="M1495" i="5" s="1"/>
  <c r="P575" i="6"/>
  <c r="P576" i="6"/>
  <c r="P577" i="6"/>
  <c r="P578" i="6"/>
  <c r="P579" i="6"/>
  <c r="P580" i="6"/>
  <c r="P581" i="6"/>
  <c r="P582" i="6"/>
  <c r="P583" i="6"/>
  <c r="P584" i="6"/>
  <c r="P585" i="6"/>
  <c r="P586" i="6"/>
  <c r="P587" i="6"/>
  <c r="P588" i="6"/>
  <c r="P589" i="6"/>
  <c r="P590" i="6"/>
  <c r="P591" i="6"/>
  <c r="P592" i="6"/>
  <c r="P593" i="6"/>
  <c r="P594" i="6"/>
  <c r="P595" i="6"/>
  <c r="P596" i="6"/>
  <c r="P597" i="6"/>
  <c r="M1561" i="5" s="1"/>
  <c r="P598" i="6"/>
  <c r="M1562" i="5" s="1"/>
  <c r="P599" i="6"/>
  <c r="P600" i="6"/>
  <c r="P601" i="6"/>
  <c r="P602" i="6"/>
  <c r="P603" i="6"/>
  <c r="P604" i="6"/>
  <c r="P605" i="6"/>
  <c r="P606" i="6"/>
  <c r="P607" i="6"/>
  <c r="M1591" i="5" s="1"/>
  <c r="P608" i="6"/>
  <c r="P609" i="6"/>
  <c r="P610" i="6"/>
  <c r="P611" i="6"/>
  <c r="P612" i="6"/>
  <c r="P613" i="6"/>
  <c r="P614" i="6"/>
  <c r="P615" i="6"/>
  <c r="P616" i="6"/>
  <c r="P617" i="6"/>
  <c r="P618" i="6"/>
  <c r="P619" i="6"/>
  <c r="P620" i="6"/>
  <c r="P621" i="6"/>
  <c r="M1627" i="5" s="1"/>
  <c r="P622" i="6"/>
  <c r="P623" i="6"/>
  <c r="P624" i="6"/>
  <c r="M1636" i="5" s="1"/>
  <c r="P625" i="6"/>
  <c r="P626" i="6"/>
  <c r="P627" i="6"/>
  <c r="P628" i="6"/>
  <c r="M1646" i="5" s="1"/>
  <c r="P629" i="6"/>
  <c r="P630" i="6"/>
  <c r="P631" i="6"/>
  <c r="P632" i="6"/>
  <c r="M1654" i="5" s="1"/>
  <c r="P633" i="6"/>
  <c r="P634" i="6"/>
  <c r="P635" i="6"/>
  <c r="M1661" i="5" s="1"/>
  <c r="P636" i="6"/>
  <c r="P637" i="6"/>
  <c r="M1665" i="5" s="1"/>
  <c r="P638" i="6"/>
  <c r="P639" i="6"/>
  <c r="P640" i="6"/>
  <c r="P641" i="6"/>
  <c r="M1676" i="5" s="1"/>
  <c r="P642" i="6"/>
  <c r="P643" i="6"/>
  <c r="M1679" i="5" s="1"/>
  <c r="P644" i="6"/>
  <c r="M1683" i="5" s="1"/>
  <c r="P645" i="6"/>
  <c r="M1684" i="5" s="1"/>
  <c r="P646" i="6"/>
  <c r="M1685" i="5" s="1"/>
  <c r="P647" i="6"/>
  <c r="P648" i="6"/>
  <c r="P649" i="6"/>
  <c r="P650" i="6"/>
  <c r="P651" i="6"/>
  <c r="P652" i="6"/>
  <c r="M1702" i="5" s="1"/>
  <c r="P653" i="6"/>
  <c r="M1703" i="5" s="1"/>
  <c r="P654" i="6"/>
  <c r="M1704" i="5" s="1"/>
  <c r="P655" i="6"/>
  <c r="P656" i="6"/>
  <c r="P657" i="6"/>
  <c r="P658" i="6"/>
  <c r="P659" i="6"/>
  <c r="M1714" i="5" s="1"/>
  <c r="P660" i="6"/>
  <c r="M1715" i="5" s="1"/>
  <c r="P661" i="6"/>
  <c r="M1716" i="5" s="1"/>
  <c r="P662" i="6"/>
  <c r="P663" i="6"/>
  <c r="P664" i="6"/>
  <c r="P665" i="6"/>
  <c r="P666" i="6"/>
  <c r="P667" i="6"/>
  <c r="P668" i="6"/>
  <c r="M1733" i="5" s="1"/>
  <c r="P669" i="6"/>
  <c r="P670" i="6"/>
  <c r="P671" i="6"/>
  <c r="P672" i="6"/>
  <c r="P673" i="6"/>
  <c r="P674" i="6"/>
  <c r="M1747" i="5" s="1"/>
  <c r="P675" i="6"/>
  <c r="P676" i="6"/>
  <c r="P677" i="6"/>
  <c r="P678" i="6"/>
  <c r="P679" i="6"/>
  <c r="P680" i="6"/>
  <c r="P681" i="6"/>
  <c r="P682" i="6"/>
  <c r="P683" i="6"/>
  <c r="P684" i="6"/>
  <c r="M1775" i="5" s="1"/>
  <c r="P685" i="6"/>
  <c r="M1776" i="5" s="1"/>
  <c r="P686" i="6"/>
  <c r="M1778" i="5" s="1"/>
  <c r="P687" i="6"/>
  <c r="P688" i="6"/>
  <c r="M1784" i="5" s="1"/>
  <c r="P689" i="6"/>
  <c r="P690" i="6"/>
  <c r="M1788" i="5" s="1"/>
  <c r="P691" i="6"/>
  <c r="P692" i="6"/>
  <c r="P693" i="6"/>
  <c r="P694" i="6"/>
  <c r="P695" i="6"/>
  <c r="P696" i="6"/>
  <c r="M1803" i="5" s="1"/>
  <c r="P697" i="6"/>
  <c r="P698" i="6"/>
  <c r="P699" i="6"/>
  <c r="P700" i="6"/>
  <c r="P701" i="6"/>
  <c r="M1815" i="5" s="1"/>
  <c r="P702" i="6"/>
  <c r="P703" i="6"/>
  <c r="P704" i="6"/>
  <c r="M1823" i="5" s="1"/>
  <c r="P705" i="6"/>
  <c r="P706" i="6"/>
  <c r="M1828" i="5" s="1"/>
  <c r="P707" i="6"/>
  <c r="P708" i="6"/>
  <c r="P709" i="6"/>
  <c r="M1835" i="5" s="1"/>
  <c r="P710" i="6"/>
  <c r="P711" i="6"/>
  <c r="P712" i="6"/>
  <c r="P713" i="6"/>
  <c r="M1845" i="5" s="1"/>
  <c r="P714" i="6"/>
  <c r="P715" i="6"/>
  <c r="P716" i="6"/>
  <c r="P717" i="6"/>
  <c r="M1855" i="5" s="1"/>
  <c r="P718" i="6"/>
  <c r="P719" i="6"/>
  <c r="M1859" i="5" s="1"/>
  <c r="P720" i="6"/>
  <c r="P721" i="6"/>
  <c r="P722" i="6"/>
  <c r="P723" i="6"/>
  <c r="M1868" i="5" s="1"/>
  <c r="P724" i="6"/>
  <c r="M1869" i="5" s="1"/>
  <c r="P725" i="6"/>
  <c r="M1870" i="5" s="1"/>
  <c r="P726" i="6"/>
  <c r="P727" i="6"/>
  <c r="P728" i="6"/>
  <c r="M1876" i="5" s="1"/>
  <c r="P729" i="6"/>
  <c r="P730" i="6"/>
  <c r="M1879" i="5" s="1"/>
  <c r="P731" i="6"/>
  <c r="P732" i="6"/>
  <c r="P733" i="6"/>
  <c r="P734" i="6"/>
  <c r="M1894" i="5" s="1"/>
  <c r="P735" i="6"/>
  <c r="M1895" i="5" s="1"/>
  <c r="P736" i="6"/>
  <c r="P737" i="6"/>
  <c r="P738" i="6"/>
  <c r="P739" i="6"/>
  <c r="P740" i="6"/>
  <c r="P741" i="6"/>
  <c r="P742" i="6"/>
  <c r="P743" i="6"/>
  <c r="P744" i="6"/>
  <c r="P745" i="6"/>
  <c r="M1923" i="5" s="1"/>
  <c r="P746" i="6"/>
  <c r="M1925" i="5" s="1"/>
  <c r="P747" i="6"/>
  <c r="P748" i="6"/>
  <c r="M1928" i="5" s="1"/>
  <c r="P749" i="6"/>
  <c r="P750" i="6"/>
  <c r="M1931" i="5" s="1"/>
  <c r="P751" i="6"/>
  <c r="P752" i="6"/>
  <c r="P753" i="6"/>
  <c r="P754" i="6"/>
  <c r="P755" i="6"/>
  <c r="P756" i="6"/>
  <c r="P757" i="6"/>
  <c r="P758" i="6"/>
  <c r="P759" i="6"/>
  <c r="P760" i="6"/>
  <c r="P761" i="6"/>
  <c r="P762" i="6"/>
  <c r="P763" i="6"/>
  <c r="P764" i="6"/>
  <c r="M1972" i="5" s="1"/>
  <c r="P765" i="6"/>
  <c r="P766" i="6"/>
  <c r="P767" i="6"/>
  <c r="P768" i="6"/>
  <c r="M1982" i="5" s="1"/>
  <c r="P769" i="6"/>
  <c r="P770" i="6"/>
  <c r="P771" i="6"/>
  <c r="P772" i="6"/>
  <c r="P773" i="6"/>
  <c r="P774" i="6"/>
  <c r="M1995" i="5" s="1"/>
  <c r="P775" i="6"/>
  <c r="P776" i="6"/>
  <c r="P777" i="6"/>
  <c r="P778" i="6"/>
  <c r="P779" i="6"/>
  <c r="P780" i="6"/>
  <c r="P781" i="6"/>
  <c r="M2014" i="5" s="1"/>
  <c r="P782" i="6"/>
  <c r="P783" i="6"/>
  <c r="P784" i="6"/>
  <c r="P785" i="6"/>
  <c r="P786" i="6"/>
  <c r="P787" i="6"/>
  <c r="P788" i="6"/>
  <c r="P789" i="6"/>
  <c r="P790" i="6"/>
  <c r="P791" i="6"/>
  <c r="M2042" i="5" s="1"/>
  <c r="P792" i="6"/>
  <c r="P793" i="6"/>
  <c r="P794" i="6"/>
  <c r="M2050" i="5" s="1"/>
  <c r="P795" i="6"/>
  <c r="P796" i="6"/>
  <c r="P797" i="6"/>
  <c r="M2055" i="5" s="1"/>
  <c r="P798" i="6"/>
  <c r="M2056" i="5" s="1"/>
  <c r="P799" i="6"/>
  <c r="P800" i="6"/>
  <c r="P801" i="6"/>
  <c r="P802" i="6"/>
  <c r="M2064" i="5" s="1"/>
  <c r="P803" i="6"/>
  <c r="P804" i="6"/>
  <c r="M2067" i="5" s="1"/>
  <c r="P805" i="6"/>
  <c r="P806" i="6"/>
  <c r="P807" i="6"/>
  <c r="P808" i="6"/>
  <c r="P809" i="6"/>
  <c r="P810" i="6"/>
  <c r="P811" i="6"/>
  <c r="M2083" i="5" s="1"/>
  <c r="P812" i="6"/>
  <c r="P813" i="6"/>
  <c r="P814" i="6"/>
  <c r="M2090" i="5" s="1"/>
  <c r="P815" i="6"/>
  <c r="P816" i="6"/>
  <c r="M2093" i="5" s="1"/>
  <c r="P817" i="6"/>
  <c r="P818" i="6"/>
  <c r="P819" i="6"/>
  <c r="P820" i="6"/>
  <c r="P821" i="6"/>
  <c r="M2108" i="5" s="1"/>
  <c r="P822" i="6"/>
  <c r="P823" i="6"/>
  <c r="M2112" i="5" s="1"/>
  <c r="P824" i="6"/>
  <c r="P825" i="6"/>
  <c r="P826" i="6"/>
  <c r="P827" i="6"/>
  <c r="P828" i="6"/>
  <c r="M2125" i="5" s="1"/>
  <c r="P829" i="6"/>
  <c r="P830" i="6"/>
  <c r="P831" i="6"/>
  <c r="M2145" i="5" s="1"/>
  <c r="O2" i="6"/>
  <c r="O3" i="6"/>
  <c r="O4" i="6"/>
  <c r="O5" i="6"/>
  <c r="O6" i="6"/>
  <c r="O7" i="6"/>
  <c r="O8" i="6"/>
  <c r="O9" i="6"/>
  <c r="O10" i="6"/>
  <c r="O11" i="6"/>
  <c r="O12" i="6"/>
  <c r="O13" i="6"/>
  <c r="O14" i="6"/>
  <c r="L39" i="5" s="1"/>
  <c r="O15" i="6"/>
  <c r="O16" i="6"/>
  <c r="O17" i="6"/>
  <c r="O18" i="6"/>
  <c r="O19" i="6"/>
  <c r="O20" i="6"/>
  <c r="L53" i="5" s="1"/>
  <c r="O21" i="6"/>
  <c r="O22" i="6"/>
  <c r="O23" i="6"/>
  <c r="O24" i="6"/>
  <c r="O25" i="6"/>
  <c r="L63" i="5" s="1"/>
  <c r="O26" i="6"/>
  <c r="O27" i="6"/>
  <c r="O28" i="6"/>
  <c r="O29" i="6"/>
  <c r="O30" i="6"/>
  <c r="O31" i="6"/>
  <c r="O32" i="6"/>
  <c r="O33" i="6"/>
  <c r="L84" i="5" s="1"/>
  <c r="O34" i="6"/>
  <c r="L86" i="5" s="1"/>
  <c r="O35" i="6"/>
  <c r="O36" i="6"/>
  <c r="O37" i="6"/>
  <c r="O38" i="6"/>
  <c r="O39" i="6"/>
  <c r="O40" i="6"/>
  <c r="O41" i="6"/>
  <c r="O42" i="6"/>
  <c r="O43" i="6"/>
  <c r="L111" i="5" s="1"/>
  <c r="O44" i="6"/>
  <c r="O45" i="6"/>
  <c r="O46" i="6"/>
  <c r="L120" i="5" s="1"/>
  <c r="O47" i="6"/>
  <c r="O48" i="6"/>
  <c r="O49" i="6"/>
  <c r="L130" i="5" s="1"/>
  <c r="O50" i="6"/>
  <c r="L131" i="5" s="1"/>
  <c r="O51" i="6"/>
  <c r="O52" i="6"/>
  <c r="O53" i="6"/>
  <c r="O54" i="6"/>
  <c r="O55" i="6"/>
  <c r="O56" i="6"/>
  <c r="O57" i="6"/>
  <c r="O58" i="6"/>
  <c r="O59" i="6"/>
  <c r="O60" i="6"/>
  <c r="L159" i="5" s="1"/>
  <c r="O61" i="6"/>
  <c r="O62" i="6"/>
  <c r="O63" i="6"/>
  <c r="O64" i="6"/>
  <c r="L171" i="5" s="1"/>
  <c r="O65" i="6"/>
  <c r="O66" i="6"/>
  <c r="O67" i="6"/>
  <c r="O68" i="6"/>
  <c r="L179" i="5" s="1"/>
  <c r="O69" i="6"/>
  <c r="O70" i="6"/>
  <c r="O71" i="6"/>
  <c r="L186" i="5" s="1"/>
  <c r="O72" i="6"/>
  <c r="O73" i="6"/>
  <c r="O74" i="6"/>
  <c r="L192" i="5" s="1"/>
  <c r="O75" i="6"/>
  <c r="L193" i="5" s="1"/>
  <c r="O76" i="6"/>
  <c r="L194" i="5" s="1"/>
  <c r="O77" i="6"/>
  <c r="O78" i="6"/>
  <c r="O79" i="6"/>
  <c r="O80" i="6"/>
  <c r="O81" i="6"/>
  <c r="O82" i="6"/>
  <c r="L215" i="5" s="1"/>
  <c r="O83" i="6"/>
  <c r="L221" i="5" s="1"/>
  <c r="O84" i="6"/>
  <c r="O85" i="6"/>
  <c r="L224" i="5" s="1"/>
  <c r="O86" i="6"/>
  <c r="O87" i="6"/>
  <c r="O88" i="6"/>
  <c r="O89" i="6"/>
  <c r="O90" i="6"/>
  <c r="L237" i="5" s="1"/>
  <c r="O91" i="6"/>
  <c r="O92" i="6"/>
  <c r="O93" i="6"/>
  <c r="O94" i="6"/>
  <c r="O95" i="6"/>
  <c r="O96" i="6"/>
  <c r="L254" i="5" s="1"/>
  <c r="O97" i="6"/>
  <c r="O98" i="6"/>
  <c r="O99" i="6"/>
  <c r="O100" i="6"/>
  <c r="O101" i="6"/>
  <c r="O102" i="6"/>
  <c r="O103" i="6"/>
  <c r="L273" i="5" s="1"/>
  <c r="O104" i="6"/>
  <c r="O105" i="6"/>
  <c r="O106" i="6"/>
  <c r="O107" i="6"/>
  <c r="L282" i="5" s="1"/>
  <c r="O108" i="6"/>
  <c r="O109" i="6"/>
  <c r="O110" i="6"/>
  <c r="O111" i="6"/>
  <c r="O112" i="6"/>
  <c r="O113" i="6"/>
  <c r="O114" i="6"/>
  <c r="O115" i="6"/>
  <c r="O116" i="6"/>
  <c r="O117" i="6"/>
  <c r="O118" i="6"/>
  <c r="O119" i="6"/>
  <c r="L315" i="5" s="1"/>
  <c r="O120" i="6"/>
  <c r="O121" i="6"/>
  <c r="O122" i="6"/>
  <c r="O123" i="6"/>
  <c r="L327" i="5" s="1"/>
  <c r="O124" i="6"/>
  <c r="O125" i="6"/>
  <c r="L331" i="5" s="1"/>
  <c r="O126" i="6"/>
  <c r="O127" i="6"/>
  <c r="O128" i="6"/>
  <c r="O129" i="6"/>
  <c r="O130" i="6"/>
  <c r="L342" i="5" s="1"/>
  <c r="O131" i="6"/>
  <c r="O132" i="6"/>
  <c r="L345" i="5" s="1"/>
  <c r="O133" i="6"/>
  <c r="O134" i="6"/>
  <c r="O135" i="6"/>
  <c r="L353" i="5" s="1"/>
  <c r="O136" i="6"/>
  <c r="O137" i="6"/>
  <c r="O138" i="6"/>
  <c r="O139" i="6"/>
  <c r="O140" i="6"/>
  <c r="L368" i="5" s="1"/>
  <c r="O141" i="6"/>
  <c r="O142" i="6"/>
  <c r="O143" i="6"/>
  <c r="O144" i="6"/>
  <c r="O145" i="6"/>
  <c r="L384" i="5" s="1"/>
  <c r="O146" i="6"/>
  <c r="L385" i="5" s="1"/>
  <c r="O147" i="6"/>
  <c r="L387" i="5" s="1"/>
  <c r="O148" i="6"/>
  <c r="L391" i="5" s="1"/>
  <c r="O149" i="6"/>
  <c r="O150" i="6"/>
  <c r="O151" i="6"/>
  <c r="O152" i="6"/>
  <c r="O153" i="6"/>
  <c r="O154" i="6"/>
  <c r="O155" i="6"/>
  <c r="L413" i="5" s="1"/>
  <c r="O156" i="6"/>
  <c r="O157" i="6"/>
  <c r="O158" i="6"/>
  <c r="O159" i="6"/>
  <c r="L421" i="5" s="1"/>
  <c r="O160" i="6"/>
  <c r="O161" i="6"/>
  <c r="O162" i="6"/>
  <c r="O163" i="6"/>
  <c r="O164" i="6"/>
  <c r="O165" i="6"/>
  <c r="O166" i="6"/>
  <c r="L440" i="5" s="1"/>
  <c r="O167" i="6"/>
  <c r="L441" i="5" s="1"/>
  <c r="O168" i="6"/>
  <c r="L444" i="5" s="1"/>
  <c r="O169" i="6"/>
  <c r="L447" i="5" s="1"/>
  <c r="O170" i="6"/>
  <c r="O171" i="6"/>
  <c r="O172" i="6"/>
  <c r="O173" i="6"/>
  <c r="O174" i="6"/>
  <c r="O175" i="6"/>
  <c r="O176" i="6"/>
  <c r="L469" i="5" s="1"/>
  <c r="O177" i="6"/>
  <c r="L471" i="5" s="1"/>
  <c r="O178" i="6"/>
  <c r="L472" i="5" s="1"/>
  <c r="O179" i="6"/>
  <c r="O180" i="6"/>
  <c r="O181" i="6"/>
  <c r="L479" i="5" s="1"/>
  <c r="O182" i="6"/>
  <c r="L480" i="5" s="1"/>
  <c r="O183" i="6"/>
  <c r="O184" i="6"/>
  <c r="O185" i="6"/>
  <c r="O186" i="6"/>
  <c r="O187" i="6"/>
  <c r="L492" i="5" s="1"/>
  <c r="O188" i="6"/>
  <c r="O189" i="6"/>
  <c r="O190" i="6"/>
  <c r="O191" i="6"/>
  <c r="L502" i="5" s="1"/>
  <c r="O192" i="6"/>
  <c r="O193" i="6"/>
  <c r="O194" i="6"/>
  <c r="O195" i="6"/>
  <c r="L514" i="5" s="1"/>
  <c r="O196" i="6"/>
  <c r="O197" i="6"/>
  <c r="L518" i="5" s="1"/>
  <c r="O198" i="6"/>
  <c r="O199" i="6"/>
  <c r="O200" i="6"/>
  <c r="O201" i="6"/>
  <c r="O202" i="6"/>
  <c r="O203" i="6"/>
  <c r="L535" i="5" s="1"/>
  <c r="O204" i="6"/>
  <c r="O205" i="6"/>
  <c r="L543" i="5" s="1"/>
  <c r="O206" i="6"/>
  <c r="O207" i="6"/>
  <c r="L547" i="5" s="1"/>
  <c r="O208" i="6"/>
  <c r="O209" i="6"/>
  <c r="O210" i="6"/>
  <c r="O211" i="6"/>
  <c r="L557" i="5" s="1"/>
  <c r="O212" i="6"/>
  <c r="O213" i="6"/>
  <c r="O214" i="6"/>
  <c r="L566" i="5" s="1"/>
  <c r="O215" i="6"/>
  <c r="L568" i="5" s="1"/>
  <c r="O216" i="6"/>
  <c r="L572" i="5" s="1"/>
  <c r="O217" i="6"/>
  <c r="O218" i="6"/>
  <c r="O219" i="6"/>
  <c r="O220" i="6"/>
  <c r="O221" i="6"/>
  <c r="O222" i="6"/>
  <c r="O223" i="6"/>
  <c r="L590" i="5" s="1"/>
  <c r="O224" i="6"/>
  <c r="L595" i="5" s="1"/>
  <c r="O225" i="6"/>
  <c r="O226" i="6"/>
  <c r="O227" i="6"/>
  <c r="O228" i="6"/>
  <c r="O229" i="6"/>
  <c r="O230" i="6"/>
  <c r="O231" i="6"/>
  <c r="O232" i="6"/>
  <c r="L614" i="5" s="1"/>
  <c r="O233" i="6"/>
  <c r="O234" i="6"/>
  <c r="O235" i="6"/>
  <c r="O236" i="6"/>
  <c r="L623" i="5" s="1"/>
  <c r="O237" i="6"/>
  <c r="O238" i="6"/>
  <c r="O239" i="6"/>
  <c r="O240" i="6"/>
  <c r="O241" i="6"/>
  <c r="O242" i="6"/>
  <c r="O243" i="6"/>
  <c r="O244" i="6"/>
  <c r="O245" i="6"/>
  <c r="O246" i="6"/>
  <c r="O247" i="6"/>
  <c r="O248" i="6"/>
  <c r="L653" i="5" s="1"/>
  <c r="O249" i="6"/>
  <c r="O250" i="6"/>
  <c r="L657" i="5" s="1"/>
  <c r="O251" i="6"/>
  <c r="O252" i="6"/>
  <c r="L662" i="5" s="1"/>
  <c r="O253" i="6"/>
  <c r="L664" i="5" s="1"/>
  <c r="O254" i="6"/>
  <c r="O255" i="6"/>
  <c r="L668" i="5" s="1"/>
  <c r="O256" i="6"/>
  <c r="O257" i="6"/>
  <c r="O258" i="6"/>
  <c r="O259" i="6"/>
  <c r="L678" i="5" s="1"/>
  <c r="O260" i="6"/>
  <c r="L680" i="5" s="1"/>
  <c r="O261" i="6"/>
  <c r="O262" i="6"/>
  <c r="O263" i="6"/>
  <c r="O264" i="6"/>
  <c r="L686" i="5" s="1"/>
  <c r="O265" i="6"/>
  <c r="L688" i="5" s="1"/>
  <c r="O266" i="6"/>
  <c r="O267" i="6"/>
  <c r="O268" i="6"/>
  <c r="O269" i="6"/>
  <c r="O270" i="6"/>
  <c r="O271" i="6"/>
  <c r="L711" i="5" s="1"/>
  <c r="O272" i="6"/>
  <c r="L716" i="5" s="1"/>
  <c r="O273" i="6"/>
  <c r="O274" i="6"/>
  <c r="O275" i="6"/>
  <c r="O276" i="6"/>
  <c r="O277" i="6"/>
  <c r="O278" i="6"/>
  <c r="L734" i="5" s="1"/>
  <c r="O279" i="6"/>
  <c r="O280" i="6"/>
  <c r="O281" i="6"/>
  <c r="O282" i="6"/>
  <c r="O283" i="6"/>
  <c r="O284" i="6"/>
  <c r="O285" i="6"/>
  <c r="O286" i="6"/>
  <c r="O287" i="6"/>
  <c r="L758" i="5" s="1"/>
  <c r="O288" i="6"/>
  <c r="L761" i="5" s="1"/>
  <c r="O289" i="6"/>
  <c r="O290" i="6"/>
  <c r="O291" i="6"/>
  <c r="O292" i="6"/>
  <c r="O293" i="6"/>
  <c r="O294" i="6"/>
  <c r="O295" i="6"/>
  <c r="O296" i="6"/>
  <c r="O297" i="6"/>
  <c r="O298" i="6"/>
  <c r="L794" i="5" s="1"/>
  <c r="O299" i="6"/>
  <c r="O300" i="6"/>
  <c r="L798" i="5" s="1"/>
  <c r="O301" i="6"/>
  <c r="O302" i="6"/>
  <c r="L803" i="5" s="1"/>
  <c r="O303" i="6"/>
  <c r="O304" i="6"/>
  <c r="O305" i="6"/>
  <c r="O306" i="6"/>
  <c r="O307" i="6"/>
  <c r="O308" i="6"/>
  <c r="L824" i="5" s="1"/>
  <c r="O309" i="6"/>
  <c r="O310" i="6"/>
  <c r="L830" i="5" s="1"/>
  <c r="O311" i="6"/>
  <c r="O312" i="6"/>
  <c r="O313" i="6"/>
  <c r="L839" i="5" s="1"/>
  <c r="O314" i="6"/>
  <c r="L840" i="5" s="1"/>
  <c r="O315" i="6"/>
  <c r="O316" i="6"/>
  <c r="L844" i="5" s="1"/>
  <c r="O317" i="6"/>
  <c r="O318" i="6"/>
  <c r="O319" i="6"/>
  <c r="O320" i="6"/>
  <c r="O321" i="6"/>
  <c r="O322" i="6"/>
  <c r="O323" i="6"/>
  <c r="O324" i="6"/>
  <c r="L863" i="5" s="1"/>
  <c r="O325" i="6"/>
  <c r="L864" i="5" s="1"/>
  <c r="O326" i="6"/>
  <c r="O327" i="6"/>
  <c r="O328" i="6"/>
  <c r="O329" i="6"/>
  <c r="O330" i="6"/>
  <c r="O331" i="6"/>
  <c r="O332" i="6"/>
  <c r="O333" i="6"/>
  <c r="O334" i="6"/>
  <c r="L891" i="5" s="1"/>
  <c r="O335" i="6"/>
  <c r="O336" i="6"/>
  <c r="L896" i="5" s="1"/>
  <c r="O337" i="6"/>
  <c r="O338" i="6"/>
  <c r="L900" i="5" s="1"/>
  <c r="O339" i="6"/>
  <c r="L901" i="5" s="1"/>
  <c r="O340" i="6"/>
  <c r="L902" i="5" s="1"/>
  <c r="O341" i="6"/>
  <c r="O342" i="6"/>
  <c r="O343" i="6"/>
  <c r="L908" i="5" s="1"/>
  <c r="O344" i="6"/>
  <c r="O345" i="6"/>
  <c r="O346" i="6"/>
  <c r="O347" i="6"/>
  <c r="O348" i="6"/>
  <c r="O349" i="6"/>
  <c r="O350" i="6"/>
  <c r="L924" i="5" s="1"/>
  <c r="O351" i="6"/>
  <c r="O352" i="6"/>
  <c r="L930" i="5" s="1"/>
  <c r="O353" i="6"/>
  <c r="L932" i="5" s="1"/>
  <c r="O354" i="6"/>
  <c r="O355" i="6"/>
  <c r="O356" i="6"/>
  <c r="L937" i="5" s="1"/>
  <c r="O357" i="6"/>
  <c r="O358" i="6"/>
  <c r="L940" i="5" s="1"/>
  <c r="O359" i="6"/>
  <c r="O360" i="6"/>
  <c r="L948" i="5" s="1"/>
  <c r="O361" i="6"/>
  <c r="O362" i="6"/>
  <c r="L954" i="5" s="1"/>
  <c r="O363" i="6"/>
  <c r="O364" i="6"/>
  <c r="L958" i="5" s="1"/>
  <c r="O365" i="6"/>
  <c r="O366" i="6"/>
  <c r="O367" i="6"/>
  <c r="O368" i="6"/>
  <c r="L969" i="5" s="1"/>
  <c r="O369" i="6"/>
  <c r="L972" i="5" s="1"/>
  <c r="O370" i="6"/>
  <c r="L976" i="5" s="1"/>
  <c r="O371" i="6"/>
  <c r="L977" i="5" s="1"/>
  <c r="O372" i="6"/>
  <c r="O373" i="6"/>
  <c r="O374" i="6"/>
  <c r="L983" i="5" s="1"/>
  <c r="O375" i="6"/>
  <c r="O376" i="6"/>
  <c r="L990" i="5" s="1"/>
  <c r="O377" i="6"/>
  <c r="O378" i="6"/>
  <c r="L996" i="5" s="1"/>
  <c r="O379" i="6"/>
  <c r="O380" i="6"/>
  <c r="O381" i="6"/>
  <c r="O382" i="6"/>
  <c r="L1007" i="5" s="1"/>
  <c r="O383" i="6"/>
  <c r="O384" i="6"/>
  <c r="L1010" i="5" s="1"/>
  <c r="O385" i="6"/>
  <c r="O386" i="6"/>
  <c r="L1013" i="5" s="1"/>
  <c r="O387" i="6"/>
  <c r="L1015" i="5" s="1"/>
  <c r="O388" i="6"/>
  <c r="O389" i="6"/>
  <c r="O390" i="6"/>
  <c r="O391" i="6"/>
  <c r="O392" i="6"/>
  <c r="O393" i="6"/>
  <c r="L1034" i="5" s="1"/>
  <c r="O394" i="6"/>
  <c r="O395" i="6"/>
  <c r="L1037" i="5" s="1"/>
  <c r="O396" i="6"/>
  <c r="L1040" i="5" s="1"/>
  <c r="O397" i="6"/>
  <c r="O398" i="6"/>
  <c r="L1046" i="5" s="1"/>
  <c r="O399" i="6"/>
  <c r="O400" i="6"/>
  <c r="O401" i="6"/>
  <c r="O402" i="6"/>
  <c r="O403" i="6"/>
  <c r="O404" i="6"/>
  <c r="O405" i="6"/>
  <c r="O406" i="6"/>
  <c r="L1064" i="5" s="1"/>
  <c r="O407" i="6"/>
  <c r="O408" i="6"/>
  <c r="L1069" i="5" s="1"/>
  <c r="O409" i="6"/>
  <c r="L1071" i="5" s="1"/>
  <c r="O410" i="6"/>
  <c r="O411" i="6"/>
  <c r="O412" i="6"/>
  <c r="L1081" i="5" s="1"/>
  <c r="O413" i="6"/>
  <c r="O414" i="6"/>
  <c r="L1088" i="5" s="1"/>
  <c r="O415" i="6"/>
  <c r="O416" i="6"/>
  <c r="L1091" i="5" s="1"/>
  <c r="O417" i="6"/>
  <c r="O418" i="6"/>
  <c r="L1095" i="5" s="1"/>
  <c r="O419" i="6"/>
  <c r="O420" i="6"/>
  <c r="O421" i="6"/>
  <c r="L1104" i="5" s="1"/>
  <c r="O422" i="6"/>
  <c r="O423" i="6"/>
  <c r="L1108" i="5" s="1"/>
  <c r="O424" i="6"/>
  <c r="O425" i="6"/>
  <c r="O426" i="6"/>
  <c r="O427" i="6"/>
  <c r="O428" i="6"/>
  <c r="L1122" i="5" s="1"/>
  <c r="O429" i="6"/>
  <c r="O430" i="6"/>
  <c r="L1126" i="5" s="1"/>
  <c r="O431" i="6"/>
  <c r="O432" i="6"/>
  <c r="L1134" i="5" s="1"/>
  <c r="O433" i="6"/>
  <c r="L1135" i="5" s="1"/>
  <c r="O434" i="6"/>
  <c r="O435" i="6"/>
  <c r="O436" i="6"/>
  <c r="L1143" i="5" s="1"/>
  <c r="O437" i="6"/>
  <c r="O438" i="6"/>
  <c r="O439" i="6"/>
  <c r="O440" i="6"/>
  <c r="L1153" i="5" s="1"/>
  <c r="O441" i="6"/>
  <c r="O442" i="6"/>
  <c r="L1157" i="5" s="1"/>
  <c r="O443" i="6"/>
  <c r="L1160" i="5" s="1"/>
  <c r="O444" i="6"/>
  <c r="O445" i="6"/>
  <c r="L1163" i="5" s="1"/>
  <c r="O446" i="6"/>
  <c r="O447" i="6"/>
  <c r="O448" i="6"/>
  <c r="O449" i="6"/>
  <c r="O450" i="6"/>
  <c r="O451" i="6"/>
  <c r="O452" i="6"/>
  <c r="L1189" i="5" s="1"/>
  <c r="O453" i="6"/>
  <c r="O454" i="6"/>
  <c r="L1194" i="5" s="1"/>
  <c r="O455" i="6"/>
  <c r="O456" i="6"/>
  <c r="L1198" i="5" s="1"/>
  <c r="O457" i="6"/>
  <c r="L1200" i="5" s="1"/>
  <c r="O458" i="6"/>
  <c r="L1204" i="5" s="1"/>
  <c r="O459" i="6"/>
  <c r="O460" i="6"/>
  <c r="O461" i="6"/>
  <c r="L1211" i="5" s="1"/>
  <c r="O462" i="6"/>
  <c r="L1215" i="5" s="1"/>
  <c r="O463" i="6"/>
  <c r="O464" i="6"/>
  <c r="O465" i="6"/>
  <c r="O466" i="6"/>
  <c r="L1224" i="5" s="1"/>
  <c r="O467" i="6"/>
  <c r="L1226" i="5" s="1"/>
  <c r="O468" i="6"/>
  <c r="O469" i="6"/>
  <c r="O470" i="6"/>
  <c r="L1237" i="5" s="1"/>
  <c r="O471" i="6"/>
  <c r="O472" i="6"/>
  <c r="O473" i="6"/>
  <c r="O474" i="6"/>
  <c r="L1251" i="5" s="1"/>
  <c r="O475" i="6"/>
  <c r="L1252" i="5" s="1"/>
  <c r="O476" i="6"/>
  <c r="O477" i="6"/>
  <c r="L1257" i="5" s="1"/>
  <c r="O478" i="6"/>
  <c r="L1258" i="5" s="1"/>
  <c r="O479" i="6"/>
  <c r="L1260" i="5" s="1"/>
  <c r="O480" i="6"/>
  <c r="L1263" i="5" s="1"/>
  <c r="O481" i="6"/>
  <c r="L1265" i="5" s="1"/>
  <c r="O482" i="6"/>
  <c r="O483" i="6"/>
  <c r="L1273" i="5" s="1"/>
  <c r="O484" i="6"/>
  <c r="L1276" i="5" s="1"/>
  <c r="O485" i="6"/>
  <c r="O486" i="6"/>
  <c r="L1280" i="5" s="1"/>
  <c r="O487" i="6"/>
  <c r="O488" i="6"/>
  <c r="O489" i="6"/>
  <c r="O490" i="6"/>
  <c r="L1290" i="5" s="1"/>
  <c r="O491" i="6"/>
  <c r="O492" i="6"/>
  <c r="L1293" i="5" s="1"/>
  <c r="O493" i="6"/>
  <c r="L1294" i="5" s="1"/>
  <c r="O494" i="6"/>
  <c r="L1298" i="5" s="1"/>
  <c r="O495" i="6"/>
  <c r="L1300" i="5" s="1"/>
  <c r="O496" i="6"/>
  <c r="O497" i="6"/>
  <c r="L1304" i="5" s="1"/>
  <c r="O498" i="6"/>
  <c r="L1305" i="5" s="1"/>
  <c r="O499" i="6"/>
  <c r="O500" i="6"/>
  <c r="L1310" i="5" s="1"/>
  <c r="O501" i="6"/>
  <c r="O502" i="6"/>
  <c r="L1318" i="5" s="1"/>
  <c r="O503" i="6"/>
  <c r="L1321" i="5" s="1"/>
  <c r="O504" i="6"/>
  <c r="L1326" i="5" s="1"/>
  <c r="O505" i="6"/>
  <c r="O506" i="6"/>
  <c r="L1331" i="5" s="1"/>
  <c r="O507" i="6"/>
  <c r="O508" i="6"/>
  <c r="O509" i="6"/>
  <c r="O510" i="6"/>
  <c r="O511" i="6"/>
  <c r="O512" i="6"/>
  <c r="O513" i="6"/>
  <c r="L1351" i="5" s="1"/>
  <c r="O514" i="6"/>
  <c r="O515" i="6"/>
  <c r="O516" i="6"/>
  <c r="L1359" i="5" s="1"/>
  <c r="O517" i="6"/>
  <c r="O518" i="6"/>
  <c r="O519" i="6"/>
  <c r="L1366" i="5" s="1"/>
  <c r="O520" i="6"/>
  <c r="L1367" i="5" s="1"/>
  <c r="O521" i="6"/>
  <c r="L1370" i="5" s="1"/>
  <c r="O522" i="6"/>
  <c r="L1372" i="5" s="1"/>
  <c r="O523" i="6"/>
  <c r="L1378" i="5" s="1"/>
  <c r="O524" i="6"/>
  <c r="L1379" i="5" s="1"/>
  <c r="O525" i="6"/>
  <c r="L1380" i="5" s="1"/>
  <c r="O526" i="6"/>
  <c r="L1381" i="5" s="1"/>
  <c r="O527" i="6"/>
  <c r="L1383" i="5" s="1"/>
  <c r="O528" i="6"/>
  <c r="O529" i="6"/>
  <c r="O530" i="6"/>
  <c r="L1390" i="5" s="1"/>
  <c r="O531" i="6"/>
  <c r="L1394" i="5" s="1"/>
  <c r="O532" i="6"/>
  <c r="O533" i="6"/>
  <c r="O534" i="6"/>
  <c r="O535" i="6"/>
  <c r="O536" i="6"/>
  <c r="L1403" i="5" s="1"/>
  <c r="O537" i="6"/>
  <c r="O538" i="6"/>
  <c r="L1406" i="5" s="1"/>
  <c r="O539" i="6"/>
  <c r="L1410" i="5" s="1"/>
  <c r="O540" i="6"/>
  <c r="O541" i="6"/>
  <c r="L1415" i="5" s="1"/>
  <c r="O542" i="6"/>
  <c r="L1416" i="5" s="1"/>
  <c r="O543" i="6"/>
  <c r="O544" i="6"/>
  <c r="O545" i="6"/>
  <c r="O546" i="6"/>
  <c r="O547" i="6"/>
  <c r="L1430" i="5" s="1"/>
  <c r="O548" i="6"/>
  <c r="O549" i="6"/>
  <c r="O550" i="6"/>
  <c r="L1436" i="5" s="1"/>
  <c r="O551" i="6"/>
  <c r="L1439" i="5" s="1"/>
  <c r="O552" i="6"/>
  <c r="O553" i="6"/>
  <c r="O554" i="6"/>
  <c r="O555" i="6"/>
  <c r="O556" i="6"/>
  <c r="L1450" i="5" s="1"/>
  <c r="O557" i="6"/>
  <c r="L1456" i="5" s="1"/>
  <c r="O558" i="6"/>
  <c r="O559" i="6"/>
  <c r="O560" i="6"/>
  <c r="O561" i="6"/>
  <c r="L1465" i="5" s="1"/>
  <c r="O562" i="6"/>
  <c r="L1466" i="5" s="1"/>
  <c r="O563" i="6"/>
  <c r="L1468" i="5" s="1"/>
  <c r="O564" i="6"/>
  <c r="O565" i="6"/>
  <c r="O566" i="6"/>
  <c r="L1476" i="5" s="1"/>
  <c r="O567" i="6"/>
  <c r="O568" i="6"/>
  <c r="O569" i="6"/>
  <c r="L1484" i="5" s="1"/>
  <c r="O570" i="6"/>
  <c r="L1485" i="5" s="1"/>
  <c r="O571" i="6"/>
  <c r="L1490" i="5" s="1"/>
  <c r="O572" i="6"/>
  <c r="O573" i="6"/>
  <c r="O574" i="6"/>
  <c r="L1495" i="5" s="1"/>
  <c r="O575" i="6"/>
  <c r="L1496" i="5" s="1"/>
  <c r="O576" i="6"/>
  <c r="L1498" i="5" s="1"/>
  <c r="O577" i="6"/>
  <c r="O578" i="6"/>
  <c r="L1504" i="5" s="1"/>
  <c r="O579" i="6"/>
  <c r="O580" i="6"/>
  <c r="L1508" i="5" s="1"/>
  <c r="O581" i="6"/>
  <c r="O582" i="6"/>
  <c r="O583" i="6"/>
  <c r="L1514" i="5" s="1"/>
  <c r="O584" i="6"/>
  <c r="O585" i="6"/>
  <c r="O586" i="6"/>
  <c r="L1526" i="5" s="1"/>
  <c r="O587" i="6"/>
  <c r="L1530" i="5" s="1"/>
  <c r="O588" i="6"/>
  <c r="L1533" i="5" s="1"/>
  <c r="O589" i="6"/>
  <c r="L1535" i="5" s="1"/>
  <c r="O590" i="6"/>
  <c r="L1537" i="5" s="1"/>
  <c r="O591" i="6"/>
  <c r="L1542" i="5" s="1"/>
  <c r="O592" i="6"/>
  <c r="L1546" i="5" s="1"/>
  <c r="O593" i="6"/>
  <c r="O594" i="6"/>
  <c r="O595" i="6"/>
  <c r="L1555" i="5" s="1"/>
  <c r="O596" i="6"/>
  <c r="L1557" i="5" s="1"/>
  <c r="O597" i="6"/>
  <c r="L1561" i="5" s="1"/>
  <c r="O598" i="6"/>
  <c r="L1562" i="5" s="1"/>
  <c r="O599" i="6"/>
  <c r="L1566" i="5" s="1"/>
  <c r="O600" i="6"/>
  <c r="O601" i="6"/>
  <c r="L1572" i="5" s="1"/>
  <c r="O602" i="6"/>
  <c r="L1578" i="5" s="1"/>
  <c r="O603" i="6"/>
  <c r="L1579" i="5" s="1"/>
  <c r="O604" i="6"/>
  <c r="O605" i="6"/>
  <c r="O606" i="6"/>
  <c r="O607" i="6"/>
  <c r="L1591" i="5" s="1"/>
  <c r="O608" i="6"/>
  <c r="L1592" i="5" s="1"/>
  <c r="O609" i="6"/>
  <c r="L1595" i="5" s="1"/>
  <c r="O610" i="6"/>
  <c r="L1598" i="5" s="1"/>
  <c r="O611" i="6"/>
  <c r="L1602" i="5" s="1"/>
  <c r="O612" i="6"/>
  <c r="L1603" i="5" s="1"/>
  <c r="O613" i="6"/>
  <c r="O614" i="6"/>
  <c r="O615" i="6"/>
  <c r="O616" i="6"/>
  <c r="L1616" i="5" s="1"/>
  <c r="O617" i="6"/>
  <c r="L1618" i="5" s="1"/>
  <c r="O618" i="6"/>
  <c r="L1621" i="5" s="1"/>
  <c r="O619" i="6"/>
  <c r="L1622" i="5" s="1"/>
  <c r="O620" i="6"/>
  <c r="O621" i="6"/>
  <c r="L1627" i="5" s="1"/>
  <c r="O622" i="6"/>
  <c r="L1628" i="5" s="1"/>
  <c r="O623" i="6"/>
  <c r="L1631" i="5" s="1"/>
  <c r="O624" i="6"/>
  <c r="O625" i="6"/>
  <c r="L1638" i="5" s="1"/>
  <c r="O626" i="6"/>
  <c r="L1640" i="5" s="1"/>
  <c r="O627" i="6"/>
  <c r="L1644" i="5" s="1"/>
  <c r="O628" i="6"/>
  <c r="O629" i="6"/>
  <c r="L1647" i="5" s="1"/>
  <c r="O630" i="6"/>
  <c r="O631" i="6"/>
  <c r="O632" i="6"/>
  <c r="L1654" i="5" s="1"/>
  <c r="O633" i="6"/>
  <c r="O634" i="6"/>
  <c r="O635" i="6"/>
  <c r="O636" i="6"/>
  <c r="L1662" i="5" s="1"/>
  <c r="O637" i="6"/>
  <c r="L1665" i="5" s="1"/>
  <c r="O638" i="6"/>
  <c r="L1666" i="5" s="1"/>
  <c r="O639" i="6"/>
  <c r="L1670" i="5" s="1"/>
  <c r="O640" i="6"/>
  <c r="L1674" i="5" s="1"/>
  <c r="O641" i="6"/>
  <c r="L1676" i="5" s="1"/>
  <c r="O642" i="6"/>
  <c r="O643" i="6"/>
  <c r="O644" i="6"/>
  <c r="O645" i="6"/>
  <c r="L1684" i="5" s="1"/>
  <c r="O646" i="6"/>
  <c r="O647" i="6"/>
  <c r="L1686" i="5" s="1"/>
  <c r="O648" i="6"/>
  <c r="L1691" i="5" s="1"/>
  <c r="O649" i="6"/>
  <c r="L1694" i="5" s="1"/>
  <c r="O650" i="6"/>
  <c r="L1698" i="5" s="1"/>
  <c r="O651" i="6"/>
  <c r="L1700" i="5" s="1"/>
  <c r="O652" i="6"/>
  <c r="O653" i="6"/>
  <c r="L1703" i="5" s="1"/>
  <c r="O654" i="6"/>
  <c r="L1704" i="5" s="1"/>
  <c r="O655" i="6"/>
  <c r="O656" i="6"/>
  <c r="L1707" i="5" s="1"/>
  <c r="O657" i="6"/>
  <c r="O658" i="6"/>
  <c r="O659" i="6"/>
  <c r="O660" i="6"/>
  <c r="O661" i="6"/>
  <c r="L1716" i="5" s="1"/>
  <c r="O662" i="6"/>
  <c r="L1717" i="5" s="1"/>
  <c r="O663" i="6"/>
  <c r="O664" i="6"/>
  <c r="L1722" i="5" s="1"/>
  <c r="O665" i="6"/>
  <c r="L1726" i="5" s="1"/>
  <c r="O666" i="6"/>
  <c r="L1729" i="5" s="1"/>
  <c r="O667" i="6"/>
  <c r="O668" i="6"/>
  <c r="L1733" i="5" s="1"/>
  <c r="O669" i="6"/>
  <c r="O670" i="6"/>
  <c r="O671" i="6"/>
  <c r="O672" i="6"/>
  <c r="L1742" i="5" s="1"/>
  <c r="O673" i="6"/>
  <c r="L1746" i="5" s="1"/>
  <c r="O674" i="6"/>
  <c r="L1747" i="5" s="1"/>
  <c r="O675" i="6"/>
  <c r="L1749" i="5" s="1"/>
  <c r="O676" i="6"/>
  <c r="O677" i="6"/>
  <c r="L1752" i="5" s="1"/>
  <c r="O678" i="6"/>
  <c r="O679" i="6"/>
  <c r="O680" i="6"/>
  <c r="L1761" i="5" s="1"/>
  <c r="O681" i="6"/>
  <c r="L1765" i="5" s="1"/>
  <c r="O682" i="6"/>
  <c r="L1768" i="5" s="1"/>
  <c r="O683" i="6"/>
  <c r="L1770" i="5" s="1"/>
  <c r="O684" i="6"/>
  <c r="L1772" i="5" s="1"/>
  <c r="O685" i="6"/>
  <c r="O686" i="6"/>
  <c r="L1781" i="5" s="1"/>
  <c r="O687" i="6"/>
  <c r="O688" i="6"/>
  <c r="L1784" i="5" s="1"/>
  <c r="O689" i="6"/>
  <c r="L1787" i="5" s="1"/>
  <c r="O690" i="6"/>
  <c r="L1788" i="5" s="1"/>
  <c r="O691" i="6"/>
  <c r="L1789" i="5" s="1"/>
  <c r="O692" i="6"/>
  <c r="L1794" i="5" s="1"/>
  <c r="O693" i="6"/>
  <c r="O694" i="6"/>
  <c r="L1797" i="5" s="1"/>
  <c r="O695" i="6"/>
  <c r="L1799" i="5" s="1"/>
  <c r="O696" i="6"/>
  <c r="O697" i="6"/>
  <c r="O698" i="6"/>
  <c r="L1807" i="5" s="1"/>
  <c r="O699" i="6"/>
  <c r="O700" i="6"/>
  <c r="L1813" i="5" s="1"/>
  <c r="O701" i="6"/>
  <c r="O702" i="6"/>
  <c r="L1816" i="5" s="1"/>
  <c r="O703" i="6"/>
  <c r="O704" i="6"/>
  <c r="L1823" i="5" s="1"/>
  <c r="O705" i="6"/>
  <c r="L1825" i="5" s="1"/>
  <c r="O706" i="6"/>
  <c r="O707" i="6"/>
  <c r="O708" i="6"/>
  <c r="L1831" i="5" s="1"/>
  <c r="O709" i="6"/>
  <c r="L1835" i="5" s="1"/>
  <c r="O710" i="6"/>
  <c r="L1837" i="5" s="1"/>
  <c r="O711" i="6"/>
  <c r="L1840" i="5" s="1"/>
  <c r="O712" i="6"/>
  <c r="L1843" i="5" s="1"/>
  <c r="O713" i="6"/>
  <c r="L1845" i="5" s="1"/>
  <c r="O714" i="6"/>
  <c r="O715" i="6"/>
  <c r="L1849" i="5" s="1"/>
  <c r="O716" i="6"/>
  <c r="L1852" i="5" s="1"/>
  <c r="O717" i="6"/>
  <c r="L1855" i="5" s="1"/>
  <c r="O718" i="6"/>
  <c r="L1856" i="5" s="1"/>
  <c r="O719" i="6"/>
  <c r="L1859" i="5" s="1"/>
  <c r="O720" i="6"/>
  <c r="L1861" i="5" s="1"/>
  <c r="O721" i="6"/>
  <c r="O722" i="6"/>
  <c r="L1867" i="5" s="1"/>
  <c r="O723" i="6"/>
  <c r="L1868" i="5" s="1"/>
  <c r="O724" i="6"/>
  <c r="L1869" i="5" s="1"/>
  <c r="O725" i="6"/>
  <c r="L1870" i="5" s="1"/>
  <c r="O726" i="6"/>
  <c r="L1871" i="5" s="1"/>
  <c r="O727" i="6"/>
  <c r="L1873" i="5" s="1"/>
  <c r="O728" i="6"/>
  <c r="L1876" i="5" s="1"/>
  <c r="O729" i="6"/>
  <c r="L1877" i="5" s="1"/>
  <c r="O730" i="6"/>
  <c r="L1879" i="5" s="1"/>
  <c r="O731" i="6"/>
  <c r="L1880" i="5" s="1"/>
  <c r="O732" i="6"/>
  <c r="L1885" i="5" s="1"/>
  <c r="O733" i="6"/>
  <c r="L1891" i="5" s="1"/>
  <c r="O734" i="6"/>
  <c r="L1894" i="5" s="1"/>
  <c r="O735" i="6"/>
  <c r="L1895" i="5" s="1"/>
  <c r="O736" i="6"/>
  <c r="L1897" i="5" s="1"/>
  <c r="O737" i="6"/>
  <c r="O738" i="6"/>
  <c r="L1900" i="5" s="1"/>
  <c r="O739" i="6"/>
  <c r="O740" i="6"/>
  <c r="L1908" i="5" s="1"/>
  <c r="O741" i="6"/>
  <c r="L1910" i="5" s="1"/>
  <c r="O742" i="6"/>
  <c r="O743" i="6"/>
  <c r="L1915" i="5" s="1"/>
  <c r="O744" i="6"/>
  <c r="L1918" i="5" s="1"/>
  <c r="O745" i="6"/>
  <c r="O746" i="6"/>
  <c r="O747" i="6"/>
  <c r="L1927" i="5" s="1"/>
  <c r="O748" i="6"/>
  <c r="L1928" i="5" s="1"/>
  <c r="O749" i="6"/>
  <c r="O750" i="6"/>
  <c r="L1931" i="5" s="1"/>
  <c r="O751" i="6"/>
  <c r="L1933" i="5" s="1"/>
  <c r="O752" i="6"/>
  <c r="L1935" i="5" s="1"/>
  <c r="O753" i="6"/>
  <c r="O754" i="6"/>
  <c r="L1942" i="5" s="1"/>
  <c r="O755" i="6"/>
  <c r="L1945" i="5" s="1"/>
  <c r="O756" i="6"/>
  <c r="L1951" i="5" s="1"/>
  <c r="O757" i="6"/>
  <c r="L1953" i="5" s="1"/>
  <c r="O758" i="6"/>
  <c r="L1957" i="5" s="1"/>
  <c r="O759" i="6"/>
  <c r="L1958" i="5" s="1"/>
  <c r="O760" i="6"/>
  <c r="O761" i="6"/>
  <c r="O762" i="6"/>
  <c r="O763" i="6"/>
  <c r="L1969" i="5" s="1"/>
  <c r="O764" i="6"/>
  <c r="L1972" i="5" s="1"/>
  <c r="O765" i="6"/>
  <c r="L1973" i="5" s="1"/>
  <c r="O766" i="6"/>
  <c r="L1975" i="5" s="1"/>
  <c r="O767" i="6"/>
  <c r="L1978" i="5" s="1"/>
  <c r="O768" i="6"/>
  <c r="O769" i="6"/>
  <c r="O770" i="6"/>
  <c r="O771" i="6"/>
  <c r="O772" i="6"/>
  <c r="L1990" i="5" s="1"/>
  <c r="O773" i="6"/>
  <c r="L1993" i="5" s="1"/>
  <c r="O774" i="6"/>
  <c r="O775" i="6"/>
  <c r="O776" i="6"/>
  <c r="O777" i="6"/>
  <c r="L2003" i="5" s="1"/>
  <c r="O778" i="6"/>
  <c r="L2005" i="5" s="1"/>
  <c r="O779" i="6"/>
  <c r="O780" i="6"/>
  <c r="L2011" i="5" s="1"/>
  <c r="O781" i="6"/>
  <c r="L2013" i="5" s="1"/>
  <c r="O782" i="6"/>
  <c r="L2015" i="5" s="1"/>
  <c r="O783" i="6"/>
  <c r="L2017" i="5" s="1"/>
  <c r="O784" i="6"/>
  <c r="O785" i="6"/>
  <c r="O786" i="6"/>
  <c r="L2029" i="5" s="1"/>
  <c r="O787" i="6"/>
  <c r="L2032" i="5" s="1"/>
  <c r="O788" i="6"/>
  <c r="L2035" i="5" s="1"/>
  <c r="O789" i="6"/>
  <c r="O790" i="6"/>
  <c r="L2041" i="5" s="1"/>
  <c r="O791" i="6"/>
  <c r="O792" i="6"/>
  <c r="O793" i="6"/>
  <c r="L2047" i="5" s="1"/>
  <c r="O794" i="6"/>
  <c r="L2050" i="5" s="1"/>
  <c r="O795" i="6"/>
  <c r="L2051" i="5" s="1"/>
  <c r="O796" i="6"/>
  <c r="L2053" i="5" s="1"/>
  <c r="O797" i="6"/>
  <c r="O798" i="6"/>
  <c r="L2056" i="5" s="1"/>
  <c r="O799" i="6"/>
  <c r="O800" i="6"/>
  <c r="O801" i="6"/>
  <c r="O802" i="6"/>
  <c r="O803" i="6"/>
  <c r="L2065" i="5" s="1"/>
  <c r="O804" i="6"/>
  <c r="O805" i="6"/>
  <c r="O806" i="6"/>
  <c r="O807" i="6"/>
  <c r="O808" i="6"/>
  <c r="L2074" i="5" s="1"/>
  <c r="O809" i="6"/>
  <c r="L2077" i="5" s="1"/>
  <c r="O810" i="6"/>
  <c r="L2080" i="5" s="1"/>
  <c r="O811" i="6"/>
  <c r="L2083" i="5" s="1"/>
  <c r="O812" i="6"/>
  <c r="O813" i="6"/>
  <c r="O814" i="6"/>
  <c r="O815" i="6"/>
  <c r="O816" i="6"/>
  <c r="O817" i="6"/>
  <c r="L2095" i="5" s="1"/>
  <c r="O818" i="6"/>
  <c r="L2098" i="5" s="1"/>
  <c r="O819" i="6"/>
  <c r="L2104" i="5" s="1"/>
  <c r="O820" i="6"/>
  <c r="L2107" i="5" s="1"/>
  <c r="O821" i="6"/>
  <c r="L2108" i="5" s="1"/>
  <c r="O822" i="6"/>
  <c r="O823" i="6"/>
  <c r="O824" i="6"/>
  <c r="L2113" i="5" s="1"/>
  <c r="O825" i="6"/>
  <c r="L2117" i="5" s="1"/>
  <c r="O826" i="6"/>
  <c r="L2119" i="5" s="1"/>
  <c r="O827" i="6"/>
  <c r="L2123" i="5" s="1"/>
  <c r="O828" i="6"/>
  <c r="L2125" i="5" s="1"/>
  <c r="O829" i="6"/>
  <c r="O830" i="6"/>
  <c r="L2131" i="5" s="1"/>
  <c r="O831" i="6"/>
  <c r="L2141" i="5" s="1"/>
  <c r="C38" i="29"/>
  <c r="C39" i="29"/>
  <c r="C40" i="29"/>
  <c r="C41" i="29"/>
  <c r="C42" i="29"/>
  <c r="C43" i="29"/>
  <c r="C44" i="29"/>
  <c r="C45" i="29"/>
  <c r="C46" i="29"/>
  <c r="C47" i="29"/>
  <c r="C48" i="29"/>
  <c r="C49" i="29"/>
  <c r="C50" i="29"/>
  <c r="C51" i="29"/>
  <c r="C52" i="29"/>
  <c r="C53" i="29"/>
  <c r="C54" i="29"/>
  <c r="C55" i="29"/>
  <c r="C56" i="29"/>
  <c r="C57" i="29"/>
  <c r="C58" i="29"/>
  <c r="C59" i="29"/>
  <c r="C60" i="29"/>
  <c r="C61" i="29"/>
  <c r="C62" i="29"/>
  <c r="C63" i="29"/>
  <c r="C64" i="29"/>
  <c r="C65" i="29"/>
  <c r="C66" i="29"/>
  <c r="C67" i="29"/>
  <c r="C68" i="29"/>
  <c r="C69" i="29"/>
  <c r="C70" i="29"/>
  <c r="C71" i="29"/>
  <c r="C72" i="29"/>
  <c r="C73" i="29"/>
  <c r="C74" i="29"/>
  <c r="C75" i="29"/>
  <c r="C76" i="29"/>
  <c r="C77" i="29"/>
  <c r="C78" i="29"/>
  <c r="C79" i="29"/>
  <c r="C80" i="29"/>
  <c r="C81" i="29"/>
  <c r="C82" i="29"/>
  <c r="C25" i="29"/>
  <c r="C26" i="29"/>
  <c r="C27" i="29"/>
  <c r="C28" i="29"/>
  <c r="C29" i="29"/>
  <c r="C30" i="29"/>
  <c r="C31" i="29"/>
  <c r="C32" i="29"/>
  <c r="C33" i="29"/>
  <c r="C34" i="29"/>
  <c r="C35" i="29"/>
  <c r="C36" i="29"/>
  <c r="C37" i="29"/>
  <c r="C7" i="29"/>
  <c r="C8" i="29"/>
  <c r="C9" i="29"/>
  <c r="C10" i="29"/>
  <c r="C11" i="29"/>
  <c r="C12" i="29"/>
  <c r="C13" i="29"/>
  <c r="C14" i="29"/>
  <c r="C15" i="29"/>
  <c r="C16" i="29"/>
  <c r="C17" i="29"/>
  <c r="C18" i="29"/>
  <c r="C19" i="29"/>
  <c r="C20" i="29"/>
  <c r="C21" i="29"/>
  <c r="C22" i="29"/>
  <c r="C23" i="29"/>
  <c r="C24" i="29"/>
  <c r="C6" i="29"/>
  <c r="E7" i="29"/>
  <c r="E8" i="29"/>
  <c r="E9" i="29"/>
  <c r="E10" i="29"/>
  <c r="E11" i="29"/>
  <c r="E12" i="29"/>
  <c r="E13" i="29"/>
  <c r="E14" i="29"/>
  <c r="E15" i="29"/>
  <c r="E16" i="29"/>
  <c r="E17" i="29"/>
  <c r="E18" i="29"/>
  <c r="E19" i="29"/>
  <c r="E20" i="29"/>
  <c r="E21" i="29"/>
  <c r="E22" i="29"/>
  <c r="E23" i="29"/>
  <c r="E24" i="29"/>
  <c r="E25" i="29"/>
  <c r="E26" i="29"/>
  <c r="E27" i="29"/>
  <c r="E28" i="29"/>
  <c r="E29" i="29"/>
  <c r="E30" i="29"/>
  <c r="E31" i="29"/>
  <c r="E32" i="29"/>
  <c r="E33" i="29"/>
  <c r="E34" i="29"/>
  <c r="E35" i="29"/>
  <c r="E36" i="29"/>
  <c r="E37" i="29"/>
  <c r="E38" i="29"/>
  <c r="E39" i="29"/>
  <c r="E40" i="29"/>
  <c r="E41" i="29"/>
  <c r="E42" i="29"/>
  <c r="E43" i="29"/>
  <c r="E44" i="29"/>
  <c r="E45" i="29"/>
  <c r="E46" i="29"/>
  <c r="E47" i="29"/>
  <c r="E48" i="29"/>
  <c r="E49" i="29"/>
  <c r="E50" i="29"/>
  <c r="E51" i="29"/>
  <c r="E52" i="29"/>
  <c r="E53" i="29"/>
  <c r="E54" i="29"/>
  <c r="E55" i="29"/>
  <c r="E56" i="29"/>
  <c r="E57" i="29"/>
  <c r="E58" i="29"/>
  <c r="E59" i="29"/>
  <c r="E60" i="29"/>
  <c r="E61" i="29"/>
  <c r="E62" i="29"/>
  <c r="E63" i="29"/>
  <c r="E64" i="29"/>
  <c r="E65" i="29"/>
  <c r="E66" i="29"/>
  <c r="E67" i="29"/>
  <c r="E68" i="29"/>
  <c r="E69" i="29"/>
  <c r="E70" i="29"/>
  <c r="E71" i="29"/>
  <c r="E72" i="29"/>
  <c r="E73" i="29"/>
  <c r="E74" i="29"/>
  <c r="E75" i="29"/>
  <c r="E76" i="29"/>
  <c r="E77" i="29"/>
  <c r="E78" i="29"/>
  <c r="E79" i="29"/>
  <c r="E80" i="29"/>
  <c r="E81" i="29"/>
  <c r="E82" i="29"/>
  <c r="E6" i="29"/>
  <c r="D73" i="29"/>
  <c r="D74" i="29"/>
  <c r="D75" i="29"/>
  <c r="D76" i="29"/>
  <c r="D77" i="29"/>
  <c r="D78" i="29"/>
  <c r="D79" i="29"/>
  <c r="D80" i="29"/>
  <c r="D81" i="29"/>
  <c r="D82" i="29"/>
  <c r="D67" i="29"/>
  <c r="D68" i="29"/>
  <c r="D69" i="29"/>
  <c r="D70" i="29"/>
  <c r="F70" i="29" s="1"/>
  <c r="D71" i="29"/>
  <c r="F71" i="29" s="1"/>
  <c r="D72" i="29"/>
  <c r="D57" i="29"/>
  <c r="D58" i="29"/>
  <c r="D59" i="29"/>
  <c r="D60" i="29"/>
  <c r="D61" i="29"/>
  <c r="D62" i="29"/>
  <c r="D63" i="29"/>
  <c r="D64" i="29"/>
  <c r="F64" i="29" s="1"/>
  <c r="D65" i="29"/>
  <c r="D66" i="29"/>
  <c r="D49" i="29"/>
  <c r="F49" i="29" s="1"/>
  <c r="D50" i="29"/>
  <c r="D51" i="29"/>
  <c r="D52" i="29"/>
  <c r="D53" i="29"/>
  <c r="F53" i="29" s="1"/>
  <c r="D54" i="29"/>
  <c r="D55" i="29"/>
  <c r="F55" i="29" s="1"/>
  <c r="D56" i="29"/>
  <c r="D39" i="29"/>
  <c r="D40" i="29"/>
  <c r="F40" i="29" s="1"/>
  <c r="D41" i="29"/>
  <c r="D42" i="29"/>
  <c r="D43" i="29"/>
  <c r="F43" i="29" s="1"/>
  <c r="D44" i="29"/>
  <c r="D45" i="29"/>
  <c r="D46" i="29"/>
  <c r="D47" i="29"/>
  <c r="D48" i="29"/>
  <c r="D24" i="29"/>
  <c r="D25" i="29"/>
  <c r="D26" i="29"/>
  <c r="D27" i="29"/>
  <c r="D28" i="29"/>
  <c r="D29" i="29"/>
  <c r="D30" i="29"/>
  <c r="F30" i="29" s="1"/>
  <c r="D31" i="29"/>
  <c r="D32" i="29"/>
  <c r="D33" i="29"/>
  <c r="D34" i="29"/>
  <c r="D35" i="29"/>
  <c r="D36" i="29"/>
  <c r="D37" i="29"/>
  <c r="D38" i="29"/>
  <c r="D7" i="29"/>
  <c r="D8" i="29"/>
  <c r="D9" i="29"/>
  <c r="D10" i="29"/>
  <c r="D11" i="29"/>
  <c r="D12" i="29"/>
  <c r="D13" i="29"/>
  <c r="D14" i="29"/>
  <c r="D15" i="29"/>
  <c r="D16" i="29"/>
  <c r="D17" i="29"/>
  <c r="D18" i="29"/>
  <c r="D19" i="29"/>
  <c r="D20" i="29"/>
  <c r="D21" i="29"/>
  <c r="D22" i="29"/>
  <c r="D23" i="29"/>
  <c r="D6" i="29"/>
  <c r="R2" i="4"/>
  <c r="R3" i="4"/>
  <c r="R4" i="4"/>
  <c r="R5" i="4"/>
  <c r="R6" i="4"/>
  <c r="R7" i="4"/>
  <c r="R8" i="4"/>
  <c r="R9" i="4"/>
  <c r="R10" i="4"/>
  <c r="D13" i="25"/>
  <c r="D14" i="25"/>
  <c r="D15" i="25"/>
  <c r="D16" i="25"/>
  <c r="D17" i="25"/>
  <c r="D18" i="25"/>
  <c r="D19" i="25"/>
  <c r="D20" i="25"/>
  <c r="D21" i="25"/>
  <c r="D22" i="25"/>
  <c r="D23" i="25"/>
  <c r="D24" i="25"/>
  <c r="D25" i="25"/>
  <c r="D26" i="25"/>
  <c r="D27" i="25"/>
  <c r="D28" i="25"/>
  <c r="D29" i="25"/>
  <c r="D30" i="25"/>
  <c r="D31" i="25"/>
  <c r="D32" i="25"/>
  <c r="D33" i="25"/>
  <c r="D34" i="25"/>
  <c r="D35" i="25"/>
  <c r="D36" i="25"/>
  <c r="D37" i="25"/>
  <c r="D38" i="25"/>
  <c r="D39" i="25"/>
  <c r="D40" i="25"/>
  <c r="D41" i="25"/>
  <c r="D42" i="25"/>
  <c r="D43" i="25"/>
  <c r="D44" i="25"/>
  <c r="D45" i="25"/>
  <c r="D46" i="25"/>
  <c r="D47" i="25"/>
  <c r="D48" i="25"/>
  <c r="D49" i="25"/>
  <c r="D50" i="25"/>
  <c r="D51" i="25"/>
  <c r="D52" i="25"/>
  <c r="D53" i="25"/>
  <c r="D54" i="25"/>
  <c r="D55" i="25"/>
  <c r="D56" i="25"/>
  <c r="D57" i="25"/>
  <c r="D58" i="25"/>
  <c r="D59" i="25"/>
  <c r="D60" i="25"/>
  <c r="D61" i="25"/>
  <c r="D62" i="25"/>
  <c r="D63" i="25"/>
  <c r="D64" i="25"/>
  <c r="D65" i="25"/>
  <c r="D66" i="25"/>
  <c r="D67" i="25"/>
  <c r="D68" i="25"/>
  <c r="D69" i="25"/>
  <c r="D70" i="25"/>
  <c r="D71" i="25"/>
  <c r="D72" i="25"/>
  <c r="D73" i="25"/>
  <c r="D74" i="25"/>
  <c r="D75" i="25"/>
  <c r="D76" i="25"/>
  <c r="D77" i="25"/>
  <c r="D78" i="25"/>
  <c r="D79" i="25"/>
  <c r="D80" i="25"/>
  <c r="D81" i="25"/>
  <c r="D82" i="25"/>
  <c r="D83" i="25"/>
  <c r="D84" i="25"/>
  <c r="D85" i="25"/>
  <c r="D86" i="25"/>
  <c r="D87" i="25"/>
  <c r="D88" i="25"/>
  <c r="D89" i="25"/>
  <c r="D90" i="25"/>
  <c r="D91" i="25"/>
  <c r="D92" i="25"/>
  <c r="D93" i="25"/>
  <c r="D94" i="25"/>
  <c r="D95" i="25"/>
  <c r="D8" i="25"/>
  <c r="D9" i="25"/>
  <c r="D10" i="25"/>
  <c r="D11" i="25"/>
  <c r="D12" i="25"/>
  <c r="D7" i="25"/>
  <c r="R2156" i="5"/>
  <c r="J2156" i="5"/>
  <c r="K2156" i="5" s="1"/>
  <c r="G2156" i="5"/>
  <c r="F2156" i="5"/>
  <c r="R2155" i="5"/>
  <c r="J2155" i="5"/>
  <c r="K2155" i="5" s="1"/>
  <c r="G2155" i="5"/>
  <c r="P2155" i="5" s="1"/>
  <c r="F2155" i="5"/>
  <c r="R2154" i="5"/>
  <c r="J2154" i="5"/>
  <c r="K2154" i="5" s="1"/>
  <c r="G2154" i="5"/>
  <c r="F2154" i="5"/>
  <c r="R2153" i="5"/>
  <c r="J2153" i="5"/>
  <c r="K2153" i="5" s="1"/>
  <c r="G2153" i="5"/>
  <c r="F2153" i="5"/>
  <c r="R2152" i="5"/>
  <c r="J2152" i="5"/>
  <c r="K2152" i="5" s="1"/>
  <c r="G2152" i="5"/>
  <c r="P2152" i="5" s="1"/>
  <c r="F2152" i="5"/>
  <c r="R2151" i="5"/>
  <c r="J2151" i="5"/>
  <c r="K2151" i="5" s="1"/>
  <c r="G2151" i="5"/>
  <c r="F2151" i="5"/>
  <c r="R2150" i="5"/>
  <c r="J2150" i="5"/>
  <c r="K2150" i="5" s="1"/>
  <c r="G2150" i="5"/>
  <c r="F2150" i="5"/>
  <c r="R2149" i="5"/>
  <c r="J2149" i="5"/>
  <c r="K2149" i="5" s="1"/>
  <c r="G2149" i="5"/>
  <c r="F2149" i="5"/>
  <c r="R2148" i="5"/>
  <c r="J2148" i="5"/>
  <c r="K2148" i="5" s="1"/>
  <c r="G2148" i="5"/>
  <c r="F2148" i="5"/>
  <c r="R2147" i="5"/>
  <c r="J2147" i="5"/>
  <c r="K2147" i="5" s="1"/>
  <c r="G2147" i="5"/>
  <c r="P2147" i="5" s="1"/>
  <c r="F2147" i="5"/>
  <c r="R2146" i="5"/>
  <c r="J2146" i="5"/>
  <c r="K2146" i="5" s="1"/>
  <c r="G2146" i="5"/>
  <c r="F2146" i="5"/>
  <c r="R2145" i="5"/>
  <c r="J2145" i="5"/>
  <c r="K2145" i="5" s="1"/>
  <c r="G2145" i="5"/>
  <c r="I2145" i="5" s="1"/>
  <c r="F2145" i="5"/>
  <c r="R2144" i="5"/>
  <c r="J2144" i="5"/>
  <c r="K2144" i="5" s="1"/>
  <c r="G2144" i="5"/>
  <c r="P2144" i="5" s="1"/>
  <c r="F2144" i="5"/>
  <c r="R2143" i="5"/>
  <c r="J2143" i="5"/>
  <c r="K2143" i="5" s="1"/>
  <c r="G2143" i="5"/>
  <c r="Q2143" i="5" s="1"/>
  <c r="F2143" i="5"/>
  <c r="R2142" i="5"/>
  <c r="J2142" i="5"/>
  <c r="K2142" i="5" s="1"/>
  <c r="G2142" i="5"/>
  <c r="P2142" i="5" s="1"/>
  <c r="F2142" i="5"/>
  <c r="R2141" i="5"/>
  <c r="J2141" i="5"/>
  <c r="K2141" i="5" s="1"/>
  <c r="G2141" i="5"/>
  <c r="P2141" i="5" s="1"/>
  <c r="F2141" i="5"/>
  <c r="R2140" i="5"/>
  <c r="J2140" i="5"/>
  <c r="K2140" i="5" s="1"/>
  <c r="G2140" i="5"/>
  <c r="F2140" i="5"/>
  <c r="R2139" i="5"/>
  <c r="J2139" i="5"/>
  <c r="K2139" i="5" s="1"/>
  <c r="G2139" i="5"/>
  <c r="P2139" i="5" s="1"/>
  <c r="F2139" i="5"/>
  <c r="R2138" i="5"/>
  <c r="J2138" i="5"/>
  <c r="K2138" i="5" s="1"/>
  <c r="G2138" i="5"/>
  <c r="F2138" i="5"/>
  <c r="R2137" i="5"/>
  <c r="J2137" i="5"/>
  <c r="K2137" i="5" s="1"/>
  <c r="G2137" i="5"/>
  <c r="P2137" i="5" s="1"/>
  <c r="F2137" i="5"/>
  <c r="R2136" i="5"/>
  <c r="J2136" i="5"/>
  <c r="K2136" i="5" s="1"/>
  <c r="G2136" i="5"/>
  <c r="F2136" i="5"/>
  <c r="R2135" i="5"/>
  <c r="J2135" i="5"/>
  <c r="K2135" i="5" s="1"/>
  <c r="G2135" i="5"/>
  <c r="P2135" i="5" s="1"/>
  <c r="F2135" i="5"/>
  <c r="R2134" i="5"/>
  <c r="J2134" i="5"/>
  <c r="K2134" i="5" s="1"/>
  <c r="G2134" i="5"/>
  <c r="F2134" i="5"/>
  <c r="R2133" i="5"/>
  <c r="J2133" i="5"/>
  <c r="K2133" i="5" s="1"/>
  <c r="G2133" i="5"/>
  <c r="I2133" i="5" s="1"/>
  <c r="F2133" i="5"/>
  <c r="R2132" i="5"/>
  <c r="J2132" i="5"/>
  <c r="K2132" i="5" s="1"/>
  <c r="G2132" i="5"/>
  <c r="P2132" i="5" s="1"/>
  <c r="F2132" i="5"/>
  <c r="R2131" i="5"/>
  <c r="J2131" i="5"/>
  <c r="K2131" i="5" s="1"/>
  <c r="G2131" i="5"/>
  <c r="P2131" i="5" s="1"/>
  <c r="F2131" i="5"/>
  <c r="R2130" i="5"/>
  <c r="J2130" i="5"/>
  <c r="K2130" i="5" s="1"/>
  <c r="G2130" i="5"/>
  <c r="F2130" i="5"/>
  <c r="R2129" i="5"/>
  <c r="J2129" i="5"/>
  <c r="K2129" i="5" s="1"/>
  <c r="G2129" i="5"/>
  <c r="P2129" i="5" s="1"/>
  <c r="F2129" i="5"/>
  <c r="R2128" i="5"/>
  <c r="J2128" i="5"/>
  <c r="K2128" i="5" s="1"/>
  <c r="G2128" i="5"/>
  <c r="F2128" i="5"/>
  <c r="R2127" i="5"/>
  <c r="J2127" i="5"/>
  <c r="K2127" i="5" s="1"/>
  <c r="G2127" i="5"/>
  <c r="F2127" i="5"/>
  <c r="R2126" i="5"/>
  <c r="J2126" i="5"/>
  <c r="K2126" i="5" s="1"/>
  <c r="G2126" i="5"/>
  <c r="F2126" i="5"/>
  <c r="R2125" i="5"/>
  <c r="J2125" i="5"/>
  <c r="K2125" i="5" s="1"/>
  <c r="G2125" i="5"/>
  <c r="F2125" i="5"/>
  <c r="R2124" i="5"/>
  <c r="J2124" i="5"/>
  <c r="K2124" i="5" s="1"/>
  <c r="G2124" i="5"/>
  <c r="P2124" i="5" s="1"/>
  <c r="F2124" i="5"/>
  <c r="R2123" i="5"/>
  <c r="J2123" i="5"/>
  <c r="K2123" i="5" s="1"/>
  <c r="G2123" i="5"/>
  <c r="P2123" i="5" s="1"/>
  <c r="F2123" i="5"/>
  <c r="R2122" i="5"/>
  <c r="J2122" i="5"/>
  <c r="K2122" i="5" s="1"/>
  <c r="G2122" i="5"/>
  <c r="F2122" i="5"/>
  <c r="R2121" i="5"/>
  <c r="J2121" i="5"/>
  <c r="K2121" i="5" s="1"/>
  <c r="G2121" i="5"/>
  <c r="F2121" i="5"/>
  <c r="R2120" i="5"/>
  <c r="J2120" i="5"/>
  <c r="K2120" i="5" s="1"/>
  <c r="G2120" i="5"/>
  <c r="P2120" i="5" s="1"/>
  <c r="F2120" i="5"/>
  <c r="R2119" i="5"/>
  <c r="J2119" i="5"/>
  <c r="K2119" i="5" s="1"/>
  <c r="G2119" i="5"/>
  <c r="I2119" i="5" s="1"/>
  <c r="F2119" i="5"/>
  <c r="R2118" i="5"/>
  <c r="J2118" i="5"/>
  <c r="K2118" i="5" s="1"/>
  <c r="G2118" i="5"/>
  <c r="P2118" i="5" s="1"/>
  <c r="F2118" i="5"/>
  <c r="R2117" i="5"/>
  <c r="J2117" i="5"/>
  <c r="K2117" i="5" s="1"/>
  <c r="G2117" i="5"/>
  <c r="F2117" i="5"/>
  <c r="R2116" i="5"/>
  <c r="J2116" i="5"/>
  <c r="K2116" i="5" s="1"/>
  <c r="G2116" i="5"/>
  <c r="I2116" i="5" s="1"/>
  <c r="F2116" i="5"/>
  <c r="R2115" i="5"/>
  <c r="J2115" i="5"/>
  <c r="K2115" i="5" s="1"/>
  <c r="G2115" i="5"/>
  <c r="F2115" i="5"/>
  <c r="R2114" i="5"/>
  <c r="J2114" i="5"/>
  <c r="K2114" i="5" s="1"/>
  <c r="G2114" i="5"/>
  <c r="P2114" i="5" s="1"/>
  <c r="F2114" i="5"/>
  <c r="R2113" i="5"/>
  <c r="J2113" i="5"/>
  <c r="K2113" i="5" s="1"/>
  <c r="G2113" i="5"/>
  <c r="P2113" i="5" s="1"/>
  <c r="F2113" i="5"/>
  <c r="R2112" i="5"/>
  <c r="J2112" i="5"/>
  <c r="K2112" i="5" s="1"/>
  <c r="G2112" i="5"/>
  <c r="F2112" i="5"/>
  <c r="R2111" i="5"/>
  <c r="J2111" i="5"/>
  <c r="K2111" i="5" s="1"/>
  <c r="G2111" i="5"/>
  <c r="F2111" i="5"/>
  <c r="R2110" i="5"/>
  <c r="J2110" i="5"/>
  <c r="K2110" i="5" s="1"/>
  <c r="G2110" i="5"/>
  <c r="H2110" i="5" s="1"/>
  <c r="F2110" i="5"/>
  <c r="R2109" i="5"/>
  <c r="J2109" i="5"/>
  <c r="K2109" i="5" s="1"/>
  <c r="G2109" i="5"/>
  <c r="P2109" i="5" s="1"/>
  <c r="F2109" i="5"/>
  <c r="R2108" i="5"/>
  <c r="J2108" i="5"/>
  <c r="K2108" i="5" s="1"/>
  <c r="G2108" i="5"/>
  <c r="P2108" i="5" s="1"/>
  <c r="F2108" i="5"/>
  <c r="R2107" i="5"/>
  <c r="J2107" i="5"/>
  <c r="K2107" i="5" s="1"/>
  <c r="G2107" i="5"/>
  <c r="F2107" i="5"/>
  <c r="R2106" i="5"/>
  <c r="J2106" i="5"/>
  <c r="K2106" i="5" s="1"/>
  <c r="G2106" i="5"/>
  <c r="P2106" i="5" s="1"/>
  <c r="F2106" i="5"/>
  <c r="R2105" i="5"/>
  <c r="J2105" i="5"/>
  <c r="K2105" i="5" s="1"/>
  <c r="G2105" i="5"/>
  <c r="P2105" i="5" s="1"/>
  <c r="F2105" i="5"/>
  <c r="R2104" i="5"/>
  <c r="J2104" i="5"/>
  <c r="K2104" i="5" s="1"/>
  <c r="G2104" i="5"/>
  <c r="F2104" i="5"/>
  <c r="R2103" i="5"/>
  <c r="J2103" i="5"/>
  <c r="K2103" i="5" s="1"/>
  <c r="G2103" i="5"/>
  <c r="F2103" i="5"/>
  <c r="R2102" i="5"/>
  <c r="J2102" i="5"/>
  <c r="K2102" i="5" s="1"/>
  <c r="G2102" i="5"/>
  <c r="P2102" i="5" s="1"/>
  <c r="F2102" i="5"/>
  <c r="R2101" i="5"/>
  <c r="J2101" i="5"/>
  <c r="K2101" i="5" s="1"/>
  <c r="G2101" i="5"/>
  <c r="F2101" i="5"/>
  <c r="R2100" i="5"/>
  <c r="J2100" i="5"/>
  <c r="K2100" i="5" s="1"/>
  <c r="G2100" i="5"/>
  <c r="P2100" i="5" s="1"/>
  <c r="F2100" i="5"/>
  <c r="R2099" i="5"/>
  <c r="J2099" i="5"/>
  <c r="K2099" i="5" s="1"/>
  <c r="G2099" i="5"/>
  <c r="F2099" i="5"/>
  <c r="R2098" i="5"/>
  <c r="J2098" i="5"/>
  <c r="K2098" i="5" s="1"/>
  <c r="G2098" i="5"/>
  <c r="F2098" i="5"/>
  <c r="R2097" i="5"/>
  <c r="J2097" i="5"/>
  <c r="K2097" i="5" s="1"/>
  <c r="G2097" i="5"/>
  <c r="P2097" i="5" s="1"/>
  <c r="F2097" i="5"/>
  <c r="R2096" i="5"/>
  <c r="J2096" i="5"/>
  <c r="K2096" i="5" s="1"/>
  <c r="G2096" i="5"/>
  <c r="F2096" i="5"/>
  <c r="R2095" i="5"/>
  <c r="J2095" i="5"/>
  <c r="K2095" i="5" s="1"/>
  <c r="G2095" i="5"/>
  <c r="P2095" i="5" s="1"/>
  <c r="F2095" i="5"/>
  <c r="R2094" i="5"/>
  <c r="J2094" i="5"/>
  <c r="K2094" i="5" s="1"/>
  <c r="G2094" i="5"/>
  <c r="F2094" i="5"/>
  <c r="R2093" i="5"/>
  <c r="J2093" i="5"/>
  <c r="K2093" i="5" s="1"/>
  <c r="G2093" i="5"/>
  <c r="P2093" i="5" s="1"/>
  <c r="F2093" i="5"/>
  <c r="R2092" i="5"/>
  <c r="J2092" i="5"/>
  <c r="K2092" i="5" s="1"/>
  <c r="G2092" i="5"/>
  <c r="F2092" i="5"/>
  <c r="R2091" i="5"/>
  <c r="J2091" i="5"/>
  <c r="K2091" i="5" s="1"/>
  <c r="G2091" i="5"/>
  <c r="F2091" i="5"/>
  <c r="R2090" i="5"/>
  <c r="J2090" i="5"/>
  <c r="K2090" i="5" s="1"/>
  <c r="G2090" i="5"/>
  <c r="F2090" i="5"/>
  <c r="R2089" i="5"/>
  <c r="J2089" i="5"/>
  <c r="K2089" i="5" s="1"/>
  <c r="G2089" i="5"/>
  <c r="P2089" i="5" s="1"/>
  <c r="F2089" i="5"/>
  <c r="R2088" i="5"/>
  <c r="J2088" i="5"/>
  <c r="K2088" i="5" s="1"/>
  <c r="G2088" i="5"/>
  <c r="H2088" i="5" s="1"/>
  <c r="F2088" i="5"/>
  <c r="R2087" i="5"/>
  <c r="J2087" i="5"/>
  <c r="K2087" i="5" s="1"/>
  <c r="G2087" i="5"/>
  <c r="P2087" i="5" s="1"/>
  <c r="F2087" i="5"/>
  <c r="R2086" i="5"/>
  <c r="J2086" i="5"/>
  <c r="K2086" i="5" s="1"/>
  <c r="G2086" i="5"/>
  <c r="F2086" i="5"/>
  <c r="R2085" i="5"/>
  <c r="J2085" i="5"/>
  <c r="K2085" i="5" s="1"/>
  <c r="G2085" i="5"/>
  <c r="H2085" i="5" s="1"/>
  <c r="F2085" i="5"/>
  <c r="R2084" i="5"/>
  <c r="J2084" i="5"/>
  <c r="K2084" i="5" s="1"/>
  <c r="G2084" i="5"/>
  <c r="F2084" i="5"/>
  <c r="R2083" i="5"/>
  <c r="J2083" i="5"/>
  <c r="K2083" i="5" s="1"/>
  <c r="G2083" i="5"/>
  <c r="P2083" i="5" s="1"/>
  <c r="F2083" i="5"/>
  <c r="R2082" i="5"/>
  <c r="J2082" i="5"/>
  <c r="K2082" i="5" s="1"/>
  <c r="G2082" i="5"/>
  <c r="P2082" i="5" s="1"/>
  <c r="F2082" i="5"/>
  <c r="R2081" i="5"/>
  <c r="J2081" i="5"/>
  <c r="K2081" i="5" s="1"/>
  <c r="G2081" i="5"/>
  <c r="F2081" i="5"/>
  <c r="R2080" i="5"/>
  <c r="J2080" i="5"/>
  <c r="K2080" i="5" s="1"/>
  <c r="G2080" i="5"/>
  <c r="P2080" i="5" s="1"/>
  <c r="F2080" i="5"/>
  <c r="R2079" i="5"/>
  <c r="J2079" i="5"/>
  <c r="K2079" i="5" s="1"/>
  <c r="G2079" i="5"/>
  <c r="F2079" i="5"/>
  <c r="R2078" i="5"/>
  <c r="J2078" i="5"/>
  <c r="K2078" i="5" s="1"/>
  <c r="G2078" i="5"/>
  <c r="F2078" i="5"/>
  <c r="R2077" i="5"/>
  <c r="J2077" i="5"/>
  <c r="K2077" i="5" s="1"/>
  <c r="G2077" i="5"/>
  <c r="F2077" i="5"/>
  <c r="R2076" i="5"/>
  <c r="J2076" i="5"/>
  <c r="K2076" i="5" s="1"/>
  <c r="G2076" i="5"/>
  <c r="F2076" i="5"/>
  <c r="R2075" i="5"/>
  <c r="J2075" i="5"/>
  <c r="K2075" i="5" s="1"/>
  <c r="G2075" i="5"/>
  <c r="F2075" i="5"/>
  <c r="R2074" i="5"/>
  <c r="J2074" i="5"/>
  <c r="K2074" i="5" s="1"/>
  <c r="G2074" i="5"/>
  <c r="F2074" i="5"/>
  <c r="R2073" i="5"/>
  <c r="J2073" i="5"/>
  <c r="K2073" i="5" s="1"/>
  <c r="G2073" i="5"/>
  <c r="Q2073" i="5" s="1"/>
  <c r="F2073" i="5"/>
  <c r="R2072" i="5"/>
  <c r="J2072" i="5"/>
  <c r="K2072" i="5" s="1"/>
  <c r="G2072" i="5"/>
  <c r="P2072" i="5" s="1"/>
  <c r="F2072" i="5"/>
  <c r="R2071" i="5"/>
  <c r="J2071" i="5"/>
  <c r="K2071" i="5" s="1"/>
  <c r="G2071" i="5"/>
  <c r="P2071" i="5" s="1"/>
  <c r="F2071" i="5"/>
  <c r="R2070" i="5"/>
  <c r="J2070" i="5"/>
  <c r="K2070" i="5" s="1"/>
  <c r="G2070" i="5"/>
  <c r="F2070" i="5"/>
  <c r="R2069" i="5"/>
  <c r="J2069" i="5"/>
  <c r="K2069" i="5" s="1"/>
  <c r="G2069" i="5"/>
  <c r="P2069" i="5" s="1"/>
  <c r="F2069" i="5"/>
  <c r="R2068" i="5"/>
  <c r="J2068" i="5"/>
  <c r="K2068" i="5" s="1"/>
  <c r="G2068" i="5"/>
  <c r="F2068" i="5"/>
  <c r="R2067" i="5"/>
  <c r="J2067" i="5"/>
  <c r="K2067" i="5" s="1"/>
  <c r="G2067" i="5"/>
  <c r="F2067" i="5"/>
  <c r="R2066" i="5"/>
  <c r="J2066" i="5"/>
  <c r="K2066" i="5" s="1"/>
  <c r="G2066" i="5"/>
  <c r="F2066" i="5"/>
  <c r="R2065" i="5"/>
  <c r="J2065" i="5"/>
  <c r="K2065" i="5" s="1"/>
  <c r="G2065" i="5"/>
  <c r="P2065" i="5" s="1"/>
  <c r="F2065" i="5"/>
  <c r="R2064" i="5"/>
  <c r="J2064" i="5"/>
  <c r="K2064" i="5" s="1"/>
  <c r="G2064" i="5"/>
  <c r="P2064" i="5" s="1"/>
  <c r="F2064" i="5"/>
  <c r="R2063" i="5"/>
  <c r="J2063" i="5"/>
  <c r="K2063" i="5" s="1"/>
  <c r="G2063" i="5"/>
  <c r="P2063" i="5" s="1"/>
  <c r="F2063" i="5"/>
  <c r="R2062" i="5"/>
  <c r="J2062" i="5"/>
  <c r="K2062" i="5" s="1"/>
  <c r="G2062" i="5"/>
  <c r="P2062" i="5" s="1"/>
  <c r="F2062" i="5"/>
  <c r="R2061" i="5"/>
  <c r="J2061" i="5"/>
  <c r="K2061" i="5" s="1"/>
  <c r="G2061" i="5"/>
  <c r="P2061" i="5" s="1"/>
  <c r="F2061" i="5"/>
  <c r="R2060" i="5"/>
  <c r="J2060" i="5"/>
  <c r="K2060" i="5" s="1"/>
  <c r="G2060" i="5"/>
  <c r="P2060" i="5" s="1"/>
  <c r="F2060" i="5"/>
  <c r="R2059" i="5"/>
  <c r="J2059" i="5"/>
  <c r="K2059" i="5" s="1"/>
  <c r="G2059" i="5"/>
  <c r="F2059" i="5"/>
  <c r="R2058" i="5"/>
  <c r="J2058" i="5"/>
  <c r="K2058" i="5" s="1"/>
  <c r="G2058" i="5"/>
  <c r="F2058" i="5"/>
  <c r="R2057" i="5"/>
  <c r="J2057" i="5"/>
  <c r="K2057" i="5" s="1"/>
  <c r="G2057" i="5"/>
  <c r="F2057" i="5"/>
  <c r="R2056" i="5"/>
  <c r="J2056" i="5"/>
  <c r="K2056" i="5" s="1"/>
  <c r="G2056" i="5"/>
  <c r="P2056" i="5" s="1"/>
  <c r="F2056" i="5"/>
  <c r="R2055" i="5"/>
  <c r="J2055" i="5"/>
  <c r="K2055" i="5" s="1"/>
  <c r="G2055" i="5"/>
  <c r="P2055" i="5" s="1"/>
  <c r="F2055" i="5"/>
  <c r="R2054" i="5"/>
  <c r="J2054" i="5"/>
  <c r="K2054" i="5" s="1"/>
  <c r="G2054" i="5"/>
  <c r="F2054" i="5"/>
  <c r="R2053" i="5"/>
  <c r="J2053" i="5"/>
  <c r="K2053" i="5" s="1"/>
  <c r="G2053" i="5"/>
  <c r="F2053" i="5"/>
  <c r="R2052" i="5"/>
  <c r="J2052" i="5"/>
  <c r="K2052" i="5" s="1"/>
  <c r="G2052" i="5"/>
  <c r="F2052" i="5"/>
  <c r="R2051" i="5"/>
  <c r="J2051" i="5"/>
  <c r="K2051" i="5" s="1"/>
  <c r="G2051" i="5"/>
  <c r="P2051" i="5" s="1"/>
  <c r="F2051" i="5"/>
  <c r="R2050" i="5"/>
  <c r="J2050" i="5"/>
  <c r="K2050" i="5" s="1"/>
  <c r="G2050" i="5"/>
  <c r="P2050" i="5" s="1"/>
  <c r="F2050" i="5"/>
  <c r="R2049" i="5"/>
  <c r="J2049" i="5"/>
  <c r="K2049" i="5" s="1"/>
  <c r="G2049" i="5"/>
  <c r="F2049" i="5"/>
  <c r="R2048" i="5"/>
  <c r="J2048" i="5"/>
  <c r="K2048" i="5" s="1"/>
  <c r="G2048" i="5"/>
  <c r="P2048" i="5" s="1"/>
  <c r="F2048" i="5"/>
  <c r="R2047" i="5"/>
  <c r="J2047" i="5"/>
  <c r="K2047" i="5" s="1"/>
  <c r="G2047" i="5"/>
  <c r="F2047" i="5"/>
  <c r="R2046" i="5"/>
  <c r="J2046" i="5"/>
  <c r="K2046" i="5" s="1"/>
  <c r="G2046" i="5"/>
  <c r="P2046" i="5" s="1"/>
  <c r="F2046" i="5"/>
  <c r="R2045" i="5"/>
  <c r="J2045" i="5"/>
  <c r="K2045" i="5" s="1"/>
  <c r="G2045" i="5"/>
  <c r="F2045" i="5"/>
  <c r="R2044" i="5"/>
  <c r="J2044" i="5"/>
  <c r="K2044" i="5" s="1"/>
  <c r="G2044" i="5"/>
  <c r="I2044" i="5" s="1"/>
  <c r="F2044" i="5"/>
  <c r="R2043" i="5"/>
  <c r="J2043" i="5"/>
  <c r="K2043" i="5" s="1"/>
  <c r="G2043" i="5"/>
  <c r="F2043" i="5"/>
  <c r="R2042" i="5"/>
  <c r="J2042" i="5"/>
  <c r="K2042" i="5" s="1"/>
  <c r="G2042" i="5"/>
  <c r="F2042" i="5"/>
  <c r="R2041" i="5"/>
  <c r="J2041" i="5"/>
  <c r="K2041" i="5" s="1"/>
  <c r="G2041" i="5"/>
  <c r="P2041" i="5" s="1"/>
  <c r="F2041" i="5"/>
  <c r="R2040" i="5"/>
  <c r="J2040" i="5"/>
  <c r="K2040" i="5" s="1"/>
  <c r="G2040" i="5"/>
  <c r="P2040" i="5" s="1"/>
  <c r="F2040" i="5"/>
  <c r="R2039" i="5"/>
  <c r="J2039" i="5"/>
  <c r="K2039" i="5" s="1"/>
  <c r="G2039" i="5"/>
  <c r="P2039" i="5" s="1"/>
  <c r="F2039" i="5"/>
  <c r="R2038" i="5"/>
  <c r="J2038" i="5"/>
  <c r="K2038" i="5" s="1"/>
  <c r="G2038" i="5"/>
  <c r="P2038" i="5" s="1"/>
  <c r="F2038" i="5"/>
  <c r="R2037" i="5"/>
  <c r="J2037" i="5"/>
  <c r="K2037" i="5" s="1"/>
  <c r="G2037" i="5"/>
  <c r="P2037" i="5" s="1"/>
  <c r="F2037" i="5"/>
  <c r="R2036" i="5"/>
  <c r="J2036" i="5"/>
  <c r="K2036" i="5" s="1"/>
  <c r="G2036" i="5"/>
  <c r="F2036" i="5"/>
  <c r="R2035" i="5"/>
  <c r="J2035" i="5"/>
  <c r="K2035" i="5" s="1"/>
  <c r="G2035" i="5"/>
  <c r="P2035" i="5" s="1"/>
  <c r="F2035" i="5"/>
  <c r="R2034" i="5"/>
  <c r="J2034" i="5"/>
  <c r="K2034" i="5" s="1"/>
  <c r="G2034" i="5"/>
  <c r="P2034" i="5" s="1"/>
  <c r="F2034" i="5"/>
  <c r="R2033" i="5"/>
  <c r="J2033" i="5"/>
  <c r="K2033" i="5" s="1"/>
  <c r="G2033" i="5"/>
  <c r="F2033" i="5"/>
  <c r="R2032" i="5"/>
  <c r="J2032" i="5"/>
  <c r="K2032" i="5" s="1"/>
  <c r="G2032" i="5"/>
  <c r="F2032" i="5"/>
  <c r="R2031" i="5"/>
  <c r="J2031" i="5"/>
  <c r="K2031" i="5" s="1"/>
  <c r="G2031" i="5"/>
  <c r="F2031" i="5"/>
  <c r="R2030" i="5"/>
  <c r="J2030" i="5"/>
  <c r="K2030" i="5" s="1"/>
  <c r="G2030" i="5"/>
  <c r="F2030" i="5"/>
  <c r="R2029" i="5"/>
  <c r="J2029" i="5"/>
  <c r="K2029" i="5" s="1"/>
  <c r="G2029" i="5"/>
  <c r="P2029" i="5" s="1"/>
  <c r="F2029" i="5"/>
  <c r="R2028" i="5"/>
  <c r="J2028" i="5"/>
  <c r="K2028" i="5" s="1"/>
  <c r="G2028" i="5"/>
  <c r="P2028" i="5" s="1"/>
  <c r="F2028" i="5"/>
  <c r="R2027" i="5"/>
  <c r="J2027" i="5"/>
  <c r="K2027" i="5" s="1"/>
  <c r="G2027" i="5"/>
  <c r="P2027" i="5" s="1"/>
  <c r="F2027" i="5"/>
  <c r="R2026" i="5"/>
  <c r="J2026" i="5"/>
  <c r="K2026" i="5" s="1"/>
  <c r="G2026" i="5"/>
  <c r="F2026" i="5"/>
  <c r="R2025" i="5"/>
  <c r="J2025" i="5"/>
  <c r="K2025" i="5" s="1"/>
  <c r="G2025" i="5"/>
  <c r="P2025" i="5" s="1"/>
  <c r="F2025" i="5"/>
  <c r="R2024" i="5"/>
  <c r="J2024" i="5"/>
  <c r="K2024" i="5" s="1"/>
  <c r="G2024" i="5"/>
  <c r="F2024" i="5"/>
  <c r="R2023" i="5"/>
  <c r="J2023" i="5"/>
  <c r="K2023" i="5" s="1"/>
  <c r="G2023" i="5"/>
  <c r="P2023" i="5" s="1"/>
  <c r="F2023" i="5"/>
  <c r="R2022" i="5"/>
  <c r="J2022" i="5"/>
  <c r="K2022" i="5" s="1"/>
  <c r="G2022" i="5"/>
  <c r="F2022" i="5"/>
  <c r="R2021" i="5"/>
  <c r="J2021" i="5"/>
  <c r="K2021" i="5" s="1"/>
  <c r="G2021" i="5"/>
  <c r="F2021" i="5"/>
  <c r="R2020" i="5"/>
  <c r="J2020" i="5"/>
  <c r="K2020" i="5" s="1"/>
  <c r="G2020" i="5"/>
  <c r="P2020" i="5" s="1"/>
  <c r="F2020" i="5"/>
  <c r="R2019" i="5"/>
  <c r="J2019" i="5"/>
  <c r="K2019" i="5" s="1"/>
  <c r="G2019" i="5"/>
  <c r="F2019" i="5"/>
  <c r="R2018" i="5"/>
  <c r="J2018" i="5"/>
  <c r="K2018" i="5" s="1"/>
  <c r="G2018" i="5"/>
  <c r="F2018" i="5"/>
  <c r="R2017" i="5"/>
  <c r="J2017" i="5"/>
  <c r="K2017" i="5" s="1"/>
  <c r="G2017" i="5"/>
  <c r="F2017" i="5"/>
  <c r="R2016" i="5"/>
  <c r="J2016" i="5"/>
  <c r="K2016" i="5" s="1"/>
  <c r="G2016" i="5"/>
  <c r="Q2016" i="5" s="1"/>
  <c r="F2016" i="5"/>
  <c r="R2015" i="5"/>
  <c r="J2015" i="5"/>
  <c r="K2015" i="5" s="1"/>
  <c r="G2015" i="5"/>
  <c r="F2015" i="5"/>
  <c r="R2014" i="5"/>
  <c r="J2014" i="5"/>
  <c r="K2014" i="5" s="1"/>
  <c r="G2014" i="5"/>
  <c r="F2014" i="5"/>
  <c r="R2013" i="5"/>
  <c r="J2013" i="5"/>
  <c r="K2013" i="5" s="1"/>
  <c r="G2013" i="5"/>
  <c r="F2013" i="5"/>
  <c r="R2012" i="5"/>
  <c r="J2012" i="5"/>
  <c r="K2012" i="5" s="1"/>
  <c r="G2012" i="5"/>
  <c r="F2012" i="5"/>
  <c r="R2011" i="5"/>
  <c r="J2011" i="5"/>
  <c r="K2011" i="5" s="1"/>
  <c r="G2011" i="5"/>
  <c r="F2011" i="5"/>
  <c r="R2010" i="5"/>
  <c r="J2010" i="5"/>
  <c r="K2010" i="5" s="1"/>
  <c r="G2010" i="5"/>
  <c r="P2010" i="5" s="1"/>
  <c r="F2010" i="5"/>
  <c r="R2009" i="5"/>
  <c r="J2009" i="5"/>
  <c r="K2009" i="5" s="1"/>
  <c r="G2009" i="5"/>
  <c r="P2009" i="5" s="1"/>
  <c r="F2009" i="5"/>
  <c r="R2008" i="5"/>
  <c r="J2008" i="5"/>
  <c r="K2008" i="5" s="1"/>
  <c r="G2008" i="5"/>
  <c r="P2008" i="5" s="1"/>
  <c r="F2008" i="5"/>
  <c r="R2007" i="5"/>
  <c r="J2007" i="5"/>
  <c r="K2007" i="5" s="1"/>
  <c r="G2007" i="5"/>
  <c r="F2007" i="5"/>
  <c r="R2006" i="5"/>
  <c r="J2006" i="5"/>
  <c r="K2006" i="5" s="1"/>
  <c r="G2006" i="5"/>
  <c r="P2006" i="5" s="1"/>
  <c r="F2006" i="5"/>
  <c r="R2005" i="5"/>
  <c r="J2005" i="5"/>
  <c r="K2005" i="5" s="1"/>
  <c r="G2005" i="5"/>
  <c r="F2005" i="5"/>
  <c r="R2004" i="5"/>
  <c r="J2004" i="5"/>
  <c r="K2004" i="5" s="1"/>
  <c r="G2004" i="5"/>
  <c r="P2004" i="5" s="1"/>
  <c r="F2004" i="5"/>
  <c r="R2003" i="5"/>
  <c r="J2003" i="5"/>
  <c r="K2003" i="5" s="1"/>
  <c r="G2003" i="5"/>
  <c r="F2003" i="5"/>
  <c r="R2002" i="5"/>
  <c r="J2002" i="5"/>
  <c r="K2002" i="5" s="1"/>
  <c r="G2002" i="5"/>
  <c r="F2002" i="5"/>
  <c r="R2001" i="5"/>
  <c r="J2001" i="5"/>
  <c r="K2001" i="5" s="1"/>
  <c r="G2001" i="5"/>
  <c r="H2001" i="5" s="1"/>
  <c r="F2001" i="5"/>
  <c r="R2000" i="5"/>
  <c r="J2000" i="5"/>
  <c r="K2000" i="5" s="1"/>
  <c r="G2000" i="5"/>
  <c r="F2000" i="5"/>
  <c r="R1999" i="5"/>
  <c r="J1999" i="5"/>
  <c r="K1999" i="5" s="1"/>
  <c r="G1999" i="5"/>
  <c r="F1999" i="5"/>
  <c r="R1998" i="5"/>
  <c r="J1998" i="5"/>
  <c r="K1998" i="5" s="1"/>
  <c r="G1998" i="5"/>
  <c r="F1998" i="5"/>
  <c r="R1997" i="5"/>
  <c r="J1997" i="5"/>
  <c r="K1997" i="5" s="1"/>
  <c r="G1997" i="5"/>
  <c r="P1997" i="5" s="1"/>
  <c r="F1997" i="5"/>
  <c r="R1996" i="5"/>
  <c r="J1996" i="5"/>
  <c r="K1996" i="5" s="1"/>
  <c r="G1996" i="5"/>
  <c r="P1996" i="5" s="1"/>
  <c r="F1996" i="5"/>
  <c r="R1995" i="5"/>
  <c r="J1995" i="5"/>
  <c r="K1995" i="5" s="1"/>
  <c r="G1995" i="5"/>
  <c r="F1995" i="5"/>
  <c r="R1994" i="5"/>
  <c r="J1994" i="5"/>
  <c r="K1994" i="5" s="1"/>
  <c r="G1994" i="5"/>
  <c r="P1994" i="5" s="1"/>
  <c r="F1994" i="5"/>
  <c r="R1993" i="5"/>
  <c r="J1993" i="5"/>
  <c r="K1993" i="5" s="1"/>
  <c r="G1993" i="5"/>
  <c r="Q1993" i="5" s="1"/>
  <c r="F1993" i="5"/>
  <c r="R1992" i="5"/>
  <c r="J1992" i="5"/>
  <c r="K1992" i="5" s="1"/>
  <c r="G1992" i="5"/>
  <c r="P1992" i="5" s="1"/>
  <c r="F1992" i="5"/>
  <c r="R1991" i="5"/>
  <c r="J1991" i="5"/>
  <c r="K1991" i="5" s="1"/>
  <c r="G1991" i="5"/>
  <c r="F1991" i="5"/>
  <c r="R1990" i="5"/>
  <c r="J1990" i="5"/>
  <c r="K1990" i="5" s="1"/>
  <c r="G1990" i="5"/>
  <c r="P1990" i="5" s="1"/>
  <c r="F1990" i="5"/>
  <c r="R1989" i="5"/>
  <c r="J1989" i="5"/>
  <c r="K1989" i="5" s="1"/>
  <c r="G1989" i="5"/>
  <c r="P1989" i="5" s="1"/>
  <c r="F1989" i="5"/>
  <c r="R1988" i="5"/>
  <c r="J1988" i="5"/>
  <c r="K1988" i="5" s="1"/>
  <c r="G1988" i="5"/>
  <c r="F1988" i="5"/>
  <c r="R1987" i="5"/>
  <c r="J1987" i="5"/>
  <c r="K1987" i="5" s="1"/>
  <c r="G1987" i="5"/>
  <c r="P1987" i="5" s="1"/>
  <c r="F1987" i="5"/>
  <c r="R1986" i="5"/>
  <c r="J1986" i="5"/>
  <c r="K1986" i="5" s="1"/>
  <c r="G1986" i="5"/>
  <c r="F1986" i="5"/>
  <c r="R1985" i="5"/>
  <c r="J1985" i="5"/>
  <c r="K1985" i="5" s="1"/>
  <c r="G1985" i="5"/>
  <c r="P1985" i="5" s="1"/>
  <c r="F1985" i="5"/>
  <c r="R1984" i="5"/>
  <c r="J1984" i="5"/>
  <c r="K1984" i="5" s="1"/>
  <c r="G1984" i="5"/>
  <c r="P1984" i="5" s="1"/>
  <c r="F1984" i="5"/>
  <c r="R1983" i="5"/>
  <c r="J1983" i="5"/>
  <c r="K1983" i="5" s="1"/>
  <c r="G1983" i="5"/>
  <c r="P1983" i="5" s="1"/>
  <c r="F1983" i="5"/>
  <c r="R1982" i="5"/>
  <c r="J1982" i="5"/>
  <c r="K1982" i="5" s="1"/>
  <c r="G1982" i="5"/>
  <c r="P1982" i="5" s="1"/>
  <c r="F1982" i="5"/>
  <c r="R1981" i="5"/>
  <c r="J1981" i="5"/>
  <c r="K1981" i="5" s="1"/>
  <c r="G1981" i="5"/>
  <c r="F1981" i="5"/>
  <c r="R1980" i="5"/>
  <c r="J1980" i="5"/>
  <c r="K1980" i="5" s="1"/>
  <c r="G1980" i="5"/>
  <c r="F1980" i="5"/>
  <c r="R1979" i="5"/>
  <c r="J1979" i="5"/>
  <c r="K1979" i="5" s="1"/>
  <c r="G1979" i="5"/>
  <c r="F1979" i="5"/>
  <c r="R1978" i="5"/>
  <c r="J1978" i="5"/>
  <c r="K1978" i="5" s="1"/>
  <c r="G1978" i="5"/>
  <c r="P1978" i="5" s="1"/>
  <c r="F1978" i="5"/>
  <c r="R1977" i="5"/>
  <c r="J1977" i="5"/>
  <c r="K1977" i="5" s="1"/>
  <c r="G1977" i="5"/>
  <c r="P1977" i="5" s="1"/>
  <c r="F1977" i="5"/>
  <c r="R1976" i="5"/>
  <c r="J1976" i="5"/>
  <c r="K1976" i="5" s="1"/>
  <c r="G1976" i="5"/>
  <c r="F1976" i="5"/>
  <c r="R1975" i="5"/>
  <c r="J1975" i="5"/>
  <c r="K1975" i="5" s="1"/>
  <c r="G1975" i="5"/>
  <c r="F1975" i="5"/>
  <c r="R1974" i="5"/>
  <c r="J1974" i="5"/>
  <c r="K1974" i="5" s="1"/>
  <c r="G1974" i="5"/>
  <c r="P1974" i="5" s="1"/>
  <c r="F1974" i="5"/>
  <c r="R1973" i="5"/>
  <c r="J1973" i="5"/>
  <c r="K1973" i="5" s="1"/>
  <c r="G1973" i="5"/>
  <c r="F1973" i="5"/>
  <c r="R1972" i="5"/>
  <c r="J1972" i="5"/>
  <c r="K1972" i="5" s="1"/>
  <c r="G1972" i="5"/>
  <c r="P1972" i="5" s="1"/>
  <c r="F1972" i="5"/>
  <c r="R1971" i="5"/>
  <c r="J1971" i="5"/>
  <c r="K1971" i="5" s="1"/>
  <c r="G1971" i="5"/>
  <c r="F1971" i="5"/>
  <c r="R1970" i="5"/>
  <c r="J1970" i="5"/>
  <c r="K1970" i="5" s="1"/>
  <c r="G1970" i="5"/>
  <c r="P1970" i="5" s="1"/>
  <c r="F1970" i="5"/>
  <c r="R1969" i="5"/>
  <c r="J1969" i="5"/>
  <c r="K1969" i="5" s="1"/>
  <c r="G1969" i="5"/>
  <c r="F1969" i="5"/>
  <c r="R1968" i="5"/>
  <c r="J1968" i="5"/>
  <c r="K1968" i="5" s="1"/>
  <c r="G1968" i="5"/>
  <c r="P1968" i="5" s="1"/>
  <c r="F1968" i="5"/>
  <c r="R1967" i="5"/>
  <c r="J1967" i="5"/>
  <c r="K1967" i="5" s="1"/>
  <c r="G1967" i="5"/>
  <c r="F1967" i="5"/>
  <c r="R1966" i="5"/>
  <c r="J1966" i="5"/>
  <c r="K1966" i="5" s="1"/>
  <c r="G1966" i="5"/>
  <c r="P1966" i="5" s="1"/>
  <c r="F1966" i="5"/>
  <c r="R1965" i="5"/>
  <c r="J1965" i="5"/>
  <c r="K1965" i="5" s="1"/>
  <c r="G1965" i="5"/>
  <c r="F1965" i="5"/>
  <c r="R1964" i="5"/>
  <c r="J1964" i="5"/>
  <c r="K1964" i="5" s="1"/>
  <c r="G1964" i="5"/>
  <c r="F1964" i="5"/>
  <c r="R1963" i="5"/>
  <c r="J1963" i="5"/>
  <c r="K1963" i="5" s="1"/>
  <c r="G1963" i="5"/>
  <c r="F1963" i="5"/>
  <c r="R1962" i="5"/>
  <c r="J1962" i="5"/>
  <c r="K1962" i="5" s="1"/>
  <c r="G1962" i="5"/>
  <c r="F1962" i="5"/>
  <c r="R1961" i="5"/>
  <c r="J1961" i="5"/>
  <c r="K1961" i="5" s="1"/>
  <c r="G1961" i="5"/>
  <c r="P1961" i="5" s="1"/>
  <c r="F1961" i="5"/>
  <c r="R1960" i="5"/>
  <c r="J1960" i="5"/>
  <c r="K1960" i="5" s="1"/>
  <c r="G1960" i="5"/>
  <c r="P1960" i="5" s="1"/>
  <c r="F1960" i="5"/>
  <c r="R1959" i="5"/>
  <c r="J1959" i="5"/>
  <c r="K1959" i="5" s="1"/>
  <c r="G1959" i="5"/>
  <c r="F1959" i="5"/>
  <c r="R1958" i="5"/>
  <c r="J1958" i="5"/>
  <c r="K1958" i="5" s="1"/>
  <c r="G1958" i="5"/>
  <c r="P1958" i="5" s="1"/>
  <c r="F1958" i="5"/>
  <c r="R1957" i="5"/>
  <c r="J1957" i="5"/>
  <c r="K1957" i="5" s="1"/>
  <c r="G1957" i="5"/>
  <c r="F1957" i="5"/>
  <c r="R1956" i="5"/>
  <c r="J1956" i="5"/>
  <c r="K1956" i="5" s="1"/>
  <c r="G1956" i="5"/>
  <c r="P1956" i="5" s="1"/>
  <c r="F1956" i="5"/>
  <c r="R1955" i="5"/>
  <c r="J1955" i="5"/>
  <c r="K1955" i="5" s="1"/>
  <c r="G1955" i="5"/>
  <c r="F1955" i="5"/>
  <c r="R1954" i="5"/>
  <c r="J1954" i="5"/>
  <c r="K1954" i="5" s="1"/>
  <c r="G1954" i="5"/>
  <c r="P1954" i="5" s="1"/>
  <c r="F1954" i="5"/>
  <c r="R1953" i="5"/>
  <c r="J1953" i="5"/>
  <c r="K1953" i="5" s="1"/>
  <c r="G1953" i="5"/>
  <c r="P1953" i="5" s="1"/>
  <c r="F1953" i="5"/>
  <c r="R1952" i="5"/>
  <c r="J1952" i="5"/>
  <c r="K1952" i="5" s="1"/>
  <c r="G1952" i="5"/>
  <c r="F1952" i="5"/>
  <c r="R1951" i="5"/>
  <c r="J1951" i="5"/>
  <c r="K1951" i="5" s="1"/>
  <c r="G1951" i="5"/>
  <c r="H1951" i="5" s="1"/>
  <c r="F1951" i="5"/>
  <c r="R1950" i="5"/>
  <c r="J1950" i="5"/>
  <c r="K1950" i="5" s="1"/>
  <c r="G1950" i="5"/>
  <c r="F1950" i="5"/>
  <c r="R1949" i="5"/>
  <c r="J1949" i="5"/>
  <c r="K1949" i="5" s="1"/>
  <c r="G1949" i="5"/>
  <c r="P1949" i="5" s="1"/>
  <c r="F1949" i="5"/>
  <c r="R1948" i="5"/>
  <c r="J1948" i="5"/>
  <c r="K1948" i="5" s="1"/>
  <c r="G1948" i="5"/>
  <c r="Q1948" i="5" s="1"/>
  <c r="F1948" i="5"/>
  <c r="R1947" i="5"/>
  <c r="J1947" i="5"/>
  <c r="K1947" i="5" s="1"/>
  <c r="G1947" i="5"/>
  <c r="P1947" i="5" s="1"/>
  <c r="F1947" i="5"/>
  <c r="R1946" i="5"/>
  <c r="J1946" i="5"/>
  <c r="K1946" i="5" s="1"/>
  <c r="G1946" i="5"/>
  <c r="P1946" i="5" s="1"/>
  <c r="F1946" i="5"/>
  <c r="R1945" i="5"/>
  <c r="J1945" i="5"/>
  <c r="K1945" i="5" s="1"/>
  <c r="G1945" i="5"/>
  <c r="P1945" i="5" s="1"/>
  <c r="F1945" i="5"/>
  <c r="R1944" i="5"/>
  <c r="J1944" i="5"/>
  <c r="K1944" i="5" s="1"/>
  <c r="G1944" i="5"/>
  <c r="Q1944" i="5" s="1"/>
  <c r="F1944" i="5"/>
  <c r="R1943" i="5"/>
  <c r="J1943" i="5"/>
  <c r="K1943" i="5" s="1"/>
  <c r="G1943" i="5"/>
  <c r="F1943" i="5"/>
  <c r="R1942" i="5"/>
  <c r="J1942" i="5"/>
  <c r="K1942" i="5" s="1"/>
  <c r="G1942" i="5"/>
  <c r="F1942" i="5"/>
  <c r="R1941" i="5"/>
  <c r="J1941" i="5"/>
  <c r="K1941" i="5" s="1"/>
  <c r="G1941" i="5"/>
  <c r="P1941" i="5" s="1"/>
  <c r="F1941" i="5"/>
  <c r="R1940" i="5"/>
  <c r="J1940" i="5"/>
  <c r="K1940" i="5" s="1"/>
  <c r="G1940" i="5"/>
  <c r="P1940" i="5" s="1"/>
  <c r="F1940" i="5"/>
  <c r="R1939" i="5"/>
  <c r="J1939" i="5"/>
  <c r="K1939" i="5" s="1"/>
  <c r="G1939" i="5"/>
  <c r="F1939" i="5"/>
  <c r="R1938" i="5"/>
  <c r="J1938" i="5"/>
  <c r="K1938" i="5" s="1"/>
  <c r="G1938" i="5"/>
  <c r="P1938" i="5" s="1"/>
  <c r="F1938" i="5"/>
  <c r="R1937" i="5"/>
  <c r="J1937" i="5"/>
  <c r="K1937" i="5" s="1"/>
  <c r="G1937" i="5"/>
  <c r="P1937" i="5" s="1"/>
  <c r="F1937" i="5"/>
  <c r="R1936" i="5"/>
  <c r="J1936" i="5"/>
  <c r="K1936" i="5" s="1"/>
  <c r="G1936" i="5"/>
  <c r="P1936" i="5" s="1"/>
  <c r="F1936" i="5"/>
  <c r="R1935" i="5"/>
  <c r="J1935" i="5"/>
  <c r="K1935" i="5" s="1"/>
  <c r="G1935" i="5"/>
  <c r="P1935" i="5" s="1"/>
  <c r="F1935" i="5"/>
  <c r="R1934" i="5"/>
  <c r="J1934" i="5"/>
  <c r="K1934" i="5" s="1"/>
  <c r="G1934" i="5"/>
  <c r="P1934" i="5" s="1"/>
  <c r="F1934" i="5"/>
  <c r="R1933" i="5"/>
  <c r="J1933" i="5"/>
  <c r="K1933" i="5" s="1"/>
  <c r="G1933" i="5"/>
  <c r="P1933" i="5" s="1"/>
  <c r="F1933" i="5"/>
  <c r="R1932" i="5"/>
  <c r="J1932" i="5"/>
  <c r="K1932" i="5" s="1"/>
  <c r="G1932" i="5"/>
  <c r="P1932" i="5" s="1"/>
  <c r="F1932" i="5"/>
  <c r="R1931" i="5"/>
  <c r="J1931" i="5"/>
  <c r="K1931" i="5" s="1"/>
  <c r="G1931" i="5"/>
  <c r="F1931" i="5"/>
  <c r="R1930" i="5"/>
  <c r="J1930" i="5"/>
  <c r="K1930" i="5" s="1"/>
  <c r="G1930" i="5"/>
  <c r="F1930" i="5"/>
  <c r="R1929" i="5"/>
  <c r="J1929" i="5"/>
  <c r="K1929" i="5" s="1"/>
  <c r="G1929" i="5"/>
  <c r="H1929" i="5" s="1"/>
  <c r="F1929" i="5"/>
  <c r="R1928" i="5"/>
  <c r="J1928" i="5"/>
  <c r="K1928" i="5" s="1"/>
  <c r="G1928" i="5"/>
  <c r="P1928" i="5" s="1"/>
  <c r="F1928" i="5"/>
  <c r="R1927" i="5"/>
  <c r="J1927" i="5"/>
  <c r="K1927" i="5" s="1"/>
  <c r="G1927" i="5"/>
  <c r="F1927" i="5"/>
  <c r="R1926" i="5"/>
  <c r="J1926" i="5"/>
  <c r="K1926" i="5" s="1"/>
  <c r="G1926" i="5"/>
  <c r="P1926" i="5" s="1"/>
  <c r="F1926" i="5"/>
  <c r="R1925" i="5"/>
  <c r="J1925" i="5"/>
  <c r="K1925" i="5" s="1"/>
  <c r="G1925" i="5"/>
  <c r="F1925" i="5"/>
  <c r="R1924" i="5"/>
  <c r="J1924" i="5"/>
  <c r="K1924" i="5" s="1"/>
  <c r="G1924" i="5"/>
  <c r="P1924" i="5" s="1"/>
  <c r="F1924" i="5"/>
  <c r="R1923" i="5"/>
  <c r="J1923" i="5"/>
  <c r="K1923" i="5" s="1"/>
  <c r="G1923" i="5"/>
  <c r="F1923" i="5"/>
  <c r="R1922" i="5"/>
  <c r="J1922" i="5"/>
  <c r="K1922" i="5" s="1"/>
  <c r="G1922" i="5"/>
  <c r="P1922" i="5" s="1"/>
  <c r="F1922" i="5"/>
  <c r="R1921" i="5"/>
  <c r="J1921" i="5"/>
  <c r="K1921" i="5" s="1"/>
  <c r="G1921" i="5"/>
  <c r="P1921" i="5" s="1"/>
  <c r="F1921" i="5"/>
  <c r="R1920" i="5"/>
  <c r="J1920" i="5"/>
  <c r="K1920" i="5" s="1"/>
  <c r="G1920" i="5"/>
  <c r="P1920" i="5" s="1"/>
  <c r="F1920" i="5"/>
  <c r="R1919" i="5"/>
  <c r="J1919" i="5"/>
  <c r="K1919" i="5" s="1"/>
  <c r="G1919" i="5"/>
  <c r="P1919" i="5" s="1"/>
  <c r="F1919" i="5"/>
  <c r="R1918" i="5"/>
  <c r="J1918" i="5"/>
  <c r="K1918" i="5" s="1"/>
  <c r="G1918" i="5"/>
  <c r="Q1918" i="5" s="1"/>
  <c r="F1918" i="5"/>
  <c r="R1917" i="5"/>
  <c r="J1917" i="5"/>
  <c r="K1917" i="5" s="1"/>
  <c r="G1917" i="5"/>
  <c r="Q1917" i="5" s="1"/>
  <c r="F1917" i="5"/>
  <c r="R1916" i="5"/>
  <c r="J1916" i="5"/>
  <c r="K1916" i="5" s="1"/>
  <c r="G1916" i="5"/>
  <c r="F1916" i="5"/>
  <c r="R1915" i="5"/>
  <c r="J1915" i="5"/>
  <c r="K1915" i="5" s="1"/>
  <c r="G1915" i="5"/>
  <c r="P1915" i="5" s="1"/>
  <c r="F1915" i="5"/>
  <c r="R1914" i="5"/>
  <c r="J1914" i="5"/>
  <c r="K1914" i="5" s="1"/>
  <c r="G1914" i="5"/>
  <c r="P1914" i="5" s="1"/>
  <c r="F1914" i="5"/>
  <c r="R1913" i="5"/>
  <c r="J1913" i="5"/>
  <c r="K1913" i="5" s="1"/>
  <c r="G1913" i="5"/>
  <c r="F1913" i="5"/>
  <c r="R1912" i="5"/>
  <c r="J1912" i="5"/>
  <c r="K1912" i="5" s="1"/>
  <c r="G1912" i="5"/>
  <c r="P1912" i="5" s="1"/>
  <c r="F1912" i="5"/>
  <c r="R1911" i="5"/>
  <c r="J1911" i="5"/>
  <c r="K1911" i="5" s="1"/>
  <c r="G1911" i="5"/>
  <c r="P1911" i="5" s="1"/>
  <c r="F1911" i="5"/>
  <c r="R1910" i="5"/>
  <c r="J1910" i="5"/>
  <c r="K1910" i="5" s="1"/>
  <c r="G1910" i="5"/>
  <c r="F1910" i="5"/>
  <c r="R1909" i="5"/>
  <c r="J1909" i="5"/>
  <c r="K1909" i="5" s="1"/>
  <c r="G1909" i="5"/>
  <c r="F1909" i="5"/>
  <c r="R1908" i="5"/>
  <c r="J1908" i="5"/>
  <c r="K1908" i="5" s="1"/>
  <c r="G1908" i="5"/>
  <c r="P1908" i="5" s="1"/>
  <c r="F1908" i="5"/>
  <c r="R1907" i="5"/>
  <c r="J1907" i="5"/>
  <c r="K1907" i="5" s="1"/>
  <c r="G1907" i="5"/>
  <c r="P1907" i="5" s="1"/>
  <c r="F1907" i="5"/>
  <c r="R1906" i="5"/>
  <c r="J1906" i="5"/>
  <c r="K1906" i="5" s="1"/>
  <c r="G1906" i="5"/>
  <c r="F1906" i="5"/>
  <c r="R1905" i="5"/>
  <c r="J1905" i="5"/>
  <c r="K1905" i="5" s="1"/>
  <c r="G1905" i="5"/>
  <c r="I1905" i="5" s="1"/>
  <c r="F1905" i="5"/>
  <c r="R1904" i="5"/>
  <c r="J1904" i="5"/>
  <c r="K1904" i="5" s="1"/>
  <c r="G1904" i="5"/>
  <c r="F1904" i="5"/>
  <c r="R1903" i="5"/>
  <c r="J1903" i="5"/>
  <c r="K1903" i="5" s="1"/>
  <c r="G1903" i="5"/>
  <c r="P1903" i="5" s="1"/>
  <c r="F1903" i="5"/>
  <c r="R1902" i="5"/>
  <c r="J1902" i="5"/>
  <c r="K1902" i="5" s="1"/>
  <c r="G1902" i="5"/>
  <c r="P1902" i="5" s="1"/>
  <c r="F1902" i="5"/>
  <c r="R1901" i="5"/>
  <c r="J1901" i="5"/>
  <c r="K1901" i="5" s="1"/>
  <c r="G1901" i="5"/>
  <c r="P1901" i="5" s="1"/>
  <c r="F1901" i="5"/>
  <c r="R1900" i="5"/>
  <c r="J1900" i="5"/>
  <c r="K1900" i="5" s="1"/>
  <c r="G1900" i="5"/>
  <c r="P1900" i="5" s="1"/>
  <c r="F1900" i="5"/>
  <c r="R1899" i="5"/>
  <c r="J1899" i="5"/>
  <c r="K1899" i="5" s="1"/>
  <c r="G1899" i="5"/>
  <c r="F1899" i="5"/>
  <c r="R1898" i="5"/>
  <c r="J1898" i="5"/>
  <c r="K1898" i="5" s="1"/>
  <c r="G1898" i="5"/>
  <c r="F1898" i="5"/>
  <c r="R1897" i="5"/>
  <c r="J1897" i="5"/>
  <c r="K1897" i="5" s="1"/>
  <c r="G1897" i="5"/>
  <c r="P1897" i="5" s="1"/>
  <c r="F1897" i="5"/>
  <c r="R1896" i="5"/>
  <c r="J1896" i="5"/>
  <c r="K1896" i="5" s="1"/>
  <c r="G1896" i="5"/>
  <c r="F1896" i="5"/>
  <c r="R1895" i="5"/>
  <c r="J1895" i="5"/>
  <c r="K1895" i="5" s="1"/>
  <c r="G1895" i="5"/>
  <c r="F1895" i="5"/>
  <c r="R1894" i="5"/>
  <c r="J1894" i="5"/>
  <c r="K1894" i="5" s="1"/>
  <c r="G1894" i="5"/>
  <c r="P1894" i="5" s="1"/>
  <c r="F1894" i="5"/>
  <c r="R1893" i="5"/>
  <c r="J1893" i="5"/>
  <c r="K1893" i="5" s="1"/>
  <c r="G1893" i="5"/>
  <c r="P1893" i="5" s="1"/>
  <c r="F1893" i="5"/>
  <c r="R1892" i="5"/>
  <c r="J1892" i="5"/>
  <c r="K1892" i="5" s="1"/>
  <c r="G1892" i="5"/>
  <c r="F1892" i="5"/>
  <c r="R1891" i="5"/>
  <c r="J1891" i="5"/>
  <c r="K1891" i="5" s="1"/>
  <c r="G1891" i="5"/>
  <c r="F1891" i="5"/>
  <c r="R1890" i="5"/>
  <c r="J1890" i="5"/>
  <c r="K1890" i="5" s="1"/>
  <c r="G1890" i="5"/>
  <c r="F1890" i="5"/>
  <c r="R1889" i="5"/>
  <c r="J1889" i="5"/>
  <c r="K1889" i="5" s="1"/>
  <c r="G1889" i="5"/>
  <c r="F1889" i="5"/>
  <c r="R1888" i="5"/>
  <c r="J1888" i="5"/>
  <c r="K1888" i="5" s="1"/>
  <c r="G1888" i="5"/>
  <c r="F1888" i="5"/>
  <c r="R1887" i="5"/>
  <c r="J1887" i="5"/>
  <c r="K1887" i="5" s="1"/>
  <c r="G1887" i="5"/>
  <c r="F1887" i="5"/>
  <c r="R1886" i="5"/>
  <c r="J1886" i="5"/>
  <c r="K1886" i="5" s="1"/>
  <c r="G1886" i="5"/>
  <c r="P1886" i="5" s="1"/>
  <c r="F1886" i="5"/>
  <c r="R1885" i="5"/>
  <c r="J1885" i="5"/>
  <c r="K1885" i="5" s="1"/>
  <c r="G1885" i="5"/>
  <c r="Q1885" i="5" s="1"/>
  <c r="F1885" i="5"/>
  <c r="R1884" i="5"/>
  <c r="J1884" i="5"/>
  <c r="K1884" i="5" s="1"/>
  <c r="G1884" i="5"/>
  <c r="P1884" i="5" s="1"/>
  <c r="F1884" i="5"/>
  <c r="R1883" i="5"/>
  <c r="J1883" i="5"/>
  <c r="K1883" i="5" s="1"/>
  <c r="G1883" i="5"/>
  <c r="P1883" i="5" s="1"/>
  <c r="F1883" i="5"/>
  <c r="R1882" i="5"/>
  <c r="J1882" i="5"/>
  <c r="K1882" i="5" s="1"/>
  <c r="G1882" i="5"/>
  <c r="F1882" i="5"/>
  <c r="R1881" i="5"/>
  <c r="J1881" i="5"/>
  <c r="K1881" i="5" s="1"/>
  <c r="G1881" i="5"/>
  <c r="P1881" i="5" s="1"/>
  <c r="F1881" i="5"/>
  <c r="R1880" i="5"/>
  <c r="J1880" i="5"/>
  <c r="K1880" i="5" s="1"/>
  <c r="G1880" i="5"/>
  <c r="F1880" i="5"/>
  <c r="R1879" i="5"/>
  <c r="J1879" i="5"/>
  <c r="K1879" i="5" s="1"/>
  <c r="G1879" i="5"/>
  <c r="Q1879" i="5" s="1"/>
  <c r="F1879" i="5"/>
  <c r="R1878" i="5"/>
  <c r="J1878" i="5"/>
  <c r="K1878" i="5" s="1"/>
  <c r="G1878" i="5"/>
  <c r="F1878" i="5"/>
  <c r="R1877" i="5"/>
  <c r="J1877" i="5"/>
  <c r="K1877" i="5" s="1"/>
  <c r="G1877" i="5"/>
  <c r="P1877" i="5" s="1"/>
  <c r="F1877" i="5"/>
  <c r="R1876" i="5"/>
  <c r="J1876" i="5"/>
  <c r="K1876" i="5" s="1"/>
  <c r="G1876" i="5"/>
  <c r="P1876" i="5" s="1"/>
  <c r="F1876" i="5"/>
  <c r="R1875" i="5"/>
  <c r="J1875" i="5"/>
  <c r="K1875" i="5" s="1"/>
  <c r="G1875" i="5"/>
  <c r="F1875" i="5"/>
  <c r="R1874" i="5"/>
  <c r="J1874" i="5"/>
  <c r="K1874" i="5" s="1"/>
  <c r="G1874" i="5"/>
  <c r="F1874" i="5"/>
  <c r="R1873" i="5"/>
  <c r="J1873" i="5"/>
  <c r="K1873" i="5" s="1"/>
  <c r="G1873" i="5"/>
  <c r="P1873" i="5" s="1"/>
  <c r="F1873" i="5"/>
  <c r="R1872" i="5"/>
  <c r="J1872" i="5"/>
  <c r="K1872" i="5" s="1"/>
  <c r="G1872" i="5"/>
  <c r="Q1872" i="5" s="1"/>
  <c r="F1872" i="5"/>
  <c r="R1871" i="5"/>
  <c r="J1871" i="5"/>
  <c r="K1871" i="5" s="1"/>
  <c r="G1871" i="5"/>
  <c r="P1871" i="5" s="1"/>
  <c r="F1871" i="5"/>
  <c r="R1870" i="5"/>
  <c r="J1870" i="5"/>
  <c r="K1870" i="5" s="1"/>
  <c r="G1870" i="5"/>
  <c r="Q1870" i="5" s="1"/>
  <c r="F1870" i="5"/>
  <c r="R1869" i="5"/>
  <c r="J1869" i="5"/>
  <c r="K1869" i="5" s="1"/>
  <c r="G1869" i="5"/>
  <c r="P1869" i="5" s="1"/>
  <c r="F1869" i="5"/>
  <c r="R1868" i="5"/>
  <c r="J1868" i="5"/>
  <c r="K1868" i="5" s="1"/>
  <c r="G1868" i="5"/>
  <c r="Q1868" i="5" s="1"/>
  <c r="F1868" i="5"/>
  <c r="R1867" i="5"/>
  <c r="J1867" i="5"/>
  <c r="K1867" i="5" s="1"/>
  <c r="G1867" i="5"/>
  <c r="P1867" i="5" s="1"/>
  <c r="F1867" i="5"/>
  <c r="R1866" i="5"/>
  <c r="J1866" i="5"/>
  <c r="K1866" i="5" s="1"/>
  <c r="G1866" i="5"/>
  <c r="F1866" i="5"/>
  <c r="R1865" i="5"/>
  <c r="J1865" i="5"/>
  <c r="K1865" i="5" s="1"/>
  <c r="G1865" i="5"/>
  <c r="F1865" i="5"/>
  <c r="R1864" i="5"/>
  <c r="J1864" i="5"/>
  <c r="K1864" i="5" s="1"/>
  <c r="G1864" i="5"/>
  <c r="P1864" i="5" s="1"/>
  <c r="F1864" i="5"/>
  <c r="R1863" i="5"/>
  <c r="J1863" i="5"/>
  <c r="K1863" i="5" s="1"/>
  <c r="G1863" i="5"/>
  <c r="I1863" i="5" s="1"/>
  <c r="F1863" i="5"/>
  <c r="R1862" i="5"/>
  <c r="J1862" i="5"/>
  <c r="K1862" i="5" s="1"/>
  <c r="G1862" i="5"/>
  <c r="F1862" i="5"/>
  <c r="R1861" i="5"/>
  <c r="J1861" i="5"/>
  <c r="K1861" i="5" s="1"/>
  <c r="G1861" i="5"/>
  <c r="P1861" i="5" s="1"/>
  <c r="F1861" i="5"/>
  <c r="R1860" i="5"/>
  <c r="J1860" i="5"/>
  <c r="K1860" i="5" s="1"/>
  <c r="G1860" i="5"/>
  <c r="P1860" i="5" s="1"/>
  <c r="F1860" i="5"/>
  <c r="R1859" i="5"/>
  <c r="J1859" i="5"/>
  <c r="K1859" i="5" s="1"/>
  <c r="G1859" i="5"/>
  <c r="P1859" i="5" s="1"/>
  <c r="F1859" i="5"/>
  <c r="R1858" i="5"/>
  <c r="J1858" i="5"/>
  <c r="K1858" i="5" s="1"/>
  <c r="G1858" i="5"/>
  <c r="F1858" i="5"/>
  <c r="R1857" i="5"/>
  <c r="J1857" i="5"/>
  <c r="K1857" i="5" s="1"/>
  <c r="G1857" i="5"/>
  <c r="H1857" i="5" s="1"/>
  <c r="F1857" i="5"/>
  <c r="R1856" i="5"/>
  <c r="J1856" i="5"/>
  <c r="K1856" i="5" s="1"/>
  <c r="G1856" i="5"/>
  <c r="F1856" i="5"/>
  <c r="R1855" i="5"/>
  <c r="J1855" i="5"/>
  <c r="K1855" i="5" s="1"/>
  <c r="G1855" i="5"/>
  <c r="F1855" i="5"/>
  <c r="R1854" i="5"/>
  <c r="J1854" i="5"/>
  <c r="K1854" i="5" s="1"/>
  <c r="G1854" i="5"/>
  <c r="P1854" i="5" s="1"/>
  <c r="F1854" i="5"/>
  <c r="R1853" i="5"/>
  <c r="J1853" i="5"/>
  <c r="K1853" i="5" s="1"/>
  <c r="G1853" i="5"/>
  <c r="F1853" i="5"/>
  <c r="R1852" i="5"/>
  <c r="J1852" i="5"/>
  <c r="K1852" i="5" s="1"/>
  <c r="G1852" i="5"/>
  <c r="F1852" i="5"/>
  <c r="R1851" i="5"/>
  <c r="J1851" i="5"/>
  <c r="K1851" i="5" s="1"/>
  <c r="G1851" i="5"/>
  <c r="P1851" i="5" s="1"/>
  <c r="F1851" i="5"/>
  <c r="R1850" i="5"/>
  <c r="J1850" i="5"/>
  <c r="K1850" i="5" s="1"/>
  <c r="G1850" i="5"/>
  <c r="F1850" i="5"/>
  <c r="R1849" i="5"/>
  <c r="J1849" i="5"/>
  <c r="K1849" i="5" s="1"/>
  <c r="G1849" i="5"/>
  <c r="P1849" i="5" s="1"/>
  <c r="F1849" i="5"/>
  <c r="R1848" i="5"/>
  <c r="J1848" i="5"/>
  <c r="K1848" i="5" s="1"/>
  <c r="G1848" i="5"/>
  <c r="P1848" i="5" s="1"/>
  <c r="F1848" i="5"/>
  <c r="R1847" i="5"/>
  <c r="J1847" i="5"/>
  <c r="K1847" i="5" s="1"/>
  <c r="G1847" i="5"/>
  <c r="F1847" i="5"/>
  <c r="R1846" i="5"/>
  <c r="J1846" i="5"/>
  <c r="K1846" i="5" s="1"/>
  <c r="G1846" i="5"/>
  <c r="P1846" i="5" s="1"/>
  <c r="F1846" i="5"/>
  <c r="R1845" i="5"/>
  <c r="J1845" i="5"/>
  <c r="K1845" i="5" s="1"/>
  <c r="G1845" i="5"/>
  <c r="Q1845" i="5" s="1"/>
  <c r="F1845" i="5"/>
  <c r="R1844" i="5"/>
  <c r="J1844" i="5"/>
  <c r="K1844" i="5" s="1"/>
  <c r="G1844" i="5"/>
  <c r="P1844" i="5" s="1"/>
  <c r="F1844" i="5"/>
  <c r="R1843" i="5"/>
  <c r="J1843" i="5"/>
  <c r="K1843" i="5" s="1"/>
  <c r="G1843" i="5"/>
  <c r="P1843" i="5" s="1"/>
  <c r="F1843" i="5"/>
  <c r="R1842" i="5"/>
  <c r="J1842" i="5"/>
  <c r="K1842" i="5" s="1"/>
  <c r="G1842" i="5"/>
  <c r="F1842" i="5"/>
  <c r="R1841" i="5"/>
  <c r="J1841" i="5"/>
  <c r="K1841" i="5" s="1"/>
  <c r="G1841" i="5"/>
  <c r="F1841" i="5"/>
  <c r="R1840" i="5"/>
  <c r="J1840" i="5"/>
  <c r="K1840" i="5" s="1"/>
  <c r="G1840" i="5"/>
  <c r="F1840" i="5"/>
  <c r="R1839" i="5"/>
  <c r="J1839" i="5"/>
  <c r="K1839" i="5" s="1"/>
  <c r="G1839" i="5"/>
  <c r="F1839" i="5"/>
  <c r="R1838" i="5"/>
  <c r="J1838" i="5"/>
  <c r="K1838" i="5" s="1"/>
  <c r="G1838" i="5"/>
  <c r="F1838" i="5"/>
  <c r="R1837" i="5"/>
  <c r="J1837" i="5"/>
  <c r="K1837" i="5" s="1"/>
  <c r="G1837" i="5"/>
  <c r="P1837" i="5" s="1"/>
  <c r="F1837" i="5"/>
  <c r="R1836" i="5"/>
  <c r="J1836" i="5"/>
  <c r="K1836" i="5" s="1"/>
  <c r="G1836" i="5"/>
  <c r="F1836" i="5"/>
  <c r="R1835" i="5"/>
  <c r="J1835" i="5"/>
  <c r="K1835" i="5" s="1"/>
  <c r="G1835" i="5"/>
  <c r="F1835" i="5"/>
  <c r="R1834" i="5"/>
  <c r="J1834" i="5"/>
  <c r="K1834" i="5" s="1"/>
  <c r="G1834" i="5"/>
  <c r="F1834" i="5"/>
  <c r="R1833" i="5"/>
  <c r="J1833" i="5"/>
  <c r="K1833" i="5" s="1"/>
  <c r="G1833" i="5"/>
  <c r="P1833" i="5" s="1"/>
  <c r="F1833" i="5"/>
  <c r="R1832" i="5"/>
  <c r="J1832" i="5"/>
  <c r="K1832" i="5" s="1"/>
  <c r="G1832" i="5"/>
  <c r="F1832" i="5"/>
  <c r="R1831" i="5"/>
  <c r="J1831" i="5"/>
  <c r="K1831" i="5" s="1"/>
  <c r="G1831" i="5"/>
  <c r="P1831" i="5" s="1"/>
  <c r="F1831" i="5"/>
  <c r="R1830" i="5"/>
  <c r="J1830" i="5"/>
  <c r="K1830" i="5" s="1"/>
  <c r="G1830" i="5"/>
  <c r="P1830" i="5" s="1"/>
  <c r="F1830" i="5"/>
  <c r="R1829" i="5"/>
  <c r="J1829" i="5"/>
  <c r="K1829" i="5" s="1"/>
  <c r="G1829" i="5"/>
  <c r="F1829" i="5"/>
  <c r="R1828" i="5"/>
  <c r="J1828" i="5"/>
  <c r="K1828" i="5" s="1"/>
  <c r="G1828" i="5"/>
  <c r="P1828" i="5" s="1"/>
  <c r="F1828" i="5"/>
  <c r="R1827" i="5"/>
  <c r="J1827" i="5"/>
  <c r="K1827" i="5" s="1"/>
  <c r="G1827" i="5"/>
  <c r="F1827" i="5"/>
  <c r="R1826" i="5"/>
  <c r="J1826" i="5"/>
  <c r="K1826" i="5" s="1"/>
  <c r="G1826" i="5"/>
  <c r="P1826" i="5" s="1"/>
  <c r="F1826" i="5"/>
  <c r="R1825" i="5"/>
  <c r="J1825" i="5"/>
  <c r="K1825" i="5" s="1"/>
  <c r="G1825" i="5"/>
  <c r="P1825" i="5" s="1"/>
  <c r="F1825" i="5"/>
  <c r="R1824" i="5"/>
  <c r="J1824" i="5"/>
  <c r="K1824" i="5" s="1"/>
  <c r="G1824" i="5"/>
  <c r="P1824" i="5" s="1"/>
  <c r="F1824" i="5"/>
  <c r="R1823" i="5"/>
  <c r="J1823" i="5"/>
  <c r="K1823" i="5" s="1"/>
  <c r="G1823" i="5"/>
  <c r="F1823" i="5"/>
  <c r="R1822" i="5"/>
  <c r="J1822" i="5"/>
  <c r="K1822" i="5" s="1"/>
  <c r="G1822" i="5"/>
  <c r="I1822" i="5" s="1"/>
  <c r="F1822" i="5"/>
  <c r="R1821" i="5"/>
  <c r="J1821" i="5"/>
  <c r="K1821" i="5" s="1"/>
  <c r="G1821" i="5"/>
  <c r="F1821" i="5"/>
  <c r="R1820" i="5"/>
  <c r="J1820" i="5"/>
  <c r="K1820" i="5" s="1"/>
  <c r="G1820" i="5"/>
  <c r="P1820" i="5" s="1"/>
  <c r="F1820" i="5"/>
  <c r="R1819" i="5"/>
  <c r="J1819" i="5"/>
  <c r="K1819" i="5" s="1"/>
  <c r="G1819" i="5"/>
  <c r="F1819" i="5"/>
  <c r="R1818" i="5"/>
  <c r="J1818" i="5"/>
  <c r="K1818" i="5" s="1"/>
  <c r="G1818" i="5"/>
  <c r="P1818" i="5" s="1"/>
  <c r="F1818" i="5"/>
  <c r="R1817" i="5"/>
  <c r="J1817" i="5"/>
  <c r="K1817" i="5" s="1"/>
  <c r="G1817" i="5"/>
  <c r="P1817" i="5" s="1"/>
  <c r="F1817" i="5"/>
  <c r="R1816" i="5"/>
  <c r="J1816" i="5"/>
  <c r="K1816" i="5" s="1"/>
  <c r="G1816" i="5"/>
  <c r="P1816" i="5" s="1"/>
  <c r="F1816" i="5"/>
  <c r="R1815" i="5"/>
  <c r="J1815" i="5"/>
  <c r="K1815" i="5" s="1"/>
  <c r="G1815" i="5"/>
  <c r="F1815" i="5"/>
  <c r="R1814" i="5"/>
  <c r="J1814" i="5"/>
  <c r="K1814" i="5" s="1"/>
  <c r="G1814" i="5"/>
  <c r="F1814" i="5"/>
  <c r="R1813" i="5"/>
  <c r="J1813" i="5"/>
  <c r="K1813" i="5" s="1"/>
  <c r="G1813" i="5"/>
  <c r="P1813" i="5" s="1"/>
  <c r="F1813" i="5"/>
  <c r="R1812" i="5"/>
  <c r="J1812" i="5"/>
  <c r="K1812" i="5" s="1"/>
  <c r="G1812" i="5"/>
  <c r="P1812" i="5" s="1"/>
  <c r="F1812" i="5"/>
  <c r="R1811" i="5"/>
  <c r="J1811" i="5"/>
  <c r="K1811" i="5" s="1"/>
  <c r="G1811" i="5"/>
  <c r="Q1811" i="5" s="1"/>
  <c r="F1811" i="5"/>
  <c r="R1810" i="5"/>
  <c r="J1810" i="5"/>
  <c r="K1810" i="5" s="1"/>
  <c r="G1810" i="5"/>
  <c r="F1810" i="5"/>
  <c r="R1809" i="5"/>
  <c r="J1809" i="5"/>
  <c r="K1809" i="5" s="1"/>
  <c r="G1809" i="5"/>
  <c r="P1809" i="5" s="1"/>
  <c r="F1809" i="5"/>
  <c r="R1808" i="5"/>
  <c r="J1808" i="5"/>
  <c r="K1808" i="5" s="1"/>
  <c r="G1808" i="5"/>
  <c r="P1808" i="5" s="1"/>
  <c r="F1808" i="5"/>
  <c r="R1807" i="5"/>
  <c r="J1807" i="5"/>
  <c r="K1807" i="5" s="1"/>
  <c r="G1807" i="5"/>
  <c r="P1807" i="5" s="1"/>
  <c r="F1807" i="5"/>
  <c r="R1806" i="5"/>
  <c r="J1806" i="5"/>
  <c r="K1806" i="5" s="1"/>
  <c r="G1806" i="5"/>
  <c r="P1806" i="5" s="1"/>
  <c r="F1806" i="5"/>
  <c r="R1805" i="5"/>
  <c r="J1805" i="5"/>
  <c r="K1805" i="5" s="1"/>
  <c r="G1805" i="5"/>
  <c r="F1805" i="5"/>
  <c r="R1804" i="5"/>
  <c r="J1804" i="5"/>
  <c r="K1804" i="5" s="1"/>
  <c r="G1804" i="5"/>
  <c r="F1804" i="5"/>
  <c r="R1803" i="5"/>
  <c r="J1803" i="5"/>
  <c r="K1803" i="5" s="1"/>
  <c r="G1803" i="5"/>
  <c r="P1803" i="5" s="1"/>
  <c r="F1803" i="5"/>
  <c r="R1802" i="5"/>
  <c r="J1802" i="5"/>
  <c r="K1802" i="5" s="1"/>
  <c r="G1802" i="5"/>
  <c r="P1802" i="5" s="1"/>
  <c r="F1802" i="5"/>
  <c r="R1801" i="5"/>
  <c r="J1801" i="5"/>
  <c r="K1801" i="5" s="1"/>
  <c r="G1801" i="5"/>
  <c r="F1801" i="5"/>
  <c r="R1800" i="5"/>
  <c r="J1800" i="5"/>
  <c r="K1800" i="5" s="1"/>
  <c r="G1800" i="5"/>
  <c r="H1800" i="5" s="1"/>
  <c r="F1800" i="5"/>
  <c r="R1799" i="5"/>
  <c r="J1799" i="5"/>
  <c r="K1799" i="5" s="1"/>
  <c r="G1799" i="5"/>
  <c r="P1799" i="5" s="1"/>
  <c r="F1799" i="5"/>
  <c r="R1798" i="5"/>
  <c r="J1798" i="5"/>
  <c r="K1798" i="5" s="1"/>
  <c r="G1798" i="5"/>
  <c r="P1798" i="5" s="1"/>
  <c r="F1798" i="5"/>
  <c r="R1797" i="5"/>
  <c r="J1797" i="5"/>
  <c r="K1797" i="5" s="1"/>
  <c r="G1797" i="5"/>
  <c r="P1797" i="5" s="1"/>
  <c r="F1797" i="5"/>
  <c r="R1796" i="5"/>
  <c r="J1796" i="5"/>
  <c r="K1796" i="5" s="1"/>
  <c r="G1796" i="5"/>
  <c r="F1796" i="5"/>
  <c r="R1795" i="5"/>
  <c r="J1795" i="5"/>
  <c r="K1795" i="5" s="1"/>
  <c r="G1795" i="5"/>
  <c r="F1795" i="5"/>
  <c r="R1794" i="5"/>
  <c r="J1794" i="5"/>
  <c r="K1794" i="5" s="1"/>
  <c r="G1794" i="5"/>
  <c r="P1794" i="5" s="1"/>
  <c r="F1794" i="5"/>
  <c r="R1793" i="5"/>
  <c r="J1793" i="5"/>
  <c r="K1793" i="5" s="1"/>
  <c r="G1793" i="5"/>
  <c r="P1793" i="5" s="1"/>
  <c r="F1793" i="5"/>
  <c r="R1792" i="5"/>
  <c r="J1792" i="5"/>
  <c r="K1792" i="5" s="1"/>
  <c r="G1792" i="5"/>
  <c r="F1792" i="5"/>
  <c r="R1791" i="5"/>
  <c r="J1791" i="5"/>
  <c r="K1791" i="5" s="1"/>
  <c r="G1791" i="5"/>
  <c r="F1791" i="5"/>
  <c r="R1790" i="5"/>
  <c r="J1790" i="5"/>
  <c r="K1790" i="5" s="1"/>
  <c r="G1790" i="5"/>
  <c r="F1790" i="5"/>
  <c r="R1789" i="5"/>
  <c r="J1789" i="5"/>
  <c r="K1789" i="5" s="1"/>
  <c r="G1789" i="5"/>
  <c r="F1789" i="5"/>
  <c r="R1788" i="5"/>
  <c r="J1788" i="5"/>
  <c r="K1788" i="5" s="1"/>
  <c r="G1788" i="5"/>
  <c r="F1788" i="5"/>
  <c r="R1787" i="5"/>
  <c r="J1787" i="5"/>
  <c r="K1787" i="5" s="1"/>
  <c r="G1787" i="5"/>
  <c r="F1787" i="5"/>
  <c r="R1786" i="5"/>
  <c r="J1786" i="5"/>
  <c r="K1786" i="5" s="1"/>
  <c r="G1786" i="5"/>
  <c r="P1786" i="5" s="1"/>
  <c r="F1786" i="5"/>
  <c r="R1785" i="5"/>
  <c r="J1785" i="5"/>
  <c r="K1785" i="5" s="1"/>
  <c r="G1785" i="5"/>
  <c r="Q1785" i="5" s="1"/>
  <c r="F1785" i="5"/>
  <c r="R1784" i="5"/>
  <c r="J1784" i="5"/>
  <c r="K1784" i="5" s="1"/>
  <c r="G1784" i="5"/>
  <c r="F1784" i="5"/>
  <c r="R1783" i="5"/>
  <c r="J1783" i="5"/>
  <c r="K1783" i="5" s="1"/>
  <c r="G1783" i="5"/>
  <c r="F1783" i="5"/>
  <c r="R1782" i="5"/>
  <c r="J1782" i="5"/>
  <c r="K1782" i="5" s="1"/>
  <c r="G1782" i="5"/>
  <c r="P1782" i="5" s="1"/>
  <c r="F1782" i="5"/>
  <c r="R1781" i="5"/>
  <c r="J1781" i="5"/>
  <c r="K1781" i="5" s="1"/>
  <c r="G1781" i="5"/>
  <c r="F1781" i="5"/>
  <c r="R1780" i="5"/>
  <c r="J1780" i="5"/>
  <c r="K1780" i="5" s="1"/>
  <c r="G1780" i="5"/>
  <c r="P1780" i="5" s="1"/>
  <c r="F1780" i="5"/>
  <c r="R1779" i="5"/>
  <c r="J1779" i="5"/>
  <c r="K1779" i="5" s="1"/>
  <c r="G1779" i="5"/>
  <c r="F1779" i="5"/>
  <c r="R1778" i="5"/>
  <c r="J1778" i="5"/>
  <c r="K1778" i="5" s="1"/>
  <c r="G1778" i="5"/>
  <c r="P1778" i="5" s="1"/>
  <c r="F1778" i="5"/>
  <c r="R1777" i="5"/>
  <c r="J1777" i="5"/>
  <c r="K1777" i="5" s="1"/>
  <c r="G1777" i="5"/>
  <c r="P1777" i="5" s="1"/>
  <c r="F1777" i="5"/>
  <c r="R1776" i="5"/>
  <c r="J1776" i="5"/>
  <c r="K1776" i="5" s="1"/>
  <c r="G1776" i="5"/>
  <c r="P1776" i="5" s="1"/>
  <c r="F1776" i="5"/>
  <c r="R1775" i="5"/>
  <c r="J1775" i="5"/>
  <c r="K1775" i="5" s="1"/>
  <c r="G1775" i="5"/>
  <c r="F1775" i="5"/>
  <c r="R1774" i="5"/>
  <c r="J1774" i="5"/>
  <c r="K1774" i="5" s="1"/>
  <c r="G1774" i="5"/>
  <c r="F1774" i="5"/>
  <c r="R1773" i="5"/>
  <c r="J1773" i="5"/>
  <c r="K1773" i="5" s="1"/>
  <c r="G1773" i="5"/>
  <c r="Q1773" i="5" s="1"/>
  <c r="F1773" i="5"/>
  <c r="R1772" i="5"/>
  <c r="J1772" i="5"/>
  <c r="K1772" i="5" s="1"/>
  <c r="G1772" i="5"/>
  <c r="P1772" i="5" s="1"/>
  <c r="F1772" i="5"/>
  <c r="R1771" i="5"/>
  <c r="J1771" i="5"/>
  <c r="K1771" i="5" s="1"/>
  <c r="G1771" i="5"/>
  <c r="P1771" i="5" s="1"/>
  <c r="F1771" i="5"/>
  <c r="R1770" i="5"/>
  <c r="J1770" i="5"/>
  <c r="K1770" i="5" s="1"/>
  <c r="G1770" i="5"/>
  <c r="F1770" i="5"/>
  <c r="R1769" i="5"/>
  <c r="J1769" i="5"/>
  <c r="K1769" i="5" s="1"/>
  <c r="G1769" i="5"/>
  <c r="P1769" i="5" s="1"/>
  <c r="F1769" i="5"/>
  <c r="R1768" i="5"/>
  <c r="J1768" i="5"/>
  <c r="K1768" i="5" s="1"/>
  <c r="G1768" i="5"/>
  <c r="F1768" i="5"/>
  <c r="R1767" i="5"/>
  <c r="J1767" i="5"/>
  <c r="K1767" i="5" s="1"/>
  <c r="G1767" i="5"/>
  <c r="F1767" i="5"/>
  <c r="R1766" i="5"/>
  <c r="J1766" i="5"/>
  <c r="K1766" i="5" s="1"/>
  <c r="G1766" i="5"/>
  <c r="P1766" i="5" s="1"/>
  <c r="F1766" i="5"/>
  <c r="R1765" i="5"/>
  <c r="J1765" i="5"/>
  <c r="K1765" i="5" s="1"/>
  <c r="G1765" i="5"/>
  <c r="P1765" i="5" s="1"/>
  <c r="F1765" i="5"/>
  <c r="R1764" i="5"/>
  <c r="J1764" i="5"/>
  <c r="K1764" i="5" s="1"/>
  <c r="G1764" i="5"/>
  <c r="P1764" i="5" s="1"/>
  <c r="F1764" i="5"/>
  <c r="R1763" i="5"/>
  <c r="J1763" i="5"/>
  <c r="K1763" i="5" s="1"/>
  <c r="G1763" i="5"/>
  <c r="P1763" i="5" s="1"/>
  <c r="F1763" i="5"/>
  <c r="R1762" i="5"/>
  <c r="J1762" i="5"/>
  <c r="K1762" i="5" s="1"/>
  <c r="G1762" i="5"/>
  <c r="F1762" i="5"/>
  <c r="R1761" i="5"/>
  <c r="J1761" i="5"/>
  <c r="K1761" i="5" s="1"/>
  <c r="G1761" i="5"/>
  <c r="F1761" i="5"/>
  <c r="R1760" i="5"/>
  <c r="J1760" i="5"/>
  <c r="K1760" i="5" s="1"/>
  <c r="G1760" i="5"/>
  <c r="F1760" i="5"/>
  <c r="R1759" i="5"/>
  <c r="J1759" i="5"/>
  <c r="K1759" i="5" s="1"/>
  <c r="G1759" i="5"/>
  <c r="F1759" i="5"/>
  <c r="R1758" i="5"/>
  <c r="J1758" i="5"/>
  <c r="K1758" i="5" s="1"/>
  <c r="G1758" i="5"/>
  <c r="P1758" i="5" s="1"/>
  <c r="F1758" i="5"/>
  <c r="R1757" i="5"/>
  <c r="J1757" i="5"/>
  <c r="K1757" i="5" s="1"/>
  <c r="G1757" i="5"/>
  <c r="P1757" i="5" s="1"/>
  <c r="F1757" i="5"/>
  <c r="R1756" i="5"/>
  <c r="J1756" i="5"/>
  <c r="K1756" i="5" s="1"/>
  <c r="G1756" i="5"/>
  <c r="P1756" i="5" s="1"/>
  <c r="F1756" i="5"/>
  <c r="R1755" i="5"/>
  <c r="J1755" i="5"/>
  <c r="K1755" i="5" s="1"/>
  <c r="G1755" i="5"/>
  <c r="F1755" i="5"/>
  <c r="R1754" i="5"/>
  <c r="J1754" i="5"/>
  <c r="K1754" i="5" s="1"/>
  <c r="G1754" i="5"/>
  <c r="F1754" i="5"/>
  <c r="R1753" i="5"/>
  <c r="J1753" i="5"/>
  <c r="K1753" i="5" s="1"/>
  <c r="G1753" i="5"/>
  <c r="P1753" i="5" s="1"/>
  <c r="F1753" i="5"/>
  <c r="R1752" i="5"/>
  <c r="J1752" i="5"/>
  <c r="K1752" i="5" s="1"/>
  <c r="G1752" i="5"/>
  <c r="F1752" i="5"/>
  <c r="R1751" i="5"/>
  <c r="J1751" i="5"/>
  <c r="K1751" i="5" s="1"/>
  <c r="G1751" i="5"/>
  <c r="F1751" i="5"/>
  <c r="R1750" i="5"/>
  <c r="J1750" i="5"/>
  <c r="K1750" i="5" s="1"/>
  <c r="G1750" i="5"/>
  <c r="H1750" i="5" s="1"/>
  <c r="F1750" i="5"/>
  <c r="R1749" i="5"/>
  <c r="J1749" i="5"/>
  <c r="K1749" i="5" s="1"/>
  <c r="G1749" i="5"/>
  <c r="F1749" i="5"/>
  <c r="R1748" i="5"/>
  <c r="J1748" i="5"/>
  <c r="K1748" i="5" s="1"/>
  <c r="G1748" i="5"/>
  <c r="P1748" i="5" s="1"/>
  <c r="F1748" i="5"/>
  <c r="R1747" i="5"/>
  <c r="J1747" i="5"/>
  <c r="K1747" i="5" s="1"/>
  <c r="G1747" i="5"/>
  <c r="P1747" i="5" s="1"/>
  <c r="F1747" i="5"/>
  <c r="R1746" i="5"/>
  <c r="J1746" i="5"/>
  <c r="K1746" i="5" s="1"/>
  <c r="G1746" i="5"/>
  <c r="P1746" i="5" s="1"/>
  <c r="F1746" i="5"/>
  <c r="R1745" i="5"/>
  <c r="J1745" i="5"/>
  <c r="K1745" i="5" s="1"/>
  <c r="G1745" i="5"/>
  <c r="F1745" i="5"/>
  <c r="R1744" i="5"/>
  <c r="J1744" i="5"/>
  <c r="K1744" i="5" s="1"/>
  <c r="G1744" i="5"/>
  <c r="F1744" i="5"/>
  <c r="R1743" i="5"/>
  <c r="J1743" i="5"/>
  <c r="K1743" i="5" s="1"/>
  <c r="G1743" i="5"/>
  <c r="F1743" i="5"/>
  <c r="R1742" i="5"/>
  <c r="J1742" i="5"/>
  <c r="K1742" i="5" s="1"/>
  <c r="G1742" i="5"/>
  <c r="P1742" i="5" s="1"/>
  <c r="F1742" i="5"/>
  <c r="R1741" i="5"/>
  <c r="J1741" i="5"/>
  <c r="K1741" i="5" s="1"/>
  <c r="G1741" i="5"/>
  <c r="P1741" i="5" s="1"/>
  <c r="F1741" i="5"/>
  <c r="R1740" i="5"/>
  <c r="J1740" i="5"/>
  <c r="K1740" i="5" s="1"/>
  <c r="G1740" i="5"/>
  <c r="F1740" i="5"/>
  <c r="R1739" i="5"/>
  <c r="J1739" i="5"/>
  <c r="K1739" i="5" s="1"/>
  <c r="G1739" i="5"/>
  <c r="P1739" i="5" s="1"/>
  <c r="F1739" i="5"/>
  <c r="R1738" i="5"/>
  <c r="J1738" i="5"/>
  <c r="K1738" i="5" s="1"/>
  <c r="G1738" i="5"/>
  <c r="P1738" i="5" s="1"/>
  <c r="F1738" i="5"/>
  <c r="R1737" i="5"/>
  <c r="J1737" i="5"/>
  <c r="K1737" i="5" s="1"/>
  <c r="G1737" i="5"/>
  <c r="I1737" i="5" s="1"/>
  <c r="F1737" i="5"/>
  <c r="R1736" i="5"/>
  <c r="J1736" i="5"/>
  <c r="K1736" i="5" s="1"/>
  <c r="G1736" i="5"/>
  <c r="P1736" i="5" s="1"/>
  <c r="F1736" i="5"/>
  <c r="R1735" i="5"/>
  <c r="J1735" i="5"/>
  <c r="K1735" i="5" s="1"/>
  <c r="G1735" i="5"/>
  <c r="Q1735" i="5" s="1"/>
  <c r="F1735" i="5"/>
  <c r="R1734" i="5"/>
  <c r="J1734" i="5"/>
  <c r="K1734" i="5" s="1"/>
  <c r="G1734" i="5"/>
  <c r="P1734" i="5" s="1"/>
  <c r="F1734" i="5"/>
  <c r="R1733" i="5"/>
  <c r="J1733" i="5"/>
  <c r="K1733" i="5" s="1"/>
  <c r="G1733" i="5"/>
  <c r="F1733" i="5"/>
  <c r="R1732" i="5"/>
  <c r="J1732" i="5"/>
  <c r="K1732" i="5" s="1"/>
  <c r="G1732" i="5"/>
  <c r="F1732" i="5"/>
  <c r="R1731" i="5"/>
  <c r="J1731" i="5"/>
  <c r="K1731" i="5" s="1"/>
  <c r="G1731" i="5"/>
  <c r="P1731" i="5" s="1"/>
  <c r="F1731" i="5"/>
  <c r="R1730" i="5"/>
  <c r="J1730" i="5"/>
  <c r="K1730" i="5" s="1"/>
  <c r="G1730" i="5"/>
  <c r="P1730" i="5" s="1"/>
  <c r="F1730" i="5"/>
  <c r="R1729" i="5"/>
  <c r="J1729" i="5"/>
  <c r="K1729" i="5" s="1"/>
  <c r="G1729" i="5"/>
  <c r="P1729" i="5" s="1"/>
  <c r="F1729" i="5"/>
  <c r="R1728" i="5"/>
  <c r="J1728" i="5"/>
  <c r="K1728" i="5" s="1"/>
  <c r="G1728" i="5"/>
  <c r="H1728" i="5" s="1"/>
  <c r="F1728" i="5"/>
  <c r="R1727" i="5"/>
  <c r="J1727" i="5"/>
  <c r="K1727" i="5" s="1"/>
  <c r="G1727" i="5"/>
  <c r="F1727" i="5"/>
  <c r="R1726" i="5"/>
  <c r="J1726" i="5"/>
  <c r="K1726" i="5" s="1"/>
  <c r="G1726" i="5"/>
  <c r="P1726" i="5" s="1"/>
  <c r="F1726" i="5"/>
  <c r="R1725" i="5"/>
  <c r="J1725" i="5"/>
  <c r="K1725" i="5" s="1"/>
  <c r="G1725" i="5"/>
  <c r="F1725" i="5"/>
  <c r="R1724" i="5"/>
  <c r="J1724" i="5"/>
  <c r="K1724" i="5" s="1"/>
  <c r="G1724" i="5"/>
  <c r="P1724" i="5" s="1"/>
  <c r="F1724" i="5"/>
  <c r="R1723" i="5"/>
  <c r="J1723" i="5"/>
  <c r="K1723" i="5" s="1"/>
  <c r="G1723" i="5"/>
  <c r="F1723" i="5"/>
  <c r="R1722" i="5"/>
  <c r="J1722" i="5"/>
  <c r="K1722" i="5" s="1"/>
  <c r="G1722" i="5"/>
  <c r="F1722" i="5"/>
  <c r="R1721" i="5"/>
  <c r="J1721" i="5"/>
  <c r="K1721" i="5" s="1"/>
  <c r="G1721" i="5"/>
  <c r="P1721" i="5" s="1"/>
  <c r="F1721" i="5"/>
  <c r="R1720" i="5"/>
  <c r="J1720" i="5"/>
  <c r="K1720" i="5" s="1"/>
  <c r="G1720" i="5"/>
  <c r="F1720" i="5"/>
  <c r="R1719" i="5"/>
  <c r="J1719" i="5"/>
  <c r="K1719" i="5" s="1"/>
  <c r="G1719" i="5"/>
  <c r="P1719" i="5" s="1"/>
  <c r="F1719" i="5"/>
  <c r="R1718" i="5"/>
  <c r="J1718" i="5"/>
  <c r="K1718" i="5" s="1"/>
  <c r="G1718" i="5"/>
  <c r="F1718" i="5"/>
  <c r="R1717" i="5"/>
  <c r="J1717" i="5"/>
  <c r="K1717" i="5" s="1"/>
  <c r="G1717" i="5"/>
  <c r="F1717" i="5"/>
  <c r="R1716" i="5"/>
  <c r="J1716" i="5"/>
  <c r="K1716" i="5" s="1"/>
  <c r="G1716" i="5"/>
  <c r="P1716" i="5" s="1"/>
  <c r="F1716" i="5"/>
  <c r="R1715" i="5"/>
  <c r="J1715" i="5"/>
  <c r="K1715" i="5" s="1"/>
  <c r="G1715" i="5"/>
  <c r="P1715" i="5" s="1"/>
  <c r="F1715" i="5"/>
  <c r="R1714" i="5"/>
  <c r="J1714" i="5"/>
  <c r="K1714" i="5" s="1"/>
  <c r="G1714" i="5"/>
  <c r="P1714" i="5" s="1"/>
  <c r="F1714" i="5"/>
  <c r="R1713" i="5"/>
  <c r="J1713" i="5"/>
  <c r="K1713" i="5" s="1"/>
  <c r="G1713" i="5"/>
  <c r="F1713" i="5"/>
  <c r="R1712" i="5"/>
  <c r="J1712" i="5"/>
  <c r="K1712" i="5" s="1"/>
  <c r="G1712" i="5"/>
  <c r="F1712" i="5"/>
  <c r="R1711" i="5"/>
  <c r="J1711" i="5"/>
  <c r="K1711" i="5" s="1"/>
  <c r="G1711" i="5"/>
  <c r="F1711" i="5"/>
  <c r="R1710" i="5"/>
  <c r="J1710" i="5"/>
  <c r="K1710" i="5" s="1"/>
  <c r="G1710" i="5"/>
  <c r="F1710" i="5"/>
  <c r="R1709" i="5"/>
  <c r="J1709" i="5"/>
  <c r="K1709" i="5" s="1"/>
  <c r="G1709" i="5"/>
  <c r="F1709" i="5"/>
  <c r="R1708" i="5"/>
  <c r="J1708" i="5"/>
  <c r="K1708" i="5" s="1"/>
  <c r="G1708" i="5"/>
  <c r="P1708" i="5" s="1"/>
  <c r="F1708" i="5"/>
  <c r="R1707" i="5"/>
  <c r="J1707" i="5"/>
  <c r="K1707" i="5" s="1"/>
  <c r="G1707" i="5"/>
  <c r="P1707" i="5" s="1"/>
  <c r="F1707" i="5"/>
  <c r="R1706" i="5"/>
  <c r="J1706" i="5"/>
  <c r="K1706" i="5" s="1"/>
  <c r="G1706" i="5"/>
  <c r="P1706" i="5" s="1"/>
  <c r="F1706" i="5"/>
  <c r="R1705" i="5"/>
  <c r="J1705" i="5"/>
  <c r="K1705" i="5" s="1"/>
  <c r="G1705" i="5"/>
  <c r="P1705" i="5" s="1"/>
  <c r="F1705" i="5"/>
  <c r="R1704" i="5"/>
  <c r="J1704" i="5"/>
  <c r="K1704" i="5" s="1"/>
  <c r="G1704" i="5"/>
  <c r="P1704" i="5" s="1"/>
  <c r="F1704" i="5"/>
  <c r="R1703" i="5"/>
  <c r="J1703" i="5"/>
  <c r="K1703" i="5" s="1"/>
  <c r="G1703" i="5"/>
  <c r="F1703" i="5"/>
  <c r="R1702" i="5"/>
  <c r="J1702" i="5"/>
  <c r="K1702" i="5" s="1"/>
  <c r="G1702" i="5"/>
  <c r="P1702" i="5" s="1"/>
  <c r="F1702" i="5"/>
  <c r="R1701" i="5"/>
  <c r="J1701" i="5"/>
  <c r="K1701" i="5" s="1"/>
  <c r="G1701" i="5"/>
  <c r="I1701" i="5" s="1"/>
  <c r="F1701" i="5"/>
  <c r="R1700" i="5"/>
  <c r="J1700" i="5"/>
  <c r="K1700" i="5" s="1"/>
  <c r="G1700" i="5"/>
  <c r="F1700" i="5"/>
  <c r="R1699" i="5"/>
  <c r="J1699" i="5"/>
  <c r="K1699" i="5" s="1"/>
  <c r="G1699" i="5"/>
  <c r="F1699" i="5"/>
  <c r="R1698" i="5"/>
  <c r="J1698" i="5"/>
  <c r="K1698" i="5" s="1"/>
  <c r="G1698" i="5"/>
  <c r="P1698" i="5" s="1"/>
  <c r="F1698" i="5"/>
  <c r="R1697" i="5"/>
  <c r="J1697" i="5"/>
  <c r="K1697" i="5" s="1"/>
  <c r="G1697" i="5"/>
  <c r="F1697" i="5"/>
  <c r="R1696" i="5"/>
  <c r="J1696" i="5"/>
  <c r="K1696" i="5" s="1"/>
  <c r="G1696" i="5"/>
  <c r="F1696" i="5"/>
  <c r="R1695" i="5"/>
  <c r="J1695" i="5"/>
  <c r="K1695" i="5" s="1"/>
  <c r="G1695" i="5"/>
  <c r="F1695" i="5"/>
  <c r="R1694" i="5"/>
  <c r="J1694" i="5"/>
  <c r="K1694" i="5" s="1"/>
  <c r="G1694" i="5"/>
  <c r="P1694" i="5" s="1"/>
  <c r="F1694" i="5"/>
  <c r="R1693" i="5"/>
  <c r="J1693" i="5"/>
  <c r="K1693" i="5" s="1"/>
  <c r="G1693" i="5"/>
  <c r="P1693" i="5" s="1"/>
  <c r="F1693" i="5"/>
  <c r="R1692" i="5"/>
  <c r="J1692" i="5"/>
  <c r="K1692" i="5" s="1"/>
  <c r="G1692" i="5"/>
  <c r="P1692" i="5" s="1"/>
  <c r="F1692" i="5"/>
  <c r="R1691" i="5"/>
  <c r="J1691" i="5"/>
  <c r="K1691" i="5" s="1"/>
  <c r="G1691" i="5"/>
  <c r="P1691" i="5" s="1"/>
  <c r="F1691" i="5"/>
  <c r="R1690" i="5"/>
  <c r="J1690" i="5"/>
  <c r="K1690" i="5" s="1"/>
  <c r="G1690" i="5"/>
  <c r="P1690" i="5" s="1"/>
  <c r="F1690" i="5"/>
  <c r="R1689" i="5"/>
  <c r="J1689" i="5"/>
  <c r="K1689" i="5" s="1"/>
  <c r="G1689" i="5"/>
  <c r="P1689" i="5" s="1"/>
  <c r="F1689" i="5"/>
  <c r="R1688" i="5"/>
  <c r="J1688" i="5"/>
  <c r="K1688" i="5" s="1"/>
  <c r="G1688" i="5"/>
  <c r="P1688" i="5" s="1"/>
  <c r="F1688" i="5"/>
  <c r="R1687" i="5"/>
  <c r="J1687" i="5"/>
  <c r="K1687" i="5" s="1"/>
  <c r="G1687" i="5"/>
  <c r="P1687" i="5" s="1"/>
  <c r="F1687" i="5"/>
  <c r="R1686" i="5"/>
  <c r="J1686" i="5"/>
  <c r="K1686" i="5" s="1"/>
  <c r="G1686" i="5"/>
  <c r="F1686" i="5"/>
  <c r="R1685" i="5"/>
  <c r="J1685" i="5"/>
  <c r="K1685" i="5" s="1"/>
  <c r="G1685" i="5"/>
  <c r="F1685" i="5"/>
  <c r="R1684" i="5"/>
  <c r="J1684" i="5"/>
  <c r="K1684" i="5" s="1"/>
  <c r="G1684" i="5"/>
  <c r="P1684" i="5" s="1"/>
  <c r="F1684" i="5"/>
  <c r="R1683" i="5"/>
  <c r="J1683" i="5"/>
  <c r="K1683" i="5" s="1"/>
  <c r="G1683" i="5"/>
  <c r="P1683" i="5" s="1"/>
  <c r="F1683" i="5"/>
  <c r="R1682" i="5"/>
  <c r="J1682" i="5"/>
  <c r="K1682" i="5" s="1"/>
  <c r="G1682" i="5"/>
  <c r="F1682" i="5"/>
  <c r="R1681" i="5"/>
  <c r="J1681" i="5"/>
  <c r="K1681" i="5" s="1"/>
  <c r="G1681" i="5"/>
  <c r="P1681" i="5" s="1"/>
  <c r="F1681" i="5"/>
  <c r="R1680" i="5"/>
  <c r="J1680" i="5"/>
  <c r="K1680" i="5" s="1"/>
  <c r="G1680" i="5"/>
  <c r="P1680" i="5" s="1"/>
  <c r="F1680" i="5"/>
  <c r="R1679" i="5"/>
  <c r="J1679" i="5"/>
  <c r="K1679" i="5" s="1"/>
  <c r="G1679" i="5"/>
  <c r="P1679" i="5" s="1"/>
  <c r="F1679" i="5"/>
  <c r="R1678" i="5"/>
  <c r="J1678" i="5"/>
  <c r="K1678" i="5" s="1"/>
  <c r="G1678" i="5"/>
  <c r="F1678" i="5"/>
  <c r="R1677" i="5"/>
  <c r="J1677" i="5"/>
  <c r="K1677" i="5" s="1"/>
  <c r="G1677" i="5"/>
  <c r="F1677" i="5"/>
  <c r="R1676" i="5"/>
  <c r="J1676" i="5"/>
  <c r="K1676" i="5" s="1"/>
  <c r="G1676" i="5"/>
  <c r="F1676" i="5"/>
  <c r="R1675" i="5"/>
  <c r="J1675" i="5"/>
  <c r="K1675" i="5" s="1"/>
  <c r="G1675" i="5"/>
  <c r="F1675" i="5"/>
  <c r="R1674" i="5"/>
  <c r="J1674" i="5"/>
  <c r="K1674" i="5" s="1"/>
  <c r="G1674" i="5"/>
  <c r="F1674" i="5"/>
  <c r="R1673" i="5"/>
  <c r="J1673" i="5"/>
  <c r="K1673" i="5" s="1"/>
  <c r="G1673" i="5"/>
  <c r="P1673" i="5" s="1"/>
  <c r="F1673" i="5"/>
  <c r="R1672" i="5"/>
  <c r="J1672" i="5"/>
  <c r="K1672" i="5" s="1"/>
  <c r="G1672" i="5"/>
  <c r="F1672" i="5"/>
  <c r="R1671" i="5"/>
  <c r="J1671" i="5"/>
  <c r="K1671" i="5" s="1"/>
  <c r="G1671" i="5"/>
  <c r="F1671" i="5"/>
  <c r="R1670" i="5"/>
  <c r="J1670" i="5"/>
  <c r="K1670" i="5" s="1"/>
  <c r="G1670" i="5"/>
  <c r="P1670" i="5" s="1"/>
  <c r="F1670" i="5"/>
  <c r="R1669" i="5"/>
  <c r="J1669" i="5"/>
  <c r="K1669" i="5" s="1"/>
  <c r="G1669" i="5"/>
  <c r="F1669" i="5"/>
  <c r="R1668" i="5"/>
  <c r="J1668" i="5"/>
  <c r="K1668" i="5" s="1"/>
  <c r="G1668" i="5"/>
  <c r="F1668" i="5"/>
  <c r="R1667" i="5"/>
  <c r="J1667" i="5"/>
  <c r="K1667" i="5" s="1"/>
  <c r="G1667" i="5"/>
  <c r="P1667" i="5" s="1"/>
  <c r="F1667" i="5"/>
  <c r="R1666" i="5"/>
  <c r="J1666" i="5"/>
  <c r="K1666" i="5" s="1"/>
  <c r="G1666" i="5"/>
  <c r="P1666" i="5" s="1"/>
  <c r="F1666" i="5"/>
  <c r="R1665" i="5"/>
  <c r="J1665" i="5"/>
  <c r="K1665" i="5" s="1"/>
  <c r="G1665" i="5"/>
  <c r="P1665" i="5" s="1"/>
  <c r="F1665" i="5"/>
  <c r="R1664" i="5"/>
  <c r="J1664" i="5"/>
  <c r="K1664" i="5" s="1"/>
  <c r="G1664" i="5"/>
  <c r="F1664" i="5"/>
  <c r="R1663" i="5"/>
  <c r="J1663" i="5"/>
  <c r="K1663" i="5" s="1"/>
  <c r="G1663" i="5"/>
  <c r="Q1663" i="5" s="1"/>
  <c r="F1663" i="5"/>
  <c r="R1662" i="5"/>
  <c r="J1662" i="5"/>
  <c r="K1662" i="5" s="1"/>
  <c r="G1662" i="5"/>
  <c r="P1662" i="5" s="1"/>
  <c r="F1662" i="5"/>
  <c r="R1661" i="5"/>
  <c r="J1661" i="5"/>
  <c r="K1661" i="5" s="1"/>
  <c r="G1661" i="5"/>
  <c r="P1661" i="5" s="1"/>
  <c r="F1661" i="5"/>
  <c r="R1660" i="5"/>
  <c r="J1660" i="5"/>
  <c r="K1660" i="5" s="1"/>
  <c r="G1660" i="5"/>
  <c r="Q1660" i="5" s="1"/>
  <c r="F1660" i="5"/>
  <c r="R1659" i="5"/>
  <c r="J1659" i="5"/>
  <c r="K1659" i="5" s="1"/>
  <c r="G1659" i="5"/>
  <c r="F1659" i="5"/>
  <c r="R1658" i="5"/>
  <c r="J1658" i="5"/>
  <c r="K1658" i="5" s="1"/>
  <c r="G1658" i="5"/>
  <c r="F1658" i="5"/>
  <c r="R1657" i="5"/>
  <c r="J1657" i="5"/>
  <c r="K1657" i="5" s="1"/>
  <c r="G1657" i="5"/>
  <c r="P1657" i="5" s="1"/>
  <c r="F1657" i="5"/>
  <c r="R1656" i="5"/>
  <c r="J1656" i="5"/>
  <c r="K1656" i="5" s="1"/>
  <c r="G1656" i="5"/>
  <c r="P1656" i="5" s="1"/>
  <c r="F1656" i="5"/>
  <c r="R1655" i="5"/>
  <c r="J1655" i="5"/>
  <c r="K1655" i="5" s="1"/>
  <c r="G1655" i="5"/>
  <c r="F1655" i="5"/>
  <c r="R1654" i="5"/>
  <c r="J1654" i="5"/>
  <c r="K1654" i="5" s="1"/>
  <c r="G1654" i="5"/>
  <c r="P1654" i="5" s="1"/>
  <c r="F1654" i="5"/>
  <c r="R1653" i="5"/>
  <c r="J1653" i="5"/>
  <c r="K1653" i="5" s="1"/>
  <c r="G1653" i="5"/>
  <c r="F1653" i="5"/>
  <c r="R1652" i="5"/>
  <c r="J1652" i="5"/>
  <c r="K1652" i="5" s="1"/>
  <c r="G1652" i="5"/>
  <c r="F1652" i="5"/>
  <c r="R1651" i="5"/>
  <c r="J1651" i="5"/>
  <c r="K1651" i="5" s="1"/>
  <c r="G1651" i="5"/>
  <c r="P1651" i="5" s="1"/>
  <c r="F1651" i="5"/>
  <c r="R1650" i="5"/>
  <c r="J1650" i="5"/>
  <c r="K1650" i="5" s="1"/>
  <c r="G1650" i="5"/>
  <c r="F1650" i="5"/>
  <c r="R1649" i="5"/>
  <c r="J1649" i="5"/>
  <c r="K1649" i="5" s="1"/>
  <c r="G1649" i="5"/>
  <c r="P1649" i="5" s="1"/>
  <c r="F1649" i="5"/>
  <c r="R1648" i="5"/>
  <c r="J1648" i="5"/>
  <c r="K1648" i="5" s="1"/>
  <c r="G1648" i="5"/>
  <c r="F1648" i="5"/>
  <c r="R1647" i="5"/>
  <c r="J1647" i="5"/>
  <c r="K1647" i="5" s="1"/>
  <c r="G1647" i="5"/>
  <c r="P1647" i="5" s="1"/>
  <c r="F1647" i="5"/>
  <c r="R1646" i="5"/>
  <c r="J1646" i="5"/>
  <c r="K1646" i="5" s="1"/>
  <c r="G1646" i="5"/>
  <c r="F1646" i="5"/>
  <c r="R1645" i="5"/>
  <c r="J1645" i="5"/>
  <c r="K1645" i="5" s="1"/>
  <c r="G1645" i="5"/>
  <c r="P1645" i="5" s="1"/>
  <c r="F1645" i="5"/>
  <c r="R1644" i="5"/>
  <c r="J1644" i="5"/>
  <c r="K1644" i="5" s="1"/>
  <c r="G1644" i="5"/>
  <c r="P1644" i="5" s="1"/>
  <c r="F1644" i="5"/>
  <c r="R1643" i="5"/>
  <c r="J1643" i="5"/>
  <c r="K1643" i="5" s="1"/>
  <c r="G1643" i="5"/>
  <c r="P1643" i="5" s="1"/>
  <c r="F1643" i="5"/>
  <c r="R1642" i="5"/>
  <c r="J1642" i="5"/>
  <c r="K1642" i="5" s="1"/>
  <c r="G1642" i="5"/>
  <c r="P1642" i="5" s="1"/>
  <c r="F1642" i="5"/>
  <c r="R1641" i="5"/>
  <c r="J1641" i="5"/>
  <c r="K1641" i="5" s="1"/>
  <c r="G1641" i="5"/>
  <c r="F1641" i="5"/>
  <c r="R1640" i="5"/>
  <c r="J1640" i="5"/>
  <c r="K1640" i="5" s="1"/>
  <c r="G1640" i="5"/>
  <c r="F1640" i="5"/>
  <c r="R1639" i="5"/>
  <c r="J1639" i="5"/>
  <c r="K1639" i="5" s="1"/>
  <c r="G1639" i="5"/>
  <c r="P1639" i="5" s="1"/>
  <c r="F1639" i="5"/>
  <c r="R1638" i="5"/>
  <c r="J1638" i="5"/>
  <c r="K1638" i="5" s="1"/>
  <c r="G1638" i="5"/>
  <c r="F1638" i="5"/>
  <c r="R1637" i="5"/>
  <c r="J1637" i="5"/>
  <c r="K1637" i="5" s="1"/>
  <c r="G1637" i="5"/>
  <c r="F1637" i="5"/>
  <c r="R1636" i="5"/>
  <c r="J1636" i="5"/>
  <c r="K1636" i="5" s="1"/>
  <c r="G1636" i="5"/>
  <c r="P1636" i="5" s="1"/>
  <c r="F1636" i="5"/>
  <c r="R1635" i="5"/>
  <c r="J1635" i="5"/>
  <c r="K1635" i="5" s="1"/>
  <c r="G1635" i="5"/>
  <c r="F1635" i="5"/>
  <c r="R1634" i="5"/>
  <c r="J1634" i="5"/>
  <c r="K1634" i="5" s="1"/>
  <c r="G1634" i="5"/>
  <c r="F1634" i="5"/>
  <c r="R1633" i="5"/>
  <c r="J1633" i="5"/>
  <c r="K1633" i="5" s="1"/>
  <c r="G1633" i="5"/>
  <c r="I1633" i="5" s="1"/>
  <c r="F1633" i="5"/>
  <c r="R1632" i="5"/>
  <c r="J1632" i="5"/>
  <c r="K1632" i="5" s="1"/>
  <c r="G1632" i="5"/>
  <c r="F1632" i="5"/>
  <c r="R1631" i="5"/>
  <c r="J1631" i="5"/>
  <c r="K1631" i="5" s="1"/>
  <c r="G1631" i="5"/>
  <c r="P1631" i="5" s="1"/>
  <c r="F1631" i="5"/>
  <c r="R1630" i="5"/>
  <c r="J1630" i="5"/>
  <c r="K1630" i="5" s="1"/>
  <c r="G1630" i="5"/>
  <c r="F1630" i="5"/>
  <c r="R1629" i="5"/>
  <c r="J1629" i="5"/>
  <c r="K1629" i="5" s="1"/>
  <c r="G1629" i="5"/>
  <c r="H1629" i="5" s="1"/>
  <c r="F1629" i="5"/>
  <c r="R1628" i="5"/>
  <c r="J1628" i="5"/>
  <c r="K1628" i="5" s="1"/>
  <c r="G1628" i="5"/>
  <c r="P1628" i="5" s="1"/>
  <c r="F1628" i="5"/>
  <c r="R1627" i="5"/>
  <c r="J1627" i="5"/>
  <c r="K1627" i="5" s="1"/>
  <c r="G1627" i="5"/>
  <c r="P1627" i="5" s="1"/>
  <c r="F1627" i="5"/>
  <c r="R1626" i="5"/>
  <c r="J1626" i="5"/>
  <c r="K1626" i="5" s="1"/>
  <c r="G1626" i="5"/>
  <c r="P1626" i="5" s="1"/>
  <c r="F1626" i="5"/>
  <c r="R1625" i="5"/>
  <c r="J1625" i="5"/>
  <c r="K1625" i="5" s="1"/>
  <c r="G1625" i="5"/>
  <c r="F1625" i="5"/>
  <c r="R1624" i="5"/>
  <c r="J1624" i="5"/>
  <c r="K1624" i="5" s="1"/>
  <c r="G1624" i="5"/>
  <c r="P1624" i="5" s="1"/>
  <c r="F1624" i="5"/>
  <c r="R1623" i="5"/>
  <c r="J1623" i="5"/>
  <c r="K1623" i="5" s="1"/>
  <c r="G1623" i="5"/>
  <c r="F1623" i="5"/>
  <c r="R1622" i="5"/>
  <c r="J1622" i="5"/>
  <c r="K1622" i="5" s="1"/>
  <c r="G1622" i="5"/>
  <c r="P1622" i="5" s="1"/>
  <c r="F1622" i="5"/>
  <c r="R1621" i="5"/>
  <c r="J1621" i="5"/>
  <c r="K1621" i="5" s="1"/>
  <c r="G1621" i="5"/>
  <c r="F1621" i="5"/>
  <c r="R1620" i="5"/>
  <c r="J1620" i="5"/>
  <c r="K1620" i="5" s="1"/>
  <c r="G1620" i="5"/>
  <c r="F1620" i="5"/>
  <c r="R1619" i="5"/>
  <c r="J1619" i="5"/>
  <c r="K1619" i="5" s="1"/>
  <c r="G1619" i="5"/>
  <c r="P1619" i="5" s="1"/>
  <c r="F1619" i="5"/>
  <c r="R1618" i="5"/>
  <c r="J1618" i="5"/>
  <c r="K1618" i="5" s="1"/>
  <c r="G1618" i="5"/>
  <c r="P1618" i="5" s="1"/>
  <c r="F1618" i="5"/>
  <c r="R1617" i="5"/>
  <c r="J1617" i="5"/>
  <c r="K1617" i="5" s="1"/>
  <c r="G1617" i="5"/>
  <c r="P1617" i="5" s="1"/>
  <c r="F1617" i="5"/>
  <c r="R1616" i="5"/>
  <c r="J1616" i="5"/>
  <c r="K1616" i="5" s="1"/>
  <c r="G1616" i="5"/>
  <c r="P1616" i="5" s="1"/>
  <c r="F1616" i="5"/>
  <c r="R1615" i="5"/>
  <c r="J1615" i="5"/>
  <c r="K1615" i="5" s="1"/>
  <c r="G1615" i="5"/>
  <c r="I1615" i="5" s="1"/>
  <c r="F1615" i="5"/>
  <c r="R1614" i="5"/>
  <c r="J1614" i="5"/>
  <c r="K1614" i="5" s="1"/>
  <c r="G1614" i="5"/>
  <c r="F1614" i="5"/>
  <c r="R1613" i="5"/>
  <c r="J1613" i="5"/>
  <c r="K1613" i="5" s="1"/>
  <c r="G1613" i="5"/>
  <c r="P1613" i="5" s="1"/>
  <c r="F1613" i="5"/>
  <c r="R1612" i="5"/>
  <c r="J1612" i="5"/>
  <c r="K1612" i="5" s="1"/>
  <c r="G1612" i="5"/>
  <c r="I1612" i="5" s="1"/>
  <c r="F1612" i="5"/>
  <c r="R1611" i="5"/>
  <c r="J1611" i="5"/>
  <c r="K1611" i="5" s="1"/>
  <c r="G1611" i="5"/>
  <c r="P1611" i="5" s="1"/>
  <c r="F1611" i="5"/>
  <c r="R1610" i="5"/>
  <c r="J1610" i="5"/>
  <c r="K1610" i="5" s="1"/>
  <c r="G1610" i="5"/>
  <c r="P1610" i="5" s="1"/>
  <c r="F1610" i="5"/>
  <c r="R1609" i="5"/>
  <c r="J1609" i="5"/>
  <c r="K1609" i="5" s="1"/>
  <c r="G1609" i="5"/>
  <c r="P1609" i="5" s="1"/>
  <c r="F1609" i="5"/>
  <c r="R1608" i="5"/>
  <c r="J1608" i="5"/>
  <c r="K1608" i="5" s="1"/>
  <c r="G1608" i="5"/>
  <c r="P1608" i="5" s="1"/>
  <c r="F1608" i="5"/>
  <c r="R1607" i="5"/>
  <c r="J1607" i="5"/>
  <c r="K1607" i="5" s="1"/>
  <c r="G1607" i="5"/>
  <c r="P1607" i="5" s="1"/>
  <c r="F1607" i="5"/>
  <c r="R1606" i="5"/>
  <c r="J1606" i="5"/>
  <c r="K1606" i="5" s="1"/>
  <c r="G1606" i="5"/>
  <c r="H1606" i="5" s="1"/>
  <c r="F1606" i="5"/>
  <c r="R1605" i="5"/>
  <c r="J1605" i="5"/>
  <c r="K1605" i="5" s="1"/>
  <c r="G1605" i="5"/>
  <c r="F1605" i="5"/>
  <c r="R1604" i="5"/>
  <c r="J1604" i="5"/>
  <c r="K1604" i="5" s="1"/>
  <c r="G1604" i="5"/>
  <c r="F1604" i="5"/>
  <c r="R1603" i="5"/>
  <c r="J1603" i="5"/>
  <c r="K1603" i="5" s="1"/>
  <c r="G1603" i="5"/>
  <c r="P1603" i="5" s="1"/>
  <c r="F1603" i="5"/>
  <c r="R1602" i="5"/>
  <c r="J1602" i="5"/>
  <c r="K1602" i="5" s="1"/>
  <c r="G1602" i="5"/>
  <c r="F1602" i="5"/>
  <c r="R1601" i="5"/>
  <c r="J1601" i="5"/>
  <c r="K1601" i="5" s="1"/>
  <c r="G1601" i="5"/>
  <c r="P1601" i="5" s="1"/>
  <c r="F1601" i="5"/>
  <c r="R1600" i="5"/>
  <c r="J1600" i="5"/>
  <c r="K1600" i="5" s="1"/>
  <c r="G1600" i="5"/>
  <c r="P1600" i="5" s="1"/>
  <c r="F1600" i="5"/>
  <c r="R1599" i="5"/>
  <c r="J1599" i="5"/>
  <c r="K1599" i="5" s="1"/>
  <c r="G1599" i="5"/>
  <c r="F1599" i="5"/>
  <c r="R1598" i="5"/>
  <c r="J1598" i="5"/>
  <c r="K1598" i="5" s="1"/>
  <c r="G1598" i="5"/>
  <c r="P1598" i="5" s="1"/>
  <c r="F1598" i="5"/>
  <c r="R1597" i="5"/>
  <c r="J1597" i="5"/>
  <c r="K1597" i="5" s="1"/>
  <c r="G1597" i="5"/>
  <c r="P1597" i="5" s="1"/>
  <c r="F1597" i="5"/>
  <c r="R1596" i="5"/>
  <c r="J1596" i="5"/>
  <c r="K1596" i="5" s="1"/>
  <c r="G1596" i="5"/>
  <c r="F1596" i="5"/>
  <c r="R1595" i="5"/>
  <c r="J1595" i="5"/>
  <c r="K1595" i="5" s="1"/>
  <c r="G1595" i="5"/>
  <c r="P1595" i="5" s="1"/>
  <c r="F1595" i="5"/>
  <c r="R1594" i="5"/>
  <c r="J1594" i="5"/>
  <c r="K1594" i="5" s="1"/>
  <c r="G1594" i="5"/>
  <c r="P1594" i="5" s="1"/>
  <c r="F1594" i="5"/>
  <c r="R1593" i="5"/>
  <c r="J1593" i="5"/>
  <c r="K1593" i="5" s="1"/>
  <c r="G1593" i="5"/>
  <c r="F1593" i="5"/>
  <c r="R1592" i="5"/>
  <c r="J1592" i="5"/>
  <c r="K1592" i="5" s="1"/>
  <c r="G1592" i="5"/>
  <c r="F1592" i="5"/>
  <c r="R1591" i="5"/>
  <c r="J1591" i="5"/>
  <c r="K1591" i="5" s="1"/>
  <c r="G1591" i="5"/>
  <c r="P1591" i="5" s="1"/>
  <c r="F1591" i="5"/>
  <c r="R1590" i="5"/>
  <c r="J1590" i="5"/>
  <c r="K1590" i="5" s="1"/>
  <c r="G1590" i="5"/>
  <c r="F1590" i="5"/>
  <c r="R1589" i="5"/>
  <c r="J1589" i="5"/>
  <c r="K1589" i="5" s="1"/>
  <c r="G1589" i="5"/>
  <c r="P1589" i="5" s="1"/>
  <c r="F1589" i="5"/>
  <c r="R1588" i="5"/>
  <c r="J1588" i="5"/>
  <c r="K1588" i="5" s="1"/>
  <c r="G1588" i="5"/>
  <c r="F1588" i="5"/>
  <c r="R1587" i="5"/>
  <c r="J1587" i="5"/>
  <c r="K1587" i="5" s="1"/>
  <c r="G1587" i="5"/>
  <c r="P1587" i="5" s="1"/>
  <c r="F1587" i="5"/>
  <c r="R1586" i="5"/>
  <c r="J1586" i="5"/>
  <c r="K1586" i="5" s="1"/>
  <c r="G1586" i="5"/>
  <c r="P1586" i="5" s="1"/>
  <c r="F1586" i="5"/>
  <c r="R1585" i="5"/>
  <c r="J1585" i="5"/>
  <c r="K1585" i="5" s="1"/>
  <c r="G1585" i="5"/>
  <c r="Q1585" i="5" s="1"/>
  <c r="F1585" i="5"/>
  <c r="R1584" i="5"/>
  <c r="J1584" i="5"/>
  <c r="K1584" i="5" s="1"/>
  <c r="G1584" i="5"/>
  <c r="Q1584" i="5" s="1"/>
  <c r="F1584" i="5"/>
  <c r="R1583" i="5"/>
  <c r="J1583" i="5"/>
  <c r="K1583" i="5" s="1"/>
  <c r="G1583" i="5"/>
  <c r="P1583" i="5" s="1"/>
  <c r="F1583" i="5"/>
  <c r="R1582" i="5"/>
  <c r="J1582" i="5"/>
  <c r="K1582" i="5" s="1"/>
  <c r="G1582" i="5"/>
  <c r="P1582" i="5" s="1"/>
  <c r="F1582" i="5"/>
  <c r="R1581" i="5"/>
  <c r="J1581" i="5"/>
  <c r="K1581" i="5" s="1"/>
  <c r="G1581" i="5"/>
  <c r="P1581" i="5" s="1"/>
  <c r="F1581" i="5"/>
  <c r="R1580" i="5"/>
  <c r="J1580" i="5"/>
  <c r="K1580" i="5" s="1"/>
  <c r="G1580" i="5"/>
  <c r="F1580" i="5"/>
  <c r="R1579" i="5"/>
  <c r="J1579" i="5"/>
  <c r="K1579" i="5" s="1"/>
  <c r="G1579" i="5"/>
  <c r="P1579" i="5" s="1"/>
  <c r="F1579" i="5"/>
  <c r="R1578" i="5"/>
  <c r="J1578" i="5"/>
  <c r="K1578" i="5" s="1"/>
  <c r="G1578" i="5"/>
  <c r="P1578" i="5" s="1"/>
  <c r="F1578" i="5"/>
  <c r="R1577" i="5"/>
  <c r="J1577" i="5"/>
  <c r="K1577" i="5" s="1"/>
  <c r="G1577" i="5"/>
  <c r="F1577" i="5"/>
  <c r="R1576" i="5"/>
  <c r="J1576" i="5"/>
  <c r="K1576" i="5" s="1"/>
  <c r="G1576" i="5"/>
  <c r="F1576" i="5"/>
  <c r="R1575" i="5"/>
  <c r="J1575" i="5"/>
  <c r="K1575" i="5" s="1"/>
  <c r="G1575" i="5"/>
  <c r="P1575" i="5" s="1"/>
  <c r="F1575" i="5"/>
  <c r="R1574" i="5"/>
  <c r="J1574" i="5"/>
  <c r="K1574" i="5" s="1"/>
  <c r="G1574" i="5"/>
  <c r="P1574" i="5" s="1"/>
  <c r="F1574" i="5"/>
  <c r="R1573" i="5"/>
  <c r="J1573" i="5"/>
  <c r="K1573" i="5" s="1"/>
  <c r="G1573" i="5"/>
  <c r="F1573" i="5"/>
  <c r="R1572" i="5"/>
  <c r="J1572" i="5"/>
  <c r="K1572" i="5" s="1"/>
  <c r="G1572" i="5"/>
  <c r="F1572" i="5"/>
  <c r="R1571" i="5"/>
  <c r="J1571" i="5"/>
  <c r="K1571" i="5" s="1"/>
  <c r="G1571" i="5"/>
  <c r="P1571" i="5" s="1"/>
  <c r="F1571" i="5"/>
  <c r="R1570" i="5"/>
  <c r="J1570" i="5"/>
  <c r="K1570" i="5" s="1"/>
  <c r="G1570" i="5"/>
  <c r="F1570" i="5"/>
  <c r="R1569" i="5"/>
  <c r="J1569" i="5"/>
  <c r="K1569" i="5" s="1"/>
  <c r="G1569" i="5"/>
  <c r="P1569" i="5" s="1"/>
  <c r="F1569" i="5"/>
  <c r="R1568" i="5"/>
  <c r="J1568" i="5"/>
  <c r="K1568" i="5" s="1"/>
  <c r="G1568" i="5"/>
  <c r="P1568" i="5" s="1"/>
  <c r="F1568" i="5"/>
  <c r="R1567" i="5"/>
  <c r="J1567" i="5"/>
  <c r="K1567" i="5" s="1"/>
  <c r="G1567" i="5"/>
  <c r="P1567" i="5" s="1"/>
  <c r="F1567" i="5"/>
  <c r="R1566" i="5"/>
  <c r="J1566" i="5"/>
  <c r="K1566" i="5" s="1"/>
  <c r="G1566" i="5"/>
  <c r="P1566" i="5" s="1"/>
  <c r="F1566" i="5"/>
  <c r="R1565" i="5"/>
  <c r="J1565" i="5"/>
  <c r="K1565" i="5" s="1"/>
  <c r="G1565" i="5"/>
  <c r="F1565" i="5"/>
  <c r="R1564" i="5"/>
  <c r="J1564" i="5"/>
  <c r="K1564" i="5" s="1"/>
  <c r="G1564" i="5"/>
  <c r="F1564" i="5"/>
  <c r="R1563" i="5"/>
  <c r="J1563" i="5"/>
  <c r="K1563" i="5" s="1"/>
  <c r="G1563" i="5"/>
  <c r="P1563" i="5" s="1"/>
  <c r="F1563" i="5"/>
  <c r="R1562" i="5"/>
  <c r="J1562" i="5"/>
  <c r="K1562" i="5" s="1"/>
  <c r="G1562" i="5"/>
  <c r="P1562" i="5" s="1"/>
  <c r="F1562" i="5"/>
  <c r="R1561" i="5"/>
  <c r="J1561" i="5"/>
  <c r="K1561" i="5" s="1"/>
  <c r="G1561" i="5"/>
  <c r="P1561" i="5" s="1"/>
  <c r="F1561" i="5"/>
  <c r="R1560" i="5"/>
  <c r="J1560" i="5"/>
  <c r="K1560" i="5" s="1"/>
  <c r="G1560" i="5"/>
  <c r="F1560" i="5"/>
  <c r="R1559" i="5"/>
  <c r="J1559" i="5"/>
  <c r="K1559" i="5" s="1"/>
  <c r="G1559" i="5"/>
  <c r="F1559" i="5"/>
  <c r="R1558" i="5"/>
  <c r="J1558" i="5"/>
  <c r="K1558" i="5" s="1"/>
  <c r="G1558" i="5"/>
  <c r="F1558" i="5"/>
  <c r="R1557" i="5"/>
  <c r="J1557" i="5"/>
  <c r="K1557" i="5" s="1"/>
  <c r="G1557" i="5"/>
  <c r="F1557" i="5"/>
  <c r="R1556" i="5"/>
  <c r="J1556" i="5"/>
  <c r="K1556" i="5" s="1"/>
  <c r="G1556" i="5"/>
  <c r="F1556" i="5"/>
  <c r="R1555" i="5"/>
  <c r="J1555" i="5"/>
  <c r="K1555" i="5" s="1"/>
  <c r="G1555" i="5"/>
  <c r="F1555" i="5"/>
  <c r="R1554" i="5"/>
  <c r="J1554" i="5"/>
  <c r="K1554" i="5" s="1"/>
  <c r="G1554" i="5"/>
  <c r="P1554" i="5" s="1"/>
  <c r="F1554" i="5"/>
  <c r="R1553" i="5"/>
  <c r="J1553" i="5"/>
  <c r="K1553" i="5" s="1"/>
  <c r="G1553" i="5"/>
  <c r="P1553" i="5" s="1"/>
  <c r="F1553" i="5"/>
  <c r="R1552" i="5"/>
  <c r="J1552" i="5"/>
  <c r="K1552" i="5" s="1"/>
  <c r="G1552" i="5"/>
  <c r="P1552" i="5" s="1"/>
  <c r="F1552" i="5"/>
  <c r="R1551" i="5"/>
  <c r="J1551" i="5"/>
  <c r="K1551" i="5" s="1"/>
  <c r="G1551" i="5"/>
  <c r="F1551" i="5"/>
  <c r="R1550" i="5"/>
  <c r="J1550" i="5"/>
  <c r="K1550" i="5" s="1"/>
  <c r="G1550" i="5"/>
  <c r="P1550" i="5" s="1"/>
  <c r="F1550" i="5"/>
  <c r="R1549" i="5"/>
  <c r="J1549" i="5"/>
  <c r="K1549" i="5" s="1"/>
  <c r="G1549" i="5"/>
  <c r="F1549" i="5"/>
  <c r="R1548" i="5"/>
  <c r="J1548" i="5"/>
  <c r="K1548" i="5" s="1"/>
  <c r="G1548" i="5"/>
  <c r="F1548" i="5"/>
  <c r="R1547" i="5"/>
  <c r="J1547" i="5"/>
  <c r="K1547" i="5" s="1"/>
  <c r="G1547" i="5"/>
  <c r="F1547" i="5"/>
  <c r="R1546" i="5"/>
  <c r="J1546" i="5"/>
  <c r="K1546" i="5" s="1"/>
  <c r="G1546" i="5"/>
  <c r="P1546" i="5" s="1"/>
  <c r="F1546" i="5"/>
  <c r="R1545" i="5"/>
  <c r="J1545" i="5"/>
  <c r="K1545" i="5" s="1"/>
  <c r="G1545" i="5"/>
  <c r="F1545" i="5"/>
  <c r="R1544" i="5"/>
  <c r="J1544" i="5"/>
  <c r="K1544" i="5" s="1"/>
  <c r="G1544" i="5"/>
  <c r="F1544" i="5"/>
  <c r="R1543" i="5"/>
  <c r="J1543" i="5"/>
  <c r="K1543" i="5" s="1"/>
  <c r="G1543" i="5"/>
  <c r="P1543" i="5" s="1"/>
  <c r="F1543" i="5"/>
  <c r="R1542" i="5"/>
  <c r="J1542" i="5"/>
  <c r="K1542" i="5" s="1"/>
  <c r="G1542" i="5"/>
  <c r="P1542" i="5" s="1"/>
  <c r="F1542" i="5"/>
  <c r="R1541" i="5"/>
  <c r="J1541" i="5"/>
  <c r="K1541" i="5" s="1"/>
  <c r="G1541" i="5"/>
  <c r="P1541" i="5" s="1"/>
  <c r="F1541" i="5"/>
  <c r="R1540" i="5"/>
  <c r="J1540" i="5"/>
  <c r="K1540" i="5" s="1"/>
  <c r="G1540" i="5"/>
  <c r="I1540" i="5" s="1"/>
  <c r="F1540" i="5"/>
  <c r="R1539" i="5"/>
  <c r="J1539" i="5"/>
  <c r="K1539" i="5" s="1"/>
  <c r="G1539" i="5"/>
  <c r="P1539" i="5" s="1"/>
  <c r="F1539" i="5"/>
  <c r="R1538" i="5"/>
  <c r="J1538" i="5"/>
  <c r="K1538" i="5" s="1"/>
  <c r="G1538" i="5"/>
  <c r="F1538" i="5"/>
  <c r="R1537" i="5"/>
  <c r="J1537" i="5"/>
  <c r="K1537" i="5" s="1"/>
  <c r="G1537" i="5"/>
  <c r="I1537" i="5" s="1"/>
  <c r="F1537" i="5"/>
  <c r="R1536" i="5"/>
  <c r="J1536" i="5"/>
  <c r="K1536" i="5" s="1"/>
  <c r="G1536" i="5"/>
  <c r="P1536" i="5" s="1"/>
  <c r="F1536" i="5"/>
  <c r="R1535" i="5"/>
  <c r="J1535" i="5"/>
  <c r="K1535" i="5" s="1"/>
  <c r="G1535" i="5"/>
  <c r="F1535" i="5"/>
  <c r="R1534" i="5"/>
  <c r="J1534" i="5"/>
  <c r="K1534" i="5" s="1"/>
  <c r="G1534" i="5"/>
  <c r="P1534" i="5" s="1"/>
  <c r="F1534" i="5"/>
  <c r="R1533" i="5"/>
  <c r="J1533" i="5"/>
  <c r="K1533" i="5" s="1"/>
  <c r="G1533" i="5"/>
  <c r="P1533" i="5" s="1"/>
  <c r="F1533" i="5"/>
  <c r="R1532" i="5"/>
  <c r="J1532" i="5"/>
  <c r="K1532" i="5" s="1"/>
  <c r="G1532" i="5"/>
  <c r="F1532" i="5"/>
  <c r="R1531" i="5"/>
  <c r="J1531" i="5"/>
  <c r="K1531" i="5" s="1"/>
  <c r="G1531" i="5"/>
  <c r="P1531" i="5" s="1"/>
  <c r="F1531" i="5"/>
  <c r="R1530" i="5"/>
  <c r="J1530" i="5"/>
  <c r="K1530" i="5" s="1"/>
  <c r="G1530" i="5"/>
  <c r="F1530" i="5"/>
  <c r="R1529" i="5"/>
  <c r="J1529" i="5"/>
  <c r="K1529" i="5" s="1"/>
  <c r="G1529" i="5"/>
  <c r="P1529" i="5" s="1"/>
  <c r="F1529" i="5"/>
  <c r="R1528" i="5"/>
  <c r="J1528" i="5"/>
  <c r="K1528" i="5" s="1"/>
  <c r="G1528" i="5"/>
  <c r="P1528" i="5" s="1"/>
  <c r="F1528" i="5"/>
  <c r="R1527" i="5"/>
  <c r="J1527" i="5"/>
  <c r="K1527" i="5" s="1"/>
  <c r="G1527" i="5"/>
  <c r="F1527" i="5"/>
  <c r="R1526" i="5"/>
  <c r="J1526" i="5"/>
  <c r="K1526" i="5" s="1"/>
  <c r="G1526" i="5"/>
  <c r="F1526" i="5"/>
  <c r="R1525" i="5"/>
  <c r="J1525" i="5"/>
  <c r="K1525" i="5" s="1"/>
  <c r="G1525" i="5"/>
  <c r="F1525" i="5"/>
  <c r="R1524" i="5"/>
  <c r="J1524" i="5"/>
  <c r="K1524" i="5" s="1"/>
  <c r="G1524" i="5"/>
  <c r="F1524" i="5"/>
  <c r="R1523" i="5"/>
  <c r="J1523" i="5"/>
  <c r="K1523" i="5" s="1"/>
  <c r="G1523" i="5"/>
  <c r="F1523" i="5"/>
  <c r="R1522" i="5"/>
  <c r="J1522" i="5"/>
  <c r="K1522" i="5" s="1"/>
  <c r="G1522" i="5"/>
  <c r="P1522" i="5" s="1"/>
  <c r="F1522" i="5"/>
  <c r="R1521" i="5"/>
  <c r="J1521" i="5"/>
  <c r="K1521" i="5" s="1"/>
  <c r="G1521" i="5"/>
  <c r="F1521" i="5"/>
  <c r="R1520" i="5"/>
  <c r="J1520" i="5"/>
  <c r="K1520" i="5" s="1"/>
  <c r="G1520" i="5"/>
  <c r="P1520" i="5" s="1"/>
  <c r="F1520" i="5"/>
  <c r="R1519" i="5"/>
  <c r="J1519" i="5"/>
  <c r="K1519" i="5" s="1"/>
  <c r="G1519" i="5"/>
  <c r="P1519" i="5" s="1"/>
  <c r="F1519" i="5"/>
  <c r="R1518" i="5"/>
  <c r="J1518" i="5"/>
  <c r="K1518" i="5" s="1"/>
  <c r="G1518" i="5"/>
  <c r="P1518" i="5" s="1"/>
  <c r="F1518" i="5"/>
  <c r="R1517" i="5"/>
  <c r="J1517" i="5"/>
  <c r="K1517" i="5" s="1"/>
  <c r="G1517" i="5"/>
  <c r="P1517" i="5" s="1"/>
  <c r="F1517" i="5"/>
  <c r="R1516" i="5"/>
  <c r="J1516" i="5"/>
  <c r="K1516" i="5" s="1"/>
  <c r="G1516" i="5"/>
  <c r="P1516" i="5" s="1"/>
  <c r="F1516" i="5"/>
  <c r="R1515" i="5"/>
  <c r="J1515" i="5"/>
  <c r="K1515" i="5" s="1"/>
  <c r="G1515" i="5"/>
  <c r="F1515" i="5"/>
  <c r="R1514" i="5"/>
  <c r="J1514" i="5"/>
  <c r="K1514" i="5" s="1"/>
  <c r="G1514" i="5"/>
  <c r="P1514" i="5" s="1"/>
  <c r="F1514" i="5"/>
  <c r="R1513" i="5"/>
  <c r="J1513" i="5"/>
  <c r="K1513" i="5" s="1"/>
  <c r="G1513" i="5"/>
  <c r="F1513" i="5"/>
  <c r="R1512" i="5"/>
  <c r="J1512" i="5"/>
  <c r="K1512" i="5" s="1"/>
  <c r="G1512" i="5"/>
  <c r="P1512" i="5" s="1"/>
  <c r="F1512" i="5"/>
  <c r="R1511" i="5"/>
  <c r="J1511" i="5"/>
  <c r="K1511" i="5" s="1"/>
  <c r="G1511" i="5"/>
  <c r="P1511" i="5" s="1"/>
  <c r="F1511" i="5"/>
  <c r="R1510" i="5"/>
  <c r="J1510" i="5"/>
  <c r="K1510" i="5" s="1"/>
  <c r="G1510" i="5"/>
  <c r="P1510" i="5" s="1"/>
  <c r="F1510" i="5"/>
  <c r="R1509" i="5"/>
  <c r="J1509" i="5"/>
  <c r="K1509" i="5" s="1"/>
  <c r="G1509" i="5"/>
  <c r="P1509" i="5" s="1"/>
  <c r="F1509" i="5"/>
  <c r="R1508" i="5"/>
  <c r="J1508" i="5"/>
  <c r="K1508" i="5" s="1"/>
  <c r="G1508" i="5"/>
  <c r="P1508" i="5" s="1"/>
  <c r="F1508" i="5"/>
  <c r="R1507" i="5"/>
  <c r="J1507" i="5"/>
  <c r="K1507" i="5" s="1"/>
  <c r="G1507" i="5"/>
  <c r="F1507" i="5"/>
  <c r="R1506" i="5"/>
  <c r="J1506" i="5"/>
  <c r="K1506" i="5" s="1"/>
  <c r="G1506" i="5"/>
  <c r="P1506" i="5" s="1"/>
  <c r="F1506" i="5"/>
  <c r="R1505" i="5"/>
  <c r="J1505" i="5"/>
  <c r="K1505" i="5" s="1"/>
  <c r="G1505" i="5"/>
  <c r="F1505" i="5"/>
  <c r="R1504" i="5"/>
  <c r="J1504" i="5"/>
  <c r="K1504" i="5" s="1"/>
  <c r="G1504" i="5"/>
  <c r="P1504" i="5" s="1"/>
  <c r="F1504" i="5"/>
  <c r="R1503" i="5"/>
  <c r="J1503" i="5"/>
  <c r="K1503" i="5" s="1"/>
  <c r="G1503" i="5"/>
  <c r="P1503" i="5" s="1"/>
  <c r="F1503" i="5"/>
  <c r="R1502" i="5"/>
  <c r="J1502" i="5"/>
  <c r="K1502" i="5" s="1"/>
  <c r="G1502" i="5"/>
  <c r="F1502" i="5"/>
  <c r="R1501" i="5"/>
  <c r="J1501" i="5"/>
  <c r="K1501" i="5" s="1"/>
  <c r="G1501" i="5"/>
  <c r="P1501" i="5" s="1"/>
  <c r="F1501" i="5"/>
  <c r="R1500" i="5"/>
  <c r="J1500" i="5"/>
  <c r="K1500" i="5" s="1"/>
  <c r="G1500" i="5"/>
  <c r="P1500" i="5" s="1"/>
  <c r="F1500" i="5"/>
  <c r="R1499" i="5"/>
  <c r="J1499" i="5"/>
  <c r="K1499" i="5" s="1"/>
  <c r="G1499" i="5"/>
  <c r="P1499" i="5" s="1"/>
  <c r="F1499" i="5"/>
  <c r="R1498" i="5"/>
  <c r="J1498" i="5"/>
  <c r="K1498" i="5" s="1"/>
  <c r="G1498" i="5"/>
  <c r="F1498" i="5"/>
  <c r="R1497" i="5"/>
  <c r="J1497" i="5"/>
  <c r="K1497" i="5" s="1"/>
  <c r="G1497" i="5"/>
  <c r="P1497" i="5" s="1"/>
  <c r="F1497" i="5"/>
  <c r="R1496" i="5"/>
  <c r="J1496" i="5"/>
  <c r="K1496" i="5" s="1"/>
  <c r="G1496" i="5"/>
  <c r="F1496" i="5"/>
  <c r="R1495" i="5"/>
  <c r="J1495" i="5"/>
  <c r="K1495" i="5" s="1"/>
  <c r="G1495" i="5"/>
  <c r="P1495" i="5" s="1"/>
  <c r="F1495" i="5"/>
  <c r="R1494" i="5"/>
  <c r="J1494" i="5"/>
  <c r="K1494" i="5" s="1"/>
  <c r="G1494" i="5"/>
  <c r="P1494" i="5" s="1"/>
  <c r="F1494" i="5"/>
  <c r="R1493" i="5"/>
  <c r="J1493" i="5"/>
  <c r="K1493" i="5" s="1"/>
  <c r="G1493" i="5"/>
  <c r="P1493" i="5" s="1"/>
  <c r="F1493" i="5"/>
  <c r="R1492" i="5"/>
  <c r="J1492" i="5"/>
  <c r="K1492" i="5" s="1"/>
  <c r="G1492" i="5"/>
  <c r="F1492" i="5"/>
  <c r="R1491" i="5"/>
  <c r="J1491" i="5"/>
  <c r="K1491" i="5" s="1"/>
  <c r="G1491" i="5"/>
  <c r="P1491" i="5" s="1"/>
  <c r="F1491" i="5"/>
  <c r="R1490" i="5"/>
  <c r="J1490" i="5"/>
  <c r="K1490" i="5" s="1"/>
  <c r="G1490" i="5"/>
  <c r="F1490" i="5"/>
  <c r="R1489" i="5"/>
  <c r="J1489" i="5"/>
  <c r="K1489" i="5" s="1"/>
  <c r="G1489" i="5"/>
  <c r="F1489" i="5"/>
  <c r="R1488" i="5"/>
  <c r="J1488" i="5"/>
  <c r="K1488" i="5" s="1"/>
  <c r="G1488" i="5"/>
  <c r="P1488" i="5" s="1"/>
  <c r="F1488" i="5"/>
  <c r="R1487" i="5"/>
  <c r="J1487" i="5"/>
  <c r="K1487" i="5" s="1"/>
  <c r="G1487" i="5"/>
  <c r="P1487" i="5" s="1"/>
  <c r="F1487" i="5"/>
  <c r="R1486" i="5"/>
  <c r="J1486" i="5"/>
  <c r="K1486" i="5" s="1"/>
  <c r="G1486" i="5"/>
  <c r="F1486" i="5"/>
  <c r="R1485" i="5"/>
  <c r="J1485" i="5"/>
  <c r="K1485" i="5" s="1"/>
  <c r="G1485" i="5"/>
  <c r="P1485" i="5" s="1"/>
  <c r="F1485" i="5"/>
  <c r="R1484" i="5"/>
  <c r="J1484" i="5"/>
  <c r="K1484" i="5" s="1"/>
  <c r="G1484" i="5"/>
  <c r="F1484" i="5"/>
  <c r="R1483" i="5"/>
  <c r="J1483" i="5"/>
  <c r="K1483" i="5" s="1"/>
  <c r="G1483" i="5"/>
  <c r="F1483" i="5"/>
  <c r="R1482" i="5"/>
  <c r="J1482" i="5"/>
  <c r="K1482" i="5" s="1"/>
  <c r="G1482" i="5"/>
  <c r="F1482" i="5"/>
  <c r="R1481" i="5"/>
  <c r="J1481" i="5"/>
  <c r="K1481" i="5" s="1"/>
  <c r="G1481" i="5"/>
  <c r="P1481" i="5" s="1"/>
  <c r="F1481" i="5"/>
  <c r="R1480" i="5"/>
  <c r="J1480" i="5"/>
  <c r="K1480" i="5" s="1"/>
  <c r="G1480" i="5"/>
  <c r="P1480" i="5" s="1"/>
  <c r="F1480" i="5"/>
  <c r="R1479" i="5"/>
  <c r="J1479" i="5"/>
  <c r="K1479" i="5" s="1"/>
  <c r="G1479" i="5"/>
  <c r="P1479" i="5" s="1"/>
  <c r="F1479" i="5"/>
  <c r="R1478" i="5"/>
  <c r="J1478" i="5"/>
  <c r="K1478" i="5" s="1"/>
  <c r="G1478" i="5"/>
  <c r="F1478" i="5"/>
  <c r="R1477" i="5"/>
  <c r="J1477" i="5"/>
  <c r="K1477" i="5" s="1"/>
  <c r="G1477" i="5"/>
  <c r="P1477" i="5" s="1"/>
  <c r="F1477" i="5"/>
  <c r="R1476" i="5"/>
  <c r="J1476" i="5"/>
  <c r="K1476" i="5" s="1"/>
  <c r="G1476" i="5"/>
  <c r="F1476" i="5"/>
  <c r="R1475" i="5"/>
  <c r="J1475" i="5"/>
  <c r="K1475" i="5" s="1"/>
  <c r="G1475" i="5"/>
  <c r="P1475" i="5" s="1"/>
  <c r="F1475" i="5"/>
  <c r="R1474" i="5"/>
  <c r="J1474" i="5"/>
  <c r="K1474" i="5" s="1"/>
  <c r="G1474" i="5"/>
  <c r="F1474" i="5"/>
  <c r="R1473" i="5"/>
  <c r="J1473" i="5"/>
  <c r="K1473" i="5" s="1"/>
  <c r="G1473" i="5"/>
  <c r="F1473" i="5"/>
  <c r="R1472" i="5"/>
  <c r="J1472" i="5"/>
  <c r="K1472" i="5" s="1"/>
  <c r="G1472" i="5"/>
  <c r="P1472" i="5" s="1"/>
  <c r="F1472" i="5"/>
  <c r="R1471" i="5"/>
  <c r="J1471" i="5"/>
  <c r="K1471" i="5" s="1"/>
  <c r="G1471" i="5"/>
  <c r="P1471" i="5" s="1"/>
  <c r="F1471" i="5"/>
  <c r="R1470" i="5"/>
  <c r="J1470" i="5"/>
  <c r="K1470" i="5" s="1"/>
  <c r="G1470" i="5"/>
  <c r="F1470" i="5"/>
  <c r="R1469" i="5"/>
  <c r="J1469" i="5"/>
  <c r="K1469" i="5" s="1"/>
  <c r="G1469" i="5"/>
  <c r="P1469" i="5" s="1"/>
  <c r="F1469" i="5"/>
  <c r="R1468" i="5"/>
  <c r="J1468" i="5"/>
  <c r="K1468" i="5" s="1"/>
  <c r="G1468" i="5"/>
  <c r="Q1468" i="5" s="1"/>
  <c r="F1468" i="5"/>
  <c r="R1467" i="5"/>
  <c r="J1467" i="5"/>
  <c r="K1467" i="5" s="1"/>
  <c r="G1467" i="5"/>
  <c r="F1467" i="5"/>
  <c r="R1466" i="5"/>
  <c r="J1466" i="5"/>
  <c r="K1466" i="5" s="1"/>
  <c r="G1466" i="5"/>
  <c r="P1466" i="5" s="1"/>
  <c r="F1466" i="5"/>
  <c r="R1465" i="5"/>
  <c r="J1465" i="5"/>
  <c r="K1465" i="5" s="1"/>
  <c r="G1465" i="5"/>
  <c r="P1465" i="5" s="1"/>
  <c r="F1465" i="5"/>
  <c r="R1464" i="5"/>
  <c r="J1464" i="5"/>
  <c r="K1464" i="5" s="1"/>
  <c r="G1464" i="5"/>
  <c r="F1464" i="5"/>
  <c r="R1463" i="5"/>
  <c r="J1463" i="5"/>
  <c r="K1463" i="5" s="1"/>
  <c r="G1463" i="5"/>
  <c r="F1463" i="5"/>
  <c r="R1462" i="5"/>
  <c r="J1462" i="5"/>
  <c r="K1462" i="5" s="1"/>
  <c r="G1462" i="5"/>
  <c r="Q1462" i="5" s="1"/>
  <c r="F1462" i="5"/>
  <c r="R1461" i="5"/>
  <c r="J1461" i="5"/>
  <c r="K1461" i="5" s="1"/>
  <c r="G1461" i="5"/>
  <c r="H1461" i="5" s="1"/>
  <c r="F1461" i="5"/>
  <c r="R1460" i="5"/>
  <c r="J1460" i="5"/>
  <c r="K1460" i="5" s="1"/>
  <c r="G1460" i="5"/>
  <c r="P1460" i="5" s="1"/>
  <c r="F1460" i="5"/>
  <c r="R1459" i="5"/>
  <c r="J1459" i="5"/>
  <c r="K1459" i="5" s="1"/>
  <c r="G1459" i="5"/>
  <c r="P1459" i="5" s="1"/>
  <c r="F1459" i="5"/>
  <c r="R1458" i="5"/>
  <c r="J1458" i="5"/>
  <c r="K1458" i="5" s="1"/>
  <c r="G1458" i="5"/>
  <c r="P1458" i="5" s="1"/>
  <c r="F1458" i="5"/>
  <c r="R1457" i="5"/>
  <c r="J1457" i="5"/>
  <c r="K1457" i="5" s="1"/>
  <c r="G1457" i="5"/>
  <c r="F1457" i="5"/>
  <c r="R1456" i="5"/>
  <c r="J1456" i="5"/>
  <c r="K1456" i="5" s="1"/>
  <c r="G1456" i="5"/>
  <c r="F1456" i="5"/>
  <c r="R1455" i="5"/>
  <c r="J1455" i="5"/>
  <c r="K1455" i="5" s="1"/>
  <c r="G1455" i="5"/>
  <c r="P1455" i="5" s="1"/>
  <c r="F1455" i="5"/>
  <c r="R1454" i="5"/>
  <c r="J1454" i="5"/>
  <c r="K1454" i="5" s="1"/>
  <c r="G1454" i="5"/>
  <c r="F1454" i="5"/>
  <c r="R1453" i="5"/>
  <c r="J1453" i="5"/>
  <c r="K1453" i="5" s="1"/>
  <c r="G1453" i="5"/>
  <c r="P1453" i="5" s="1"/>
  <c r="F1453" i="5"/>
  <c r="R1452" i="5"/>
  <c r="J1452" i="5"/>
  <c r="K1452" i="5" s="1"/>
  <c r="G1452" i="5"/>
  <c r="F1452" i="5"/>
  <c r="R1451" i="5"/>
  <c r="J1451" i="5"/>
  <c r="K1451" i="5" s="1"/>
  <c r="G1451" i="5"/>
  <c r="P1451" i="5" s="1"/>
  <c r="F1451" i="5"/>
  <c r="R1450" i="5"/>
  <c r="J1450" i="5"/>
  <c r="K1450" i="5" s="1"/>
  <c r="G1450" i="5"/>
  <c r="F1450" i="5"/>
  <c r="R1449" i="5"/>
  <c r="J1449" i="5"/>
  <c r="K1449" i="5" s="1"/>
  <c r="G1449" i="5"/>
  <c r="Q1449" i="5" s="1"/>
  <c r="F1449" i="5"/>
  <c r="R1448" i="5"/>
  <c r="J1448" i="5"/>
  <c r="K1448" i="5" s="1"/>
  <c r="G1448" i="5"/>
  <c r="P1448" i="5" s="1"/>
  <c r="F1448" i="5"/>
  <c r="R1447" i="5"/>
  <c r="J1447" i="5"/>
  <c r="K1447" i="5" s="1"/>
  <c r="G1447" i="5"/>
  <c r="Q1447" i="5" s="1"/>
  <c r="F1447" i="5"/>
  <c r="R1446" i="5"/>
  <c r="J1446" i="5"/>
  <c r="K1446" i="5" s="1"/>
  <c r="G1446" i="5"/>
  <c r="F1446" i="5"/>
  <c r="R1445" i="5"/>
  <c r="J1445" i="5"/>
  <c r="K1445" i="5" s="1"/>
  <c r="G1445" i="5"/>
  <c r="P1445" i="5" s="1"/>
  <c r="F1445" i="5"/>
  <c r="R1444" i="5"/>
  <c r="J1444" i="5"/>
  <c r="K1444" i="5" s="1"/>
  <c r="G1444" i="5"/>
  <c r="F1444" i="5"/>
  <c r="R1443" i="5"/>
  <c r="J1443" i="5"/>
  <c r="K1443" i="5" s="1"/>
  <c r="G1443" i="5"/>
  <c r="F1443" i="5"/>
  <c r="R1442" i="5"/>
  <c r="J1442" i="5"/>
  <c r="K1442" i="5" s="1"/>
  <c r="G1442" i="5"/>
  <c r="F1442" i="5"/>
  <c r="R1441" i="5"/>
  <c r="J1441" i="5"/>
  <c r="K1441" i="5" s="1"/>
  <c r="G1441" i="5"/>
  <c r="P1441" i="5" s="1"/>
  <c r="F1441" i="5"/>
  <c r="R1440" i="5"/>
  <c r="J1440" i="5"/>
  <c r="K1440" i="5" s="1"/>
  <c r="G1440" i="5"/>
  <c r="Q1440" i="5" s="1"/>
  <c r="F1440" i="5"/>
  <c r="R1439" i="5"/>
  <c r="J1439" i="5"/>
  <c r="K1439" i="5" s="1"/>
  <c r="G1439" i="5"/>
  <c r="P1439" i="5" s="1"/>
  <c r="F1439" i="5"/>
  <c r="R1438" i="5"/>
  <c r="J1438" i="5"/>
  <c r="K1438" i="5" s="1"/>
  <c r="G1438" i="5"/>
  <c r="F1438" i="5"/>
  <c r="R1437" i="5"/>
  <c r="J1437" i="5"/>
  <c r="K1437" i="5" s="1"/>
  <c r="G1437" i="5"/>
  <c r="F1437" i="5"/>
  <c r="R1436" i="5"/>
  <c r="J1436" i="5"/>
  <c r="K1436" i="5" s="1"/>
  <c r="G1436" i="5"/>
  <c r="P1436" i="5" s="1"/>
  <c r="F1436" i="5"/>
  <c r="R1435" i="5"/>
  <c r="J1435" i="5"/>
  <c r="K1435" i="5" s="1"/>
  <c r="G1435" i="5"/>
  <c r="P1435" i="5" s="1"/>
  <c r="F1435" i="5"/>
  <c r="R1434" i="5"/>
  <c r="J1434" i="5"/>
  <c r="K1434" i="5" s="1"/>
  <c r="G1434" i="5"/>
  <c r="P1434" i="5" s="1"/>
  <c r="F1434" i="5"/>
  <c r="R1433" i="5"/>
  <c r="J1433" i="5"/>
  <c r="K1433" i="5" s="1"/>
  <c r="G1433" i="5"/>
  <c r="F1433" i="5"/>
  <c r="R1432" i="5"/>
  <c r="J1432" i="5"/>
  <c r="K1432" i="5" s="1"/>
  <c r="G1432" i="5"/>
  <c r="P1432" i="5" s="1"/>
  <c r="F1432" i="5"/>
  <c r="R1431" i="5"/>
  <c r="J1431" i="5"/>
  <c r="K1431" i="5" s="1"/>
  <c r="G1431" i="5"/>
  <c r="P1431" i="5" s="1"/>
  <c r="F1431" i="5"/>
  <c r="R1430" i="5"/>
  <c r="J1430" i="5"/>
  <c r="K1430" i="5" s="1"/>
  <c r="G1430" i="5"/>
  <c r="P1430" i="5" s="1"/>
  <c r="F1430" i="5"/>
  <c r="R1429" i="5"/>
  <c r="J1429" i="5"/>
  <c r="K1429" i="5" s="1"/>
  <c r="G1429" i="5"/>
  <c r="P1429" i="5" s="1"/>
  <c r="F1429" i="5"/>
  <c r="R1428" i="5"/>
  <c r="J1428" i="5"/>
  <c r="K1428" i="5" s="1"/>
  <c r="G1428" i="5"/>
  <c r="F1428" i="5"/>
  <c r="R1427" i="5"/>
  <c r="J1427" i="5"/>
  <c r="K1427" i="5" s="1"/>
  <c r="G1427" i="5"/>
  <c r="F1427" i="5"/>
  <c r="R1426" i="5"/>
  <c r="J1426" i="5"/>
  <c r="K1426" i="5" s="1"/>
  <c r="G1426" i="5"/>
  <c r="F1426" i="5"/>
  <c r="R1425" i="5"/>
  <c r="J1425" i="5"/>
  <c r="K1425" i="5" s="1"/>
  <c r="G1425" i="5"/>
  <c r="P1425" i="5" s="1"/>
  <c r="F1425" i="5"/>
  <c r="R1424" i="5"/>
  <c r="J1424" i="5"/>
  <c r="K1424" i="5" s="1"/>
  <c r="G1424" i="5"/>
  <c r="P1424" i="5" s="1"/>
  <c r="F1424" i="5"/>
  <c r="R1423" i="5"/>
  <c r="J1423" i="5"/>
  <c r="K1423" i="5" s="1"/>
  <c r="G1423" i="5"/>
  <c r="F1423" i="5"/>
  <c r="R1422" i="5"/>
  <c r="J1422" i="5"/>
  <c r="K1422" i="5" s="1"/>
  <c r="G1422" i="5"/>
  <c r="F1422" i="5"/>
  <c r="R1421" i="5"/>
  <c r="J1421" i="5"/>
  <c r="K1421" i="5" s="1"/>
  <c r="G1421" i="5"/>
  <c r="F1421" i="5"/>
  <c r="R1420" i="5"/>
  <c r="J1420" i="5"/>
  <c r="K1420" i="5" s="1"/>
  <c r="G1420" i="5"/>
  <c r="F1420" i="5"/>
  <c r="R1419" i="5"/>
  <c r="J1419" i="5"/>
  <c r="K1419" i="5" s="1"/>
  <c r="G1419" i="5"/>
  <c r="P1419" i="5" s="1"/>
  <c r="F1419" i="5"/>
  <c r="R1418" i="5"/>
  <c r="J1418" i="5"/>
  <c r="K1418" i="5" s="1"/>
  <c r="G1418" i="5"/>
  <c r="F1418" i="5"/>
  <c r="R1417" i="5"/>
  <c r="J1417" i="5"/>
  <c r="K1417" i="5" s="1"/>
  <c r="G1417" i="5"/>
  <c r="P1417" i="5" s="1"/>
  <c r="F1417" i="5"/>
  <c r="R1416" i="5"/>
  <c r="J1416" i="5"/>
  <c r="K1416" i="5" s="1"/>
  <c r="G1416" i="5"/>
  <c r="Q1416" i="5" s="1"/>
  <c r="F1416" i="5"/>
  <c r="R1415" i="5"/>
  <c r="J1415" i="5"/>
  <c r="K1415" i="5" s="1"/>
  <c r="G1415" i="5"/>
  <c r="F1415" i="5"/>
  <c r="R1414" i="5"/>
  <c r="J1414" i="5"/>
  <c r="K1414" i="5" s="1"/>
  <c r="G1414" i="5"/>
  <c r="Q1414" i="5" s="1"/>
  <c r="F1414" i="5"/>
  <c r="R1413" i="5"/>
  <c r="J1413" i="5"/>
  <c r="K1413" i="5" s="1"/>
  <c r="G1413" i="5"/>
  <c r="Q1413" i="5" s="1"/>
  <c r="F1413" i="5"/>
  <c r="R1412" i="5"/>
  <c r="J1412" i="5"/>
  <c r="K1412" i="5" s="1"/>
  <c r="G1412" i="5"/>
  <c r="P1412" i="5" s="1"/>
  <c r="F1412" i="5"/>
  <c r="R1411" i="5"/>
  <c r="J1411" i="5"/>
  <c r="K1411" i="5" s="1"/>
  <c r="G1411" i="5"/>
  <c r="F1411" i="5"/>
  <c r="R1410" i="5"/>
  <c r="J1410" i="5"/>
  <c r="K1410" i="5" s="1"/>
  <c r="G1410" i="5"/>
  <c r="P1410" i="5" s="1"/>
  <c r="F1410" i="5"/>
  <c r="R1409" i="5"/>
  <c r="J1409" i="5"/>
  <c r="K1409" i="5" s="1"/>
  <c r="G1409" i="5"/>
  <c r="F1409" i="5"/>
  <c r="R1408" i="5"/>
  <c r="J1408" i="5"/>
  <c r="K1408" i="5" s="1"/>
  <c r="G1408" i="5"/>
  <c r="F1408" i="5"/>
  <c r="R1407" i="5"/>
  <c r="J1407" i="5"/>
  <c r="K1407" i="5" s="1"/>
  <c r="G1407" i="5"/>
  <c r="P1407" i="5" s="1"/>
  <c r="F1407" i="5"/>
  <c r="R1406" i="5"/>
  <c r="J1406" i="5"/>
  <c r="K1406" i="5" s="1"/>
  <c r="G1406" i="5"/>
  <c r="F1406" i="5"/>
  <c r="R1405" i="5"/>
  <c r="J1405" i="5"/>
  <c r="K1405" i="5" s="1"/>
  <c r="G1405" i="5"/>
  <c r="P1405" i="5" s="1"/>
  <c r="F1405" i="5"/>
  <c r="R1404" i="5"/>
  <c r="J1404" i="5"/>
  <c r="K1404" i="5" s="1"/>
  <c r="G1404" i="5"/>
  <c r="P1404" i="5" s="1"/>
  <c r="F1404" i="5"/>
  <c r="R1403" i="5"/>
  <c r="J1403" i="5"/>
  <c r="K1403" i="5" s="1"/>
  <c r="G1403" i="5"/>
  <c r="P1403" i="5" s="1"/>
  <c r="F1403" i="5"/>
  <c r="R1402" i="5"/>
  <c r="J1402" i="5"/>
  <c r="K1402" i="5" s="1"/>
  <c r="G1402" i="5"/>
  <c r="F1402" i="5"/>
  <c r="R1401" i="5"/>
  <c r="J1401" i="5"/>
  <c r="K1401" i="5" s="1"/>
  <c r="G1401" i="5"/>
  <c r="P1401" i="5" s="1"/>
  <c r="F1401" i="5"/>
  <c r="R1400" i="5"/>
  <c r="J1400" i="5"/>
  <c r="K1400" i="5" s="1"/>
  <c r="G1400" i="5"/>
  <c r="P1400" i="5" s="1"/>
  <c r="F1400" i="5"/>
  <c r="R1399" i="5"/>
  <c r="J1399" i="5"/>
  <c r="K1399" i="5" s="1"/>
  <c r="G1399" i="5"/>
  <c r="P1399" i="5" s="1"/>
  <c r="F1399" i="5"/>
  <c r="R1398" i="5"/>
  <c r="J1398" i="5"/>
  <c r="K1398" i="5" s="1"/>
  <c r="G1398" i="5"/>
  <c r="F1398" i="5"/>
  <c r="R1397" i="5"/>
  <c r="J1397" i="5"/>
  <c r="K1397" i="5" s="1"/>
  <c r="G1397" i="5"/>
  <c r="F1397" i="5"/>
  <c r="R1396" i="5"/>
  <c r="J1396" i="5"/>
  <c r="K1396" i="5" s="1"/>
  <c r="G1396" i="5"/>
  <c r="P1396" i="5" s="1"/>
  <c r="F1396" i="5"/>
  <c r="R1395" i="5"/>
  <c r="J1395" i="5"/>
  <c r="K1395" i="5" s="1"/>
  <c r="G1395" i="5"/>
  <c r="P1395" i="5" s="1"/>
  <c r="F1395" i="5"/>
  <c r="R1394" i="5"/>
  <c r="J1394" i="5"/>
  <c r="K1394" i="5" s="1"/>
  <c r="G1394" i="5"/>
  <c r="F1394" i="5"/>
  <c r="R1393" i="5"/>
  <c r="J1393" i="5"/>
  <c r="K1393" i="5" s="1"/>
  <c r="G1393" i="5"/>
  <c r="F1393" i="5"/>
  <c r="R1392" i="5"/>
  <c r="J1392" i="5"/>
  <c r="K1392" i="5" s="1"/>
  <c r="G1392" i="5"/>
  <c r="F1392" i="5"/>
  <c r="R1391" i="5"/>
  <c r="J1391" i="5"/>
  <c r="K1391" i="5" s="1"/>
  <c r="G1391" i="5"/>
  <c r="P1391" i="5" s="1"/>
  <c r="F1391" i="5"/>
  <c r="R1390" i="5"/>
  <c r="J1390" i="5"/>
  <c r="K1390" i="5" s="1"/>
  <c r="G1390" i="5"/>
  <c r="P1390" i="5" s="1"/>
  <c r="F1390" i="5"/>
  <c r="R1389" i="5"/>
  <c r="J1389" i="5"/>
  <c r="K1389" i="5" s="1"/>
  <c r="G1389" i="5"/>
  <c r="P1389" i="5" s="1"/>
  <c r="F1389" i="5"/>
  <c r="R1388" i="5"/>
  <c r="J1388" i="5"/>
  <c r="K1388" i="5" s="1"/>
  <c r="G1388" i="5"/>
  <c r="P1388" i="5" s="1"/>
  <c r="F1388" i="5"/>
  <c r="R1387" i="5"/>
  <c r="J1387" i="5"/>
  <c r="K1387" i="5" s="1"/>
  <c r="G1387" i="5"/>
  <c r="F1387" i="5"/>
  <c r="R1386" i="5"/>
  <c r="J1386" i="5"/>
  <c r="K1386" i="5" s="1"/>
  <c r="G1386" i="5"/>
  <c r="P1386" i="5" s="1"/>
  <c r="F1386" i="5"/>
  <c r="R1385" i="5"/>
  <c r="J1385" i="5"/>
  <c r="K1385" i="5" s="1"/>
  <c r="G1385" i="5"/>
  <c r="P1385" i="5" s="1"/>
  <c r="F1385" i="5"/>
  <c r="R1384" i="5"/>
  <c r="J1384" i="5"/>
  <c r="K1384" i="5" s="1"/>
  <c r="G1384" i="5"/>
  <c r="F1384" i="5"/>
  <c r="R1383" i="5"/>
  <c r="J1383" i="5"/>
  <c r="K1383" i="5" s="1"/>
  <c r="G1383" i="5"/>
  <c r="F1383" i="5"/>
  <c r="R1382" i="5"/>
  <c r="J1382" i="5"/>
  <c r="K1382" i="5" s="1"/>
  <c r="G1382" i="5"/>
  <c r="F1382" i="5"/>
  <c r="R1381" i="5"/>
  <c r="J1381" i="5"/>
  <c r="K1381" i="5" s="1"/>
  <c r="G1381" i="5"/>
  <c r="P1381" i="5" s="1"/>
  <c r="F1381" i="5"/>
  <c r="R1380" i="5"/>
  <c r="J1380" i="5"/>
  <c r="K1380" i="5" s="1"/>
  <c r="G1380" i="5"/>
  <c r="P1380" i="5" s="1"/>
  <c r="F1380" i="5"/>
  <c r="R1379" i="5"/>
  <c r="J1379" i="5"/>
  <c r="K1379" i="5" s="1"/>
  <c r="G1379" i="5"/>
  <c r="F1379" i="5"/>
  <c r="R1378" i="5"/>
  <c r="J1378" i="5"/>
  <c r="K1378" i="5" s="1"/>
  <c r="G1378" i="5"/>
  <c r="F1378" i="5"/>
  <c r="R1377" i="5"/>
  <c r="J1377" i="5"/>
  <c r="K1377" i="5" s="1"/>
  <c r="G1377" i="5"/>
  <c r="P1377" i="5" s="1"/>
  <c r="F1377" i="5"/>
  <c r="R1376" i="5"/>
  <c r="J1376" i="5"/>
  <c r="K1376" i="5" s="1"/>
  <c r="G1376" i="5"/>
  <c r="F1376" i="5"/>
  <c r="R1375" i="5"/>
  <c r="J1375" i="5"/>
  <c r="K1375" i="5" s="1"/>
  <c r="G1375" i="5"/>
  <c r="P1375" i="5" s="1"/>
  <c r="F1375" i="5"/>
  <c r="R1374" i="5"/>
  <c r="J1374" i="5"/>
  <c r="K1374" i="5" s="1"/>
  <c r="G1374" i="5"/>
  <c r="F1374" i="5"/>
  <c r="R1373" i="5"/>
  <c r="J1373" i="5"/>
  <c r="K1373" i="5" s="1"/>
  <c r="G1373" i="5"/>
  <c r="P1373" i="5" s="1"/>
  <c r="F1373" i="5"/>
  <c r="R1372" i="5"/>
  <c r="J1372" i="5"/>
  <c r="K1372" i="5" s="1"/>
  <c r="G1372" i="5"/>
  <c r="P1372" i="5" s="1"/>
  <c r="F1372" i="5"/>
  <c r="R1371" i="5"/>
  <c r="J1371" i="5"/>
  <c r="K1371" i="5" s="1"/>
  <c r="G1371" i="5"/>
  <c r="F1371" i="5"/>
  <c r="R1370" i="5"/>
  <c r="J1370" i="5"/>
  <c r="K1370" i="5" s="1"/>
  <c r="G1370" i="5"/>
  <c r="P1370" i="5" s="1"/>
  <c r="F1370" i="5"/>
  <c r="R1369" i="5"/>
  <c r="J1369" i="5"/>
  <c r="K1369" i="5" s="1"/>
  <c r="G1369" i="5"/>
  <c r="H1369" i="5" s="1"/>
  <c r="F1369" i="5"/>
  <c r="R1368" i="5"/>
  <c r="J1368" i="5"/>
  <c r="K1368" i="5" s="1"/>
  <c r="G1368" i="5"/>
  <c r="P1368" i="5" s="1"/>
  <c r="F1368" i="5"/>
  <c r="R1367" i="5"/>
  <c r="J1367" i="5"/>
  <c r="K1367" i="5" s="1"/>
  <c r="G1367" i="5"/>
  <c r="F1367" i="5"/>
  <c r="R1366" i="5"/>
  <c r="J1366" i="5"/>
  <c r="K1366" i="5" s="1"/>
  <c r="G1366" i="5"/>
  <c r="P1366" i="5" s="1"/>
  <c r="F1366" i="5"/>
  <c r="R1365" i="5"/>
  <c r="J1365" i="5"/>
  <c r="K1365" i="5" s="1"/>
  <c r="G1365" i="5"/>
  <c r="F1365" i="5"/>
  <c r="R1364" i="5"/>
  <c r="J1364" i="5"/>
  <c r="K1364" i="5" s="1"/>
  <c r="G1364" i="5"/>
  <c r="P1364" i="5" s="1"/>
  <c r="F1364" i="5"/>
  <c r="R1363" i="5"/>
  <c r="J1363" i="5"/>
  <c r="K1363" i="5" s="1"/>
  <c r="G1363" i="5"/>
  <c r="P1363" i="5" s="1"/>
  <c r="F1363" i="5"/>
  <c r="R1362" i="5"/>
  <c r="J1362" i="5"/>
  <c r="K1362" i="5" s="1"/>
  <c r="G1362" i="5"/>
  <c r="F1362" i="5"/>
  <c r="R1361" i="5"/>
  <c r="J1361" i="5"/>
  <c r="K1361" i="5" s="1"/>
  <c r="G1361" i="5"/>
  <c r="P1361" i="5" s="1"/>
  <c r="F1361" i="5"/>
  <c r="R1360" i="5"/>
  <c r="J1360" i="5"/>
  <c r="K1360" i="5" s="1"/>
  <c r="G1360" i="5"/>
  <c r="F1360" i="5"/>
  <c r="R1359" i="5"/>
  <c r="J1359" i="5"/>
  <c r="K1359" i="5" s="1"/>
  <c r="G1359" i="5"/>
  <c r="F1359" i="5"/>
  <c r="R1358" i="5"/>
  <c r="J1358" i="5"/>
  <c r="K1358" i="5" s="1"/>
  <c r="G1358" i="5"/>
  <c r="P1358" i="5" s="1"/>
  <c r="F1358" i="5"/>
  <c r="R1357" i="5"/>
  <c r="J1357" i="5"/>
  <c r="K1357" i="5" s="1"/>
  <c r="G1357" i="5"/>
  <c r="P1357" i="5" s="1"/>
  <c r="F1357" i="5"/>
  <c r="R1356" i="5"/>
  <c r="J1356" i="5"/>
  <c r="K1356" i="5" s="1"/>
  <c r="G1356" i="5"/>
  <c r="P1356" i="5" s="1"/>
  <c r="F1356" i="5"/>
  <c r="R1355" i="5"/>
  <c r="J1355" i="5"/>
  <c r="K1355" i="5" s="1"/>
  <c r="G1355" i="5"/>
  <c r="P1355" i="5" s="1"/>
  <c r="F1355" i="5"/>
  <c r="R1354" i="5"/>
  <c r="J1354" i="5"/>
  <c r="K1354" i="5" s="1"/>
  <c r="G1354" i="5"/>
  <c r="P1354" i="5" s="1"/>
  <c r="F1354" i="5"/>
  <c r="R1353" i="5"/>
  <c r="J1353" i="5"/>
  <c r="K1353" i="5" s="1"/>
  <c r="G1353" i="5"/>
  <c r="H1353" i="5" s="1"/>
  <c r="F1353" i="5"/>
  <c r="R1352" i="5"/>
  <c r="J1352" i="5"/>
  <c r="K1352" i="5" s="1"/>
  <c r="G1352" i="5"/>
  <c r="F1352" i="5"/>
  <c r="R1351" i="5"/>
  <c r="J1351" i="5"/>
  <c r="K1351" i="5" s="1"/>
  <c r="G1351" i="5"/>
  <c r="P1351" i="5" s="1"/>
  <c r="F1351" i="5"/>
  <c r="R1350" i="5"/>
  <c r="J1350" i="5"/>
  <c r="K1350" i="5" s="1"/>
  <c r="G1350" i="5"/>
  <c r="P1350" i="5" s="1"/>
  <c r="F1350" i="5"/>
  <c r="R1349" i="5"/>
  <c r="J1349" i="5"/>
  <c r="K1349" i="5" s="1"/>
  <c r="G1349" i="5"/>
  <c r="P1349" i="5" s="1"/>
  <c r="F1349" i="5"/>
  <c r="R1348" i="5"/>
  <c r="J1348" i="5"/>
  <c r="K1348" i="5" s="1"/>
  <c r="G1348" i="5"/>
  <c r="P1348" i="5" s="1"/>
  <c r="F1348" i="5"/>
  <c r="R1347" i="5"/>
  <c r="J1347" i="5"/>
  <c r="K1347" i="5" s="1"/>
  <c r="G1347" i="5"/>
  <c r="F1347" i="5"/>
  <c r="R1346" i="5"/>
  <c r="J1346" i="5"/>
  <c r="K1346" i="5" s="1"/>
  <c r="G1346" i="5"/>
  <c r="F1346" i="5"/>
  <c r="R1345" i="5"/>
  <c r="J1345" i="5"/>
  <c r="K1345" i="5" s="1"/>
  <c r="G1345" i="5"/>
  <c r="P1345" i="5" s="1"/>
  <c r="F1345" i="5"/>
  <c r="R1344" i="5"/>
  <c r="J1344" i="5"/>
  <c r="K1344" i="5" s="1"/>
  <c r="G1344" i="5"/>
  <c r="P1344" i="5" s="1"/>
  <c r="F1344" i="5"/>
  <c r="R1343" i="5"/>
  <c r="J1343" i="5"/>
  <c r="K1343" i="5" s="1"/>
  <c r="G1343" i="5"/>
  <c r="P1343" i="5" s="1"/>
  <c r="F1343" i="5"/>
  <c r="R1342" i="5"/>
  <c r="J1342" i="5"/>
  <c r="K1342" i="5" s="1"/>
  <c r="G1342" i="5"/>
  <c r="F1342" i="5"/>
  <c r="R1341" i="5"/>
  <c r="J1341" i="5"/>
  <c r="K1341" i="5" s="1"/>
  <c r="G1341" i="5"/>
  <c r="Q1341" i="5" s="1"/>
  <c r="F1341" i="5"/>
  <c r="R1340" i="5"/>
  <c r="J1340" i="5"/>
  <c r="K1340" i="5" s="1"/>
  <c r="G1340" i="5"/>
  <c r="F1340" i="5"/>
  <c r="R1339" i="5"/>
  <c r="J1339" i="5"/>
  <c r="K1339" i="5" s="1"/>
  <c r="G1339" i="5"/>
  <c r="F1339" i="5"/>
  <c r="R1338" i="5"/>
  <c r="J1338" i="5"/>
  <c r="K1338" i="5" s="1"/>
  <c r="G1338" i="5"/>
  <c r="F1338" i="5"/>
  <c r="R1337" i="5"/>
  <c r="J1337" i="5"/>
  <c r="K1337" i="5" s="1"/>
  <c r="G1337" i="5"/>
  <c r="F1337" i="5"/>
  <c r="R1336" i="5"/>
  <c r="J1336" i="5"/>
  <c r="K1336" i="5" s="1"/>
  <c r="G1336" i="5"/>
  <c r="P1336" i="5" s="1"/>
  <c r="F1336" i="5"/>
  <c r="R1335" i="5"/>
  <c r="J1335" i="5"/>
  <c r="K1335" i="5" s="1"/>
  <c r="G1335" i="5"/>
  <c r="F1335" i="5"/>
  <c r="R1334" i="5"/>
  <c r="J1334" i="5"/>
  <c r="K1334" i="5" s="1"/>
  <c r="G1334" i="5"/>
  <c r="P1334" i="5" s="1"/>
  <c r="F1334" i="5"/>
  <c r="R1333" i="5"/>
  <c r="J1333" i="5"/>
  <c r="K1333" i="5" s="1"/>
  <c r="G1333" i="5"/>
  <c r="P1333" i="5" s="1"/>
  <c r="F1333" i="5"/>
  <c r="R1332" i="5"/>
  <c r="J1332" i="5"/>
  <c r="K1332" i="5" s="1"/>
  <c r="G1332" i="5"/>
  <c r="P1332" i="5" s="1"/>
  <c r="F1332" i="5"/>
  <c r="R1331" i="5"/>
  <c r="J1331" i="5"/>
  <c r="K1331" i="5" s="1"/>
  <c r="G1331" i="5"/>
  <c r="P1331" i="5" s="1"/>
  <c r="F1331" i="5"/>
  <c r="R1330" i="5"/>
  <c r="J1330" i="5"/>
  <c r="K1330" i="5" s="1"/>
  <c r="G1330" i="5"/>
  <c r="F1330" i="5"/>
  <c r="R1329" i="5"/>
  <c r="J1329" i="5"/>
  <c r="K1329" i="5" s="1"/>
  <c r="G1329" i="5"/>
  <c r="Q1329" i="5" s="1"/>
  <c r="F1329" i="5"/>
  <c r="R1328" i="5"/>
  <c r="J1328" i="5"/>
  <c r="K1328" i="5" s="1"/>
  <c r="G1328" i="5"/>
  <c r="F1328" i="5"/>
  <c r="R1327" i="5"/>
  <c r="J1327" i="5"/>
  <c r="K1327" i="5" s="1"/>
  <c r="G1327" i="5"/>
  <c r="Q1327" i="5" s="1"/>
  <c r="F1327" i="5"/>
  <c r="R1326" i="5"/>
  <c r="J1326" i="5"/>
  <c r="K1326" i="5" s="1"/>
  <c r="G1326" i="5"/>
  <c r="P1326" i="5" s="1"/>
  <c r="F1326" i="5"/>
  <c r="R1325" i="5"/>
  <c r="J1325" i="5"/>
  <c r="K1325" i="5" s="1"/>
  <c r="G1325" i="5"/>
  <c r="P1325" i="5" s="1"/>
  <c r="F1325" i="5"/>
  <c r="R1324" i="5"/>
  <c r="J1324" i="5"/>
  <c r="K1324" i="5" s="1"/>
  <c r="G1324" i="5"/>
  <c r="P1324" i="5" s="1"/>
  <c r="F1324" i="5"/>
  <c r="R1323" i="5"/>
  <c r="J1323" i="5"/>
  <c r="K1323" i="5" s="1"/>
  <c r="G1323" i="5"/>
  <c r="F1323" i="5"/>
  <c r="R1322" i="5"/>
  <c r="J1322" i="5"/>
  <c r="K1322" i="5" s="1"/>
  <c r="G1322" i="5"/>
  <c r="F1322" i="5"/>
  <c r="R1321" i="5"/>
  <c r="J1321" i="5"/>
  <c r="K1321" i="5" s="1"/>
  <c r="G1321" i="5"/>
  <c r="F1321" i="5"/>
  <c r="R1320" i="5"/>
  <c r="J1320" i="5"/>
  <c r="K1320" i="5" s="1"/>
  <c r="G1320" i="5"/>
  <c r="H1320" i="5" s="1"/>
  <c r="F1320" i="5"/>
  <c r="R1319" i="5"/>
  <c r="J1319" i="5"/>
  <c r="K1319" i="5" s="1"/>
  <c r="G1319" i="5"/>
  <c r="P1319" i="5" s="1"/>
  <c r="F1319" i="5"/>
  <c r="R1318" i="5"/>
  <c r="J1318" i="5"/>
  <c r="K1318" i="5" s="1"/>
  <c r="G1318" i="5"/>
  <c r="P1318" i="5" s="1"/>
  <c r="F1318" i="5"/>
  <c r="R1317" i="5"/>
  <c r="J1317" i="5"/>
  <c r="K1317" i="5" s="1"/>
  <c r="G1317" i="5"/>
  <c r="P1317" i="5" s="1"/>
  <c r="F1317" i="5"/>
  <c r="R1316" i="5"/>
  <c r="J1316" i="5"/>
  <c r="K1316" i="5" s="1"/>
  <c r="G1316" i="5"/>
  <c r="F1316" i="5"/>
  <c r="R1315" i="5"/>
  <c r="J1315" i="5"/>
  <c r="K1315" i="5" s="1"/>
  <c r="G1315" i="5"/>
  <c r="P1315" i="5" s="1"/>
  <c r="F1315" i="5"/>
  <c r="R1314" i="5"/>
  <c r="J1314" i="5"/>
  <c r="K1314" i="5" s="1"/>
  <c r="G1314" i="5"/>
  <c r="P1314" i="5" s="1"/>
  <c r="F1314" i="5"/>
  <c r="R1313" i="5"/>
  <c r="J1313" i="5"/>
  <c r="K1313" i="5" s="1"/>
  <c r="G1313" i="5"/>
  <c r="P1313" i="5" s="1"/>
  <c r="F1313" i="5"/>
  <c r="R1312" i="5"/>
  <c r="J1312" i="5"/>
  <c r="K1312" i="5" s="1"/>
  <c r="G1312" i="5"/>
  <c r="P1312" i="5" s="1"/>
  <c r="F1312" i="5"/>
  <c r="R1311" i="5"/>
  <c r="J1311" i="5"/>
  <c r="K1311" i="5" s="1"/>
  <c r="G1311" i="5"/>
  <c r="F1311" i="5"/>
  <c r="R1310" i="5"/>
  <c r="J1310" i="5"/>
  <c r="K1310" i="5" s="1"/>
  <c r="G1310" i="5"/>
  <c r="P1310" i="5" s="1"/>
  <c r="F1310" i="5"/>
  <c r="R1309" i="5"/>
  <c r="J1309" i="5"/>
  <c r="K1309" i="5" s="1"/>
  <c r="G1309" i="5"/>
  <c r="P1309" i="5" s="1"/>
  <c r="F1309" i="5"/>
  <c r="R1308" i="5"/>
  <c r="J1308" i="5"/>
  <c r="K1308" i="5" s="1"/>
  <c r="G1308" i="5"/>
  <c r="P1308" i="5" s="1"/>
  <c r="F1308" i="5"/>
  <c r="R1307" i="5"/>
  <c r="J1307" i="5"/>
  <c r="K1307" i="5" s="1"/>
  <c r="G1307" i="5"/>
  <c r="F1307" i="5"/>
  <c r="R1306" i="5"/>
  <c r="J1306" i="5"/>
  <c r="K1306" i="5" s="1"/>
  <c r="G1306" i="5"/>
  <c r="H1306" i="5" s="1"/>
  <c r="F1306" i="5"/>
  <c r="R1305" i="5"/>
  <c r="J1305" i="5"/>
  <c r="K1305" i="5" s="1"/>
  <c r="G1305" i="5"/>
  <c r="F1305" i="5"/>
  <c r="R1304" i="5"/>
  <c r="J1304" i="5"/>
  <c r="K1304" i="5" s="1"/>
  <c r="G1304" i="5"/>
  <c r="F1304" i="5"/>
  <c r="R1303" i="5"/>
  <c r="J1303" i="5"/>
  <c r="K1303" i="5" s="1"/>
  <c r="G1303" i="5"/>
  <c r="H1303" i="5" s="1"/>
  <c r="F1303" i="5"/>
  <c r="R1302" i="5"/>
  <c r="J1302" i="5"/>
  <c r="K1302" i="5" s="1"/>
  <c r="G1302" i="5"/>
  <c r="F1302" i="5"/>
  <c r="R1301" i="5"/>
  <c r="J1301" i="5"/>
  <c r="K1301" i="5" s="1"/>
  <c r="G1301" i="5"/>
  <c r="P1301" i="5" s="1"/>
  <c r="F1301" i="5"/>
  <c r="R1300" i="5"/>
  <c r="J1300" i="5"/>
  <c r="K1300" i="5" s="1"/>
  <c r="G1300" i="5"/>
  <c r="I1300" i="5" s="1"/>
  <c r="F1300" i="5"/>
  <c r="R1299" i="5"/>
  <c r="J1299" i="5"/>
  <c r="K1299" i="5" s="1"/>
  <c r="G1299" i="5"/>
  <c r="F1299" i="5"/>
  <c r="R1298" i="5"/>
  <c r="J1298" i="5"/>
  <c r="K1298" i="5" s="1"/>
  <c r="G1298" i="5"/>
  <c r="H1298" i="5" s="1"/>
  <c r="F1298" i="5"/>
  <c r="R1297" i="5"/>
  <c r="J1297" i="5"/>
  <c r="K1297" i="5" s="1"/>
  <c r="G1297" i="5"/>
  <c r="Q1297" i="5" s="1"/>
  <c r="F1297" i="5"/>
  <c r="R1296" i="5"/>
  <c r="J1296" i="5"/>
  <c r="K1296" i="5" s="1"/>
  <c r="G1296" i="5"/>
  <c r="P1296" i="5" s="1"/>
  <c r="F1296" i="5"/>
  <c r="R1295" i="5"/>
  <c r="J1295" i="5"/>
  <c r="K1295" i="5" s="1"/>
  <c r="G1295" i="5"/>
  <c r="F1295" i="5"/>
  <c r="R1294" i="5"/>
  <c r="J1294" i="5"/>
  <c r="K1294" i="5" s="1"/>
  <c r="G1294" i="5"/>
  <c r="F1294" i="5"/>
  <c r="R1293" i="5"/>
  <c r="J1293" i="5"/>
  <c r="K1293" i="5" s="1"/>
  <c r="G1293" i="5"/>
  <c r="F1293" i="5"/>
  <c r="R1292" i="5"/>
  <c r="J1292" i="5"/>
  <c r="K1292" i="5" s="1"/>
  <c r="G1292" i="5"/>
  <c r="P1292" i="5" s="1"/>
  <c r="F1292" i="5"/>
  <c r="R1291" i="5"/>
  <c r="J1291" i="5"/>
  <c r="K1291" i="5" s="1"/>
  <c r="G1291" i="5"/>
  <c r="F1291" i="5"/>
  <c r="R1290" i="5"/>
  <c r="J1290" i="5"/>
  <c r="K1290" i="5" s="1"/>
  <c r="G1290" i="5"/>
  <c r="F1290" i="5"/>
  <c r="R1289" i="5"/>
  <c r="J1289" i="5"/>
  <c r="K1289" i="5" s="1"/>
  <c r="G1289" i="5"/>
  <c r="F1289" i="5"/>
  <c r="R1288" i="5"/>
  <c r="J1288" i="5"/>
  <c r="K1288" i="5" s="1"/>
  <c r="G1288" i="5"/>
  <c r="P1288" i="5" s="1"/>
  <c r="F1288" i="5"/>
  <c r="R1287" i="5"/>
  <c r="J1287" i="5"/>
  <c r="K1287" i="5" s="1"/>
  <c r="G1287" i="5"/>
  <c r="P1287" i="5" s="1"/>
  <c r="F1287" i="5"/>
  <c r="R1286" i="5"/>
  <c r="J1286" i="5"/>
  <c r="K1286" i="5" s="1"/>
  <c r="G1286" i="5"/>
  <c r="I1286" i="5" s="1"/>
  <c r="F1286" i="5"/>
  <c r="R1285" i="5"/>
  <c r="J1285" i="5"/>
  <c r="K1285" i="5" s="1"/>
  <c r="G1285" i="5"/>
  <c r="F1285" i="5"/>
  <c r="R1284" i="5"/>
  <c r="J1284" i="5"/>
  <c r="K1284" i="5" s="1"/>
  <c r="G1284" i="5"/>
  <c r="F1284" i="5"/>
  <c r="R1283" i="5"/>
  <c r="J1283" i="5"/>
  <c r="K1283" i="5" s="1"/>
  <c r="G1283" i="5"/>
  <c r="F1283" i="5"/>
  <c r="R1282" i="5"/>
  <c r="J1282" i="5"/>
  <c r="K1282" i="5" s="1"/>
  <c r="G1282" i="5"/>
  <c r="F1282" i="5"/>
  <c r="R1281" i="5"/>
  <c r="J1281" i="5"/>
  <c r="K1281" i="5" s="1"/>
  <c r="G1281" i="5"/>
  <c r="P1281" i="5" s="1"/>
  <c r="F1281" i="5"/>
  <c r="R1280" i="5"/>
  <c r="J1280" i="5"/>
  <c r="K1280" i="5" s="1"/>
  <c r="G1280" i="5"/>
  <c r="P1280" i="5" s="1"/>
  <c r="F1280" i="5"/>
  <c r="R1279" i="5"/>
  <c r="J1279" i="5"/>
  <c r="K1279" i="5" s="1"/>
  <c r="G1279" i="5"/>
  <c r="F1279" i="5"/>
  <c r="R1278" i="5"/>
  <c r="J1278" i="5"/>
  <c r="K1278" i="5" s="1"/>
  <c r="G1278" i="5"/>
  <c r="F1278" i="5"/>
  <c r="R1277" i="5"/>
  <c r="J1277" i="5"/>
  <c r="K1277" i="5" s="1"/>
  <c r="G1277" i="5"/>
  <c r="F1277" i="5"/>
  <c r="R1276" i="5"/>
  <c r="J1276" i="5"/>
  <c r="K1276" i="5" s="1"/>
  <c r="G1276" i="5"/>
  <c r="P1276" i="5" s="1"/>
  <c r="F1276" i="5"/>
  <c r="R1275" i="5"/>
  <c r="J1275" i="5"/>
  <c r="K1275" i="5" s="1"/>
  <c r="G1275" i="5"/>
  <c r="P1275" i="5" s="1"/>
  <c r="F1275" i="5"/>
  <c r="R1274" i="5"/>
  <c r="J1274" i="5"/>
  <c r="K1274" i="5" s="1"/>
  <c r="G1274" i="5"/>
  <c r="F1274" i="5"/>
  <c r="R1273" i="5"/>
  <c r="J1273" i="5"/>
  <c r="K1273" i="5" s="1"/>
  <c r="G1273" i="5"/>
  <c r="P1273" i="5" s="1"/>
  <c r="F1273" i="5"/>
  <c r="R1272" i="5"/>
  <c r="J1272" i="5"/>
  <c r="K1272" i="5" s="1"/>
  <c r="G1272" i="5"/>
  <c r="P1272" i="5" s="1"/>
  <c r="F1272" i="5"/>
  <c r="R1271" i="5"/>
  <c r="J1271" i="5"/>
  <c r="K1271" i="5" s="1"/>
  <c r="G1271" i="5"/>
  <c r="P1271" i="5" s="1"/>
  <c r="F1271" i="5"/>
  <c r="R1270" i="5"/>
  <c r="J1270" i="5"/>
  <c r="K1270" i="5" s="1"/>
  <c r="G1270" i="5"/>
  <c r="P1270" i="5" s="1"/>
  <c r="F1270" i="5"/>
  <c r="R1269" i="5"/>
  <c r="J1269" i="5"/>
  <c r="K1269" i="5" s="1"/>
  <c r="G1269" i="5"/>
  <c r="F1269" i="5"/>
  <c r="R1268" i="5"/>
  <c r="J1268" i="5"/>
  <c r="K1268" i="5" s="1"/>
  <c r="G1268" i="5"/>
  <c r="F1268" i="5"/>
  <c r="R1267" i="5"/>
  <c r="J1267" i="5"/>
  <c r="K1267" i="5" s="1"/>
  <c r="G1267" i="5"/>
  <c r="F1267" i="5"/>
  <c r="R1266" i="5"/>
  <c r="J1266" i="5"/>
  <c r="K1266" i="5" s="1"/>
  <c r="G1266" i="5"/>
  <c r="P1266" i="5" s="1"/>
  <c r="F1266" i="5"/>
  <c r="R1265" i="5"/>
  <c r="J1265" i="5"/>
  <c r="K1265" i="5" s="1"/>
  <c r="G1265" i="5"/>
  <c r="P1265" i="5" s="1"/>
  <c r="F1265" i="5"/>
  <c r="R1264" i="5"/>
  <c r="J1264" i="5"/>
  <c r="K1264" i="5" s="1"/>
  <c r="G1264" i="5"/>
  <c r="P1264" i="5" s="1"/>
  <c r="F1264" i="5"/>
  <c r="R1263" i="5"/>
  <c r="J1263" i="5"/>
  <c r="K1263" i="5" s="1"/>
  <c r="G1263" i="5"/>
  <c r="P1263" i="5" s="1"/>
  <c r="F1263" i="5"/>
  <c r="R1262" i="5"/>
  <c r="J1262" i="5"/>
  <c r="K1262" i="5" s="1"/>
  <c r="G1262" i="5"/>
  <c r="P1262" i="5" s="1"/>
  <c r="F1262" i="5"/>
  <c r="R1261" i="5"/>
  <c r="J1261" i="5"/>
  <c r="K1261" i="5" s="1"/>
  <c r="G1261" i="5"/>
  <c r="P1261" i="5" s="1"/>
  <c r="F1261" i="5"/>
  <c r="R1260" i="5"/>
  <c r="J1260" i="5"/>
  <c r="K1260" i="5" s="1"/>
  <c r="G1260" i="5"/>
  <c r="P1260" i="5" s="1"/>
  <c r="F1260" i="5"/>
  <c r="R1259" i="5"/>
  <c r="J1259" i="5"/>
  <c r="K1259" i="5" s="1"/>
  <c r="G1259" i="5"/>
  <c r="F1259" i="5"/>
  <c r="R1258" i="5"/>
  <c r="J1258" i="5"/>
  <c r="K1258" i="5" s="1"/>
  <c r="G1258" i="5"/>
  <c r="P1258" i="5" s="1"/>
  <c r="F1258" i="5"/>
  <c r="R1257" i="5"/>
  <c r="J1257" i="5"/>
  <c r="K1257" i="5" s="1"/>
  <c r="G1257" i="5"/>
  <c r="F1257" i="5"/>
  <c r="R1256" i="5"/>
  <c r="J1256" i="5"/>
  <c r="K1256" i="5" s="1"/>
  <c r="G1256" i="5"/>
  <c r="P1256" i="5" s="1"/>
  <c r="F1256" i="5"/>
  <c r="R1255" i="5"/>
  <c r="J1255" i="5"/>
  <c r="K1255" i="5" s="1"/>
  <c r="G1255" i="5"/>
  <c r="F1255" i="5"/>
  <c r="R1254" i="5"/>
  <c r="J1254" i="5"/>
  <c r="K1254" i="5" s="1"/>
  <c r="G1254" i="5"/>
  <c r="P1254" i="5" s="1"/>
  <c r="F1254" i="5"/>
  <c r="R1253" i="5"/>
  <c r="J1253" i="5"/>
  <c r="K1253" i="5" s="1"/>
  <c r="G1253" i="5"/>
  <c r="F1253" i="5"/>
  <c r="R1252" i="5"/>
  <c r="J1252" i="5"/>
  <c r="K1252" i="5" s="1"/>
  <c r="G1252" i="5"/>
  <c r="P1252" i="5" s="1"/>
  <c r="F1252" i="5"/>
  <c r="R1251" i="5"/>
  <c r="J1251" i="5"/>
  <c r="K1251" i="5" s="1"/>
  <c r="G1251" i="5"/>
  <c r="P1251" i="5" s="1"/>
  <c r="F1251" i="5"/>
  <c r="R1250" i="5"/>
  <c r="J1250" i="5"/>
  <c r="K1250" i="5" s="1"/>
  <c r="G1250" i="5"/>
  <c r="F1250" i="5"/>
  <c r="R1249" i="5"/>
  <c r="J1249" i="5"/>
  <c r="K1249" i="5" s="1"/>
  <c r="G1249" i="5"/>
  <c r="F1249" i="5"/>
  <c r="R1248" i="5"/>
  <c r="J1248" i="5"/>
  <c r="K1248" i="5" s="1"/>
  <c r="G1248" i="5"/>
  <c r="P1248" i="5" s="1"/>
  <c r="F1248" i="5"/>
  <c r="R1247" i="5"/>
  <c r="J1247" i="5"/>
  <c r="K1247" i="5" s="1"/>
  <c r="G1247" i="5"/>
  <c r="F1247" i="5"/>
  <c r="R1246" i="5"/>
  <c r="J1246" i="5"/>
  <c r="K1246" i="5" s="1"/>
  <c r="G1246" i="5"/>
  <c r="P1246" i="5" s="1"/>
  <c r="F1246" i="5"/>
  <c r="R1245" i="5"/>
  <c r="J1245" i="5"/>
  <c r="K1245" i="5" s="1"/>
  <c r="G1245" i="5"/>
  <c r="H1245" i="5" s="1"/>
  <c r="F1245" i="5"/>
  <c r="R1244" i="5"/>
  <c r="J1244" i="5"/>
  <c r="K1244" i="5" s="1"/>
  <c r="G1244" i="5"/>
  <c r="P1244" i="5" s="1"/>
  <c r="F1244" i="5"/>
  <c r="R1243" i="5"/>
  <c r="J1243" i="5"/>
  <c r="K1243" i="5" s="1"/>
  <c r="G1243" i="5"/>
  <c r="F1243" i="5"/>
  <c r="R1242" i="5"/>
  <c r="J1242" i="5"/>
  <c r="K1242" i="5" s="1"/>
  <c r="G1242" i="5"/>
  <c r="F1242" i="5"/>
  <c r="R1241" i="5"/>
  <c r="J1241" i="5"/>
  <c r="K1241" i="5" s="1"/>
  <c r="G1241" i="5"/>
  <c r="F1241" i="5"/>
  <c r="R1240" i="5"/>
  <c r="J1240" i="5"/>
  <c r="K1240" i="5" s="1"/>
  <c r="G1240" i="5"/>
  <c r="P1240" i="5" s="1"/>
  <c r="F1240" i="5"/>
  <c r="R1239" i="5"/>
  <c r="J1239" i="5"/>
  <c r="K1239" i="5" s="1"/>
  <c r="G1239" i="5"/>
  <c r="P1239" i="5" s="1"/>
  <c r="F1239" i="5"/>
  <c r="R1238" i="5"/>
  <c r="J1238" i="5"/>
  <c r="K1238" i="5" s="1"/>
  <c r="G1238" i="5"/>
  <c r="H1238" i="5" s="1"/>
  <c r="F1238" i="5"/>
  <c r="R1237" i="5"/>
  <c r="J1237" i="5"/>
  <c r="K1237" i="5" s="1"/>
  <c r="G1237" i="5"/>
  <c r="P1237" i="5" s="1"/>
  <c r="F1237" i="5"/>
  <c r="R1236" i="5"/>
  <c r="J1236" i="5"/>
  <c r="K1236" i="5" s="1"/>
  <c r="G1236" i="5"/>
  <c r="P1236" i="5" s="1"/>
  <c r="F1236" i="5"/>
  <c r="R1235" i="5"/>
  <c r="J1235" i="5"/>
  <c r="K1235" i="5" s="1"/>
  <c r="G1235" i="5"/>
  <c r="P1235" i="5" s="1"/>
  <c r="F1235" i="5"/>
  <c r="R1234" i="5"/>
  <c r="J1234" i="5"/>
  <c r="K1234" i="5" s="1"/>
  <c r="G1234" i="5"/>
  <c r="F1234" i="5"/>
  <c r="R1233" i="5"/>
  <c r="J1233" i="5"/>
  <c r="K1233" i="5" s="1"/>
  <c r="G1233" i="5"/>
  <c r="P1233" i="5" s="1"/>
  <c r="F1233" i="5"/>
  <c r="R1232" i="5"/>
  <c r="J1232" i="5"/>
  <c r="K1232" i="5" s="1"/>
  <c r="G1232" i="5"/>
  <c r="F1232" i="5"/>
  <c r="R1231" i="5"/>
  <c r="J1231" i="5"/>
  <c r="K1231" i="5" s="1"/>
  <c r="G1231" i="5"/>
  <c r="F1231" i="5"/>
  <c r="R1230" i="5"/>
  <c r="J1230" i="5"/>
  <c r="K1230" i="5" s="1"/>
  <c r="G1230" i="5"/>
  <c r="F1230" i="5"/>
  <c r="R1229" i="5"/>
  <c r="J1229" i="5"/>
  <c r="K1229" i="5" s="1"/>
  <c r="G1229" i="5"/>
  <c r="F1229" i="5"/>
  <c r="R1228" i="5"/>
  <c r="J1228" i="5"/>
  <c r="K1228" i="5" s="1"/>
  <c r="G1228" i="5"/>
  <c r="F1228" i="5"/>
  <c r="R1227" i="5"/>
  <c r="J1227" i="5"/>
  <c r="K1227" i="5" s="1"/>
  <c r="G1227" i="5"/>
  <c r="F1227" i="5"/>
  <c r="R1226" i="5"/>
  <c r="J1226" i="5"/>
  <c r="K1226" i="5" s="1"/>
  <c r="G1226" i="5"/>
  <c r="F1226" i="5"/>
  <c r="R1225" i="5"/>
  <c r="J1225" i="5"/>
  <c r="K1225" i="5" s="1"/>
  <c r="G1225" i="5"/>
  <c r="P1225" i="5" s="1"/>
  <c r="F1225" i="5"/>
  <c r="R1224" i="5"/>
  <c r="J1224" i="5"/>
  <c r="K1224" i="5" s="1"/>
  <c r="G1224" i="5"/>
  <c r="P1224" i="5" s="1"/>
  <c r="F1224" i="5"/>
  <c r="R1223" i="5"/>
  <c r="J1223" i="5"/>
  <c r="K1223" i="5" s="1"/>
  <c r="G1223" i="5"/>
  <c r="P1223" i="5" s="1"/>
  <c r="F1223" i="5"/>
  <c r="R1222" i="5"/>
  <c r="J1222" i="5"/>
  <c r="K1222" i="5" s="1"/>
  <c r="G1222" i="5"/>
  <c r="P1222" i="5" s="1"/>
  <c r="F1222" i="5"/>
  <c r="R1221" i="5"/>
  <c r="J1221" i="5"/>
  <c r="K1221" i="5" s="1"/>
  <c r="G1221" i="5"/>
  <c r="I1221" i="5" s="1"/>
  <c r="F1221" i="5"/>
  <c r="R1220" i="5"/>
  <c r="J1220" i="5"/>
  <c r="K1220" i="5" s="1"/>
  <c r="G1220" i="5"/>
  <c r="F1220" i="5"/>
  <c r="R1219" i="5"/>
  <c r="J1219" i="5"/>
  <c r="K1219" i="5" s="1"/>
  <c r="G1219" i="5"/>
  <c r="F1219" i="5"/>
  <c r="R1218" i="5"/>
  <c r="J1218" i="5"/>
  <c r="K1218" i="5" s="1"/>
  <c r="G1218" i="5"/>
  <c r="P1218" i="5" s="1"/>
  <c r="F1218" i="5"/>
  <c r="R1217" i="5"/>
  <c r="J1217" i="5"/>
  <c r="K1217" i="5" s="1"/>
  <c r="G1217" i="5"/>
  <c r="P1217" i="5" s="1"/>
  <c r="F1217" i="5"/>
  <c r="R1216" i="5"/>
  <c r="J1216" i="5"/>
  <c r="K1216" i="5" s="1"/>
  <c r="G1216" i="5"/>
  <c r="F1216" i="5"/>
  <c r="R1215" i="5"/>
  <c r="J1215" i="5"/>
  <c r="K1215" i="5" s="1"/>
  <c r="G1215" i="5"/>
  <c r="F1215" i="5"/>
  <c r="R1214" i="5"/>
  <c r="J1214" i="5"/>
  <c r="K1214" i="5" s="1"/>
  <c r="G1214" i="5"/>
  <c r="P1214" i="5" s="1"/>
  <c r="F1214" i="5"/>
  <c r="R1213" i="5"/>
  <c r="J1213" i="5"/>
  <c r="K1213" i="5" s="1"/>
  <c r="G1213" i="5"/>
  <c r="F1213" i="5"/>
  <c r="R1212" i="5"/>
  <c r="J1212" i="5"/>
  <c r="K1212" i="5" s="1"/>
  <c r="G1212" i="5"/>
  <c r="F1212" i="5"/>
  <c r="R1211" i="5"/>
  <c r="J1211" i="5"/>
  <c r="K1211" i="5" s="1"/>
  <c r="G1211" i="5"/>
  <c r="P1211" i="5" s="1"/>
  <c r="F1211" i="5"/>
  <c r="R1210" i="5"/>
  <c r="J1210" i="5"/>
  <c r="K1210" i="5" s="1"/>
  <c r="G1210" i="5"/>
  <c r="P1210" i="5" s="1"/>
  <c r="F1210" i="5"/>
  <c r="R1209" i="5"/>
  <c r="J1209" i="5"/>
  <c r="K1209" i="5" s="1"/>
  <c r="G1209" i="5"/>
  <c r="P1209" i="5" s="1"/>
  <c r="F1209" i="5"/>
  <c r="R1208" i="5"/>
  <c r="J1208" i="5"/>
  <c r="K1208" i="5" s="1"/>
  <c r="G1208" i="5"/>
  <c r="P1208" i="5" s="1"/>
  <c r="F1208" i="5"/>
  <c r="R1207" i="5"/>
  <c r="J1207" i="5"/>
  <c r="K1207" i="5" s="1"/>
  <c r="G1207" i="5"/>
  <c r="P1207" i="5" s="1"/>
  <c r="F1207" i="5"/>
  <c r="R1206" i="5"/>
  <c r="J1206" i="5"/>
  <c r="K1206" i="5" s="1"/>
  <c r="G1206" i="5"/>
  <c r="P1206" i="5" s="1"/>
  <c r="F1206" i="5"/>
  <c r="R1205" i="5"/>
  <c r="J1205" i="5"/>
  <c r="K1205" i="5" s="1"/>
  <c r="G1205" i="5"/>
  <c r="P1205" i="5" s="1"/>
  <c r="F1205" i="5"/>
  <c r="R1204" i="5"/>
  <c r="J1204" i="5"/>
  <c r="K1204" i="5" s="1"/>
  <c r="G1204" i="5"/>
  <c r="F1204" i="5"/>
  <c r="R1203" i="5"/>
  <c r="J1203" i="5"/>
  <c r="K1203" i="5" s="1"/>
  <c r="G1203" i="5"/>
  <c r="Q1203" i="5" s="1"/>
  <c r="F1203" i="5"/>
  <c r="R1202" i="5"/>
  <c r="J1202" i="5"/>
  <c r="K1202" i="5" s="1"/>
  <c r="G1202" i="5"/>
  <c r="P1202" i="5" s="1"/>
  <c r="F1202" i="5"/>
  <c r="R1201" i="5"/>
  <c r="J1201" i="5"/>
  <c r="K1201" i="5" s="1"/>
  <c r="G1201" i="5"/>
  <c r="H1201" i="5" s="1"/>
  <c r="F1201" i="5"/>
  <c r="R1200" i="5"/>
  <c r="J1200" i="5"/>
  <c r="K1200" i="5" s="1"/>
  <c r="G1200" i="5"/>
  <c r="P1200" i="5" s="1"/>
  <c r="F1200" i="5"/>
  <c r="R1199" i="5"/>
  <c r="J1199" i="5"/>
  <c r="K1199" i="5" s="1"/>
  <c r="G1199" i="5"/>
  <c r="F1199" i="5"/>
  <c r="R1198" i="5"/>
  <c r="J1198" i="5"/>
  <c r="K1198" i="5" s="1"/>
  <c r="G1198" i="5"/>
  <c r="P1198" i="5" s="1"/>
  <c r="F1198" i="5"/>
  <c r="R1197" i="5"/>
  <c r="J1197" i="5"/>
  <c r="K1197" i="5" s="1"/>
  <c r="G1197" i="5"/>
  <c r="P1197" i="5" s="1"/>
  <c r="F1197" i="5"/>
  <c r="R1196" i="5"/>
  <c r="J1196" i="5"/>
  <c r="K1196" i="5" s="1"/>
  <c r="G1196" i="5"/>
  <c r="F1196" i="5"/>
  <c r="R1195" i="5"/>
  <c r="J1195" i="5"/>
  <c r="K1195" i="5" s="1"/>
  <c r="G1195" i="5"/>
  <c r="I1195" i="5" s="1"/>
  <c r="F1195" i="5"/>
  <c r="R1194" i="5"/>
  <c r="J1194" i="5"/>
  <c r="K1194" i="5" s="1"/>
  <c r="G1194" i="5"/>
  <c r="F1194" i="5"/>
  <c r="R1193" i="5"/>
  <c r="J1193" i="5"/>
  <c r="K1193" i="5" s="1"/>
  <c r="G1193" i="5"/>
  <c r="F1193" i="5"/>
  <c r="R1192" i="5"/>
  <c r="J1192" i="5"/>
  <c r="K1192" i="5" s="1"/>
  <c r="G1192" i="5"/>
  <c r="P1192" i="5" s="1"/>
  <c r="F1192" i="5"/>
  <c r="R1191" i="5"/>
  <c r="J1191" i="5"/>
  <c r="K1191" i="5" s="1"/>
  <c r="G1191" i="5"/>
  <c r="P1191" i="5" s="1"/>
  <c r="F1191" i="5"/>
  <c r="R1190" i="5"/>
  <c r="J1190" i="5"/>
  <c r="K1190" i="5" s="1"/>
  <c r="G1190" i="5"/>
  <c r="P1190" i="5" s="1"/>
  <c r="F1190" i="5"/>
  <c r="R1189" i="5"/>
  <c r="J1189" i="5"/>
  <c r="K1189" i="5" s="1"/>
  <c r="G1189" i="5"/>
  <c r="P1189" i="5" s="1"/>
  <c r="F1189" i="5"/>
  <c r="R1188" i="5"/>
  <c r="J1188" i="5"/>
  <c r="K1188" i="5" s="1"/>
  <c r="G1188" i="5"/>
  <c r="F1188" i="5"/>
  <c r="R1187" i="5"/>
  <c r="J1187" i="5"/>
  <c r="K1187" i="5" s="1"/>
  <c r="G1187" i="5"/>
  <c r="P1187" i="5" s="1"/>
  <c r="F1187" i="5"/>
  <c r="R1186" i="5"/>
  <c r="J1186" i="5"/>
  <c r="K1186" i="5" s="1"/>
  <c r="G1186" i="5"/>
  <c r="P1186" i="5" s="1"/>
  <c r="F1186" i="5"/>
  <c r="R1185" i="5"/>
  <c r="J1185" i="5"/>
  <c r="K1185" i="5" s="1"/>
  <c r="G1185" i="5"/>
  <c r="P1185" i="5" s="1"/>
  <c r="F1185" i="5"/>
  <c r="R1184" i="5"/>
  <c r="J1184" i="5"/>
  <c r="K1184" i="5" s="1"/>
  <c r="G1184" i="5"/>
  <c r="F1184" i="5"/>
  <c r="R1183" i="5"/>
  <c r="J1183" i="5"/>
  <c r="K1183" i="5" s="1"/>
  <c r="G1183" i="5"/>
  <c r="P1183" i="5" s="1"/>
  <c r="F1183" i="5"/>
  <c r="R1182" i="5"/>
  <c r="J1182" i="5"/>
  <c r="K1182" i="5" s="1"/>
  <c r="G1182" i="5"/>
  <c r="F1182" i="5"/>
  <c r="R1181" i="5"/>
  <c r="J1181" i="5"/>
  <c r="K1181" i="5" s="1"/>
  <c r="G1181" i="5"/>
  <c r="P1181" i="5" s="1"/>
  <c r="F1181" i="5"/>
  <c r="R1180" i="5"/>
  <c r="J1180" i="5"/>
  <c r="K1180" i="5" s="1"/>
  <c r="G1180" i="5"/>
  <c r="F1180" i="5"/>
  <c r="R1179" i="5"/>
  <c r="J1179" i="5"/>
  <c r="K1179" i="5" s="1"/>
  <c r="G1179" i="5"/>
  <c r="F1179" i="5"/>
  <c r="R1178" i="5"/>
  <c r="J1178" i="5"/>
  <c r="K1178" i="5" s="1"/>
  <c r="G1178" i="5"/>
  <c r="P1178" i="5" s="1"/>
  <c r="F1178" i="5"/>
  <c r="R1177" i="5"/>
  <c r="J1177" i="5"/>
  <c r="K1177" i="5" s="1"/>
  <c r="G1177" i="5"/>
  <c r="P1177" i="5" s="1"/>
  <c r="F1177" i="5"/>
  <c r="R1176" i="5"/>
  <c r="J1176" i="5"/>
  <c r="K1176" i="5" s="1"/>
  <c r="G1176" i="5"/>
  <c r="P1176" i="5" s="1"/>
  <c r="F1176" i="5"/>
  <c r="R1175" i="5"/>
  <c r="J1175" i="5"/>
  <c r="K1175" i="5" s="1"/>
  <c r="G1175" i="5"/>
  <c r="F1175" i="5"/>
  <c r="R1174" i="5"/>
  <c r="J1174" i="5"/>
  <c r="K1174" i="5" s="1"/>
  <c r="G1174" i="5"/>
  <c r="P1174" i="5" s="1"/>
  <c r="F1174" i="5"/>
  <c r="R1173" i="5"/>
  <c r="J1173" i="5"/>
  <c r="K1173" i="5" s="1"/>
  <c r="G1173" i="5"/>
  <c r="F1173" i="5"/>
  <c r="R1172" i="5"/>
  <c r="J1172" i="5"/>
  <c r="K1172" i="5" s="1"/>
  <c r="G1172" i="5"/>
  <c r="P1172" i="5" s="1"/>
  <c r="F1172" i="5"/>
  <c r="R1171" i="5"/>
  <c r="J1171" i="5"/>
  <c r="K1171" i="5" s="1"/>
  <c r="G1171" i="5"/>
  <c r="F1171" i="5"/>
  <c r="R1170" i="5"/>
  <c r="J1170" i="5"/>
  <c r="K1170" i="5" s="1"/>
  <c r="G1170" i="5"/>
  <c r="P1170" i="5" s="1"/>
  <c r="F1170" i="5"/>
  <c r="R1169" i="5"/>
  <c r="J1169" i="5"/>
  <c r="K1169" i="5" s="1"/>
  <c r="G1169" i="5"/>
  <c r="P1169" i="5" s="1"/>
  <c r="F1169" i="5"/>
  <c r="R1168" i="5"/>
  <c r="J1168" i="5"/>
  <c r="K1168" i="5" s="1"/>
  <c r="G1168" i="5"/>
  <c r="P1168" i="5" s="1"/>
  <c r="F1168" i="5"/>
  <c r="R1167" i="5"/>
  <c r="J1167" i="5"/>
  <c r="K1167" i="5" s="1"/>
  <c r="G1167" i="5"/>
  <c r="F1167" i="5"/>
  <c r="R1166" i="5"/>
  <c r="J1166" i="5"/>
  <c r="K1166" i="5" s="1"/>
  <c r="G1166" i="5"/>
  <c r="F1166" i="5"/>
  <c r="R1165" i="5"/>
  <c r="J1165" i="5"/>
  <c r="K1165" i="5" s="1"/>
  <c r="G1165" i="5"/>
  <c r="P1165" i="5" s="1"/>
  <c r="F1165" i="5"/>
  <c r="R1164" i="5"/>
  <c r="J1164" i="5"/>
  <c r="K1164" i="5" s="1"/>
  <c r="G1164" i="5"/>
  <c r="I1164" i="5" s="1"/>
  <c r="F1164" i="5"/>
  <c r="R1163" i="5"/>
  <c r="J1163" i="5"/>
  <c r="K1163" i="5" s="1"/>
  <c r="G1163" i="5"/>
  <c r="P1163" i="5" s="1"/>
  <c r="F1163" i="5"/>
  <c r="R1162" i="5"/>
  <c r="J1162" i="5"/>
  <c r="K1162" i="5" s="1"/>
  <c r="G1162" i="5"/>
  <c r="F1162" i="5"/>
  <c r="R1161" i="5"/>
  <c r="J1161" i="5"/>
  <c r="K1161" i="5" s="1"/>
  <c r="G1161" i="5"/>
  <c r="F1161" i="5"/>
  <c r="R1160" i="5"/>
  <c r="J1160" i="5"/>
  <c r="K1160" i="5" s="1"/>
  <c r="G1160" i="5"/>
  <c r="F1160" i="5"/>
  <c r="R1159" i="5"/>
  <c r="J1159" i="5"/>
  <c r="K1159" i="5" s="1"/>
  <c r="G1159" i="5"/>
  <c r="I1159" i="5" s="1"/>
  <c r="F1159" i="5"/>
  <c r="R1158" i="5"/>
  <c r="J1158" i="5"/>
  <c r="K1158" i="5" s="1"/>
  <c r="G1158" i="5"/>
  <c r="P1158" i="5" s="1"/>
  <c r="F1158" i="5"/>
  <c r="R1157" i="5"/>
  <c r="J1157" i="5"/>
  <c r="K1157" i="5" s="1"/>
  <c r="G1157" i="5"/>
  <c r="F1157" i="5"/>
  <c r="R1156" i="5"/>
  <c r="J1156" i="5"/>
  <c r="K1156" i="5" s="1"/>
  <c r="G1156" i="5"/>
  <c r="P1156" i="5" s="1"/>
  <c r="F1156" i="5"/>
  <c r="R1155" i="5"/>
  <c r="J1155" i="5"/>
  <c r="K1155" i="5" s="1"/>
  <c r="G1155" i="5"/>
  <c r="P1155" i="5" s="1"/>
  <c r="F1155" i="5"/>
  <c r="R1154" i="5"/>
  <c r="J1154" i="5"/>
  <c r="K1154" i="5" s="1"/>
  <c r="G1154" i="5"/>
  <c r="P1154" i="5" s="1"/>
  <c r="F1154" i="5"/>
  <c r="R1153" i="5"/>
  <c r="J1153" i="5"/>
  <c r="K1153" i="5" s="1"/>
  <c r="G1153" i="5"/>
  <c r="P1153" i="5" s="1"/>
  <c r="F1153" i="5"/>
  <c r="R1152" i="5"/>
  <c r="J1152" i="5"/>
  <c r="K1152" i="5" s="1"/>
  <c r="G1152" i="5"/>
  <c r="F1152" i="5"/>
  <c r="R1151" i="5"/>
  <c r="J1151" i="5"/>
  <c r="K1151" i="5" s="1"/>
  <c r="G1151" i="5"/>
  <c r="F1151" i="5"/>
  <c r="R1150" i="5"/>
  <c r="J1150" i="5"/>
  <c r="K1150" i="5" s="1"/>
  <c r="G1150" i="5"/>
  <c r="P1150" i="5" s="1"/>
  <c r="F1150" i="5"/>
  <c r="R1149" i="5"/>
  <c r="J1149" i="5"/>
  <c r="K1149" i="5" s="1"/>
  <c r="G1149" i="5"/>
  <c r="F1149" i="5"/>
  <c r="R1148" i="5"/>
  <c r="J1148" i="5"/>
  <c r="K1148" i="5" s="1"/>
  <c r="G1148" i="5"/>
  <c r="P1148" i="5" s="1"/>
  <c r="F1148" i="5"/>
  <c r="R1147" i="5"/>
  <c r="J1147" i="5"/>
  <c r="K1147" i="5" s="1"/>
  <c r="G1147" i="5"/>
  <c r="F1147" i="5"/>
  <c r="R1146" i="5"/>
  <c r="J1146" i="5"/>
  <c r="K1146" i="5" s="1"/>
  <c r="G1146" i="5"/>
  <c r="P1146" i="5" s="1"/>
  <c r="F1146" i="5"/>
  <c r="R1145" i="5"/>
  <c r="J1145" i="5"/>
  <c r="K1145" i="5" s="1"/>
  <c r="G1145" i="5"/>
  <c r="P1145" i="5" s="1"/>
  <c r="F1145" i="5"/>
  <c r="R1144" i="5"/>
  <c r="J1144" i="5"/>
  <c r="K1144" i="5" s="1"/>
  <c r="G1144" i="5"/>
  <c r="F1144" i="5"/>
  <c r="R1143" i="5"/>
  <c r="J1143" i="5"/>
  <c r="K1143" i="5" s="1"/>
  <c r="G1143" i="5"/>
  <c r="P1143" i="5" s="1"/>
  <c r="F1143" i="5"/>
  <c r="R1142" i="5"/>
  <c r="J1142" i="5"/>
  <c r="K1142" i="5" s="1"/>
  <c r="G1142" i="5"/>
  <c r="P1142" i="5" s="1"/>
  <c r="F1142" i="5"/>
  <c r="R1141" i="5"/>
  <c r="J1141" i="5"/>
  <c r="K1141" i="5" s="1"/>
  <c r="G1141" i="5"/>
  <c r="F1141" i="5"/>
  <c r="R1140" i="5"/>
  <c r="J1140" i="5"/>
  <c r="K1140" i="5" s="1"/>
  <c r="G1140" i="5"/>
  <c r="P1140" i="5" s="1"/>
  <c r="F1140" i="5"/>
  <c r="R1139" i="5"/>
  <c r="J1139" i="5"/>
  <c r="K1139" i="5" s="1"/>
  <c r="G1139" i="5"/>
  <c r="F1139" i="5"/>
  <c r="R1138" i="5"/>
  <c r="J1138" i="5"/>
  <c r="K1138" i="5" s="1"/>
  <c r="G1138" i="5"/>
  <c r="P1138" i="5" s="1"/>
  <c r="F1138" i="5"/>
  <c r="R1137" i="5"/>
  <c r="J1137" i="5"/>
  <c r="K1137" i="5" s="1"/>
  <c r="G1137" i="5"/>
  <c r="F1137" i="5"/>
  <c r="R1136" i="5"/>
  <c r="J1136" i="5"/>
  <c r="K1136" i="5" s="1"/>
  <c r="G1136" i="5"/>
  <c r="I1136" i="5" s="1"/>
  <c r="F1136" i="5"/>
  <c r="R1135" i="5"/>
  <c r="J1135" i="5"/>
  <c r="K1135" i="5" s="1"/>
  <c r="G1135" i="5"/>
  <c r="F1135" i="5"/>
  <c r="R1134" i="5"/>
  <c r="J1134" i="5"/>
  <c r="K1134" i="5" s="1"/>
  <c r="G1134" i="5"/>
  <c r="F1134" i="5"/>
  <c r="R1133" i="5"/>
  <c r="J1133" i="5"/>
  <c r="K1133" i="5" s="1"/>
  <c r="G1133" i="5"/>
  <c r="P1133" i="5" s="1"/>
  <c r="F1133" i="5"/>
  <c r="R1132" i="5"/>
  <c r="J1132" i="5"/>
  <c r="K1132" i="5" s="1"/>
  <c r="G1132" i="5"/>
  <c r="P1132" i="5" s="1"/>
  <c r="F1132" i="5"/>
  <c r="R1131" i="5"/>
  <c r="J1131" i="5"/>
  <c r="K1131" i="5" s="1"/>
  <c r="G1131" i="5"/>
  <c r="F1131" i="5"/>
  <c r="R1130" i="5"/>
  <c r="J1130" i="5"/>
  <c r="K1130" i="5" s="1"/>
  <c r="G1130" i="5"/>
  <c r="F1130" i="5"/>
  <c r="R1129" i="5"/>
  <c r="J1129" i="5"/>
  <c r="K1129" i="5" s="1"/>
  <c r="G1129" i="5"/>
  <c r="P1129" i="5" s="1"/>
  <c r="F1129" i="5"/>
  <c r="R1128" i="5"/>
  <c r="J1128" i="5"/>
  <c r="K1128" i="5" s="1"/>
  <c r="G1128" i="5"/>
  <c r="H1128" i="5" s="1"/>
  <c r="F1128" i="5"/>
  <c r="R1127" i="5"/>
  <c r="J1127" i="5"/>
  <c r="K1127" i="5" s="1"/>
  <c r="G1127" i="5"/>
  <c r="P1127" i="5" s="1"/>
  <c r="F1127" i="5"/>
  <c r="R1126" i="5"/>
  <c r="J1126" i="5"/>
  <c r="K1126" i="5" s="1"/>
  <c r="G1126" i="5"/>
  <c r="P1126" i="5" s="1"/>
  <c r="F1126" i="5"/>
  <c r="R1125" i="5"/>
  <c r="J1125" i="5"/>
  <c r="K1125" i="5" s="1"/>
  <c r="G1125" i="5"/>
  <c r="H1125" i="5" s="1"/>
  <c r="F1125" i="5"/>
  <c r="R1124" i="5"/>
  <c r="J1124" i="5"/>
  <c r="K1124" i="5" s="1"/>
  <c r="G1124" i="5"/>
  <c r="P1124" i="5" s="1"/>
  <c r="F1124" i="5"/>
  <c r="R1123" i="5"/>
  <c r="J1123" i="5"/>
  <c r="K1123" i="5" s="1"/>
  <c r="G1123" i="5"/>
  <c r="F1123" i="5"/>
  <c r="R1122" i="5"/>
  <c r="J1122" i="5"/>
  <c r="K1122" i="5" s="1"/>
  <c r="G1122" i="5"/>
  <c r="P1122" i="5" s="1"/>
  <c r="F1122" i="5"/>
  <c r="R1121" i="5"/>
  <c r="J1121" i="5"/>
  <c r="K1121" i="5" s="1"/>
  <c r="G1121" i="5"/>
  <c r="F1121" i="5"/>
  <c r="R1120" i="5"/>
  <c r="J1120" i="5"/>
  <c r="K1120" i="5" s="1"/>
  <c r="G1120" i="5"/>
  <c r="F1120" i="5"/>
  <c r="R1119" i="5"/>
  <c r="J1119" i="5"/>
  <c r="K1119" i="5" s="1"/>
  <c r="G1119" i="5"/>
  <c r="F1119" i="5"/>
  <c r="R1118" i="5"/>
  <c r="J1118" i="5"/>
  <c r="K1118" i="5" s="1"/>
  <c r="G1118" i="5"/>
  <c r="F1118" i="5"/>
  <c r="R1117" i="5"/>
  <c r="J1117" i="5"/>
  <c r="K1117" i="5" s="1"/>
  <c r="G1117" i="5"/>
  <c r="P1117" i="5" s="1"/>
  <c r="F1117" i="5"/>
  <c r="R1116" i="5"/>
  <c r="J1116" i="5"/>
  <c r="K1116" i="5" s="1"/>
  <c r="G1116" i="5"/>
  <c r="P1116" i="5" s="1"/>
  <c r="F1116" i="5"/>
  <c r="R1115" i="5"/>
  <c r="J1115" i="5"/>
  <c r="K1115" i="5" s="1"/>
  <c r="G1115" i="5"/>
  <c r="P1115" i="5" s="1"/>
  <c r="F1115" i="5"/>
  <c r="R1114" i="5"/>
  <c r="J1114" i="5"/>
  <c r="K1114" i="5" s="1"/>
  <c r="G1114" i="5"/>
  <c r="Q1114" i="5" s="1"/>
  <c r="F1114" i="5"/>
  <c r="R1113" i="5"/>
  <c r="J1113" i="5"/>
  <c r="K1113" i="5" s="1"/>
  <c r="G1113" i="5"/>
  <c r="P1113" i="5" s="1"/>
  <c r="F1113" i="5"/>
  <c r="R1112" i="5"/>
  <c r="J1112" i="5"/>
  <c r="K1112" i="5" s="1"/>
  <c r="G1112" i="5"/>
  <c r="F1112" i="5"/>
  <c r="R1111" i="5"/>
  <c r="J1111" i="5"/>
  <c r="K1111" i="5" s="1"/>
  <c r="G1111" i="5"/>
  <c r="P1111" i="5" s="1"/>
  <c r="F1111" i="5"/>
  <c r="R1110" i="5"/>
  <c r="J1110" i="5"/>
  <c r="K1110" i="5" s="1"/>
  <c r="G1110" i="5"/>
  <c r="P1110" i="5" s="1"/>
  <c r="F1110" i="5"/>
  <c r="R1109" i="5"/>
  <c r="J1109" i="5"/>
  <c r="K1109" i="5" s="1"/>
  <c r="G1109" i="5"/>
  <c r="P1109" i="5" s="1"/>
  <c r="F1109" i="5"/>
  <c r="R1108" i="5"/>
  <c r="J1108" i="5"/>
  <c r="K1108" i="5" s="1"/>
  <c r="G1108" i="5"/>
  <c r="F1108" i="5"/>
  <c r="R1107" i="5"/>
  <c r="J1107" i="5"/>
  <c r="K1107" i="5" s="1"/>
  <c r="G1107" i="5"/>
  <c r="P1107" i="5" s="1"/>
  <c r="F1107" i="5"/>
  <c r="R1106" i="5"/>
  <c r="J1106" i="5"/>
  <c r="K1106" i="5" s="1"/>
  <c r="G1106" i="5"/>
  <c r="P1106" i="5" s="1"/>
  <c r="F1106" i="5"/>
  <c r="R1105" i="5"/>
  <c r="J1105" i="5"/>
  <c r="K1105" i="5" s="1"/>
  <c r="G1105" i="5"/>
  <c r="P1105" i="5" s="1"/>
  <c r="F1105" i="5"/>
  <c r="R1104" i="5"/>
  <c r="J1104" i="5"/>
  <c r="K1104" i="5" s="1"/>
  <c r="G1104" i="5"/>
  <c r="P1104" i="5" s="1"/>
  <c r="F1104" i="5"/>
  <c r="R1103" i="5"/>
  <c r="J1103" i="5"/>
  <c r="K1103" i="5" s="1"/>
  <c r="G1103" i="5"/>
  <c r="Q1103" i="5" s="1"/>
  <c r="F1103" i="5"/>
  <c r="R1102" i="5"/>
  <c r="J1102" i="5"/>
  <c r="K1102" i="5" s="1"/>
  <c r="G1102" i="5"/>
  <c r="P1102" i="5" s="1"/>
  <c r="F1102" i="5"/>
  <c r="R1101" i="5"/>
  <c r="J1101" i="5"/>
  <c r="K1101" i="5" s="1"/>
  <c r="G1101" i="5"/>
  <c r="F1101" i="5"/>
  <c r="R1100" i="5"/>
  <c r="J1100" i="5"/>
  <c r="K1100" i="5" s="1"/>
  <c r="G1100" i="5"/>
  <c r="Q1100" i="5" s="1"/>
  <c r="F1100" i="5"/>
  <c r="R1099" i="5"/>
  <c r="J1099" i="5"/>
  <c r="K1099" i="5" s="1"/>
  <c r="G1099" i="5"/>
  <c r="F1099" i="5"/>
  <c r="R1098" i="5"/>
  <c r="J1098" i="5"/>
  <c r="K1098" i="5" s="1"/>
  <c r="G1098" i="5"/>
  <c r="P1098" i="5" s="1"/>
  <c r="F1098" i="5"/>
  <c r="R1097" i="5"/>
  <c r="J1097" i="5"/>
  <c r="K1097" i="5" s="1"/>
  <c r="G1097" i="5"/>
  <c r="F1097" i="5"/>
  <c r="R1096" i="5"/>
  <c r="J1096" i="5"/>
  <c r="K1096" i="5" s="1"/>
  <c r="G1096" i="5"/>
  <c r="F1096" i="5"/>
  <c r="R1095" i="5"/>
  <c r="J1095" i="5"/>
  <c r="K1095" i="5" s="1"/>
  <c r="G1095" i="5"/>
  <c r="P1095" i="5" s="1"/>
  <c r="F1095" i="5"/>
  <c r="R1094" i="5"/>
  <c r="J1094" i="5"/>
  <c r="K1094" i="5" s="1"/>
  <c r="G1094" i="5"/>
  <c r="F1094" i="5"/>
  <c r="R1093" i="5"/>
  <c r="J1093" i="5"/>
  <c r="K1093" i="5" s="1"/>
  <c r="G1093" i="5"/>
  <c r="F1093" i="5"/>
  <c r="R1092" i="5"/>
  <c r="J1092" i="5"/>
  <c r="K1092" i="5" s="1"/>
  <c r="G1092" i="5"/>
  <c r="H1092" i="5" s="1"/>
  <c r="F1092" i="5"/>
  <c r="R1091" i="5"/>
  <c r="J1091" i="5"/>
  <c r="K1091" i="5" s="1"/>
  <c r="G1091" i="5"/>
  <c r="F1091" i="5"/>
  <c r="R1090" i="5"/>
  <c r="J1090" i="5"/>
  <c r="K1090" i="5" s="1"/>
  <c r="G1090" i="5"/>
  <c r="Q1090" i="5" s="1"/>
  <c r="F1090" i="5"/>
  <c r="R1089" i="5"/>
  <c r="J1089" i="5"/>
  <c r="K1089" i="5" s="1"/>
  <c r="G1089" i="5"/>
  <c r="Q1089" i="5" s="1"/>
  <c r="F1089" i="5"/>
  <c r="R1088" i="5"/>
  <c r="J1088" i="5"/>
  <c r="K1088" i="5" s="1"/>
  <c r="G1088" i="5"/>
  <c r="H1088" i="5" s="1"/>
  <c r="F1088" i="5"/>
  <c r="R1087" i="5"/>
  <c r="J1087" i="5"/>
  <c r="K1087" i="5" s="1"/>
  <c r="G1087" i="5"/>
  <c r="P1087" i="5" s="1"/>
  <c r="F1087" i="5"/>
  <c r="R1086" i="5"/>
  <c r="J1086" i="5"/>
  <c r="K1086" i="5" s="1"/>
  <c r="G1086" i="5"/>
  <c r="F1086" i="5"/>
  <c r="R1085" i="5"/>
  <c r="J1085" i="5"/>
  <c r="K1085" i="5" s="1"/>
  <c r="G1085" i="5"/>
  <c r="F1085" i="5"/>
  <c r="R1084" i="5"/>
  <c r="J1084" i="5"/>
  <c r="K1084" i="5" s="1"/>
  <c r="G1084" i="5"/>
  <c r="H1084" i="5" s="1"/>
  <c r="F1084" i="5"/>
  <c r="R1083" i="5"/>
  <c r="J1083" i="5"/>
  <c r="K1083" i="5" s="1"/>
  <c r="G1083" i="5"/>
  <c r="P1083" i="5" s="1"/>
  <c r="F1083" i="5"/>
  <c r="R1082" i="5"/>
  <c r="J1082" i="5"/>
  <c r="K1082" i="5" s="1"/>
  <c r="G1082" i="5"/>
  <c r="P1082" i="5" s="1"/>
  <c r="F1082" i="5"/>
  <c r="R1081" i="5"/>
  <c r="J1081" i="5"/>
  <c r="K1081" i="5" s="1"/>
  <c r="G1081" i="5"/>
  <c r="P1081" i="5" s="1"/>
  <c r="F1081" i="5"/>
  <c r="R1080" i="5"/>
  <c r="J1080" i="5"/>
  <c r="K1080" i="5" s="1"/>
  <c r="G1080" i="5"/>
  <c r="P1080" i="5" s="1"/>
  <c r="F1080" i="5"/>
  <c r="R1079" i="5"/>
  <c r="J1079" i="5"/>
  <c r="K1079" i="5" s="1"/>
  <c r="G1079" i="5"/>
  <c r="P1079" i="5" s="1"/>
  <c r="F1079" i="5"/>
  <c r="R1078" i="5"/>
  <c r="J1078" i="5"/>
  <c r="K1078" i="5" s="1"/>
  <c r="G1078" i="5"/>
  <c r="P1078" i="5" s="1"/>
  <c r="F1078" i="5"/>
  <c r="R1077" i="5"/>
  <c r="J1077" i="5"/>
  <c r="K1077" i="5" s="1"/>
  <c r="G1077" i="5"/>
  <c r="P1077" i="5" s="1"/>
  <c r="F1077" i="5"/>
  <c r="R1076" i="5"/>
  <c r="J1076" i="5"/>
  <c r="K1076" i="5" s="1"/>
  <c r="G1076" i="5"/>
  <c r="P1076" i="5" s="1"/>
  <c r="F1076" i="5"/>
  <c r="R1075" i="5"/>
  <c r="J1075" i="5"/>
  <c r="K1075" i="5" s="1"/>
  <c r="G1075" i="5"/>
  <c r="Q1075" i="5" s="1"/>
  <c r="F1075" i="5"/>
  <c r="R1074" i="5"/>
  <c r="J1074" i="5"/>
  <c r="K1074" i="5" s="1"/>
  <c r="G1074" i="5"/>
  <c r="F1074" i="5"/>
  <c r="R1073" i="5"/>
  <c r="J1073" i="5"/>
  <c r="K1073" i="5" s="1"/>
  <c r="G1073" i="5"/>
  <c r="F1073" i="5"/>
  <c r="R1072" i="5"/>
  <c r="J1072" i="5"/>
  <c r="K1072" i="5" s="1"/>
  <c r="G1072" i="5"/>
  <c r="F1072" i="5"/>
  <c r="R1071" i="5"/>
  <c r="J1071" i="5"/>
  <c r="K1071" i="5" s="1"/>
  <c r="G1071" i="5"/>
  <c r="P1071" i="5" s="1"/>
  <c r="F1071" i="5"/>
  <c r="R1070" i="5"/>
  <c r="J1070" i="5"/>
  <c r="K1070" i="5" s="1"/>
  <c r="G1070" i="5"/>
  <c r="F1070" i="5"/>
  <c r="R1069" i="5"/>
  <c r="J1069" i="5"/>
  <c r="K1069" i="5" s="1"/>
  <c r="G1069" i="5"/>
  <c r="P1069" i="5" s="1"/>
  <c r="F1069" i="5"/>
  <c r="R1068" i="5"/>
  <c r="J1068" i="5"/>
  <c r="K1068" i="5" s="1"/>
  <c r="G1068" i="5"/>
  <c r="P1068" i="5" s="1"/>
  <c r="F1068" i="5"/>
  <c r="R1067" i="5"/>
  <c r="J1067" i="5"/>
  <c r="K1067" i="5" s="1"/>
  <c r="G1067" i="5"/>
  <c r="P1067" i="5" s="1"/>
  <c r="F1067" i="5"/>
  <c r="R1066" i="5"/>
  <c r="J1066" i="5"/>
  <c r="K1066" i="5" s="1"/>
  <c r="G1066" i="5"/>
  <c r="H1066" i="5" s="1"/>
  <c r="F1066" i="5"/>
  <c r="R1065" i="5"/>
  <c r="J1065" i="5"/>
  <c r="K1065" i="5" s="1"/>
  <c r="G1065" i="5"/>
  <c r="I1065" i="5" s="1"/>
  <c r="F1065" i="5"/>
  <c r="R1064" i="5"/>
  <c r="J1064" i="5"/>
  <c r="K1064" i="5" s="1"/>
  <c r="G1064" i="5"/>
  <c r="P1064" i="5" s="1"/>
  <c r="F1064" i="5"/>
  <c r="R1063" i="5"/>
  <c r="J1063" i="5"/>
  <c r="K1063" i="5" s="1"/>
  <c r="G1063" i="5"/>
  <c r="P1063" i="5" s="1"/>
  <c r="F1063" i="5"/>
  <c r="R1062" i="5"/>
  <c r="J1062" i="5"/>
  <c r="K1062" i="5" s="1"/>
  <c r="G1062" i="5"/>
  <c r="F1062" i="5"/>
  <c r="R1061" i="5"/>
  <c r="J1061" i="5"/>
  <c r="K1061" i="5" s="1"/>
  <c r="G1061" i="5"/>
  <c r="F1061" i="5"/>
  <c r="R1060" i="5"/>
  <c r="J1060" i="5"/>
  <c r="K1060" i="5" s="1"/>
  <c r="G1060" i="5"/>
  <c r="F1060" i="5"/>
  <c r="R1059" i="5"/>
  <c r="J1059" i="5"/>
  <c r="K1059" i="5" s="1"/>
  <c r="G1059" i="5"/>
  <c r="P1059" i="5" s="1"/>
  <c r="F1059" i="5"/>
  <c r="R1058" i="5"/>
  <c r="J1058" i="5"/>
  <c r="K1058" i="5" s="1"/>
  <c r="G1058" i="5"/>
  <c r="F1058" i="5"/>
  <c r="R1057" i="5"/>
  <c r="J1057" i="5"/>
  <c r="K1057" i="5" s="1"/>
  <c r="G1057" i="5"/>
  <c r="F1057" i="5"/>
  <c r="R1056" i="5"/>
  <c r="J1056" i="5"/>
  <c r="K1056" i="5" s="1"/>
  <c r="G1056" i="5"/>
  <c r="F1056" i="5"/>
  <c r="R1055" i="5"/>
  <c r="J1055" i="5"/>
  <c r="K1055" i="5" s="1"/>
  <c r="G1055" i="5"/>
  <c r="P1055" i="5" s="1"/>
  <c r="F1055" i="5"/>
  <c r="R1054" i="5"/>
  <c r="J1054" i="5"/>
  <c r="K1054" i="5" s="1"/>
  <c r="G1054" i="5"/>
  <c r="F1054" i="5"/>
  <c r="R1053" i="5"/>
  <c r="J1053" i="5"/>
  <c r="K1053" i="5" s="1"/>
  <c r="G1053" i="5"/>
  <c r="P1053" i="5" s="1"/>
  <c r="F1053" i="5"/>
  <c r="R1052" i="5"/>
  <c r="J1052" i="5"/>
  <c r="K1052" i="5" s="1"/>
  <c r="G1052" i="5"/>
  <c r="P1052" i="5" s="1"/>
  <c r="F1052" i="5"/>
  <c r="R1051" i="5"/>
  <c r="J1051" i="5"/>
  <c r="K1051" i="5" s="1"/>
  <c r="G1051" i="5"/>
  <c r="P1051" i="5" s="1"/>
  <c r="F1051" i="5"/>
  <c r="R1050" i="5"/>
  <c r="J1050" i="5"/>
  <c r="K1050" i="5" s="1"/>
  <c r="G1050" i="5"/>
  <c r="F1050" i="5"/>
  <c r="R1049" i="5"/>
  <c r="J1049" i="5"/>
  <c r="K1049" i="5" s="1"/>
  <c r="G1049" i="5"/>
  <c r="P1049" i="5" s="1"/>
  <c r="F1049" i="5"/>
  <c r="R1048" i="5"/>
  <c r="J1048" i="5"/>
  <c r="K1048" i="5" s="1"/>
  <c r="G1048" i="5"/>
  <c r="F1048" i="5"/>
  <c r="R1047" i="5"/>
  <c r="J1047" i="5"/>
  <c r="K1047" i="5" s="1"/>
  <c r="G1047" i="5"/>
  <c r="F1047" i="5"/>
  <c r="R1046" i="5"/>
  <c r="J1046" i="5"/>
  <c r="K1046" i="5" s="1"/>
  <c r="G1046" i="5"/>
  <c r="P1046" i="5" s="1"/>
  <c r="F1046" i="5"/>
  <c r="R1045" i="5"/>
  <c r="J1045" i="5"/>
  <c r="K1045" i="5" s="1"/>
  <c r="G1045" i="5"/>
  <c r="I1045" i="5" s="1"/>
  <c r="F1045" i="5"/>
  <c r="R1044" i="5"/>
  <c r="J1044" i="5"/>
  <c r="K1044" i="5" s="1"/>
  <c r="G1044" i="5"/>
  <c r="P1044" i="5" s="1"/>
  <c r="F1044" i="5"/>
  <c r="R1043" i="5"/>
  <c r="J1043" i="5"/>
  <c r="K1043" i="5" s="1"/>
  <c r="G1043" i="5"/>
  <c r="Q1043" i="5" s="1"/>
  <c r="F1043" i="5"/>
  <c r="R1042" i="5"/>
  <c r="J1042" i="5"/>
  <c r="K1042" i="5" s="1"/>
  <c r="G1042" i="5"/>
  <c r="Q1042" i="5" s="1"/>
  <c r="F1042" i="5"/>
  <c r="R1041" i="5"/>
  <c r="J1041" i="5"/>
  <c r="K1041" i="5" s="1"/>
  <c r="G1041" i="5"/>
  <c r="P1041" i="5" s="1"/>
  <c r="F1041" i="5"/>
  <c r="R1040" i="5"/>
  <c r="J1040" i="5"/>
  <c r="K1040" i="5" s="1"/>
  <c r="G1040" i="5"/>
  <c r="P1040" i="5" s="1"/>
  <c r="F1040" i="5"/>
  <c r="R1039" i="5"/>
  <c r="J1039" i="5"/>
  <c r="K1039" i="5" s="1"/>
  <c r="G1039" i="5"/>
  <c r="P1039" i="5" s="1"/>
  <c r="F1039" i="5"/>
  <c r="R1038" i="5"/>
  <c r="J1038" i="5"/>
  <c r="K1038" i="5" s="1"/>
  <c r="G1038" i="5"/>
  <c r="P1038" i="5" s="1"/>
  <c r="F1038" i="5"/>
  <c r="R1037" i="5"/>
  <c r="J1037" i="5"/>
  <c r="K1037" i="5" s="1"/>
  <c r="G1037" i="5"/>
  <c r="F1037" i="5"/>
  <c r="R1036" i="5"/>
  <c r="J1036" i="5"/>
  <c r="K1036" i="5" s="1"/>
  <c r="G1036" i="5"/>
  <c r="F1036" i="5"/>
  <c r="R1035" i="5"/>
  <c r="J1035" i="5"/>
  <c r="K1035" i="5" s="1"/>
  <c r="G1035" i="5"/>
  <c r="F1035" i="5"/>
  <c r="R1034" i="5"/>
  <c r="J1034" i="5"/>
  <c r="K1034" i="5" s="1"/>
  <c r="G1034" i="5"/>
  <c r="P1034" i="5" s="1"/>
  <c r="F1034" i="5"/>
  <c r="R1033" i="5"/>
  <c r="J1033" i="5"/>
  <c r="K1033" i="5" s="1"/>
  <c r="G1033" i="5"/>
  <c r="F1033" i="5"/>
  <c r="R1032" i="5"/>
  <c r="J1032" i="5"/>
  <c r="K1032" i="5" s="1"/>
  <c r="G1032" i="5"/>
  <c r="F1032" i="5"/>
  <c r="R1031" i="5"/>
  <c r="J1031" i="5"/>
  <c r="K1031" i="5" s="1"/>
  <c r="G1031" i="5"/>
  <c r="P1031" i="5" s="1"/>
  <c r="F1031" i="5"/>
  <c r="R1030" i="5"/>
  <c r="J1030" i="5"/>
  <c r="K1030" i="5" s="1"/>
  <c r="G1030" i="5"/>
  <c r="F1030" i="5"/>
  <c r="R1029" i="5"/>
  <c r="J1029" i="5"/>
  <c r="K1029" i="5" s="1"/>
  <c r="G1029" i="5"/>
  <c r="P1029" i="5" s="1"/>
  <c r="F1029" i="5"/>
  <c r="R1028" i="5"/>
  <c r="J1028" i="5"/>
  <c r="K1028" i="5" s="1"/>
  <c r="G1028" i="5"/>
  <c r="Q1028" i="5" s="1"/>
  <c r="F1028" i="5"/>
  <c r="R1027" i="5"/>
  <c r="J1027" i="5"/>
  <c r="K1027" i="5" s="1"/>
  <c r="G1027" i="5"/>
  <c r="P1027" i="5" s="1"/>
  <c r="F1027" i="5"/>
  <c r="R1026" i="5"/>
  <c r="J1026" i="5"/>
  <c r="K1026" i="5" s="1"/>
  <c r="G1026" i="5"/>
  <c r="F1026" i="5"/>
  <c r="R1025" i="5"/>
  <c r="J1025" i="5"/>
  <c r="K1025" i="5" s="1"/>
  <c r="G1025" i="5"/>
  <c r="F1025" i="5"/>
  <c r="R1024" i="5"/>
  <c r="J1024" i="5"/>
  <c r="K1024" i="5" s="1"/>
  <c r="G1024" i="5"/>
  <c r="F1024" i="5"/>
  <c r="R1023" i="5"/>
  <c r="J1023" i="5"/>
  <c r="K1023" i="5" s="1"/>
  <c r="G1023" i="5"/>
  <c r="F1023" i="5"/>
  <c r="R1022" i="5"/>
  <c r="J1022" i="5"/>
  <c r="K1022" i="5" s="1"/>
  <c r="G1022" i="5"/>
  <c r="P1022" i="5" s="1"/>
  <c r="F1022" i="5"/>
  <c r="R1021" i="5"/>
  <c r="J1021" i="5"/>
  <c r="K1021" i="5" s="1"/>
  <c r="G1021" i="5"/>
  <c r="F1021" i="5"/>
  <c r="R1020" i="5"/>
  <c r="J1020" i="5"/>
  <c r="K1020" i="5" s="1"/>
  <c r="G1020" i="5"/>
  <c r="I1020" i="5" s="1"/>
  <c r="F1020" i="5"/>
  <c r="R1019" i="5"/>
  <c r="J1019" i="5"/>
  <c r="K1019" i="5" s="1"/>
  <c r="G1019" i="5"/>
  <c r="F1019" i="5"/>
  <c r="R1018" i="5"/>
  <c r="J1018" i="5"/>
  <c r="K1018" i="5" s="1"/>
  <c r="G1018" i="5"/>
  <c r="P1018" i="5" s="1"/>
  <c r="F1018" i="5"/>
  <c r="R1017" i="5"/>
  <c r="J1017" i="5"/>
  <c r="K1017" i="5" s="1"/>
  <c r="G1017" i="5"/>
  <c r="Q1017" i="5" s="1"/>
  <c r="F1017" i="5"/>
  <c r="R1016" i="5"/>
  <c r="J1016" i="5"/>
  <c r="K1016" i="5" s="1"/>
  <c r="G1016" i="5"/>
  <c r="F1016" i="5"/>
  <c r="R1015" i="5"/>
  <c r="J1015" i="5"/>
  <c r="K1015" i="5" s="1"/>
  <c r="G1015" i="5"/>
  <c r="P1015" i="5" s="1"/>
  <c r="F1015" i="5"/>
  <c r="R1014" i="5"/>
  <c r="J1014" i="5"/>
  <c r="K1014" i="5" s="1"/>
  <c r="G1014" i="5"/>
  <c r="P1014" i="5" s="1"/>
  <c r="F1014" i="5"/>
  <c r="R1013" i="5"/>
  <c r="J1013" i="5"/>
  <c r="K1013" i="5" s="1"/>
  <c r="G1013" i="5"/>
  <c r="F1013" i="5"/>
  <c r="R1012" i="5"/>
  <c r="J1012" i="5"/>
  <c r="K1012" i="5" s="1"/>
  <c r="G1012" i="5"/>
  <c r="F1012" i="5"/>
  <c r="R1011" i="5"/>
  <c r="J1011" i="5"/>
  <c r="K1011" i="5" s="1"/>
  <c r="G1011" i="5"/>
  <c r="P1011" i="5" s="1"/>
  <c r="F1011" i="5"/>
  <c r="R1010" i="5"/>
  <c r="J1010" i="5"/>
  <c r="K1010" i="5" s="1"/>
  <c r="G1010" i="5"/>
  <c r="P1010" i="5" s="1"/>
  <c r="F1010" i="5"/>
  <c r="R1009" i="5"/>
  <c r="J1009" i="5"/>
  <c r="K1009" i="5" s="1"/>
  <c r="G1009" i="5"/>
  <c r="I1009" i="5" s="1"/>
  <c r="F1009" i="5"/>
  <c r="R1008" i="5"/>
  <c r="J1008" i="5"/>
  <c r="K1008" i="5" s="1"/>
  <c r="G1008" i="5"/>
  <c r="F1008" i="5"/>
  <c r="R1007" i="5"/>
  <c r="J1007" i="5"/>
  <c r="K1007" i="5" s="1"/>
  <c r="G1007" i="5"/>
  <c r="F1007" i="5"/>
  <c r="R1006" i="5"/>
  <c r="J1006" i="5"/>
  <c r="K1006" i="5" s="1"/>
  <c r="G1006" i="5"/>
  <c r="Q1006" i="5" s="1"/>
  <c r="F1006" i="5"/>
  <c r="R1005" i="5"/>
  <c r="J1005" i="5"/>
  <c r="K1005" i="5" s="1"/>
  <c r="G1005" i="5"/>
  <c r="H1005" i="5" s="1"/>
  <c r="F1005" i="5"/>
  <c r="R1004" i="5"/>
  <c r="J1004" i="5"/>
  <c r="K1004" i="5" s="1"/>
  <c r="G1004" i="5"/>
  <c r="F1004" i="5"/>
  <c r="R1003" i="5"/>
  <c r="J1003" i="5"/>
  <c r="K1003" i="5" s="1"/>
  <c r="G1003" i="5"/>
  <c r="H1003" i="5" s="1"/>
  <c r="F1003" i="5"/>
  <c r="R1002" i="5"/>
  <c r="J1002" i="5"/>
  <c r="K1002" i="5" s="1"/>
  <c r="G1002" i="5"/>
  <c r="F1002" i="5"/>
  <c r="R1001" i="5"/>
  <c r="J1001" i="5"/>
  <c r="K1001" i="5" s="1"/>
  <c r="G1001" i="5"/>
  <c r="P1001" i="5" s="1"/>
  <c r="F1001" i="5"/>
  <c r="R1000" i="5"/>
  <c r="J1000" i="5"/>
  <c r="K1000" i="5" s="1"/>
  <c r="G1000" i="5"/>
  <c r="F1000" i="5"/>
  <c r="R999" i="5"/>
  <c r="J999" i="5"/>
  <c r="K999" i="5" s="1"/>
  <c r="G999" i="5"/>
  <c r="P999" i="5" s="1"/>
  <c r="F999" i="5"/>
  <c r="R998" i="5"/>
  <c r="J998" i="5"/>
  <c r="K998" i="5" s="1"/>
  <c r="G998" i="5"/>
  <c r="F998" i="5"/>
  <c r="R997" i="5"/>
  <c r="J997" i="5"/>
  <c r="K997" i="5" s="1"/>
  <c r="G997" i="5"/>
  <c r="F997" i="5"/>
  <c r="R996" i="5"/>
  <c r="J996" i="5"/>
  <c r="K996" i="5" s="1"/>
  <c r="G996" i="5"/>
  <c r="P996" i="5" s="1"/>
  <c r="F996" i="5"/>
  <c r="R995" i="5"/>
  <c r="J995" i="5"/>
  <c r="K995" i="5" s="1"/>
  <c r="G995" i="5"/>
  <c r="H995" i="5" s="1"/>
  <c r="F995" i="5"/>
  <c r="R994" i="5"/>
  <c r="J994" i="5"/>
  <c r="K994" i="5" s="1"/>
  <c r="G994" i="5"/>
  <c r="F994" i="5"/>
  <c r="R993" i="5"/>
  <c r="J993" i="5"/>
  <c r="K993" i="5" s="1"/>
  <c r="G993" i="5"/>
  <c r="P993" i="5" s="1"/>
  <c r="F993" i="5"/>
  <c r="R992" i="5"/>
  <c r="J992" i="5"/>
  <c r="K992" i="5" s="1"/>
  <c r="G992" i="5"/>
  <c r="P992" i="5" s="1"/>
  <c r="F992" i="5"/>
  <c r="R991" i="5"/>
  <c r="J991" i="5"/>
  <c r="K991" i="5" s="1"/>
  <c r="G991" i="5"/>
  <c r="F991" i="5"/>
  <c r="R990" i="5"/>
  <c r="J990" i="5"/>
  <c r="K990" i="5" s="1"/>
  <c r="G990" i="5"/>
  <c r="F990" i="5"/>
  <c r="R989" i="5"/>
  <c r="J989" i="5"/>
  <c r="K989" i="5" s="1"/>
  <c r="G989" i="5"/>
  <c r="P989" i="5" s="1"/>
  <c r="F989" i="5"/>
  <c r="R988" i="5"/>
  <c r="J988" i="5"/>
  <c r="K988" i="5" s="1"/>
  <c r="G988" i="5"/>
  <c r="F988" i="5"/>
  <c r="R987" i="5"/>
  <c r="J987" i="5"/>
  <c r="K987" i="5" s="1"/>
  <c r="G987" i="5"/>
  <c r="P987" i="5" s="1"/>
  <c r="F987" i="5"/>
  <c r="R986" i="5"/>
  <c r="J986" i="5"/>
  <c r="K986" i="5" s="1"/>
  <c r="G986" i="5"/>
  <c r="P986" i="5" s="1"/>
  <c r="F986" i="5"/>
  <c r="R985" i="5"/>
  <c r="J985" i="5"/>
  <c r="K985" i="5" s="1"/>
  <c r="G985" i="5"/>
  <c r="P985" i="5" s="1"/>
  <c r="F985" i="5"/>
  <c r="R984" i="5"/>
  <c r="J984" i="5"/>
  <c r="K984" i="5" s="1"/>
  <c r="G984" i="5"/>
  <c r="F984" i="5"/>
  <c r="R983" i="5"/>
  <c r="J983" i="5"/>
  <c r="K983" i="5" s="1"/>
  <c r="G983" i="5"/>
  <c r="P983" i="5" s="1"/>
  <c r="F983" i="5"/>
  <c r="R982" i="5"/>
  <c r="J982" i="5"/>
  <c r="K982" i="5" s="1"/>
  <c r="G982" i="5"/>
  <c r="Q982" i="5" s="1"/>
  <c r="F982" i="5"/>
  <c r="R981" i="5"/>
  <c r="J981" i="5"/>
  <c r="K981" i="5" s="1"/>
  <c r="G981" i="5"/>
  <c r="F981" i="5"/>
  <c r="R980" i="5"/>
  <c r="J980" i="5"/>
  <c r="K980" i="5" s="1"/>
  <c r="G980" i="5"/>
  <c r="P980" i="5" s="1"/>
  <c r="F980" i="5"/>
  <c r="R979" i="5"/>
  <c r="J979" i="5"/>
  <c r="K979" i="5" s="1"/>
  <c r="G979" i="5"/>
  <c r="F979" i="5"/>
  <c r="R978" i="5"/>
  <c r="J978" i="5"/>
  <c r="K978" i="5" s="1"/>
  <c r="G978" i="5"/>
  <c r="F978" i="5"/>
  <c r="R977" i="5"/>
  <c r="J977" i="5"/>
  <c r="K977" i="5" s="1"/>
  <c r="G977" i="5"/>
  <c r="F977" i="5"/>
  <c r="R976" i="5"/>
  <c r="J976" i="5"/>
  <c r="K976" i="5" s="1"/>
  <c r="G976" i="5"/>
  <c r="F976" i="5"/>
  <c r="R975" i="5"/>
  <c r="J975" i="5"/>
  <c r="K975" i="5" s="1"/>
  <c r="G975" i="5"/>
  <c r="F975" i="5"/>
  <c r="R974" i="5"/>
  <c r="J974" i="5"/>
  <c r="K974" i="5" s="1"/>
  <c r="G974" i="5"/>
  <c r="F974" i="5"/>
  <c r="R973" i="5"/>
  <c r="J973" i="5"/>
  <c r="K973" i="5" s="1"/>
  <c r="G973" i="5"/>
  <c r="Q973" i="5" s="1"/>
  <c r="F973" i="5"/>
  <c r="R972" i="5"/>
  <c r="J972" i="5"/>
  <c r="K972" i="5" s="1"/>
  <c r="G972" i="5"/>
  <c r="P972" i="5" s="1"/>
  <c r="F972" i="5"/>
  <c r="R971" i="5"/>
  <c r="J971" i="5"/>
  <c r="K971" i="5" s="1"/>
  <c r="G971" i="5"/>
  <c r="P971" i="5" s="1"/>
  <c r="F971" i="5"/>
  <c r="R970" i="5"/>
  <c r="J970" i="5"/>
  <c r="K970" i="5" s="1"/>
  <c r="G970" i="5"/>
  <c r="P970" i="5" s="1"/>
  <c r="F970" i="5"/>
  <c r="R969" i="5"/>
  <c r="J969" i="5"/>
  <c r="K969" i="5" s="1"/>
  <c r="G969" i="5"/>
  <c r="F969" i="5"/>
  <c r="R968" i="5"/>
  <c r="J968" i="5"/>
  <c r="K968" i="5" s="1"/>
  <c r="G968" i="5"/>
  <c r="P968" i="5" s="1"/>
  <c r="F968" i="5"/>
  <c r="R967" i="5"/>
  <c r="J967" i="5"/>
  <c r="K967" i="5" s="1"/>
  <c r="G967" i="5"/>
  <c r="P967" i="5" s="1"/>
  <c r="F967" i="5"/>
  <c r="R966" i="5"/>
  <c r="J966" i="5"/>
  <c r="K966" i="5" s="1"/>
  <c r="G966" i="5"/>
  <c r="P966" i="5" s="1"/>
  <c r="F966" i="5"/>
  <c r="R965" i="5"/>
  <c r="J965" i="5"/>
  <c r="K965" i="5" s="1"/>
  <c r="G965" i="5"/>
  <c r="F965" i="5"/>
  <c r="R964" i="5"/>
  <c r="J964" i="5"/>
  <c r="K964" i="5" s="1"/>
  <c r="G964" i="5"/>
  <c r="P964" i="5" s="1"/>
  <c r="F964" i="5"/>
  <c r="R963" i="5"/>
  <c r="J963" i="5"/>
  <c r="K963" i="5" s="1"/>
  <c r="G963" i="5"/>
  <c r="F963" i="5"/>
  <c r="R962" i="5"/>
  <c r="J962" i="5"/>
  <c r="K962" i="5" s="1"/>
  <c r="G962" i="5"/>
  <c r="F962" i="5"/>
  <c r="R961" i="5"/>
  <c r="J961" i="5"/>
  <c r="K961" i="5" s="1"/>
  <c r="G961" i="5"/>
  <c r="H961" i="5" s="1"/>
  <c r="F961" i="5"/>
  <c r="R960" i="5"/>
  <c r="J960" i="5"/>
  <c r="K960" i="5" s="1"/>
  <c r="G960" i="5"/>
  <c r="P960" i="5" s="1"/>
  <c r="F960" i="5"/>
  <c r="R959" i="5"/>
  <c r="J959" i="5"/>
  <c r="K959" i="5" s="1"/>
  <c r="G959" i="5"/>
  <c r="H959" i="5" s="1"/>
  <c r="F959" i="5"/>
  <c r="R958" i="5"/>
  <c r="J958" i="5"/>
  <c r="K958" i="5" s="1"/>
  <c r="G958" i="5"/>
  <c r="P958" i="5" s="1"/>
  <c r="F958" i="5"/>
  <c r="R957" i="5"/>
  <c r="J957" i="5"/>
  <c r="K957" i="5" s="1"/>
  <c r="G957" i="5"/>
  <c r="F957" i="5"/>
  <c r="R956" i="5"/>
  <c r="J956" i="5"/>
  <c r="K956" i="5" s="1"/>
  <c r="G956" i="5"/>
  <c r="P956" i="5" s="1"/>
  <c r="F956" i="5"/>
  <c r="R955" i="5"/>
  <c r="J955" i="5"/>
  <c r="K955" i="5" s="1"/>
  <c r="G955" i="5"/>
  <c r="F955" i="5"/>
  <c r="R954" i="5"/>
  <c r="J954" i="5"/>
  <c r="K954" i="5" s="1"/>
  <c r="G954" i="5"/>
  <c r="F954" i="5"/>
  <c r="R953" i="5"/>
  <c r="J953" i="5"/>
  <c r="K953" i="5" s="1"/>
  <c r="G953" i="5"/>
  <c r="F953" i="5"/>
  <c r="R952" i="5"/>
  <c r="J952" i="5"/>
  <c r="K952" i="5" s="1"/>
  <c r="G952" i="5"/>
  <c r="F952" i="5"/>
  <c r="R951" i="5"/>
  <c r="J951" i="5"/>
  <c r="K951" i="5" s="1"/>
  <c r="G951" i="5"/>
  <c r="F951" i="5"/>
  <c r="R950" i="5"/>
  <c r="J950" i="5"/>
  <c r="K950" i="5" s="1"/>
  <c r="G950" i="5"/>
  <c r="P950" i="5" s="1"/>
  <c r="F950" i="5"/>
  <c r="R949" i="5"/>
  <c r="J949" i="5"/>
  <c r="K949" i="5" s="1"/>
  <c r="G949" i="5"/>
  <c r="P949" i="5" s="1"/>
  <c r="F949" i="5"/>
  <c r="R948" i="5"/>
  <c r="J948" i="5"/>
  <c r="K948" i="5" s="1"/>
  <c r="G948" i="5"/>
  <c r="I948" i="5" s="1"/>
  <c r="F948" i="5"/>
  <c r="R947" i="5"/>
  <c r="J947" i="5"/>
  <c r="K947" i="5" s="1"/>
  <c r="G947" i="5"/>
  <c r="P947" i="5" s="1"/>
  <c r="F947" i="5"/>
  <c r="R946" i="5"/>
  <c r="J946" i="5"/>
  <c r="K946" i="5" s="1"/>
  <c r="G946" i="5"/>
  <c r="P946" i="5" s="1"/>
  <c r="F946" i="5"/>
  <c r="R945" i="5"/>
  <c r="J945" i="5"/>
  <c r="K945" i="5" s="1"/>
  <c r="G945" i="5"/>
  <c r="H945" i="5" s="1"/>
  <c r="F945" i="5"/>
  <c r="R944" i="5"/>
  <c r="J944" i="5"/>
  <c r="K944" i="5" s="1"/>
  <c r="G944" i="5"/>
  <c r="I944" i="5" s="1"/>
  <c r="F944" i="5"/>
  <c r="R943" i="5"/>
  <c r="J943" i="5"/>
  <c r="K943" i="5" s="1"/>
  <c r="G943" i="5"/>
  <c r="P943" i="5" s="1"/>
  <c r="F943" i="5"/>
  <c r="R942" i="5"/>
  <c r="J942" i="5"/>
  <c r="K942" i="5" s="1"/>
  <c r="G942" i="5"/>
  <c r="P942" i="5" s="1"/>
  <c r="F942" i="5"/>
  <c r="R941" i="5"/>
  <c r="J941" i="5"/>
  <c r="K941" i="5" s="1"/>
  <c r="G941" i="5"/>
  <c r="P941" i="5" s="1"/>
  <c r="F941" i="5"/>
  <c r="R940" i="5"/>
  <c r="J940" i="5"/>
  <c r="K940" i="5" s="1"/>
  <c r="G940" i="5"/>
  <c r="P940" i="5" s="1"/>
  <c r="F940" i="5"/>
  <c r="R939" i="5"/>
  <c r="J939" i="5"/>
  <c r="K939" i="5" s="1"/>
  <c r="G939" i="5"/>
  <c r="F939" i="5"/>
  <c r="R938" i="5"/>
  <c r="J938" i="5"/>
  <c r="K938" i="5" s="1"/>
  <c r="G938" i="5"/>
  <c r="F938" i="5"/>
  <c r="R937" i="5"/>
  <c r="J937" i="5"/>
  <c r="K937" i="5" s="1"/>
  <c r="G937" i="5"/>
  <c r="P937" i="5" s="1"/>
  <c r="F937" i="5"/>
  <c r="R936" i="5"/>
  <c r="J936" i="5"/>
  <c r="K936" i="5" s="1"/>
  <c r="G936" i="5"/>
  <c r="P936" i="5" s="1"/>
  <c r="F936" i="5"/>
  <c r="R935" i="5"/>
  <c r="J935" i="5"/>
  <c r="K935" i="5" s="1"/>
  <c r="G935" i="5"/>
  <c r="F935" i="5"/>
  <c r="R934" i="5"/>
  <c r="J934" i="5"/>
  <c r="K934" i="5" s="1"/>
  <c r="G934" i="5"/>
  <c r="P934" i="5" s="1"/>
  <c r="F934" i="5"/>
  <c r="R933" i="5"/>
  <c r="J933" i="5"/>
  <c r="K933" i="5" s="1"/>
  <c r="G933" i="5"/>
  <c r="P933" i="5" s="1"/>
  <c r="F933" i="5"/>
  <c r="R932" i="5"/>
  <c r="J932" i="5"/>
  <c r="K932" i="5" s="1"/>
  <c r="G932" i="5"/>
  <c r="P932" i="5" s="1"/>
  <c r="F932" i="5"/>
  <c r="R931" i="5"/>
  <c r="J931" i="5"/>
  <c r="K931" i="5" s="1"/>
  <c r="G931" i="5"/>
  <c r="P931" i="5" s="1"/>
  <c r="F931" i="5"/>
  <c r="R930" i="5"/>
  <c r="J930" i="5"/>
  <c r="K930" i="5" s="1"/>
  <c r="G930" i="5"/>
  <c r="F930" i="5"/>
  <c r="R929" i="5"/>
  <c r="J929" i="5"/>
  <c r="K929" i="5" s="1"/>
  <c r="G929" i="5"/>
  <c r="P929" i="5" s="1"/>
  <c r="F929" i="5"/>
  <c r="R928" i="5"/>
  <c r="J928" i="5"/>
  <c r="K928" i="5" s="1"/>
  <c r="G928" i="5"/>
  <c r="F928" i="5"/>
  <c r="R927" i="5"/>
  <c r="J927" i="5"/>
  <c r="K927" i="5" s="1"/>
  <c r="G927" i="5"/>
  <c r="P927" i="5" s="1"/>
  <c r="F927" i="5"/>
  <c r="R926" i="5"/>
  <c r="J926" i="5"/>
  <c r="K926" i="5" s="1"/>
  <c r="G926" i="5"/>
  <c r="F926" i="5"/>
  <c r="R925" i="5"/>
  <c r="J925" i="5"/>
  <c r="K925" i="5" s="1"/>
  <c r="G925" i="5"/>
  <c r="P925" i="5" s="1"/>
  <c r="F925" i="5"/>
  <c r="R924" i="5"/>
  <c r="J924" i="5"/>
  <c r="K924" i="5" s="1"/>
  <c r="G924" i="5"/>
  <c r="Q924" i="5" s="1"/>
  <c r="F924" i="5"/>
  <c r="R923" i="5"/>
  <c r="J923" i="5"/>
  <c r="K923" i="5" s="1"/>
  <c r="G923" i="5"/>
  <c r="P923" i="5" s="1"/>
  <c r="F923" i="5"/>
  <c r="R922" i="5"/>
  <c r="J922" i="5"/>
  <c r="K922" i="5" s="1"/>
  <c r="G922" i="5"/>
  <c r="I922" i="5" s="1"/>
  <c r="F922" i="5"/>
  <c r="R921" i="5"/>
  <c r="J921" i="5"/>
  <c r="K921" i="5" s="1"/>
  <c r="G921" i="5"/>
  <c r="I921" i="5" s="1"/>
  <c r="F921" i="5"/>
  <c r="R920" i="5"/>
  <c r="J920" i="5"/>
  <c r="K920" i="5" s="1"/>
  <c r="G920" i="5"/>
  <c r="F920" i="5"/>
  <c r="R919" i="5"/>
  <c r="J919" i="5"/>
  <c r="K919" i="5" s="1"/>
  <c r="G919" i="5"/>
  <c r="F919" i="5"/>
  <c r="R918" i="5"/>
  <c r="J918" i="5"/>
  <c r="K918" i="5" s="1"/>
  <c r="G918" i="5"/>
  <c r="F918" i="5"/>
  <c r="R917" i="5"/>
  <c r="J917" i="5"/>
  <c r="K917" i="5" s="1"/>
  <c r="G917" i="5"/>
  <c r="P917" i="5" s="1"/>
  <c r="F917" i="5"/>
  <c r="R916" i="5"/>
  <c r="J916" i="5"/>
  <c r="K916" i="5" s="1"/>
  <c r="G916" i="5"/>
  <c r="P916" i="5" s="1"/>
  <c r="F916" i="5"/>
  <c r="R915" i="5"/>
  <c r="J915" i="5"/>
  <c r="K915" i="5" s="1"/>
  <c r="G915" i="5"/>
  <c r="P915" i="5" s="1"/>
  <c r="F915" i="5"/>
  <c r="R914" i="5"/>
  <c r="J914" i="5"/>
  <c r="K914" i="5" s="1"/>
  <c r="G914" i="5"/>
  <c r="F914" i="5"/>
  <c r="R913" i="5"/>
  <c r="J913" i="5"/>
  <c r="K913" i="5" s="1"/>
  <c r="G913" i="5"/>
  <c r="P913" i="5" s="1"/>
  <c r="F913" i="5"/>
  <c r="R912" i="5"/>
  <c r="J912" i="5"/>
  <c r="K912" i="5" s="1"/>
  <c r="G912" i="5"/>
  <c r="P912" i="5" s="1"/>
  <c r="F912" i="5"/>
  <c r="R911" i="5"/>
  <c r="J911" i="5"/>
  <c r="K911" i="5" s="1"/>
  <c r="G911" i="5"/>
  <c r="F911" i="5"/>
  <c r="R910" i="5"/>
  <c r="J910" i="5"/>
  <c r="K910" i="5" s="1"/>
  <c r="G910" i="5"/>
  <c r="F910" i="5"/>
  <c r="R909" i="5"/>
  <c r="J909" i="5"/>
  <c r="K909" i="5" s="1"/>
  <c r="G909" i="5"/>
  <c r="P909" i="5" s="1"/>
  <c r="F909" i="5"/>
  <c r="R908" i="5"/>
  <c r="J908" i="5"/>
  <c r="K908" i="5" s="1"/>
  <c r="G908" i="5"/>
  <c r="F908" i="5"/>
  <c r="R907" i="5"/>
  <c r="J907" i="5"/>
  <c r="K907" i="5" s="1"/>
  <c r="G907" i="5"/>
  <c r="Q907" i="5" s="1"/>
  <c r="F907" i="5"/>
  <c r="R906" i="5"/>
  <c r="J906" i="5"/>
  <c r="K906" i="5" s="1"/>
  <c r="G906" i="5"/>
  <c r="F906" i="5"/>
  <c r="R905" i="5"/>
  <c r="J905" i="5"/>
  <c r="K905" i="5" s="1"/>
  <c r="G905" i="5"/>
  <c r="F905" i="5"/>
  <c r="R904" i="5"/>
  <c r="J904" i="5"/>
  <c r="K904" i="5" s="1"/>
  <c r="G904" i="5"/>
  <c r="F904" i="5"/>
  <c r="R903" i="5"/>
  <c r="J903" i="5"/>
  <c r="K903" i="5" s="1"/>
  <c r="G903" i="5"/>
  <c r="F903" i="5"/>
  <c r="R902" i="5"/>
  <c r="J902" i="5"/>
  <c r="K902" i="5" s="1"/>
  <c r="G902" i="5"/>
  <c r="P902" i="5" s="1"/>
  <c r="F902" i="5"/>
  <c r="R901" i="5"/>
  <c r="J901" i="5"/>
  <c r="K901" i="5" s="1"/>
  <c r="G901" i="5"/>
  <c r="P901" i="5" s="1"/>
  <c r="F901" i="5"/>
  <c r="R900" i="5"/>
  <c r="J900" i="5"/>
  <c r="K900" i="5" s="1"/>
  <c r="G900" i="5"/>
  <c r="P900" i="5" s="1"/>
  <c r="F900" i="5"/>
  <c r="R899" i="5"/>
  <c r="J899" i="5"/>
  <c r="K899" i="5" s="1"/>
  <c r="G899" i="5"/>
  <c r="H899" i="5" s="1"/>
  <c r="F899" i="5"/>
  <c r="R898" i="5"/>
  <c r="J898" i="5"/>
  <c r="K898" i="5" s="1"/>
  <c r="G898" i="5"/>
  <c r="Q898" i="5" s="1"/>
  <c r="F898" i="5"/>
  <c r="R897" i="5"/>
  <c r="J897" i="5"/>
  <c r="K897" i="5" s="1"/>
  <c r="G897" i="5"/>
  <c r="F897" i="5"/>
  <c r="R896" i="5"/>
  <c r="J896" i="5"/>
  <c r="K896" i="5" s="1"/>
  <c r="G896" i="5"/>
  <c r="P896" i="5" s="1"/>
  <c r="F896" i="5"/>
  <c r="R895" i="5"/>
  <c r="J895" i="5"/>
  <c r="K895" i="5" s="1"/>
  <c r="G895" i="5"/>
  <c r="P895" i="5" s="1"/>
  <c r="F895" i="5"/>
  <c r="R894" i="5"/>
  <c r="J894" i="5"/>
  <c r="K894" i="5" s="1"/>
  <c r="G894" i="5"/>
  <c r="F894" i="5"/>
  <c r="R893" i="5"/>
  <c r="J893" i="5"/>
  <c r="K893" i="5" s="1"/>
  <c r="G893" i="5"/>
  <c r="F893" i="5"/>
  <c r="R892" i="5"/>
  <c r="J892" i="5"/>
  <c r="K892" i="5" s="1"/>
  <c r="G892" i="5"/>
  <c r="F892" i="5"/>
  <c r="R891" i="5"/>
  <c r="J891" i="5"/>
  <c r="K891" i="5" s="1"/>
  <c r="G891" i="5"/>
  <c r="P891" i="5" s="1"/>
  <c r="F891" i="5"/>
  <c r="R890" i="5"/>
  <c r="J890" i="5"/>
  <c r="K890" i="5" s="1"/>
  <c r="G890" i="5"/>
  <c r="P890" i="5" s="1"/>
  <c r="F890" i="5"/>
  <c r="R889" i="5"/>
  <c r="J889" i="5"/>
  <c r="K889" i="5" s="1"/>
  <c r="G889" i="5"/>
  <c r="F889" i="5"/>
  <c r="R888" i="5"/>
  <c r="J888" i="5"/>
  <c r="K888" i="5" s="1"/>
  <c r="G888" i="5"/>
  <c r="P888" i="5" s="1"/>
  <c r="F888" i="5"/>
  <c r="R887" i="5"/>
  <c r="J887" i="5"/>
  <c r="K887" i="5" s="1"/>
  <c r="G887" i="5"/>
  <c r="H887" i="5" s="1"/>
  <c r="F887" i="5"/>
  <c r="R886" i="5"/>
  <c r="J886" i="5"/>
  <c r="K886" i="5" s="1"/>
  <c r="G886" i="5"/>
  <c r="F886" i="5"/>
  <c r="R885" i="5"/>
  <c r="J885" i="5"/>
  <c r="K885" i="5" s="1"/>
  <c r="G885" i="5"/>
  <c r="P885" i="5" s="1"/>
  <c r="F885" i="5"/>
  <c r="R884" i="5"/>
  <c r="J884" i="5"/>
  <c r="K884" i="5" s="1"/>
  <c r="G884" i="5"/>
  <c r="Q884" i="5" s="1"/>
  <c r="F884" i="5"/>
  <c r="R883" i="5"/>
  <c r="J883" i="5"/>
  <c r="K883" i="5" s="1"/>
  <c r="G883" i="5"/>
  <c r="P883" i="5" s="1"/>
  <c r="F883" i="5"/>
  <c r="R882" i="5"/>
  <c r="J882" i="5"/>
  <c r="K882" i="5" s="1"/>
  <c r="G882" i="5"/>
  <c r="F882" i="5"/>
  <c r="R881" i="5"/>
  <c r="J881" i="5"/>
  <c r="K881" i="5" s="1"/>
  <c r="G881" i="5"/>
  <c r="P881" i="5" s="1"/>
  <c r="F881" i="5"/>
  <c r="R880" i="5"/>
  <c r="J880" i="5"/>
  <c r="K880" i="5" s="1"/>
  <c r="G880" i="5"/>
  <c r="F880" i="5"/>
  <c r="R879" i="5"/>
  <c r="J879" i="5"/>
  <c r="K879" i="5" s="1"/>
  <c r="G879" i="5"/>
  <c r="F879" i="5"/>
  <c r="R878" i="5"/>
  <c r="J878" i="5"/>
  <c r="K878" i="5" s="1"/>
  <c r="G878" i="5"/>
  <c r="P878" i="5" s="1"/>
  <c r="F878" i="5"/>
  <c r="R877" i="5"/>
  <c r="J877" i="5"/>
  <c r="K877" i="5" s="1"/>
  <c r="G877" i="5"/>
  <c r="F877" i="5"/>
  <c r="R876" i="5"/>
  <c r="J876" i="5"/>
  <c r="K876" i="5" s="1"/>
  <c r="G876" i="5"/>
  <c r="P876" i="5" s="1"/>
  <c r="F876" i="5"/>
  <c r="R875" i="5"/>
  <c r="J875" i="5"/>
  <c r="K875" i="5" s="1"/>
  <c r="G875" i="5"/>
  <c r="F875" i="5"/>
  <c r="R874" i="5"/>
  <c r="J874" i="5"/>
  <c r="K874" i="5" s="1"/>
  <c r="G874" i="5"/>
  <c r="P874" i="5" s="1"/>
  <c r="F874" i="5"/>
  <c r="R873" i="5"/>
  <c r="J873" i="5"/>
  <c r="K873" i="5" s="1"/>
  <c r="G873" i="5"/>
  <c r="H873" i="5" s="1"/>
  <c r="F873" i="5"/>
  <c r="R872" i="5"/>
  <c r="J872" i="5"/>
  <c r="K872" i="5" s="1"/>
  <c r="G872" i="5"/>
  <c r="P872" i="5" s="1"/>
  <c r="F872" i="5"/>
  <c r="R871" i="5"/>
  <c r="J871" i="5"/>
  <c r="K871" i="5" s="1"/>
  <c r="G871" i="5"/>
  <c r="P871" i="5" s="1"/>
  <c r="F871" i="5"/>
  <c r="R870" i="5"/>
  <c r="J870" i="5"/>
  <c r="K870" i="5" s="1"/>
  <c r="G870" i="5"/>
  <c r="F870" i="5"/>
  <c r="R869" i="5"/>
  <c r="J869" i="5"/>
  <c r="K869" i="5" s="1"/>
  <c r="G869" i="5"/>
  <c r="F869" i="5"/>
  <c r="R868" i="5"/>
  <c r="J868" i="5"/>
  <c r="K868" i="5" s="1"/>
  <c r="G868" i="5"/>
  <c r="F868" i="5"/>
  <c r="R867" i="5"/>
  <c r="J867" i="5"/>
  <c r="K867" i="5" s="1"/>
  <c r="G867" i="5"/>
  <c r="F867" i="5"/>
  <c r="R866" i="5"/>
  <c r="J866" i="5"/>
  <c r="K866" i="5" s="1"/>
  <c r="G866" i="5"/>
  <c r="F866" i="5"/>
  <c r="R865" i="5"/>
  <c r="J865" i="5"/>
  <c r="K865" i="5" s="1"/>
  <c r="G865" i="5"/>
  <c r="Q865" i="5" s="1"/>
  <c r="F865" i="5"/>
  <c r="R864" i="5"/>
  <c r="J864" i="5"/>
  <c r="K864" i="5" s="1"/>
  <c r="G864" i="5"/>
  <c r="F864" i="5"/>
  <c r="R863" i="5"/>
  <c r="J863" i="5"/>
  <c r="K863" i="5" s="1"/>
  <c r="G863" i="5"/>
  <c r="P863" i="5" s="1"/>
  <c r="F863" i="5"/>
  <c r="R862" i="5"/>
  <c r="J862" i="5"/>
  <c r="K862" i="5" s="1"/>
  <c r="G862" i="5"/>
  <c r="Q862" i="5" s="1"/>
  <c r="F862" i="5"/>
  <c r="R861" i="5"/>
  <c r="J861" i="5"/>
  <c r="K861" i="5" s="1"/>
  <c r="G861" i="5"/>
  <c r="Q861" i="5" s="1"/>
  <c r="F861" i="5"/>
  <c r="R860" i="5"/>
  <c r="J860" i="5"/>
  <c r="K860" i="5" s="1"/>
  <c r="G860" i="5"/>
  <c r="P860" i="5" s="1"/>
  <c r="F860" i="5"/>
  <c r="R859" i="5"/>
  <c r="J859" i="5"/>
  <c r="K859" i="5" s="1"/>
  <c r="G859" i="5"/>
  <c r="P859" i="5" s="1"/>
  <c r="F859" i="5"/>
  <c r="R858" i="5"/>
  <c r="J858" i="5"/>
  <c r="K858" i="5" s="1"/>
  <c r="G858" i="5"/>
  <c r="P858" i="5" s="1"/>
  <c r="F858" i="5"/>
  <c r="R857" i="5"/>
  <c r="J857" i="5"/>
  <c r="K857" i="5" s="1"/>
  <c r="G857" i="5"/>
  <c r="P857" i="5" s="1"/>
  <c r="F857" i="5"/>
  <c r="R856" i="5"/>
  <c r="J856" i="5"/>
  <c r="K856" i="5" s="1"/>
  <c r="G856" i="5"/>
  <c r="F856" i="5"/>
  <c r="R855" i="5"/>
  <c r="J855" i="5"/>
  <c r="K855" i="5" s="1"/>
  <c r="G855" i="5"/>
  <c r="F855" i="5"/>
  <c r="R854" i="5"/>
  <c r="J854" i="5"/>
  <c r="K854" i="5" s="1"/>
  <c r="G854" i="5"/>
  <c r="F854" i="5"/>
  <c r="R853" i="5"/>
  <c r="J853" i="5"/>
  <c r="K853" i="5" s="1"/>
  <c r="G853" i="5"/>
  <c r="P853" i="5" s="1"/>
  <c r="F853" i="5"/>
  <c r="R852" i="5"/>
  <c r="J852" i="5"/>
  <c r="K852" i="5" s="1"/>
  <c r="G852" i="5"/>
  <c r="P852" i="5" s="1"/>
  <c r="F852" i="5"/>
  <c r="R851" i="5"/>
  <c r="J851" i="5"/>
  <c r="K851" i="5" s="1"/>
  <c r="G851" i="5"/>
  <c r="P851" i="5" s="1"/>
  <c r="F851" i="5"/>
  <c r="R850" i="5"/>
  <c r="J850" i="5"/>
  <c r="K850" i="5" s="1"/>
  <c r="G850" i="5"/>
  <c r="F850" i="5"/>
  <c r="R849" i="5"/>
  <c r="J849" i="5"/>
  <c r="K849" i="5" s="1"/>
  <c r="G849" i="5"/>
  <c r="F849" i="5"/>
  <c r="R848" i="5"/>
  <c r="J848" i="5"/>
  <c r="K848" i="5" s="1"/>
  <c r="G848" i="5"/>
  <c r="Q848" i="5" s="1"/>
  <c r="F848" i="5"/>
  <c r="R847" i="5"/>
  <c r="J847" i="5"/>
  <c r="K847" i="5" s="1"/>
  <c r="G847" i="5"/>
  <c r="F847" i="5"/>
  <c r="R846" i="5"/>
  <c r="J846" i="5"/>
  <c r="K846" i="5" s="1"/>
  <c r="G846" i="5"/>
  <c r="F846" i="5"/>
  <c r="R845" i="5"/>
  <c r="J845" i="5"/>
  <c r="K845" i="5" s="1"/>
  <c r="G845" i="5"/>
  <c r="F845" i="5"/>
  <c r="R844" i="5"/>
  <c r="J844" i="5"/>
  <c r="K844" i="5" s="1"/>
  <c r="G844" i="5"/>
  <c r="F844" i="5"/>
  <c r="R843" i="5"/>
  <c r="J843" i="5"/>
  <c r="K843" i="5" s="1"/>
  <c r="G843" i="5"/>
  <c r="F843" i="5"/>
  <c r="R842" i="5"/>
  <c r="J842" i="5"/>
  <c r="K842" i="5" s="1"/>
  <c r="G842" i="5"/>
  <c r="F842" i="5"/>
  <c r="R841" i="5"/>
  <c r="J841" i="5"/>
  <c r="K841" i="5" s="1"/>
  <c r="G841" i="5"/>
  <c r="H841" i="5" s="1"/>
  <c r="F841" i="5"/>
  <c r="R840" i="5"/>
  <c r="J840" i="5"/>
  <c r="K840" i="5" s="1"/>
  <c r="G840" i="5"/>
  <c r="P840" i="5" s="1"/>
  <c r="F840" i="5"/>
  <c r="R839" i="5"/>
  <c r="J839" i="5"/>
  <c r="K839" i="5" s="1"/>
  <c r="G839" i="5"/>
  <c r="P839" i="5" s="1"/>
  <c r="F839" i="5"/>
  <c r="R838" i="5"/>
  <c r="J838" i="5"/>
  <c r="K838" i="5" s="1"/>
  <c r="G838" i="5"/>
  <c r="H838" i="5" s="1"/>
  <c r="F838" i="5"/>
  <c r="R837" i="5"/>
  <c r="J837" i="5"/>
  <c r="K837" i="5" s="1"/>
  <c r="G837" i="5"/>
  <c r="P837" i="5" s="1"/>
  <c r="F837" i="5"/>
  <c r="R836" i="5"/>
  <c r="J836" i="5"/>
  <c r="K836" i="5" s="1"/>
  <c r="G836" i="5"/>
  <c r="F836" i="5"/>
  <c r="R835" i="5"/>
  <c r="J835" i="5"/>
  <c r="K835" i="5" s="1"/>
  <c r="G835" i="5"/>
  <c r="F835" i="5"/>
  <c r="R834" i="5"/>
  <c r="J834" i="5"/>
  <c r="K834" i="5" s="1"/>
  <c r="G834" i="5"/>
  <c r="P834" i="5" s="1"/>
  <c r="F834" i="5"/>
  <c r="R833" i="5"/>
  <c r="J833" i="5"/>
  <c r="K833" i="5" s="1"/>
  <c r="G833" i="5"/>
  <c r="F833" i="5"/>
  <c r="R832" i="5"/>
  <c r="J832" i="5"/>
  <c r="K832" i="5" s="1"/>
  <c r="G832" i="5"/>
  <c r="F832" i="5"/>
  <c r="R831" i="5"/>
  <c r="J831" i="5"/>
  <c r="K831" i="5" s="1"/>
  <c r="G831" i="5"/>
  <c r="F831" i="5"/>
  <c r="R830" i="5"/>
  <c r="J830" i="5"/>
  <c r="K830" i="5" s="1"/>
  <c r="G830" i="5"/>
  <c r="P830" i="5" s="1"/>
  <c r="F830" i="5"/>
  <c r="R829" i="5"/>
  <c r="J829" i="5"/>
  <c r="K829" i="5" s="1"/>
  <c r="G829" i="5"/>
  <c r="P829" i="5" s="1"/>
  <c r="F829" i="5"/>
  <c r="R828" i="5"/>
  <c r="J828" i="5"/>
  <c r="K828" i="5" s="1"/>
  <c r="G828" i="5"/>
  <c r="F828" i="5"/>
  <c r="R827" i="5"/>
  <c r="J827" i="5"/>
  <c r="K827" i="5" s="1"/>
  <c r="G827" i="5"/>
  <c r="F827" i="5"/>
  <c r="R826" i="5"/>
  <c r="J826" i="5"/>
  <c r="K826" i="5" s="1"/>
  <c r="G826" i="5"/>
  <c r="H826" i="5" s="1"/>
  <c r="F826" i="5"/>
  <c r="R825" i="5"/>
  <c r="J825" i="5"/>
  <c r="K825" i="5" s="1"/>
  <c r="G825" i="5"/>
  <c r="F825" i="5"/>
  <c r="R824" i="5"/>
  <c r="J824" i="5"/>
  <c r="K824" i="5" s="1"/>
  <c r="G824" i="5"/>
  <c r="Q824" i="5" s="1"/>
  <c r="F824" i="5"/>
  <c r="R823" i="5"/>
  <c r="J823" i="5"/>
  <c r="K823" i="5" s="1"/>
  <c r="G823" i="5"/>
  <c r="P823" i="5" s="1"/>
  <c r="F823" i="5"/>
  <c r="R822" i="5"/>
  <c r="J822" i="5"/>
  <c r="K822" i="5" s="1"/>
  <c r="G822" i="5"/>
  <c r="P822" i="5" s="1"/>
  <c r="F822" i="5"/>
  <c r="R821" i="5"/>
  <c r="J821" i="5"/>
  <c r="K821" i="5" s="1"/>
  <c r="G821" i="5"/>
  <c r="P821" i="5" s="1"/>
  <c r="F821" i="5"/>
  <c r="R820" i="5"/>
  <c r="J820" i="5"/>
  <c r="K820" i="5" s="1"/>
  <c r="G820" i="5"/>
  <c r="P820" i="5" s="1"/>
  <c r="F820" i="5"/>
  <c r="R819" i="5"/>
  <c r="J819" i="5"/>
  <c r="K819" i="5" s="1"/>
  <c r="G819" i="5"/>
  <c r="F819" i="5"/>
  <c r="R818" i="5"/>
  <c r="J818" i="5"/>
  <c r="K818" i="5" s="1"/>
  <c r="G818" i="5"/>
  <c r="P818" i="5" s="1"/>
  <c r="F818" i="5"/>
  <c r="R817" i="5"/>
  <c r="J817" i="5"/>
  <c r="K817" i="5" s="1"/>
  <c r="G817" i="5"/>
  <c r="H817" i="5" s="1"/>
  <c r="F817" i="5"/>
  <c r="R816" i="5"/>
  <c r="J816" i="5"/>
  <c r="K816" i="5" s="1"/>
  <c r="G816" i="5"/>
  <c r="P816" i="5" s="1"/>
  <c r="F816" i="5"/>
  <c r="R815" i="5"/>
  <c r="J815" i="5"/>
  <c r="K815" i="5" s="1"/>
  <c r="G815" i="5"/>
  <c r="H815" i="5" s="1"/>
  <c r="F815" i="5"/>
  <c r="R814" i="5"/>
  <c r="J814" i="5"/>
  <c r="K814" i="5" s="1"/>
  <c r="G814" i="5"/>
  <c r="F814" i="5"/>
  <c r="R813" i="5"/>
  <c r="J813" i="5"/>
  <c r="K813" i="5" s="1"/>
  <c r="G813" i="5"/>
  <c r="P813" i="5" s="1"/>
  <c r="F813" i="5"/>
  <c r="R812" i="5"/>
  <c r="J812" i="5"/>
  <c r="K812" i="5" s="1"/>
  <c r="G812" i="5"/>
  <c r="Q812" i="5" s="1"/>
  <c r="F812" i="5"/>
  <c r="R811" i="5"/>
  <c r="J811" i="5"/>
  <c r="K811" i="5" s="1"/>
  <c r="G811" i="5"/>
  <c r="F811" i="5"/>
  <c r="R810" i="5"/>
  <c r="J810" i="5"/>
  <c r="K810" i="5" s="1"/>
  <c r="G810" i="5"/>
  <c r="F810" i="5"/>
  <c r="R809" i="5"/>
  <c r="J809" i="5"/>
  <c r="K809" i="5" s="1"/>
  <c r="G809" i="5"/>
  <c r="P809" i="5" s="1"/>
  <c r="F809" i="5"/>
  <c r="R808" i="5"/>
  <c r="J808" i="5"/>
  <c r="K808" i="5" s="1"/>
  <c r="G808" i="5"/>
  <c r="F808" i="5"/>
  <c r="R807" i="5"/>
  <c r="J807" i="5"/>
  <c r="K807" i="5" s="1"/>
  <c r="G807" i="5"/>
  <c r="F807" i="5"/>
  <c r="R806" i="5"/>
  <c r="J806" i="5"/>
  <c r="K806" i="5" s="1"/>
  <c r="G806" i="5"/>
  <c r="F806" i="5"/>
  <c r="R805" i="5"/>
  <c r="J805" i="5"/>
  <c r="K805" i="5" s="1"/>
  <c r="G805" i="5"/>
  <c r="F805" i="5"/>
  <c r="R804" i="5"/>
  <c r="J804" i="5"/>
  <c r="K804" i="5" s="1"/>
  <c r="G804" i="5"/>
  <c r="H804" i="5" s="1"/>
  <c r="F804" i="5"/>
  <c r="R803" i="5"/>
  <c r="J803" i="5"/>
  <c r="K803" i="5" s="1"/>
  <c r="G803" i="5"/>
  <c r="F803" i="5"/>
  <c r="R802" i="5"/>
  <c r="J802" i="5"/>
  <c r="K802" i="5" s="1"/>
  <c r="G802" i="5"/>
  <c r="F802" i="5"/>
  <c r="R801" i="5"/>
  <c r="J801" i="5"/>
  <c r="K801" i="5" s="1"/>
  <c r="G801" i="5"/>
  <c r="P801" i="5" s="1"/>
  <c r="F801" i="5"/>
  <c r="R800" i="5"/>
  <c r="J800" i="5"/>
  <c r="K800" i="5" s="1"/>
  <c r="G800" i="5"/>
  <c r="H800" i="5" s="1"/>
  <c r="F800" i="5"/>
  <c r="R799" i="5"/>
  <c r="J799" i="5"/>
  <c r="K799" i="5" s="1"/>
  <c r="G799" i="5"/>
  <c r="F799" i="5"/>
  <c r="R798" i="5"/>
  <c r="J798" i="5"/>
  <c r="K798" i="5" s="1"/>
  <c r="G798" i="5"/>
  <c r="F798" i="5"/>
  <c r="R797" i="5"/>
  <c r="J797" i="5"/>
  <c r="K797" i="5" s="1"/>
  <c r="G797" i="5"/>
  <c r="F797" i="5"/>
  <c r="R796" i="5"/>
  <c r="J796" i="5"/>
  <c r="K796" i="5" s="1"/>
  <c r="G796" i="5"/>
  <c r="F796" i="5"/>
  <c r="R795" i="5"/>
  <c r="J795" i="5"/>
  <c r="K795" i="5" s="1"/>
  <c r="G795" i="5"/>
  <c r="P795" i="5" s="1"/>
  <c r="F795" i="5"/>
  <c r="R794" i="5"/>
  <c r="J794" i="5"/>
  <c r="K794" i="5" s="1"/>
  <c r="G794" i="5"/>
  <c r="P794" i="5" s="1"/>
  <c r="F794" i="5"/>
  <c r="R793" i="5"/>
  <c r="J793" i="5"/>
  <c r="K793" i="5" s="1"/>
  <c r="G793" i="5"/>
  <c r="P793" i="5" s="1"/>
  <c r="F793" i="5"/>
  <c r="R792" i="5"/>
  <c r="J792" i="5"/>
  <c r="K792" i="5" s="1"/>
  <c r="G792" i="5"/>
  <c r="F792" i="5"/>
  <c r="R791" i="5"/>
  <c r="J791" i="5"/>
  <c r="K791" i="5" s="1"/>
  <c r="G791" i="5"/>
  <c r="F791" i="5"/>
  <c r="R790" i="5"/>
  <c r="J790" i="5"/>
  <c r="K790" i="5" s="1"/>
  <c r="G790" i="5"/>
  <c r="Q790" i="5" s="1"/>
  <c r="F790" i="5"/>
  <c r="R789" i="5"/>
  <c r="J789" i="5"/>
  <c r="K789" i="5" s="1"/>
  <c r="G789" i="5"/>
  <c r="P789" i="5" s="1"/>
  <c r="F789" i="5"/>
  <c r="R788" i="5"/>
  <c r="J788" i="5"/>
  <c r="K788" i="5" s="1"/>
  <c r="G788" i="5"/>
  <c r="F788" i="5"/>
  <c r="R787" i="5"/>
  <c r="J787" i="5"/>
  <c r="K787" i="5" s="1"/>
  <c r="G787" i="5"/>
  <c r="H787" i="5" s="1"/>
  <c r="F787" i="5"/>
  <c r="R786" i="5"/>
  <c r="J786" i="5"/>
  <c r="K786" i="5" s="1"/>
  <c r="G786" i="5"/>
  <c r="P786" i="5" s="1"/>
  <c r="F786" i="5"/>
  <c r="R785" i="5"/>
  <c r="J785" i="5"/>
  <c r="K785" i="5" s="1"/>
  <c r="G785" i="5"/>
  <c r="F785" i="5"/>
  <c r="R784" i="5"/>
  <c r="J784" i="5"/>
  <c r="K784" i="5" s="1"/>
  <c r="G784" i="5"/>
  <c r="P784" i="5" s="1"/>
  <c r="F784" i="5"/>
  <c r="R783" i="5"/>
  <c r="J783" i="5"/>
  <c r="K783" i="5" s="1"/>
  <c r="G783" i="5"/>
  <c r="F783" i="5"/>
  <c r="R782" i="5"/>
  <c r="J782" i="5"/>
  <c r="K782" i="5" s="1"/>
  <c r="G782" i="5"/>
  <c r="P782" i="5" s="1"/>
  <c r="F782" i="5"/>
  <c r="R781" i="5"/>
  <c r="J781" i="5"/>
  <c r="K781" i="5" s="1"/>
  <c r="G781" i="5"/>
  <c r="P781" i="5" s="1"/>
  <c r="F781" i="5"/>
  <c r="R780" i="5"/>
  <c r="J780" i="5"/>
  <c r="K780" i="5" s="1"/>
  <c r="G780" i="5"/>
  <c r="H780" i="5" s="1"/>
  <c r="F780" i="5"/>
  <c r="R779" i="5"/>
  <c r="J779" i="5"/>
  <c r="K779" i="5" s="1"/>
  <c r="G779" i="5"/>
  <c r="P779" i="5" s="1"/>
  <c r="F779" i="5"/>
  <c r="R778" i="5"/>
  <c r="J778" i="5"/>
  <c r="K778" i="5" s="1"/>
  <c r="G778" i="5"/>
  <c r="I778" i="5" s="1"/>
  <c r="F778" i="5"/>
  <c r="R777" i="5"/>
  <c r="J777" i="5"/>
  <c r="K777" i="5" s="1"/>
  <c r="G777" i="5"/>
  <c r="H777" i="5" s="1"/>
  <c r="F777" i="5"/>
  <c r="R776" i="5"/>
  <c r="J776" i="5"/>
  <c r="K776" i="5" s="1"/>
  <c r="G776" i="5"/>
  <c r="F776" i="5"/>
  <c r="R775" i="5"/>
  <c r="J775" i="5"/>
  <c r="K775" i="5" s="1"/>
  <c r="G775" i="5"/>
  <c r="F775" i="5"/>
  <c r="R774" i="5"/>
  <c r="J774" i="5"/>
  <c r="K774" i="5" s="1"/>
  <c r="G774" i="5"/>
  <c r="P774" i="5" s="1"/>
  <c r="F774" i="5"/>
  <c r="R773" i="5"/>
  <c r="J773" i="5"/>
  <c r="K773" i="5" s="1"/>
  <c r="G773" i="5"/>
  <c r="F773" i="5"/>
  <c r="R772" i="5"/>
  <c r="J772" i="5"/>
  <c r="K772" i="5" s="1"/>
  <c r="G772" i="5"/>
  <c r="F772" i="5"/>
  <c r="R771" i="5"/>
  <c r="J771" i="5"/>
  <c r="K771" i="5" s="1"/>
  <c r="G771" i="5"/>
  <c r="F771" i="5"/>
  <c r="R770" i="5"/>
  <c r="J770" i="5"/>
  <c r="K770" i="5" s="1"/>
  <c r="G770" i="5"/>
  <c r="F770" i="5"/>
  <c r="R769" i="5"/>
  <c r="J769" i="5"/>
  <c r="K769" i="5" s="1"/>
  <c r="G769" i="5"/>
  <c r="F769" i="5"/>
  <c r="R768" i="5"/>
  <c r="J768" i="5"/>
  <c r="K768" i="5" s="1"/>
  <c r="G768" i="5"/>
  <c r="Q768" i="5" s="1"/>
  <c r="F768" i="5"/>
  <c r="R767" i="5"/>
  <c r="J767" i="5"/>
  <c r="K767" i="5" s="1"/>
  <c r="G767" i="5"/>
  <c r="F767" i="5"/>
  <c r="R766" i="5"/>
  <c r="J766" i="5"/>
  <c r="K766" i="5" s="1"/>
  <c r="G766" i="5"/>
  <c r="I766" i="5" s="1"/>
  <c r="F766" i="5"/>
  <c r="R765" i="5"/>
  <c r="J765" i="5"/>
  <c r="K765" i="5" s="1"/>
  <c r="G765" i="5"/>
  <c r="P765" i="5" s="1"/>
  <c r="F765" i="5"/>
  <c r="R764" i="5"/>
  <c r="J764" i="5"/>
  <c r="K764" i="5" s="1"/>
  <c r="G764" i="5"/>
  <c r="F764" i="5"/>
  <c r="R763" i="5"/>
  <c r="J763" i="5"/>
  <c r="K763" i="5" s="1"/>
  <c r="G763" i="5"/>
  <c r="I763" i="5" s="1"/>
  <c r="F763" i="5"/>
  <c r="R762" i="5"/>
  <c r="J762" i="5"/>
  <c r="K762" i="5" s="1"/>
  <c r="G762" i="5"/>
  <c r="P762" i="5" s="1"/>
  <c r="F762" i="5"/>
  <c r="R761" i="5"/>
  <c r="J761" i="5"/>
  <c r="K761" i="5" s="1"/>
  <c r="G761" i="5"/>
  <c r="F761" i="5"/>
  <c r="R760" i="5"/>
  <c r="J760" i="5"/>
  <c r="K760" i="5" s="1"/>
  <c r="G760" i="5"/>
  <c r="F760" i="5"/>
  <c r="R759" i="5"/>
  <c r="J759" i="5"/>
  <c r="K759" i="5" s="1"/>
  <c r="G759" i="5"/>
  <c r="P759" i="5" s="1"/>
  <c r="F759" i="5"/>
  <c r="R758" i="5"/>
  <c r="J758" i="5"/>
  <c r="K758" i="5" s="1"/>
  <c r="G758" i="5"/>
  <c r="P758" i="5" s="1"/>
  <c r="F758" i="5"/>
  <c r="R757" i="5"/>
  <c r="J757" i="5"/>
  <c r="K757" i="5" s="1"/>
  <c r="G757" i="5"/>
  <c r="Q757" i="5" s="1"/>
  <c r="F757" i="5"/>
  <c r="R756" i="5"/>
  <c r="J756" i="5"/>
  <c r="K756" i="5" s="1"/>
  <c r="G756" i="5"/>
  <c r="P756" i="5" s="1"/>
  <c r="F756" i="5"/>
  <c r="R755" i="5"/>
  <c r="J755" i="5"/>
  <c r="K755" i="5" s="1"/>
  <c r="G755" i="5"/>
  <c r="P755" i="5" s="1"/>
  <c r="F755" i="5"/>
  <c r="R754" i="5"/>
  <c r="J754" i="5"/>
  <c r="K754" i="5" s="1"/>
  <c r="G754" i="5"/>
  <c r="P754" i="5" s="1"/>
  <c r="F754" i="5"/>
  <c r="R753" i="5"/>
  <c r="J753" i="5"/>
  <c r="K753" i="5" s="1"/>
  <c r="G753" i="5"/>
  <c r="F753" i="5"/>
  <c r="R752" i="5"/>
  <c r="J752" i="5"/>
  <c r="K752" i="5" s="1"/>
  <c r="G752" i="5"/>
  <c r="F752" i="5"/>
  <c r="R751" i="5"/>
  <c r="J751" i="5"/>
  <c r="K751" i="5" s="1"/>
  <c r="G751" i="5"/>
  <c r="P751" i="5" s="1"/>
  <c r="F751" i="5"/>
  <c r="R750" i="5"/>
  <c r="J750" i="5"/>
  <c r="K750" i="5" s="1"/>
  <c r="G750" i="5"/>
  <c r="F750" i="5"/>
  <c r="R749" i="5"/>
  <c r="J749" i="5"/>
  <c r="K749" i="5" s="1"/>
  <c r="G749" i="5"/>
  <c r="P749" i="5" s="1"/>
  <c r="F749" i="5"/>
  <c r="R748" i="5"/>
  <c r="J748" i="5"/>
  <c r="K748" i="5" s="1"/>
  <c r="G748" i="5"/>
  <c r="F748" i="5"/>
  <c r="R747" i="5"/>
  <c r="J747" i="5"/>
  <c r="K747" i="5" s="1"/>
  <c r="G747" i="5"/>
  <c r="F747" i="5"/>
  <c r="R746" i="5"/>
  <c r="J746" i="5"/>
  <c r="K746" i="5" s="1"/>
  <c r="G746" i="5"/>
  <c r="F746" i="5"/>
  <c r="R745" i="5"/>
  <c r="J745" i="5"/>
  <c r="K745" i="5" s="1"/>
  <c r="G745" i="5"/>
  <c r="F745" i="5"/>
  <c r="R744" i="5"/>
  <c r="J744" i="5"/>
  <c r="K744" i="5" s="1"/>
  <c r="G744" i="5"/>
  <c r="F744" i="5"/>
  <c r="R743" i="5"/>
  <c r="J743" i="5"/>
  <c r="K743" i="5" s="1"/>
  <c r="G743" i="5"/>
  <c r="H743" i="5" s="1"/>
  <c r="F743" i="5"/>
  <c r="R742" i="5"/>
  <c r="J742" i="5"/>
  <c r="K742" i="5" s="1"/>
  <c r="G742" i="5"/>
  <c r="F742" i="5"/>
  <c r="R741" i="5"/>
  <c r="J741" i="5"/>
  <c r="K741" i="5" s="1"/>
  <c r="G741" i="5"/>
  <c r="I741" i="5" s="1"/>
  <c r="F741" i="5"/>
  <c r="R740" i="5"/>
  <c r="J740" i="5"/>
  <c r="K740" i="5" s="1"/>
  <c r="G740" i="5"/>
  <c r="Q740" i="5" s="1"/>
  <c r="F740" i="5"/>
  <c r="R739" i="5"/>
  <c r="J739" i="5"/>
  <c r="K739" i="5" s="1"/>
  <c r="G739" i="5"/>
  <c r="F739" i="5"/>
  <c r="R738" i="5"/>
  <c r="J738" i="5"/>
  <c r="K738" i="5" s="1"/>
  <c r="G738" i="5"/>
  <c r="P738" i="5" s="1"/>
  <c r="F738" i="5"/>
  <c r="R737" i="5"/>
  <c r="J737" i="5"/>
  <c r="K737" i="5" s="1"/>
  <c r="G737" i="5"/>
  <c r="P737" i="5" s="1"/>
  <c r="F737" i="5"/>
  <c r="R736" i="5"/>
  <c r="J736" i="5"/>
  <c r="K736" i="5" s="1"/>
  <c r="G736" i="5"/>
  <c r="P736" i="5" s="1"/>
  <c r="F736" i="5"/>
  <c r="R735" i="5"/>
  <c r="J735" i="5"/>
  <c r="K735" i="5" s="1"/>
  <c r="G735" i="5"/>
  <c r="F735" i="5"/>
  <c r="R734" i="5"/>
  <c r="J734" i="5"/>
  <c r="K734" i="5" s="1"/>
  <c r="G734" i="5"/>
  <c r="P734" i="5" s="1"/>
  <c r="F734" i="5"/>
  <c r="R733" i="5"/>
  <c r="J733" i="5"/>
  <c r="K733" i="5" s="1"/>
  <c r="G733" i="5"/>
  <c r="F733" i="5"/>
  <c r="R732" i="5"/>
  <c r="J732" i="5"/>
  <c r="K732" i="5" s="1"/>
  <c r="G732" i="5"/>
  <c r="H732" i="5" s="1"/>
  <c r="F732" i="5"/>
  <c r="R731" i="5"/>
  <c r="J731" i="5"/>
  <c r="K731" i="5" s="1"/>
  <c r="G731" i="5"/>
  <c r="F731" i="5"/>
  <c r="R730" i="5"/>
  <c r="J730" i="5"/>
  <c r="K730" i="5" s="1"/>
  <c r="G730" i="5"/>
  <c r="F730" i="5"/>
  <c r="R729" i="5"/>
  <c r="J729" i="5"/>
  <c r="K729" i="5" s="1"/>
  <c r="G729" i="5"/>
  <c r="I729" i="5" s="1"/>
  <c r="F729" i="5"/>
  <c r="R728" i="5"/>
  <c r="J728" i="5"/>
  <c r="K728" i="5" s="1"/>
  <c r="G728" i="5"/>
  <c r="F728" i="5"/>
  <c r="R727" i="5"/>
  <c r="J727" i="5"/>
  <c r="K727" i="5" s="1"/>
  <c r="G727" i="5"/>
  <c r="F727" i="5"/>
  <c r="R726" i="5"/>
  <c r="J726" i="5"/>
  <c r="K726" i="5" s="1"/>
  <c r="G726" i="5"/>
  <c r="F726" i="5"/>
  <c r="R725" i="5"/>
  <c r="J725" i="5"/>
  <c r="K725" i="5" s="1"/>
  <c r="G725" i="5"/>
  <c r="F725" i="5"/>
  <c r="R724" i="5"/>
  <c r="J724" i="5"/>
  <c r="K724" i="5" s="1"/>
  <c r="G724" i="5"/>
  <c r="F724" i="5"/>
  <c r="R723" i="5"/>
  <c r="J723" i="5"/>
  <c r="K723" i="5" s="1"/>
  <c r="G723" i="5"/>
  <c r="F723" i="5"/>
  <c r="R722" i="5"/>
  <c r="J722" i="5"/>
  <c r="K722" i="5" s="1"/>
  <c r="G722" i="5"/>
  <c r="P722" i="5" s="1"/>
  <c r="F722" i="5"/>
  <c r="R721" i="5"/>
  <c r="J721" i="5"/>
  <c r="K721" i="5" s="1"/>
  <c r="G721" i="5"/>
  <c r="P721" i="5" s="1"/>
  <c r="F721" i="5"/>
  <c r="R720" i="5"/>
  <c r="J720" i="5"/>
  <c r="K720" i="5" s="1"/>
  <c r="G720" i="5"/>
  <c r="P720" i="5" s="1"/>
  <c r="F720" i="5"/>
  <c r="R719" i="5"/>
  <c r="J719" i="5"/>
  <c r="K719" i="5" s="1"/>
  <c r="G719" i="5"/>
  <c r="P719" i="5" s="1"/>
  <c r="F719" i="5"/>
  <c r="R718" i="5"/>
  <c r="J718" i="5"/>
  <c r="K718" i="5" s="1"/>
  <c r="G718" i="5"/>
  <c r="F718" i="5"/>
  <c r="R717" i="5"/>
  <c r="J717" i="5"/>
  <c r="K717" i="5" s="1"/>
  <c r="G717" i="5"/>
  <c r="Q717" i="5" s="1"/>
  <c r="F717" i="5"/>
  <c r="R716" i="5"/>
  <c r="J716" i="5"/>
  <c r="K716" i="5" s="1"/>
  <c r="G716" i="5"/>
  <c r="Q716" i="5" s="1"/>
  <c r="F716" i="5"/>
  <c r="R715" i="5"/>
  <c r="J715" i="5"/>
  <c r="K715" i="5" s="1"/>
  <c r="G715" i="5"/>
  <c r="Q715" i="5" s="1"/>
  <c r="F715" i="5"/>
  <c r="R714" i="5"/>
  <c r="J714" i="5"/>
  <c r="K714" i="5" s="1"/>
  <c r="G714" i="5"/>
  <c r="P714" i="5" s="1"/>
  <c r="F714" i="5"/>
  <c r="R713" i="5"/>
  <c r="J713" i="5"/>
  <c r="K713" i="5" s="1"/>
  <c r="G713" i="5"/>
  <c r="F713" i="5"/>
  <c r="R712" i="5"/>
  <c r="J712" i="5"/>
  <c r="K712" i="5" s="1"/>
  <c r="G712" i="5"/>
  <c r="P712" i="5" s="1"/>
  <c r="F712" i="5"/>
  <c r="R711" i="5"/>
  <c r="J711" i="5"/>
  <c r="K711" i="5" s="1"/>
  <c r="G711" i="5"/>
  <c r="F711" i="5"/>
  <c r="R710" i="5"/>
  <c r="J710" i="5"/>
  <c r="K710" i="5" s="1"/>
  <c r="G710" i="5"/>
  <c r="P710" i="5" s="1"/>
  <c r="F710" i="5"/>
  <c r="R709" i="5"/>
  <c r="J709" i="5"/>
  <c r="K709" i="5" s="1"/>
  <c r="G709" i="5"/>
  <c r="F709" i="5"/>
  <c r="R708" i="5"/>
  <c r="J708" i="5"/>
  <c r="K708" i="5" s="1"/>
  <c r="G708" i="5"/>
  <c r="F708" i="5"/>
  <c r="R707" i="5"/>
  <c r="J707" i="5"/>
  <c r="K707" i="5" s="1"/>
  <c r="G707" i="5"/>
  <c r="P707" i="5" s="1"/>
  <c r="F707" i="5"/>
  <c r="R706" i="5"/>
  <c r="J706" i="5"/>
  <c r="K706" i="5" s="1"/>
  <c r="G706" i="5"/>
  <c r="P706" i="5" s="1"/>
  <c r="F706" i="5"/>
  <c r="R705" i="5"/>
  <c r="J705" i="5"/>
  <c r="K705" i="5" s="1"/>
  <c r="G705" i="5"/>
  <c r="F705" i="5"/>
  <c r="R704" i="5"/>
  <c r="J704" i="5"/>
  <c r="K704" i="5" s="1"/>
  <c r="G704" i="5"/>
  <c r="P704" i="5" s="1"/>
  <c r="F704" i="5"/>
  <c r="R703" i="5"/>
  <c r="J703" i="5"/>
  <c r="K703" i="5" s="1"/>
  <c r="G703" i="5"/>
  <c r="P703" i="5" s="1"/>
  <c r="F703" i="5"/>
  <c r="R702" i="5"/>
  <c r="J702" i="5"/>
  <c r="K702" i="5" s="1"/>
  <c r="G702" i="5"/>
  <c r="F702" i="5"/>
  <c r="R701" i="5"/>
  <c r="J701" i="5"/>
  <c r="K701" i="5" s="1"/>
  <c r="G701" i="5"/>
  <c r="F701" i="5"/>
  <c r="R700" i="5"/>
  <c r="J700" i="5"/>
  <c r="K700" i="5" s="1"/>
  <c r="G700" i="5"/>
  <c r="F700" i="5"/>
  <c r="R699" i="5"/>
  <c r="J699" i="5"/>
  <c r="K699" i="5" s="1"/>
  <c r="G699" i="5"/>
  <c r="P699" i="5" s="1"/>
  <c r="F699" i="5"/>
  <c r="R698" i="5"/>
  <c r="J698" i="5"/>
  <c r="K698" i="5" s="1"/>
  <c r="G698" i="5"/>
  <c r="P698" i="5" s="1"/>
  <c r="F698" i="5"/>
  <c r="R697" i="5"/>
  <c r="J697" i="5"/>
  <c r="K697" i="5" s="1"/>
  <c r="G697" i="5"/>
  <c r="Q697" i="5" s="1"/>
  <c r="F697" i="5"/>
  <c r="R696" i="5"/>
  <c r="J696" i="5"/>
  <c r="K696" i="5" s="1"/>
  <c r="G696" i="5"/>
  <c r="Q696" i="5" s="1"/>
  <c r="F696" i="5"/>
  <c r="R695" i="5"/>
  <c r="J695" i="5"/>
  <c r="K695" i="5" s="1"/>
  <c r="G695" i="5"/>
  <c r="F695" i="5"/>
  <c r="R694" i="5"/>
  <c r="J694" i="5"/>
  <c r="K694" i="5" s="1"/>
  <c r="G694" i="5"/>
  <c r="H694" i="5" s="1"/>
  <c r="F694" i="5"/>
  <c r="R693" i="5"/>
  <c r="J693" i="5"/>
  <c r="K693" i="5" s="1"/>
  <c r="G693" i="5"/>
  <c r="I693" i="5" s="1"/>
  <c r="F693" i="5"/>
  <c r="R692" i="5"/>
  <c r="J692" i="5"/>
  <c r="K692" i="5" s="1"/>
  <c r="G692" i="5"/>
  <c r="F692" i="5"/>
  <c r="R691" i="5"/>
  <c r="J691" i="5"/>
  <c r="K691" i="5" s="1"/>
  <c r="G691" i="5"/>
  <c r="F691" i="5"/>
  <c r="R690" i="5"/>
  <c r="J690" i="5"/>
  <c r="K690" i="5" s="1"/>
  <c r="G690" i="5"/>
  <c r="P690" i="5" s="1"/>
  <c r="F690" i="5"/>
  <c r="R689" i="5"/>
  <c r="J689" i="5"/>
  <c r="K689" i="5" s="1"/>
  <c r="G689" i="5"/>
  <c r="P689" i="5" s="1"/>
  <c r="F689" i="5"/>
  <c r="R688" i="5"/>
  <c r="J688" i="5"/>
  <c r="K688" i="5" s="1"/>
  <c r="G688" i="5"/>
  <c r="F688" i="5"/>
  <c r="R687" i="5"/>
  <c r="J687" i="5"/>
  <c r="K687" i="5" s="1"/>
  <c r="G687" i="5"/>
  <c r="F687" i="5"/>
  <c r="R686" i="5"/>
  <c r="J686" i="5"/>
  <c r="K686" i="5" s="1"/>
  <c r="G686" i="5"/>
  <c r="F686" i="5"/>
  <c r="R685" i="5"/>
  <c r="J685" i="5"/>
  <c r="K685" i="5" s="1"/>
  <c r="G685" i="5"/>
  <c r="H685" i="5" s="1"/>
  <c r="F685" i="5"/>
  <c r="R684" i="5"/>
  <c r="J684" i="5"/>
  <c r="K684" i="5" s="1"/>
  <c r="G684" i="5"/>
  <c r="P684" i="5" s="1"/>
  <c r="F684" i="5"/>
  <c r="R683" i="5"/>
  <c r="J683" i="5"/>
  <c r="K683" i="5" s="1"/>
  <c r="G683" i="5"/>
  <c r="F683" i="5"/>
  <c r="R682" i="5"/>
  <c r="J682" i="5"/>
  <c r="K682" i="5" s="1"/>
  <c r="G682" i="5"/>
  <c r="P682" i="5" s="1"/>
  <c r="F682" i="5"/>
  <c r="R681" i="5"/>
  <c r="J681" i="5"/>
  <c r="K681" i="5" s="1"/>
  <c r="G681" i="5"/>
  <c r="P681" i="5" s="1"/>
  <c r="F681" i="5"/>
  <c r="R680" i="5"/>
  <c r="J680" i="5"/>
  <c r="K680" i="5" s="1"/>
  <c r="G680" i="5"/>
  <c r="Q680" i="5" s="1"/>
  <c r="F680" i="5"/>
  <c r="R679" i="5"/>
  <c r="J679" i="5"/>
  <c r="K679" i="5" s="1"/>
  <c r="G679" i="5"/>
  <c r="H679" i="5" s="1"/>
  <c r="F679" i="5"/>
  <c r="R678" i="5"/>
  <c r="J678" i="5"/>
  <c r="K678" i="5" s="1"/>
  <c r="G678" i="5"/>
  <c r="F678" i="5"/>
  <c r="R677" i="5"/>
  <c r="J677" i="5"/>
  <c r="K677" i="5" s="1"/>
  <c r="G677" i="5"/>
  <c r="P677" i="5" s="1"/>
  <c r="F677" i="5"/>
  <c r="R676" i="5"/>
  <c r="J676" i="5"/>
  <c r="K676" i="5" s="1"/>
  <c r="G676" i="5"/>
  <c r="F676" i="5"/>
  <c r="R675" i="5"/>
  <c r="J675" i="5"/>
  <c r="K675" i="5" s="1"/>
  <c r="G675" i="5"/>
  <c r="F675" i="5"/>
  <c r="R674" i="5"/>
  <c r="J674" i="5"/>
  <c r="K674" i="5" s="1"/>
  <c r="G674" i="5"/>
  <c r="F674" i="5"/>
  <c r="R673" i="5"/>
  <c r="J673" i="5"/>
  <c r="K673" i="5" s="1"/>
  <c r="G673" i="5"/>
  <c r="P673" i="5" s="1"/>
  <c r="F673" i="5"/>
  <c r="R672" i="5"/>
  <c r="J672" i="5"/>
  <c r="K672" i="5" s="1"/>
  <c r="G672" i="5"/>
  <c r="Q672" i="5" s="1"/>
  <c r="F672" i="5"/>
  <c r="R671" i="5"/>
  <c r="J671" i="5"/>
  <c r="K671" i="5" s="1"/>
  <c r="G671" i="5"/>
  <c r="H671" i="5" s="1"/>
  <c r="F671" i="5"/>
  <c r="R670" i="5"/>
  <c r="J670" i="5"/>
  <c r="K670" i="5" s="1"/>
  <c r="G670" i="5"/>
  <c r="F670" i="5"/>
  <c r="R669" i="5"/>
  <c r="J669" i="5"/>
  <c r="K669" i="5" s="1"/>
  <c r="G669" i="5"/>
  <c r="P669" i="5" s="1"/>
  <c r="F669" i="5"/>
  <c r="R668" i="5"/>
  <c r="J668" i="5"/>
  <c r="K668" i="5" s="1"/>
  <c r="G668" i="5"/>
  <c r="Q668" i="5" s="1"/>
  <c r="F668" i="5"/>
  <c r="R667" i="5"/>
  <c r="J667" i="5"/>
  <c r="K667" i="5" s="1"/>
  <c r="G667" i="5"/>
  <c r="F667" i="5"/>
  <c r="R666" i="5"/>
  <c r="J666" i="5"/>
  <c r="K666" i="5" s="1"/>
  <c r="G666" i="5"/>
  <c r="P666" i="5" s="1"/>
  <c r="F666" i="5"/>
  <c r="R665" i="5"/>
  <c r="J665" i="5"/>
  <c r="K665" i="5" s="1"/>
  <c r="G665" i="5"/>
  <c r="P665" i="5" s="1"/>
  <c r="F665" i="5"/>
  <c r="R664" i="5"/>
  <c r="J664" i="5"/>
  <c r="K664" i="5" s="1"/>
  <c r="G664" i="5"/>
  <c r="P664" i="5" s="1"/>
  <c r="F664" i="5"/>
  <c r="R663" i="5"/>
  <c r="J663" i="5"/>
  <c r="K663" i="5" s="1"/>
  <c r="G663" i="5"/>
  <c r="F663" i="5"/>
  <c r="R662" i="5"/>
  <c r="J662" i="5"/>
  <c r="K662" i="5" s="1"/>
  <c r="G662" i="5"/>
  <c r="P662" i="5" s="1"/>
  <c r="F662" i="5"/>
  <c r="R661" i="5"/>
  <c r="J661" i="5"/>
  <c r="K661" i="5" s="1"/>
  <c r="G661" i="5"/>
  <c r="P661" i="5" s="1"/>
  <c r="F661" i="5"/>
  <c r="R660" i="5"/>
  <c r="J660" i="5"/>
  <c r="K660" i="5" s="1"/>
  <c r="G660" i="5"/>
  <c r="P660" i="5" s="1"/>
  <c r="F660" i="5"/>
  <c r="R659" i="5"/>
  <c r="J659" i="5"/>
  <c r="K659" i="5" s="1"/>
  <c r="G659" i="5"/>
  <c r="F659" i="5"/>
  <c r="R658" i="5"/>
  <c r="J658" i="5"/>
  <c r="K658" i="5" s="1"/>
  <c r="G658" i="5"/>
  <c r="P658" i="5" s="1"/>
  <c r="F658" i="5"/>
  <c r="R657" i="5"/>
  <c r="J657" i="5"/>
  <c r="K657" i="5" s="1"/>
  <c r="G657" i="5"/>
  <c r="P657" i="5" s="1"/>
  <c r="F657" i="5"/>
  <c r="R656" i="5"/>
  <c r="J656" i="5"/>
  <c r="K656" i="5" s="1"/>
  <c r="G656" i="5"/>
  <c r="P656" i="5" s="1"/>
  <c r="F656" i="5"/>
  <c r="R655" i="5"/>
  <c r="J655" i="5"/>
  <c r="K655" i="5" s="1"/>
  <c r="G655" i="5"/>
  <c r="F655" i="5"/>
  <c r="R654" i="5"/>
  <c r="J654" i="5"/>
  <c r="K654" i="5" s="1"/>
  <c r="G654" i="5"/>
  <c r="F654" i="5"/>
  <c r="R653" i="5"/>
  <c r="J653" i="5"/>
  <c r="K653" i="5" s="1"/>
  <c r="G653" i="5"/>
  <c r="F653" i="5"/>
  <c r="R652" i="5"/>
  <c r="J652" i="5"/>
  <c r="K652" i="5" s="1"/>
  <c r="G652" i="5"/>
  <c r="F652" i="5"/>
  <c r="R651" i="5"/>
  <c r="J651" i="5"/>
  <c r="K651" i="5" s="1"/>
  <c r="G651" i="5"/>
  <c r="P651" i="5" s="1"/>
  <c r="F651" i="5"/>
  <c r="R650" i="5"/>
  <c r="J650" i="5"/>
  <c r="K650" i="5" s="1"/>
  <c r="G650" i="5"/>
  <c r="P650" i="5" s="1"/>
  <c r="F650" i="5"/>
  <c r="R649" i="5"/>
  <c r="J649" i="5"/>
  <c r="K649" i="5" s="1"/>
  <c r="G649" i="5"/>
  <c r="P649" i="5" s="1"/>
  <c r="F649" i="5"/>
  <c r="R648" i="5"/>
  <c r="J648" i="5"/>
  <c r="K648" i="5" s="1"/>
  <c r="G648" i="5"/>
  <c r="P648" i="5" s="1"/>
  <c r="F648" i="5"/>
  <c r="R647" i="5"/>
  <c r="J647" i="5"/>
  <c r="K647" i="5" s="1"/>
  <c r="G647" i="5"/>
  <c r="P647" i="5" s="1"/>
  <c r="F647" i="5"/>
  <c r="R646" i="5"/>
  <c r="J646" i="5"/>
  <c r="K646" i="5" s="1"/>
  <c r="G646" i="5"/>
  <c r="F646" i="5"/>
  <c r="R645" i="5"/>
  <c r="J645" i="5"/>
  <c r="K645" i="5" s="1"/>
  <c r="G645" i="5"/>
  <c r="P645" i="5" s="1"/>
  <c r="F645" i="5"/>
  <c r="R644" i="5"/>
  <c r="J644" i="5"/>
  <c r="K644" i="5" s="1"/>
  <c r="G644" i="5"/>
  <c r="F644" i="5"/>
  <c r="R643" i="5"/>
  <c r="J643" i="5"/>
  <c r="K643" i="5" s="1"/>
  <c r="G643" i="5"/>
  <c r="Q643" i="5" s="1"/>
  <c r="F643" i="5"/>
  <c r="R642" i="5"/>
  <c r="J642" i="5"/>
  <c r="K642" i="5" s="1"/>
  <c r="G642" i="5"/>
  <c r="P642" i="5" s="1"/>
  <c r="F642" i="5"/>
  <c r="R641" i="5"/>
  <c r="J641" i="5"/>
  <c r="K641" i="5" s="1"/>
  <c r="G641" i="5"/>
  <c r="F641" i="5"/>
  <c r="R640" i="5"/>
  <c r="J640" i="5"/>
  <c r="K640" i="5" s="1"/>
  <c r="G640" i="5"/>
  <c r="F640" i="5"/>
  <c r="R639" i="5"/>
  <c r="J639" i="5"/>
  <c r="K639" i="5" s="1"/>
  <c r="G639" i="5"/>
  <c r="P639" i="5" s="1"/>
  <c r="F639" i="5"/>
  <c r="R638" i="5"/>
  <c r="J638" i="5"/>
  <c r="K638" i="5" s="1"/>
  <c r="G638" i="5"/>
  <c r="Q638" i="5" s="1"/>
  <c r="F638" i="5"/>
  <c r="R637" i="5"/>
  <c r="J637" i="5"/>
  <c r="K637" i="5" s="1"/>
  <c r="G637" i="5"/>
  <c r="P637" i="5" s="1"/>
  <c r="F637" i="5"/>
  <c r="R636" i="5"/>
  <c r="J636" i="5"/>
  <c r="K636" i="5" s="1"/>
  <c r="G636" i="5"/>
  <c r="P636" i="5" s="1"/>
  <c r="F636" i="5"/>
  <c r="R635" i="5"/>
  <c r="J635" i="5"/>
  <c r="K635" i="5" s="1"/>
  <c r="G635" i="5"/>
  <c r="P635" i="5" s="1"/>
  <c r="F635" i="5"/>
  <c r="R634" i="5"/>
  <c r="J634" i="5"/>
  <c r="K634" i="5" s="1"/>
  <c r="G634" i="5"/>
  <c r="P634" i="5" s="1"/>
  <c r="F634" i="5"/>
  <c r="R633" i="5"/>
  <c r="J633" i="5"/>
  <c r="K633" i="5" s="1"/>
  <c r="G633" i="5"/>
  <c r="F633" i="5"/>
  <c r="R632" i="5"/>
  <c r="J632" i="5"/>
  <c r="K632" i="5" s="1"/>
  <c r="G632" i="5"/>
  <c r="P632" i="5" s="1"/>
  <c r="F632" i="5"/>
  <c r="R631" i="5"/>
  <c r="J631" i="5"/>
  <c r="K631" i="5" s="1"/>
  <c r="G631" i="5"/>
  <c r="P631" i="5" s="1"/>
  <c r="F631" i="5"/>
  <c r="R630" i="5"/>
  <c r="J630" i="5"/>
  <c r="K630" i="5" s="1"/>
  <c r="G630" i="5"/>
  <c r="F630" i="5"/>
  <c r="R629" i="5"/>
  <c r="J629" i="5"/>
  <c r="K629" i="5" s="1"/>
  <c r="G629" i="5"/>
  <c r="P629" i="5" s="1"/>
  <c r="F629" i="5"/>
  <c r="R628" i="5"/>
  <c r="J628" i="5"/>
  <c r="K628" i="5" s="1"/>
  <c r="G628" i="5"/>
  <c r="I628" i="5" s="1"/>
  <c r="F628" i="5"/>
  <c r="R627" i="5"/>
  <c r="J627" i="5"/>
  <c r="K627" i="5" s="1"/>
  <c r="G627" i="5"/>
  <c r="F627" i="5"/>
  <c r="R626" i="5"/>
  <c r="J626" i="5"/>
  <c r="K626" i="5" s="1"/>
  <c r="G626" i="5"/>
  <c r="F626" i="5"/>
  <c r="R625" i="5"/>
  <c r="J625" i="5"/>
  <c r="K625" i="5" s="1"/>
  <c r="G625" i="5"/>
  <c r="P625" i="5" s="1"/>
  <c r="F625" i="5"/>
  <c r="R624" i="5"/>
  <c r="J624" i="5"/>
  <c r="K624" i="5" s="1"/>
  <c r="G624" i="5"/>
  <c r="Q624" i="5" s="1"/>
  <c r="F624" i="5"/>
  <c r="R623" i="5"/>
  <c r="J623" i="5"/>
  <c r="K623" i="5" s="1"/>
  <c r="G623" i="5"/>
  <c r="F623" i="5"/>
  <c r="R622" i="5"/>
  <c r="J622" i="5"/>
  <c r="K622" i="5" s="1"/>
  <c r="G622" i="5"/>
  <c r="Q622" i="5" s="1"/>
  <c r="F622" i="5"/>
  <c r="R621" i="5"/>
  <c r="J621" i="5"/>
  <c r="K621" i="5" s="1"/>
  <c r="G621" i="5"/>
  <c r="P621" i="5" s="1"/>
  <c r="F621" i="5"/>
  <c r="R620" i="5"/>
  <c r="J620" i="5"/>
  <c r="K620" i="5" s="1"/>
  <c r="G620" i="5"/>
  <c r="F620" i="5"/>
  <c r="R619" i="5"/>
  <c r="J619" i="5"/>
  <c r="K619" i="5" s="1"/>
  <c r="G619" i="5"/>
  <c r="H619" i="5" s="1"/>
  <c r="F619" i="5"/>
  <c r="R618" i="5"/>
  <c r="J618" i="5"/>
  <c r="K618" i="5" s="1"/>
  <c r="G618" i="5"/>
  <c r="P618" i="5" s="1"/>
  <c r="F618" i="5"/>
  <c r="R617" i="5"/>
  <c r="J617" i="5"/>
  <c r="K617" i="5" s="1"/>
  <c r="G617" i="5"/>
  <c r="F617" i="5"/>
  <c r="R616" i="5"/>
  <c r="J616" i="5"/>
  <c r="K616" i="5" s="1"/>
  <c r="G616" i="5"/>
  <c r="Q616" i="5" s="1"/>
  <c r="F616" i="5"/>
  <c r="R615" i="5"/>
  <c r="J615" i="5"/>
  <c r="K615" i="5" s="1"/>
  <c r="G615" i="5"/>
  <c r="P615" i="5" s="1"/>
  <c r="F615" i="5"/>
  <c r="R614" i="5"/>
  <c r="J614" i="5"/>
  <c r="K614" i="5" s="1"/>
  <c r="G614" i="5"/>
  <c r="F614" i="5"/>
  <c r="R613" i="5"/>
  <c r="J613" i="5"/>
  <c r="K613" i="5" s="1"/>
  <c r="G613" i="5"/>
  <c r="P613" i="5" s="1"/>
  <c r="F613" i="5"/>
  <c r="R612" i="5"/>
  <c r="J612" i="5"/>
  <c r="K612" i="5" s="1"/>
  <c r="G612" i="5"/>
  <c r="F612" i="5"/>
  <c r="R611" i="5"/>
  <c r="J611" i="5"/>
  <c r="K611" i="5" s="1"/>
  <c r="G611" i="5"/>
  <c r="Q611" i="5" s="1"/>
  <c r="F611" i="5"/>
  <c r="R610" i="5"/>
  <c r="J610" i="5"/>
  <c r="K610" i="5" s="1"/>
  <c r="G610" i="5"/>
  <c r="H610" i="5" s="1"/>
  <c r="F610" i="5"/>
  <c r="R609" i="5"/>
  <c r="J609" i="5"/>
  <c r="K609" i="5" s="1"/>
  <c r="G609" i="5"/>
  <c r="P609" i="5" s="1"/>
  <c r="F609" i="5"/>
  <c r="R608" i="5"/>
  <c r="J608" i="5"/>
  <c r="K608" i="5" s="1"/>
  <c r="G608" i="5"/>
  <c r="F608" i="5"/>
  <c r="R607" i="5"/>
  <c r="J607" i="5"/>
  <c r="K607" i="5" s="1"/>
  <c r="G607" i="5"/>
  <c r="P607" i="5" s="1"/>
  <c r="F607" i="5"/>
  <c r="R606" i="5"/>
  <c r="J606" i="5"/>
  <c r="K606" i="5" s="1"/>
  <c r="G606" i="5"/>
  <c r="P606" i="5" s="1"/>
  <c r="F606" i="5"/>
  <c r="R605" i="5"/>
  <c r="J605" i="5"/>
  <c r="K605" i="5" s="1"/>
  <c r="G605" i="5"/>
  <c r="F605" i="5"/>
  <c r="R604" i="5"/>
  <c r="J604" i="5"/>
  <c r="K604" i="5" s="1"/>
  <c r="G604" i="5"/>
  <c r="Q604" i="5" s="1"/>
  <c r="F604" i="5"/>
  <c r="R603" i="5"/>
  <c r="J603" i="5"/>
  <c r="K603" i="5" s="1"/>
  <c r="G603" i="5"/>
  <c r="F603" i="5"/>
  <c r="R602" i="5"/>
  <c r="J602" i="5"/>
  <c r="K602" i="5" s="1"/>
  <c r="G602" i="5"/>
  <c r="Q602" i="5" s="1"/>
  <c r="F602" i="5"/>
  <c r="R601" i="5"/>
  <c r="J601" i="5"/>
  <c r="K601" i="5" s="1"/>
  <c r="G601" i="5"/>
  <c r="Q601" i="5" s="1"/>
  <c r="F601" i="5"/>
  <c r="R600" i="5"/>
  <c r="J600" i="5"/>
  <c r="K600" i="5" s="1"/>
  <c r="G600" i="5"/>
  <c r="P600" i="5" s="1"/>
  <c r="F600" i="5"/>
  <c r="R599" i="5"/>
  <c r="J599" i="5"/>
  <c r="K599" i="5" s="1"/>
  <c r="G599" i="5"/>
  <c r="H599" i="5" s="1"/>
  <c r="F599" i="5"/>
  <c r="R598" i="5"/>
  <c r="J598" i="5"/>
  <c r="K598" i="5" s="1"/>
  <c r="G598" i="5"/>
  <c r="P598" i="5" s="1"/>
  <c r="F598" i="5"/>
  <c r="R597" i="5"/>
  <c r="J597" i="5"/>
  <c r="K597" i="5" s="1"/>
  <c r="G597" i="5"/>
  <c r="P597" i="5" s="1"/>
  <c r="F597" i="5"/>
  <c r="R596" i="5"/>
  <c r="J596" i="5"/>
  <c r="K596" i="5" s="1"/>
  <c r="G596" i="5"/>
  <c r="P596" i="5" s="1"/>
  <c r="F596" i="5"/>
  <c r="R595" i="5"/>
  <c r="J595" i="5"/>
  <c r="K595" i="5" s="1"/>
  <c r="G595" i="5"/>
  <c r="F595" i="5"/>
  <c r="R594" i="5"/>
  <c r="J594" i="5"/>
  <c r="K594" i="5" s="1"/>
  <c r="G594" i="5"/>
  <c r="P594" i="5" s="1"/>
  <c r="F594" i="5"/>
  <c r="R593" i="5"/>
  <c r="J593" i="5"/>
  <c r="K593" i="5" s="1"/>
  <c r="G593" i="5"/>
  <c r="P593" i="5" s="1"/>
  <c r="F593" i="5"/>
  <c r="R592" i="5"/>
  <c r="J592" i="5"/>
  <c r="K592" i="5" s="1"/>
  <c r="G592" i="5"/>
  <c r="P592" i="5" s="1"/>
  <c r="F592" i="5"/>
  <c r="R591" i="5"/>
  <c r="J591" i="5"/>
  <c r="K591" i="5" s="1"/>
  <c r="G591" i="5"/>
  <c r="F591" i="5"/>
  <c r="R590" i="5"/>
  <c r="J590" i="5"/>
  <c r="K590" i="5" s="1"/>
  <c r="G590" i="5"/>
  <c r="I590" i="5" s="1"/>
  <c r="F590" i="5"/>
  <c r="R589" i="5"/>
  <c r="J589" i="5"/>
  <c r="K589" i="5" s="1"/>
  <c r="G589" i="5"/>
  <c r="P589" i="5" s="1"/>
  <c r="F589" i="5"/>
  <c r="R588" i="5"/>
  <c r="J588" i="5"/>
  <c r="K588" i="5" s="1"/>
  <c r="G588" i="5"/>
  <c r="F588" i="5"/>
  <c r="R587" i="5"/>
  <c r="J587" i="5"/>
  <c r="K587" i="5" s="1"/>
  <c r="G587" i="5"/>
  <c r="P587" i="5" s="1"/>
  <c r="F587" i="5"/>
  <c r="R586" i="5"/>
  <c r="J586" i="5"/>
  <c r="K586" i="5" s="1"/>
  <c r="G586" i="5"/>
  <c r="I586" i="5" s="1"/>
  <c r="F586" i="5"/>
  <c r="R585" i="5"/>
  <c r="J585" i="5"/>
  <c r="K585" i="5" s="1"/>
  <c r="G585" i="5"/>
  <c r="P585" i="5" s="1"/>
  <c r="F585" i="5"/>
  <c r="R584" i="5"/>
  <c r="J584" i="5"/>
  <c r="K584" i="5" s="1"/>
  <c r="G584" i="5"/>
  <c r="F584" i="5"/>
  <c r="R583" i="5"/>
  <c r="J583" i="5"/>
  <c r="K583" i="5" s="1"/>
  <c r="G583" i="5"/>
  <c r="P583" i="5" s="1"/>
  <c r="F583" i="5"/>
  <c r="R582" i="5"/>
  <c r="J582" i="5"/>
  <c r="K582" i="5" s="1"/>
  <c r="G582" i="5"/>
  <c r="F582" i="5"/>
  <c r="R581" i="5"/>
  <c r="J581" i="5"/>
  <c r="K581" i="5" s="1"/>
  <c r="G581" i="5"/>
  <c r="P581" i="5" s="1"/>
  <c r="F581" i="5"/>
  <c r="R580" i="5"/>
  <c r="J580" i="5"/>
  <c r="K580" i="5" s="1"/>
  <c r="G580" i="5"/>
  <c r="P580" i="5" s="1"/>
  <c r="F580" i="5"/>
  <c r="R579" i="5"/>
  <c r="J579" i="5"/>
  <c r="K579" i="5" s="1"/>
  <c r="G579" i="5"/>
  <c r="F579" i="5"/>
  <c r="R578" i="5"/>
  <c r="J578" i="5"/>
  <c r="K578" i="5" s="1"/>
  <c r="G578" i="5"/>
  <c r="P578" i="5" s="1"/>
  <c r="F578" i="5"/>
  <c r="R577" i="5"/>
  <c r="J577" i="5"/>
  <c r="K577" i="5" s="1"/>
  <c r="G577" i="5"/>
  <c r="H577" i="5" s="1"/>
  <c r="F577" i="5"/>
  <c r="R576" i="5"/>
  <c r="J576" i="5"/>
  <c r="K576" i="5" s="1"/>
  <c r="G576" i="5"/>
  <c r="H576" i="5" s="1"/>
  <c r="F576" i="5"/>
  <c r="R575" i="5"/>
  <c r="J575" i="5"/>
  <c r="K575" i="5" s="1"/>
  <c r="G575" i="5"/>
  <c r="Q575" i="5" s="1"/>
  <c r="F575" i="5"/>
  <c r="R574" i="5"/>
  <c r="J574" i="5"/>
  <c r="K574" i="5" s="1"/>
  <c r="G574" i="5"/>
  <c r="F574" i="5"/>
  <c r="R573" i="5"/>
  <c r="J573" i="5"/>
  <c r="K573" i="5" s="1"/>
  <c r="G573" i="5"/>
  <c r="F573" i="5"/>
  <c r="R572" i="5"/>
  <c r="J572" i="5"/>
  <c r="K572" i="5" s="1"/>
  <c r="G572" i="5"/>
  <c r="F572" i="5"/>
  <c r="R571" i="5"/>
  <c r="J571" i="5"/>
  <c r="K571" i="5" s="1"/>
  <c r="G571" i="5"/>
  <c r="F571" i="5"/>
  <c r="R570" i="5"/>
  <c r="J570" i="5"/>
  <c r="K570" i="5" s="1"/>
  <c r="G570" i="5"/>
  <c r="F570" i="5"/>
  <c r="R569" i="5"/>
  <c r="J569" i="5"/>
  <c r="K569" i="5" s="1"/>
  <c r="G569" i="5"/>
  <c r="F569" i="5"/>
  <c r="R568" i="5"/>
  <c r="J568" i="5"/>
  <c r="K568" i="5" s="1"/>
  <c r="G568" i="5"/>
  <c r="F568" i="5"/>
  <c r="R567" i="5"/>
  <c r="J567" i="5"/>
  <c r="K567" i="5" s="1"/>
  <c r="G567" i="5"/>
  <c r="F567" i="5"/>
  <c r="R566" i="5"/>
  <c r="J566" i="5"/>
  <c r="K566" i="5" s="1"/>
  <c r="G566" i="5"/>
  <c r="Q566" i="5" s="1"/>
  <c r="F566" i="5"/>
  <c r="R565" i="5"/>
  <c r="J565" i="5"/>
  <c r="K565" i="5" s="1"/>
  <c r="G565" i="5"/>
  <c r="F565" i="5"/>
  <c r="R564" i="5"/>
  <c r="J564" i="5"/>
  <c r="K564" i="5" s="1"/>
  <c r="G564" i="5"/>
  <c r="P564" i="5" s="1"/>
  <c r="F564" i="5"/>
  <c r="R563" i="5"/>
  <c r="J563" i="5"/>
  <c r="K563" i="5" s="1"/>
  <c r="G563" i="5"/>
  <c r="P563" i="5" s="1"/>
  <c r="F563" i="5"/>
  <c r="R562" i="5"/>
  <c r="J562" i="5"/>
  <c r="K562" i="5" s="1"/>
  <c r="G562" i="5"/>
  <c r="P562" i="5" s="1"/>
  <c r="F562" i="5"/>
  <c r="R561" i="5"/>
  <c r="J561" i="5"/>
  <c r="K561" i="5" s="1"/>
  <c r="G561" i="5"/>
  <c r="F561" i="5"/>
  <c r="R560" i="5"/>
  <c r="J560" i="5"/>
  <c r="K560" i="5" s="1"/>
  <c r="G560" i="5"/>
  <c r="P560" i="5" s="1"/>
  <c r="F560" i="5"/>
  <c r="R559" i="5"/>
  <c r="J559" i="5"/>
  <c r="K559" i="5" s="1"/>
  <c r="G559" i="5"/>
  <c r="Q559" i="5" s="1"/>
  <c r="F559" i="5"/>
  <c r="R558" i="5"/>
  <c r="J558" i="5"/>
  <c r="K558" i="5" s="1"/>
  <c r="G558" i="5"/>
  <c r="P558" i="5" s="1"/>
  <c r="F558" i="5"/>
  <c r="R557" i="5"/>
  <c r="J557" i="5"/>
  <c r="K557" i="5" s="1"/>
  <c r="G557" i="5"/>
  <c r="F557" i="5"/>
  <c r="R556" i="5"/>
  <c r="J556" i="5"/>
  <c r="K556" i="5" s="1"/>
  <c r="G556" i="5"/>
  <c r="Q556" i="5" s="1"/>
  <c r="F556" i="5"/>
  <c r="R555" i="5"/>
  <c r="J555" i="5"/>
  <c r="K555" i="5" s="1"/>
  <c r="G555" i="5"/>
  <c r="P555" i="5" s="1"/>
  <c r="F555" i="5"/>
  <c r="R554" i="5"/>
  <c r="J554" i="5"/>
  <c r="K554" i="5" s="1"/>
  <c r="G554" i="5"/>
  <c r="P554" i="5" s="1"/>
  <c r="F554" i="5"/>
  <c r="R553" i="5"/>
  <c r="J553" i="5"/>
  <c r="K553" i="5" s="1"/>
  <c r="G553" i="5"/>
  <c r="F553" i="5"/>
  <c r="R552" i="5"/>
  <c r="J552" i="5"/>
  <c r="K552" i="5" s="1"/>
  <c r="G552" i="5"/>
  <c r="P552" i="5" s="1"/>
  <c r="F552" i="5"/>
  <c r="R551" i="5"/>
  <c r="J551" i="5"/>
  <c r="K551" i="5" s="1"/>
  <c r="G551" i="5"/>
  <c r="F551" i="5"/>
  <c r="R550" i="5"/>
  <c r="J550" i="5"/>
  <c r="K550" i="5" s="1"/>
  <c r="G550" i="5"/>
  <c r="P550" i="5" s="1"/>
  <c r="F550" i="5"/>
  <c r="R549" i="5"/>
  <c r="J549" i="5"/>
  <c r="K549" i="5" s="1"/>
  <c r="G549" i="5"/>
  <c r="P549" i="5" s="1"/>
  <c r="F549" i="5"/>
  <c r="R548" i="5"/>
  <c r="J548" i="5"/>
  <c r="K548" i="5" s="1"/>
  <c r="G548" i="5"/>
  <c r="P548" i="5" s="1"/>
  <c r="F548" i="5"/>
  <c r="R547" i="5"/>
  <c r="J547" i="5"/>
  <c r="K547" i="5" s="1"/>
  <c r="G547" i="5"/>
  <c r="H547" i="5" s="1"/>
  <c r="F547" i="5"/>
  <c r="R546" i="5"/>
  <c r="J546" i="5"/>
  <c r="K546" i="5" s="1"/>
  <c r="G546" i="5"/>
  <c r="P546" i="5" s="1"/>
  <c r="F546" i="5"/>
  <c r="R545" i="5"/>
  <c r="J545" i="5"/>
  <c r="K545" i="5" s="1"/>
  <c r="G545" i="5"/>
  <c r="F545" i="5"/>
  <c r="R544" i="5"/>
  <c r="J544" i="5"/>
  <c r="K544" i="5" s="1"/>
  <c r="G544" i="5"/>
  <c r="I544" i="5" s="1"/>
  <c r="F544" i="5"/>
  <c r="R543" i="5"/>
  <c r="J543" i="5"/>
  <c r="K543" i="5" s="1"/>
  <c r="G543" i="5"/>
  <c r="F543" i="5"/>
  <c r="R542" i="5"/>
  <c r="J542" i="5"/>
  <c r="K542" i="5" s="1"/>
  <c r="G542" i="5"/>
  <c r="F542" i="5"/>
  <c r="R541" i="5"/>
  <c r="J541" i="5"/>
  <c r="K541" i="5" s="1"/>
  <c r="G541" i="5"/>
  <c r="H541" i="5" s="1"/>
  <c r="F541" i="5"/>
  <c r="R540" i="5"/>
  <c r="J540" i="5"/>
  <c r="K540" i="5" s="1"/>
  <c r="G540" i="5"/>
  <c r="H540" i="5" s="1"/>
  <c r="F540" i="5"/>
  <c r="R539" i="5"/>
  <c r="J539" i="5"/>
  <c r="K539" i="5" s="1"/>
  <c r="G539" i="5"/>
  <c r="Q539" i="5" s="1"/>
  <c r="F539" i="5"/>
  <c r="R538" i="5"/>
  <c r="J538" i="5"/>
  <c r="K538" i="5" s="1"/>
  <c r="G538" i="5"/>
  <c r="P538" i="5" s="1"/>
  <c r="F538" i="5"/>
  <c r="R537" i="5"/>
  <c r="J537" i="5"/>
  <c r="K537" i="5" s="1"/>
  <c r="G537" i="5"/>
  <c r="F537" i="5"/>
  <c r="R536" i="5"/>
  <c r="J536" i="5"/>
  <c r="K536" i="5" s="1"/>
  <c r="G536" i="5"/>
  <c r="F536" i="5"/>
  <c r="R535" i="5"/>
  <c r="J535" i="5"/>
  <c r="K535" i="5" s="1"/>
  <c r="G535" i="5"/>
  <c r="Q535" i="5" s="1"/>
  <c r="F535" i="5"/>
  <c r="R534" i="5"/>
  <c r="J534" i="5"/>
  <c r="K534" i="5" s="1"/>
  <c r="G534" i="5"/>
  <c r="P534" i="5" s="1"/>
  <c r="F534" i="5"/>
  <c r="R533" i="5"/>
  <c r="J533" i="5"/>
  <c r="K533" i="5" s="1"/>
  <c r="G533" i="5"/>
  <c r="F533" i="5"/>
  <c r="R532" i="5"/>
  <c r="J532" i="5"/>
  <c r="K532" i="5" s="1"/>
  <c r="G532" i="5"/>
  <c r="Q532" i="5" s="1"/>
  <c r="F532" i="5"/>
  <c r="R531" i="5"/>
  <c r="J531" i="5"/>
  <c r="K531" i="5" s="1"/>
  <c r="G531" i="5"/>
  <c r="F531" i="5"/>
  <c r="R530" i="5"/>
  <c r="J530" i="5"/>
  <c r="K530" i="5" s="1"/>
  <c r="G530" i="5"/>
  <c r="P530" i="5" s="1"/>
  <c r="F530" i="5"/>
  <c r="R529" i="5"/>
  <c r="J529" i="5"/>
  <c r="K529" i="5" s="1"/>
  <c r="G529" i="5"/>
  <c r="I529" i="5" s="1"/>
  <c r="F529" i="5"/>
  <c r="R528" i="5"/>
  <c r="J528" i="5"/>
  <c r="K528" i="5" s="1"/>
  <c r="G528" i="5"/>
  <c r="Q528" i="5" s="1"/>
  <c r="F528" i="5"/>
  <c r="R527" i="5"/>
  <c r="J527" i="5"/>
  <c r="K527" i="5" s="1"/>
  <c r="G527" i="5"/>
  <c r="F527" i="5"/>
  <c r="R526" i="5"/>
  <c r="J526" i="5"/>
  <c r="K526" i="5" s="1"/>
  <c r="G526" i="5"/>
  <c r="P526" i="5" s="1"/>
  <c r="F526" i="5"/>
  <c r="R525" i="5"/>
  <c r="J525" i="5"/>
  <c r="K525" i="5" s="1"/>
  <c r="G525" i="5"/>
  <c r="P525" i="5" s="1"/>
  <c r="F525" i="5"/>
  <c r="R524" i="5"/>
  <c r="J524" i="5"/>
  <c r="K524" i="5" s="1"/>
  <c r="G524" i="5"/>
  <c r="P524" i="5" s="1"/>
  <c r="F524" i="5"/>
  <c r="R523" i="5"/>
  <c r="J523" i="5"/>
  <c r="K523" i="5" s="1"/>
  <c r="G523" i="5"/>
  <c r="H523" i="5" s="1"/>
  <c r="F523" i="5"/>
  <c r="R522" i="5"/>
  <c r="J522" i="5"/>
  <c r="K522" i="5" s="1"/>
  <c r="G522" i="5"/>
  <c r="F522" i="5"/>
  <c r="R521" i="5"/>
  <c r="J521" i="5"/>
  <c r="K521" i="5" s="1"/>
  <c r="G521" i="5"/>
  <c r="F521" i="5"/>
  <c r="R520" i="5"/>
  <c r="J520" i="5"/>
  <c r="K520" i="5" s="1"/>
  <c r="G520" i="5"/>
  <c r="P520" i="5" s="1"/>
  <c r="F520" i="5"/>
  <c r="R519" i="5"/>
  <c r="J519" i="5"/>
  <c r="K519" i="5" s="1"/>
  <c r="G519" i="5"/>
  <c r="P519" i="5" s="1"/>
  <c r="F519" i="5"/>
  <c r="R518" i="5"/>
  <c r="J518" i="5"/>
  <c r="K518" i="5" s="1"/>
  <c r="G518" i="5"/>
  <c r="F518" i="5"/>
  <c r="R517" i="5"/>
  <c r="J517" i="5"/>
  <c r="K517" i="5" s="1"/>
  <c r="G517" i="5"/>
  <c r="Q517" i="5" s="1"/>
  <c r="F517" i="5"/>
  <c r="R516" i="5"/>
  <c r="J516" i="5"/>
  <c r="K516" i="5" s="1"/>
  <c r="G516" i="5"/>
  <c r="Q516" i="5" s="1"/>
  <c r="F516" i="5"/>
  <c r="R515" i="5"/>
  <c r="J515" i="5"/>
  <c r="K515" i="5" s="1"/>
  <c r="G515" i="5"/>
  <c r="I515" i="5" s="1"/>
  <c r="F515" i="5"/>
  <c r="R514" i="5"/>
  <c r="J514" i="5"/>
  <c r="K514" i="5" s="1"/>
  <c r="G514" i="5"/>
  <c r="P514" i="5" s="1"/>
  <c r="F514" i="5"/>
  <c r="R513" i="5"/>
  <c r="J513" i="5"/>
  <c r="K513" i="5" s="1"/>
  <c r="G513" i="5"/>
  <c r="F513" i="5"/>
  <c r="R512" i="5"/>
  <c r="J512" i="5"/>
  <c r="K512" i="5" s="1"/>
  <c r="G512" i="5"/>
  <c r="F512" i="5"/>
  <c r="R511" i="5"/>
  <c r="J511" i="5"/>
  <c r="K511" i="5" s="1"/>
  <c r="G511" i="5"/>
  <c r="P511" i="5" s="1"/>
  <c r="F511" i="5"/>
  <c r="R510" i="5"/>
  <c r="J510" i="5"/>
  <c r="K510" i="5" s="1"/>
  <c r="G510" i="5"/>
  <c r="F510" i="5"/>
  <c r="R509" i="5"/>
  <c r="J509" i="5"/>
  <c r="K509" i="5" s="1"/>
  <c r="G509" i="5"/>
  <c r="F509" i="5"/>
  <c r="R508" i="5"/>
  <c r="J508" i="5"/>
  <c r="K508" i="5" s="1"/>
  <c r="G508" i="5"/>
  <c r="F508" i="5"/>
  <c r="R507" i="5"/>
  <c r="J507" i="5"/>
  <c r="K507" i="5" s="1"/>
  <c r="G507" i="5"/>
  <c r="F507" i="5"/>
  <c r="R506" i="5"/>
  <c r="J506" i="5"/>
  <c r="K506" i="5" s="1"/>
  <c r="G506" i="5"/>
  <c r="P506" i="5" s="1"/>
  <c r="F506" i="5"/>
  <c r="R505" i="5"/>
  <c r="J505" i="5"/>
  <c r="K505" i="5" s="1"/>
  <c r="G505" i="5"/>
  <c r="F505" i="5"/>
  <c r="R504" i="5"/>
  <c r="J504" i="5"/>
  <c r="K504" i="5" s="1"/>
  <c r="G504" i="5"/>
  <c r="H504" i="5" s="1"/>
  <c r="F504" i="5"/>
  <c r="R503" i="5"/>
  <c r="J503" i="5"/>
  <c r="K503" i="5" s="1"/>
  <c r="G503" i="5"/>
  <c r="Q503" i="5" s="1"/>
  <c r="F503" i="5"/>
  <c r="R502" i="5"/>
  <c r="J502" i="5"/>
  <c r="K502" i="5" s="1"/>
  <c r="G502" i="5"/>
  <c r="F502" i="5"/>
  <c r="R501" i="5"/>
  <c r="J501" i="5"/>
  <c r="K501" i="5" s="1"/>
  <c r="G501" i="5"/>
  <c r="F501" i="5"/>
  <c r="R500" i="5"/>
  <c r="J500" i="5"/>
  <c r="K500" i="5" s="1"/>
  <c r="G500" i="5"/>
  <c r="Q500" i="5" s="1"/>
  <c r="F500" i="5"/>
  <c r="R499" i="5"/>
  <c r="J499" i="5"/>
  <c r="K499" i="5" s="1"/>
  <c r="G499" i="5"/>
  <c r="F499" i="5"/>
  <c r="R498" i="5"/>
  <c r="J498" i="5"/>
  <c r="K498" i="5" s="1"/>
  <c r="G498" i="5"/>
  <c r="P498" i="5" s="1"/>
  <c r="F498" i="5"/>
  <c r="R497" i="5"/>
  <c r="J497" i="5"/>
  <c r="K497" i="5" s="1"/>
  <c r="G497" i="5"/>
  <c r="F497" i="5"/>
  <c r="R496" i="5"/>
  <c r="J496" i="5"/>
  <c r="K496" i="5" s="1"/>
  <c r="G496" i="5"/>
  <c r="Q496" i="5" s="1"/>
  <c r="F496" i="5"/>
  <c r="R495" i="5"/>
  <c r="J495" i="5"/>
  <c r="K495" i="5" s="1"/>
  <c r="G495" i="5"/>
  <c r="P495" i="5" s="1"/>
  <c r="F495" i="5"/>
  <c r="R494" i="5"/>
  <c r="J494" i="5"/>
  <c r="K494" i="5" s="1"/>
  <c r="G494" i="5"/>
  <c r="Q494" i="5" s="1"/>
  <c r="F494" i="5"/>
  <c r="R493" i="5"/>
  <c r="J493" i="5"/>
  <c r="K493" i="5" s="1"/>
  <c r="G493" i="5"/>
  <c r="P493" i="5" s="1"/>
  <c r="F493" i="5"/>
  <c r="R492" i="5"/>
  <c r="J492" i="5"/>
  <c r="K492" i="5" s="1"/>
  <c r="G492" i="5"/>
  <c r="H492" i="5" s="1"/>
  <c r="F492" i="5"/>
  <c r="R491" i="5"/>
  <c r="J491" i="5"/>
  <c r="K491" i="5" s="1"/>
  <c r="G491" i="5"/>
  <c r="Q491" i="5" s="1"/>
  <c r="F491" i="5"/>
  <c r="R490" i="5"/>
  <c r="J490" i="5"/>
  <c r="K490" i="5" s="1"/>
  <c r="G490" i="5"/>
  <c r="P490" i="5" s="1"/>
  <c r="F490" i="5"/>
  <c r="R489" i="5"/>
  <c r="J489" i="5"/>
  <c r="K489" i="5" s="1"/>
  <c r="G489" i="5"/>
  <c r="F489" i="5"/>
  <c r="R488" i="5"/>
  <c r="J488" i="5"/>
  <c r="K488" i="5" s="1"/>
  <c r="G488" i="5"/>
  <c r="P488" i="5" s="1"/>
  <c r="F488" i="5"/>
  <c r="R487" i="5"/>
  <c r="J487" i="5"/>
  <c r="K487" i="5" s="1"/>
  <c r="G487" i="5"/>
  <c r="I487" i="5" s="1"/>
  <c r="F487" i="5"/>
  <c r="R486" i="5"/>
  <c r="J486" i="5"/>
  <c r="K486" i="5" s="1"/>
  <c r="G486" i="5"/>
  <c r="P486" i="5" s="1"/>
  <c r="F486" i="5"/>
  <c r="R485" i="5"/>
  <c r="J485" i="5"/>
  <c r="K485" i="5" s="1"/>
  <c r="G485" i="5"/>
  <c r="P485" i="5" s="1"/>
  <c r="F485" i="5"/>
  <c r="R484" i="5"/>
  <c r="J484" i="5"/>
  <c r="K484" i="5" s="1"/>
  <c r="G484" i="5"/>
  <c r="P484" i="5" s="1"/>
  <c r="F484" i="5"/>
  <c r="R483" i="5"/>
  <c r="J483" i="5"/>
  <c r="K483" i="5" s="1"/>
  <c r="G483" i="5"/>
  <c r="F483" i="5"/>
  <c r="R482" i="5"/>
  <c r="J482" i="5"/>
  <c r="K482" i="5" s="1"/>
  <c r="G482" i="5"/>
  <c r="F482" i="5"/>
  <c r="R481" i="5"/>
  <c r="J481" i="5"/>
  <c r="K481" i="5" s="1"/>
  <c r="G481" i="5"/>
  <c r="Q481" i="5" s="1"/>
  <c r="F481" i="5"/>
  <c r="R480" i="5"/>
  <c r="J480" i="5"/>
  <c r="K480" i="5" s="1"/>
  <c r="G480" i="5"/>
  <c r="P480" i="5" s="1"/>
  <c r="F480" i="5"/>
  <c r="R479" i="5"/>
  <c r="J479" i="5"/>
  <c r="K479" i="5" s="1"/>
  <c r="G479" i="5"/>
  <c r="F479" i="5"/>
  <c r="R478" i="5"/>
  <c r="J478" i="5"/>
  <c r="K478" i="5" s="1"/>
  <c r="G478" i="5"/>
  <c r="I478" i="5" s="1"/>
  <c r="F478" i="5"/>
  <c r="R477" i="5"/>
  <c r="J477" i="5"/>
  <c r="K477" i="5" s="1"/>
  <c r="G477" i="5"/>
  <c r="F477" i="5"/>
  <c r="R476" i="5"/>
  <c r="J476" i="5"/>
  <c r="K476" i="5" s="1"/>
  <c r="G476" i="5"/>
  <c r="P476" i="5" s="1"/>
  <c r="F476" i="5"/>
  <c r="R475" i="5"/>
  <c r="J475" i="5"/>
  <c r="K475" i="5" s="1"/>
  <c r="G475" i="5"/>
  <c r="I475" i="5" s="1"/>
  <c r="F475" i="5"/>
  <c r="R474" i="5"/>
  <c r="J474" i="5"/>
  <c r="K474" i="5" s="1"/>
  <c r="G474" i="5"/>
  <c r="F474" i="5"/>
  <c r="R473" i="5"/>
  <c r="J473" i="5"/>
  <c r="K473" i="5" s="1"/>
  <c r="G473" i="5"/>
  <c r="F473" i="5"/>
  <c r="R472" i="5"/>
  <c r="J472" i="5"/>
  <c r="K472" i="5" s="1"/>
  <c r="G472" i="5"/>
  <c r="P472" i="5" s="1"/>
  <c r="F472" i="5"/>
  <c r="R471" i="5"/>
  <c r="J471" i="5"/>
  <c r="K471" i="5" s="1"/>
  <c r="G471" i="5"/>
  <c r="F471" i="5"/>
  <c r="R470" i="5"/>
  <c r="J470" i="5"/>
  <c r="K470" i="5" s="1"/>
  <c r="G470" i="5"/>
  <c r="F470" i="5"/>
  <c r="R469" i="5"/>
  <c r="J469" i="5"/>
  <c r="K469" i="5" s="1"/>
  <c r="G469" i="5"/>
  <c r="H469" i="5" s="1"/>
  <c r="F469" i="5"/>
  <c r="R468" i="5"/>
  <c r="J468" i="5"/>
  <c r="K468" i="5" s="1"/>
  <c r="G468" i="5"/>
  <c r="F468" i="5"/>
  <c r="R467" i="5"/>
  <c r="J467" i="5"/>
  <c r="K467" i="5" s="1"/>
  <c r="G467" i="5"/>
  <c r="H467" i="5" s="1"/>
  <c r="F467" i="5"/>
  <c r="R466" i="5"/>
  <c r="J466" i="5"/>
  <c r="K466" i="5" s="1"/>
  <c r="G466" i="5"/>
  <c r="H466" i="5" s="1"/>
  <c r="F466" i="5"/>
  <c r="R465" i="5"/>
  <c r="J465" i="5"/>
  <c r="K465" i="5" s="1"/>
  <c r="G465" i="5"/>
  <c r="P465" i="5" s="1"/>
  <c r="F465" i="5"/>
  <c r="R464" i="5"/>
  <c r="J464" i="5"/>
  <c r="K464" i="5" s="1"/>
  <c r="G464" i="5"/>
  <c r="F464" i="5"/>
  <c r="R463" i="5"/>
  <c r="J463" i="5"/>
  <c r="K463" i="5" s="1"/>
  <c r="G463" i="5"/>
  <c r="P463" i="5" s="1"/>
  <c r="F463" i="5"/>
  <c r="R462" i="5"/>
  <c r="J462" i="5"/>
  <c r="K462" i="5" s="1"/>
  <c r="G462" i="5"/>
  <c r="P462" i="5" s="1"/>
  <c r="F462" i="5"/>
  <c r="R461" i="5"/>
  <c r="J461" i="5"/>
  <c r="K461" i="5" s="1"/>
  <c r="G461" i="5"/>
  <c r="F461" i="5"/>
  <c r="R460" i="5"/>
  <c r="J460" i="5"/>
  <c r="K460" i="5" s="1"/>
  <c r="G460" i="5"/>
  <c r="P460" i="5" s="1"/>
  <c r="F460" i="5"/>
  <c r="R459" i="5"/>
  <c r="J459" i="5"/>
  <c r="K459" i="5" s="1"/>
  <c r="G459" i="5"/>
  <c r="F459" i="5"/>
  <c r="R458" i="5"/>
  <c r="J458" i="5"/>
  <c r="K458" i="5" s="1"/>
  <c r="G458" i="5"/>
  <c r="I458" i="5" s="1"/>
  <c r="F458" i="5"/>
  <c r="R457" i="5"/>
  <c r="J457" i="5"/>
  <c r="K457" i="5" s="1"/>
  <c r="G457" i="5"/>
  <c r="P457" i="5" s="1"/>
  <c r="F457" i="5"/>
  <c r="R456" i="5"/>
  <c r="J456" i="5"/>
  <c r="K456" i="5" s="1"/>
  <c r="G456" i="5"/>
  <c r="P456" i="5" s="1"/>
  <c r="F456" i="5"/>
  <c r="R455" i="5"/>
  <c r="J455" i="5"/>
  <c r="K455" i="5" s="1"/>
  <c r="G455" i="5"/>
  <c r="P455" i="5" s="1"/>
  <c r="F455" i="5"/>
  <c r="R454" i="5"/>
  <c r="J454" i="5"/>
  <c r="K454" i="5" s="1"/>
  <c r="G454" i="5"/>
  <c r="I454" i="5" s="1"/>
  <c r="F454" i="5"/>
  <c r="R453" i="5"/>
  <c r="J453" i="5"/>
  <c r="K453" i="5" s="1"/>
  <c r="G453" i="5"/>
  <c r="F453" i="5"/>
  <c r="R452" i="5"/>
  <c r="J452" i="5"/>
  <c r="K452" i="5" s="1"/>
  <c r="G452" i="5"/>
  <c r="P452" i="5" s="1"/>
  <c r="F452" i="5"/>
  <c r="R451" i="5"/>
  <c r="J451" i="5"/>
  <c r="K451" i="5" s="1"/>
  <c r="G451" i="5"/>
  <c r="P451" i="5" s="1"/>
  <c r="F451" i="5"/>
  <c r="R450" i="5"/>
  <c r="J450" i="5"/>
  <c r="K450" i="5" s="1"/>
  <c r="G450" i="5"/>
  <c r="F450" i="5"/>
  <c r="R449" i="5"/>
  <c r="J449" i="5"/>
  <c r="K449" i="5" s="1"/>
  <c r="G449" i="5"/>
  <c r="F449" i="5"/>
  <c r="R448" i="5"/>
  <c r="J448" i="5"/>
  <c r="K448" i="5" s="1"/>
  <c r="G448" i="5"/>
  <c r="H448" i="5" s="1"/>
  <c r="F448" i="5"/>
  <c r="R447" i="5"/>
  <c r="J447" i="5"/>
  <c r="K447" i="5" s="1"/>
  <c r="G447" i="5"/>
  <c r="F447" i="5"/>
  <c r="R446" i="5"/>
  <c r="J446" i="5"/>
  <c r="K446" i="5" s="1"/>
  <c r="G446" i="5"/>
  <c r="P446" i="5" s="1"/>
  <c r="F446" i="5"/>
  <c r="R445" i="5"/>
  <c r="J445" i="5"/>
  <c r="K445" i="5" s="1"/>
  <c r="G445" i="5"/>
  <c r="H445" i="5" s="1"/>
  <c r="F445" i="5"/>
  <c r="R444" i="5"/>
  <c r="J444" i="5"/>
  <c r="K444" i="5" s="1"/>
  <c r="G444" i="5"/>
  <c r="F444" i="5"/>
  <c r="R443" i="5"/>
  <c r="J443" i="5"/>
  <c r="K443" i="5" s="1"/>
  <c r="G443" i="5"/>
  <c r="H443" i="5" s="1"/>
  <c r="F443" i="5"/>
  <c r="R442" i="5"/>
  <c r="J442" i="5"/>
  <c r="K442" i="5" s="1"/>
  <c r="G442" i="5"/>
  <c r="Q442" i="5" s="1"/>
  <c r="F442" i="5"/>
  <c r="R441" i="5"/>
  <c r="J441" i="5"/>
  <c r="K441" i="5" s="1"/>
  <c r="G441" i="5"/>
  <c r="P441" i="5" s="1"/>
  <c r="F441" i="5"/>
  <c r="R440" i="5"/>
  <c r="J440" i="5"/>
  <c r="K440" i="5" s="1"/>
  <c r="G440" i="5"/>
  <c r="F440" i="5"/>
  <c r="R439" i="5"/>
  <c r="J439" i="5"/>
  <c r="K439" i="5" s="1"/>
  <c r="G439" i="5"/>
  <c r="Q439" i="5" s="1"/>
  <c r="F439" i="5"/>
  <c r="R438" i="5"/>
  <c r="J438" i="5"/>
  <c r="K438" i="5" s="1"/>
  <c r="G438" i="5"/>
  <c r="F438" i="5"/>
  <c r="R437" i="5"/>
  <c r="J437" i="5"/>
  <c r="K437" i="5" s="1"/>
  <c r="G437" i="5"/>
  <c r="H437" i="5" s="1"/>
  <c r="F437" i="5"/>
  <c r="R436" i="5"/>
  <c r="J436" i="5"/>
  <c r="K436" i="5" s="1"/>
  <c r="G436" i="5"/>
  <c r="F436" i="5"/>
  <c r="R435" i="5"/>
  <c r="J435" i="5"/>
  <c r="K435" i="5" s="1"/>
  <c r="G435" i="5"/>
  <c r="F435" i="5"/>
  <c r="R434" i="5"/>
  <c r="J434" i="5"/>
  <c r="K434" i="5" s="1"/>
  <c r="G434" i="5"/>
  <c r="Q434" i="5" s="1"/>
  <c r="F434" i="5"/>
  <c r="R433" i="5"/>
  <c r="J433" i="5"/>
  <c r="K433" i="5" s="1"/>
  <c r="G433" i="5"/>
  <c r="P433" i="5" s="1"/>
  <c r="F433" i="5"/>
  <c r="R432" i="5"/>
  <c r="J432" i="5"/>
  <c r="K432" i="5" s="1"/>
  <c r="G432" i="5"/>
  <c r="Q432" i="5" s="1"/>
  <c r="F432" i="5"/>
  <c r="R431" i="5"/>
  <c r="J431" i="5"/>
  <c r="K431" i="5" s="1"/>
  <c r="G431" i="5"/>
  <c r="F431" i="5"/>
  <c r="R430" i="5"/>
  <c r="J430" i="5"/>
  <c r="K430" i="5" s="1"/>
  <c r="G430" i="5"/>
  <c r="P430" i="5" s="1"/>
  <c r="F430" i="5"/>
  <c r="R429" i="5"/>
  <c r="J429" i="5"/>
  <c r="K429" i="5" s="1"/>
  <c r="G429" i="5"/>
  <c r="P429" i="5" s="1"/>
  <c r="F429" i="5"/>
  <c r="R428" i="5"/>
  <c r="J428" i="5"/>
  <c r="K428" i="5" s="1"/>
  <c r="G428" i="5"/>
  <c r="F428" i="5"/>
  <c r="R427" i="5"/>
  <c r="J427" i="5"/>
  <c r="K427" i="5" s="1"/>
  <c r="G427" i="5"/>
  <c r="F427" i="5"/>
  <c r="R426" i="5"/>
  <c r="J426" i="5"/>
  <c r="K426" i="5" s="1"/>
  <c r="G426" i="5"/>
  <c r="F426" i="5"/>
  <c r="R425" i="5"/>
  <c r="J425" i="5"/>
  <c r="K425" i="5" s="1"/>
  <c r="G425" i="5"/>
  <c r="P425" i="5" s="1"/>
  <c r="F425" i="5"/>
  <c r="R424" i="5"/>
  <c r="J424" i="5"/>
  <c r="K424" i="5" s="1"/>
  <c r="G424" i="5"/>
  <c r="F424" i="5"/>
  <c r="R423" i="5"/>
  <c r="J423" i="5"/>
  <c r="K423" i="5" s="1"/>
  <c r="G423" i="5"/>
  <c r="P423" i="5" s="1"/>
  <c r="F423" i="5"/>
  <c r="R422" i="5"/>
  <c r="J422" i="5"/>
  <c r="K422" i="5" s="1"/>
  <c r="G422" i="5"/>
  <c r="F422" i="5"/>
  <c r="R421" i="5"/>
  <c r="J421" i="5"/>
  <c r="K421" i="5" s="1"/>
  <c r="G421" i="5"/>
  <c r="Q421" i="5" s="1"/>
  <c r="F421" i="5"/>
  <c r="R420" i="5"/>
  <c r="J420" i="5"/>
  <c r="K420" i="5" s="1"/>
  <c r="G420" i="5"/>
  <c r="Q420" i="5" s="1"/>
  <c r="F420" i="5"/>
  <c r="R419" i="5"/>
  <c r="J419" i="5"/>
  <c r="K419" i="5" s="1"/>
  <c r="G419" i="5"/>
  <c r="F419" i="5"/>
  <c r="R418" i="5"/>
  <c r="J418" i="5"/>
  <c r="K418" i="5" s="1"/>
  <c r="G418" i="5"/>
  <c r="I418" i="5" s="1"/>
  <c r="F418" i="5"/>
  <c r="R417" i="5"/>
  <c r="J417" i="5"/>
  <c r="K417" i="5" s="1"/>
  <c r="G417" i="5"/>
  <c r="F417" i="5"/>
  <c r="R416" i="5"/>
  <c r="J416" i="5"/>
  <c r="K416" i="5" s="1"/>
  <c r="G416" i="5"/>
  <c r="F416" i="5"/>
  <c r="R415" i="5"/>
  <c r="J415" i="5"/>
  <c r="K415" i="5" s="1"/>
  <c r="G415" i="5"/>
  <c r="P415" i="5" s="1"/>
  <c r="F415" i="5"/>
  <c r="R414" i="5"/>
  <c r="J414" i="5"/>
  <c r="K414" i="5" s="1"/>
  <c r="G414" i="5"/>
  <c r="F414" i="5"/>
  <c r="R413" i="5"/>
  <c r="J413" i="5"/>
  <c r="K413" i="5" s="1"/>
  <c r="G413" i="5"/>
  <c r="P413" i="5" s="1"/>
  <c r="F413" i="5"/>
  <c r="R412" i="5"/>
  <c r="J412" i="5"/>
  <c r="K412" i="5" s="1"/>
  <c r="G412" i="5"/>
  <c r="P412" i="5" s="1"/>
  <c r="F412" i="5"/>
  <c r="R411" i="5"/>
  <c r="J411" i="5"/>
  <c r="K411" i="5" s="1"/>
  <c r="G411" i="5"/>
  <c r="F411" i="5"/>
  <c r="R410" i="5"/>
  <c r="J410" i="5"/>
  <c r="K410" i="5" s="1"/>
  <c r="G410" i="5"/>
  <c r="H410" i="5" s="1"/>
  <c r="F410" i="5"/>
  <c r="R409" i="5"/>
  <c r="J409" i="5"/>
  <c r="K409" i="5" s="1"/>
  <c r="G409" i="5"/>
  <c r="H409" i="5" s="1"/>
  <c r="F409" i="5"/>
  <c r="R408" i="5"/>
  <c r="J408" i="5"/>
  <c r="K408" i="5" s="1"/>
  <c r="G408" i="5"/>
  <c r="P408" i="5" s="1"/>
  <c r="F408" i="5"/>
  <c r="R407" i="5"/>
  <c r="J407" i="5"/>
  <c r="K407" i="5" s="1"/>
  <c r="G407" i="5"/>
  <c r="H407" i="5" s="1"/>
  <c r="F407" i="5"/>
  <c r="R406" i="5"/>
  <c r="J406" i="5"/>
  <c r="K406" i="5" s="1"/>
  <c r="G406" i="5"/>
  <c r="F406" i="5"/>
  <c r="R405" i="5"/>
  <c r="J405" i="5"/>
  <c r="K405" i="5" s="1"/>
  <c r="G405" i="5"/>
  <c r="P405" i="5" s="1"/>
  <c r="F405" i="5"/>
  <c r="R404" i="5"/>
  <c r="J404" i="5"/>
  <c r="K404" i="5" s="1"/>
  <c r="G404" i="5"/>
  <c r="F404" i="5"/>
  <c r="R403" i="5"/>
  <c r="J403" i="5"/>
  <c r="K403" i="5" s="1"/>
  <c r="G403" i="5"/>
  <c r="F403" i="5"/>
  <c r="R402" i="5"/>
  <c r="J402" i="5"/>
  <c r="K402" i="5" s="1"/>
  <c r="G402" i="5"/>
  <c r="F402" i="5"/>
  <c r="R401" i="5"/>
  <c r="J401" i="5"/>
  <c r="K401" i="5" s="1"/>
  <c r="G401" i="5"/>
  <c r="F401" i="5"/>
  <c r="R400" i="5"/>
  <c r="J400" i="5"/>
  <c r="K400" i="5" s="1"/>
  <c r="G400" i="5"/>
  <c r="F400" i="5"/>
  <c r="R399" i="5"/>
  <c r="J399" i="5"/>
  <c r="K399" i="5" s="1"/>
  <c r="G399" i="5"/>
  <c r="F399" i="5"/>
  <c r="R398" i="5"/>
  <c r="J398" i="5"/>
  <c r="K398" i="5" s="1"/>
  <c r="G398" i="5"/>
  <c r="H398" i="5" s="1"/>
  <c r="F398" i="5"/>
  <c r="R397" i="5"/>
  <c r="J397" i="5"/>
  <c r="K397" i="5" s="1"/>
  <c r="G397" i="5"/>
  <c r="P397" i="5" s="1"/>
  <c r="F397" i="5"/>
  <c r="R396" i="5"/>
  <c r="J396" i="5"/>
  <c r="K396" i="5" s="1"/>
  <c r="G396" i="5"/>
  <c r="Q396" i="5" s="1"/>
  <c r="F396" i="5"/>
  <c r="R395" i="5"/>
  <c r="J395" i="5"/>
  <c r="K395" i="5" s="1"/>
  <c r="G395" i="5"/>
  <c r="Q395" i="5" s="1"/>
  <c r="F395" i="5"/>
  <c r="R394" i="5"/>
  <c r="J394" i="5"/>
  <c r="K394" i="5" s="1"/>
  <c r="G394" i="5"/>
  <c r="I394" i="5" s="1"/>
  <c r="F394" i="5"/>
  <c r="R393" i="5"/>
  <c r="J393" i="5"/>
  <c r="K393" i="5" s="1"/>
  <c r="G393" i="5"/>
  <c r="F393" i="5"/>
  <c r="R392" i="5"/>
  <c r="J392" i="5"/>
  <c r="K392" i="5" s="1"/>
  <c r="G392" i="5"/>
  <c r="F392" i="5"/>
  <c r="R391" i="5"/>
  <c r="J391" i="5"/>
  <c r="K391" i="5" s="1"/>
  <c r="G391" i="5"/>
  <c r="H391" i="5" s="1"/>
  <c r="F391" i="5"/>
  <c r="R390" i="5"/>
  <c r="J390" i="5"/>
  <c r="K390" i="5" s="1"/>
  <c r="G390" i="5"/>
  <c r="F390" i="5"/>
  <c r="R389" i="5"/>
  <c r="J389" i="5"/>
  <c r="K389" i="5" s="1"/>
  <c r="G389" i="5"/>
  <c r="F389" i="5"/>
  <c r="R388" i="5"/>
  <c r="J388" i="5"/>
  <c r="K388" i="5" s="1"/>
  <c r="G388" i="5"/>
  <c r="F388" i="5"/>
  <c r="R387" i="5"/>
  <c r="J387" i="5"/>
  <c r="K387" i="5" s="1"/>
  <c r="G387" i="5"/>
  <c r="P387" i="5" s="1"/>
  <c r="F387" i="5"/>
  <c r="R386" i="5"/>
  <c r="J386" i="5"/>
  <c r="K386" i="5" s="1"/>
  <c r="G386" i="5"/>
  <c r="F386" i="5"/>
  <c r="R385" i="5"/>
  <c r="J385" i="5"/>
  <c r="K385" i="5" s="1"/>
  <c r="G385" i="5"/>
  <c r="Q385" i="5" s="1"/>
  <c r="F385" i="5"/>
  <c r="R384" i="5"/>
  <c r="J384" i="5"/>
  <c r="K384" i="5" s="1"/>
  <c r="G384" i="5"/>
  <c r="Q384" i="5" s="1"/>
  <c r="F384" i="5"/>
  <c r="R383" i="5"/>
  <c r="J383" i="5"/>
  <c r="K383" i="5" s="1"/>
  <c r="G383" i="5"/>
  <c r="F383" i="5"/>
  <c r="R382" i="5"/>
  <c r="J382" i="5"/>
  <c r="K382" i="5" s="1"/>
  <c r="G382" i="5"/>
  <c r="I382" i="5" s="1"/>
  <c r="F382" i="5"/>
  <c r="R381" i="5"/>
  <c r="J381" i="5"/>
  <c r="K381" i="5" s="1"/>
  <c r="G381" i="5"/>
  <c r="P381" i="5" s="1"/>
  <c r="F381" i="5"/>
  <c r="R380" i="5"/>
  <c r="J380" i="5"/>
  <c r="K380" i="5" s="1"/>
  <c r="G380" i="5"/>
  <c r="F380" i="5"/>
  <c r="R379" i="5"/>
  <c r="J379" i="5"/>
  <c r="K379" i="5" s="1"/>
  <c r="G379" i="5"/>
  <c r="P379" i="5" s="1"/>
  <c r="F379" i="5"/>
  <c r="R378" i="5"/>
  <c r="J378" i="5"/>
  <c r="K378" i="5" s="1"/>
  <c r="G378" i="5"/>
  <c r="F378" i="5"/>
  <c r="R377" i="5"/>
  <c r="J377" i="5"/>
  <c r="K377" i="5" s="1"/>
  <c r="G377" i="5"/>
  <c r="P377" i="5" s="1"/>
  <c r="F377" i="5"/>
  <c r="R376" i="5"/>
  <c r="J376" i="5"/>
  <c r="K376" i="5" s="1"/>
  <c r="G376" i="5"/>
  <c r="I376" i="5" s="1"/>
  <c r="F376" i="5"/>
  <c r="R375" i="5"/>
  <c r="J375" i="5"/>
  <c r="K375" i="5" s="1"/>
  <c r="G375" i="5"/>
  <c r="F375" i="5"/>
  <c r="R374" i="5"/>
  <c r="J374" i="5"/>
  <c r="K374" i="5" s="1"/>
  <c r="G374" i="5"/>
  <c r="Q374" i="5" s="1"/>
  <c r="F374" i="5"/>
  <c r="R373" i="5"/>
  <c r="J373" i="5"/>
  <c r="K373" i="5" s="1"/>
  <c r="G373" i="5"/>
  <c r="P373" i="5" s="1"/>
  <c r="F373" i="5"/>
  <c r="R372" i="5"/>
  <c r="J372" i="5"/>
  <c r="K372" i="5" s="1"/>
  <c r="G372" i="5"/>
  <c r="P372" i="5" s="1"/>
  <c r="F372" i="5"/>
  <c r="R371" i="5"/>
  <c r="J371" i="5"/>
  <c r="K371" i="5" s="1"/>
  <c r="G371" i="5"/>
  <c r="Q371" i="5" s="1"/>
  <c r="F371" i="5"/>
  <c r="R370" i="5"/>
  <c r="J370" i="5"/>
  <c r="K370" i="5" s="1"/>
  <c r="G370" i="5"/>
  <c r="F370" i="5"/>
  <c r="R369" i="5"/>
  <c r="J369" i="5"/>
  <c r="K369" i="5" s="1"/>
  <c r="G369" i="5"/>
  <c r="P369" i="5" s="1"/>
  <c r="F369" i="5"/>
  <c r="R368" i="5"/>
  <c r="J368" i="5"/>
  <c r="K368" i="5" s="1"/>
  <c r="G368" i="5"/>
  <c r="F368" i="5"/>
  <c r="R367" i="5"/>
  <c r="J367" i="5"/>
  <c r="K367" i="5" s="1"/>
  <c r="G367" i="5"/>
  <c r="F367" i="5"/>
  <c r="R366" i="5"/>
  <c r="J366" i="5"/>
  <c r="K366" i="5" s="1"/>
  <c r="G366" i="5"/>
  <c r="F366" i="5"/>
  <c r="R365" i="5"/>
  <c r="J365" i="5"/>
  <c r="K365" i="5" s="1"/>
  <c r="G365" i="5"/>
  <c r="P365" i="5" s="1"/>
  <c r="F365" i="5"/>
  <c r="R364" i="5"/>
  <c r="J364" i="5"/>
  <c r="K364" i="5" s="1"/>
  <c r="G364" i="5"/>
  <c r="F364" i="5"/>
  <c r="R363" i="5"/>
  <c r="J363" i="5"/>
  <c r="K363" i="5" s="1"/>
  <c r="G363" i="5"/>
  <c r="F363" i="5"/>
  <c r="R362" i="5"/>
  <c r="J362" i="5"/>
  <c r="K362" i="5" s="1"/>
  <c r="G362" i="5"/>
  <c r="Q362" i="5" s="1"/>
  <c r="F362" i="5"/>
  <c r="R361" i="5"/>
  <c r="J361" i="5"/>
  <c r="K361" i="5" s="1"/>
  <c r="G361" i="5"/>
  <c r="P361" i="5" s="1"/>
  <c r="F361" i="5"/>
  <c r="R360" i="5"/>
  <c r="J360" i="5"/>
  <c r="K360" i="5" s="1"/>
  <c r="G360" i="5"/>
  <c r="F360" i="5"/>
  <c r="R359" i="5"/>
  <c r="J359" i="5"/>
  <c r="K359" i="5" s="1"/>
  <c r="G359" i="5"/>
  <c r="P359" i="5" s="1"/>
  <c r="F359" i="5"/>
  <c r="R358" i="5"/>
  <c r="J358" i="5"/>
  <c r="K358" i="5" s="1"/>
  <c r="G358" i="5"/>
  <c r="F358" i="5"/>
  <c r="R357" i="5"/>
  <c r="J357" i="5"/>
  <c r="K357" i="5" s="1"/>
  <c r="G357" i="5"/>
  <c r="F357" i="5"/>
  <c r="R356" i="5"/>
  <c r="J356" i="5"/>
  <c r="K356" i="5" s="1"/>
  <c r="G356" i="5"/>
  <c r="F356" i="5"/>
  <c r="R355" i="5"/>
  <c r="J355" i="5"/>
  <c r="K355" i="5" s="1"/>
  <c r="G355" i="5"/>
  <c r="F355" i="5"/>
  <c r="R354" i="5"/>
  <c r="J354" i="5"/>
  <c r="K354" i="5" s="1"/>
  <c r="G354" i="5"/>
  <c r="P354" i="5" s="1"/>
  <c r="F354" i="5"/>
  <c r="R353" i="5"/>
  <c r="J353" i="5"/>
  <c r="K353" i="5" s="1"/>
  <c r="G353" i="5"/>
  <c r="F353" i="5"/>
  <c r="R352" i="5"/>
  <c r="J352" i="5"/>
  <c r="K352" i="5" s="1"/>
  <c r="G352" i="5"/>
  <c r="Q352" i="5" s="1"/>
  <c r="F352" i="5"/>
  <c r="R351" i="5"/>
  <c r="J351" i="5"/>
  <c r="K351" i="5" s="1"/>
  <c r="G351" i="5"/>
  <c r="P351" i="5" s="1"/>
  <c r="F351" i="5"/>
  <c r="R350" i="5"/>
  <c r="J350" i="5"/>
  <c r="K350" i="5" s="1"/>
  <c r="G350" i="5"/>
  <c r="P350" i="5" s="1"/>
  <c r="F350" i="5"/>
  <c r="R349" i="5"/>
  <c r="J349" i="5"/>
  <c r="K349" i="5" s="1"/>
  <c r="G349" i="5"/>
  <c r="Q349" i="5" s="1"/>
  <c r="F349" i="5"/>
  <c r="R348" i="5"/>
  <c r="J348" i="5"/>
  <c r="K348" i="5" s="1"/>
  <c r="G348" i="5"/>
  <c r="Q348" i="5" s="1"/>
  <c r="F348" i="5"/>
  <c r="R347" i="5"/>
  <c r="J347" i="5"/>
  <c r="K347" i="5" s="1"/>
  <c r="G347" i="5"/>
  <c r="P347" i="5" s="1"/>
  <c r="F347" i="5"/>
  <c r="R346" i="5"/>
  <c r="J346" i="5"/>
  <c r="K346" i="5" s="1"/>
  <c r="G346" i="5"/>
  <c r="F346" i="5"/>
  <c r="R345" i="5"/>
  <c r="J345" i="5"/>
  <c r="K345" i="5" s="1"/>
  <c r="G345" i="5"/>
  <c r="F345" i="5"/>
  <c r="R344" i="5"/>
  <c r="J344" i="5"/>
  <c r="K344" i="5" s="1"/>
  <c r="G344" i="5"/>
  <c r="F344" i="5"/>
  <c r="R343" i="5"/>
  <c r="J343" i="5"/>
  <c r="K343" i="5" s="1"/>
  <c r="G343" i="5"/>
  <c r="P343" i="5" s="1"/>
  <c r="F343" i="5"/>
  <c r="R342" i="5"/>
  <c r="J342" i="5"/>
  <c r="K342" i="5" s="1"/>
  <c r="G342" i="5"/>
  <c r="F342" i="5"/>
  <c r="R341" i="5"/>
  <c r="J341" i="5"/>
  <c r="K341" i="5" s="1"/>
  <c r="G341" i="5"/>
  <c r="F341" i="5"/>
  <c r="R340" i="5"/>
  <c r="J340" i="5"/>
  <c r="K340" i="5" s="1"/>
  <c r="G340" i="5"/>
  <c r="P340" i="5" s="1"/>
  <c r="F340" i="5"/>
  <c r="R339" i="5"/>
  <c r="J339" i="5"/>
  <c r="K339" i="5" s="1"/>
  <c r="G339" i="5"/>
  <c r="F339" i="5"/>
  <c r="R338" i="5"/>
  <c r="J338" i="5"/>
  <c r="K338" i="5" s="1"/>
  <c r="G338" i="5"/>
  <c r="P338" i="5" s="1"/>
  <c r="F338" i="5"/>
  <c r="R337" i="5"/>
  <c r="J337" i="5"/>
  <c r="K337" i="5" s="1"/>
  <c r="G337" i="5"/>
  <c r="P337" i="5" s="1"/>
  <c r="F337" i="5"/>
  <c r="R336" i="5"/>
  <c r="J336" i="5"/>
  <c r="K336" i="5" s="1"/>
  <c r="G336" i="5"/>
  <c r="I336" i="5" s="1"/>
  <c r="F336" i="5"/>
  <c r="R335" i="5"/>
  <c r="J335" i="5"/>
  <c r="K335" i="5" s="1"/>
  <c r="G335" i="5"/>
  <c r="F335" i="5"/>
  <c r="R334" i="5"/>
  <c r="J334" i="5"/>
  <c r="K334" i="5" s="1"/>
  <c r="G334" i="5"/>
  <c r="Q334" i="5" s="1"/>
  <c r="F334" i="5"/>
  <c r="R333" i="5"/>
  <c r="J333" i="5"/>
  <c r="K333" i="5" s="1"/>
  <c r="G333" i="5"/>
  <c r="P333" i="5" s="1"/>
  <c r="F333" i="5"/>
  <c r="R332" i="5"/>
  <c r="J332" i="5"/>
  <c r="K332" i="5" s="1"/>
  <c r="G332" i="5"/>
  <c r="P332" i="5" s="1"/>
  <c r="F332" i="5"/>
  <c r="R331" i="5"/>
  <c r="J331" i="5"/>
  <c r="K331" i="5" s="1"/>
  <c r="G331" i="5"/>
  <c r="P331" i="5" s="1"/>
  <c r="F331" i="5"/>
  <c r="R330" i="5"/>
  <c r="J330" i="5"/>
  <c r="K330" i="5" s="1"/>
  <c r="G330" i="5"/>
  <c r="F330" i="5"/>
  <c r="R329" i="5"/>
  <c r="J329" i="5"/>
  <c r="K329" i="5" s="1"/>
  <c r="G329" i="5"/>
  <c r="F329" i="5"/>
  <c r="R328" i="5"/>
  <c r="J328" i="5"/>
  <c r="K328" i="5" s="1"/>
  <c r="G328" i="5"/>
  <c r="I328" i="5" s="1"/>
  <c r="F328" i="5"/>
  <c r="R327" i="5"/>
  <c r="J327" i="5"/>
  <c r="K327" i="5" s="1"/>
  <c r="G327" i="5"/>
  <c r="F327" i="5"/>
  <c r="R326" i="5"/>
  <c r="J326" i="5"/>
  <c r="K326" i="5" s="1"/>
  <c r="G326" i="5"/>
  <c r="Q326" i="5" s="1"/>
  <c r="F326" i="5"/>
  <c r="R325" i="5"/>
  <c r="J325" i="5"/>
  <c r="K325" i="5" s="1"/>
  <c r="G325" i="5"/>
  <c r="P325" i="5" s="1"/>
  <c r="F325" i="5"/>
  <c r="R324" i="5"/>
  <c r="J324" i="5"/>
  <c r="K324" i="5" s="1"/>
  <c r="G324" i="5"/>
  <c r="F324" i="5"/>
  <c r="R323" i="5"/>
  <c r="J323" i="5"/>
  <c r="K323" i="5" s="1"/>
  <c r="G323" i="5"/>
  <c r="I323" i="5" s="1"/>
  <c r="F323" i="5"/>
  <c r="R322" i="5"/>
  <c r="J322" i="5"/>
  <c r="K322" i="5" s="1"/>
  <c r="G322" i="5"/>
  <c r="I322" i="5" s="1"/>
  <c r="F322" i="5"/>
  <c r="R321" i="5"/>
  <c r="J321" i="5"/>
  <c r="K321" i="5" s="1"/>
  <c r="G321" i="5"/>
  <c r="F321" i="5"/>
  <c r="R320" i="5"/>
  <c r="J320" i="5"/>
  <c r="K320" i="5" s="1"/>
  <c r="G320" i="5"/>
  <c r="P320" i="5" s="1"/>
  <c r="F320" i="5"/>
  <c r="R319" i="5"/>
  <c r="J319" i="5"/>
  <c r="K319" i="5" s="1"/>
  <c r="G319" i="5"/>
  <c r="F319" i="5"/>
  <c r="R318" i="5"/>
  <c r="J318" i="5"/>
  <c r="K318" i="5" s="1"/>
  <c r="G318" i="5"/>
  <c r="P318" i="5" s="1"/>
  <c r="F318" i="5"/>
  <c r="R317" i="5"/>
  <c r="J317" i="5"/>
  <c r="K317" i="5" s="1"/>
  <c r="G317" i="5"/>
  <c r="F317" i="5"/>
  <c r="R316" i="5"/>
  <c r="J316" i="5"/>
  <c r="K316" i="5" s="1"/>
  <c r="G316" i="5"/>
  <c r="F316" i="5"/>
  <c r="R315" i="5"/>
  <c r="J315" i="5"/>
  <c r="K315" i="5" s="1"/>
  <c r="G315" i="5"/>
  <c r="P315" i="5" s="1"/>
  <c r="F315" i="5"/>
  <c r="R314" i="5"/>
  <c r="J314" i="5"/>
  <c r="K314" i="5" s="1"/>
  <c r="G314" i="5"/>
  <c r="F314" i="5"/>
  <c r="R313" i="5"/>
  <c r="J313" i="5"/>
  <c r="K313" i="5" s="1"/>
  <c r="G313" i="5"/>
  <c r="F313" i="5"/>
  <c r="R312" i="5"/>
  <c r="J312" i="5"/>
  <c r="K312" i="5" s="1"/>
  <c r="G312" i="5"/>
  <c r="Q312" i="5" s="1"/>
  <c r="F312" i="5"/>
  <c r="R311" i="5"/>
  <c r="J311" i="5"/>
  <c r="K311" i="5" s="1"/>
  <c r="G311" i="5"/>
  <c r="Q311" i="5" s="1"/>
  <c r="F311" i="5"/>
  <c r="R310" i="5"/>
  <c r="J310" i="5"/>
  <c r="K310" i="5" s="1"/>
  <c r="G310" i="5"/>
  <c r="I310" i="5" s="1"/>
  <c r="F310" i="5"/>
  <c r="R309" i="5"/>
  <c r="J309" i="5"/>
  <c r="K309" i="5" s="1"/>
  <c r="G309" i="5"/>
  <c r="F309" i="5"/>
  <c r="R308" i="5"/>
  <c r="J308" i="5"/>
  <c r="K308" i="5" s="1"/>
  <c r="G308" i="5"/>
  <c r="F308" i="5"/>
  <c r="R307" i="5"/>
  <c r="J307" i="5"/>
  <c r="K307" i="5" s="1"/>
  <c r="G307" i="5"/>
  <c r="P307" i="5" s="1"/>
  <c r="F307" i="5"/>
  <c r="R306" i="5"/>
  <c r="J306" i="5"/>
  <c r="K306" i="5" s="1"/>
  <c r="G306" i="5"/>
  <c r="F306" i="5"/>
  <c r="R305" i="5"/>
  <c r="J305" i="5"/>
  <c r="K305" i="5" s="1"/>
  <c r="G305" i="5"/>
  <c r="F305" i="5"/>
  <c r="R304" i="5"/>
  <c r="J304" i="5"/>
  <c r="K304" i="5" s="1"/>
  <c r="G304" i="5"/>
  <c r="F304" i="5"/>
  <c r="R303" i="5"/>
  <c r="J303" i="5"/>
  <c r="K303" i="5" s="1"/>
  <c r="G303" i="5"/>
  <c r="F303" i="5"/>
  <c r="R302" i="5"/>
  <c r="J302" i="5"/>
  <c r="K302" i="5" s="1"/>
  <c r="G302" i="5"/>
  <c r="F302" i="5"/>
  <c r="R301" i="5"/>
  <c r="J301" i="5"/>
  <c r="K301" i="5" s="1"/>
  <c r="G301" i="5"/>
  <c r="F301" i="5"/>
  <c r="R300" i="5"/>
  <c r="J300" i="5"/>
  <c r="K300" i="5" s="1"/>
  <c r="G300" i="5"/>
  <c r="I300" i="5" s="1"/>
  <c r="F300" i="5"/>
  <c r="R299" i="5"/>
  <c r="J299" i="5"/>
  <c r="K299" i="5" s="1"/>
  <c r="G299" i="5"/>
  <c r="F299" i="5"/>
  <c r="R298" i="5"/>
  <c r="J298" i="5"/>
  <c r="K298" i="5" s="1"/>
  <c r="G298" i="5"/>
  <c r="F298" i="5"/>
  <c r="R297" i="5"/>
  <c r="J297" i="5"/>
  <c r="K297" i="5" s="1"/>
  <c r="G297" i="5"/>
  <c r="P297" i="5" s="1"/>
  <c r="F297" i="5"/>
  <c r="R296" i="5"/>
  <c r="J296" i="5"/>
  <c r="K296" i="5" s="1"/>
  <c r="G296" i="5"/>
  <c r="F296" i="5"/>
  <c r="R295" i="5"/>
  <c r="J295" i="5"/>
  <c r="K295" i="5" s="1"/>
  <c r="G295" i="5"/>
  <c r="F295" i="5"/>
  <c r="R294" i="5"/>
  <c r="J294" i="5"/>
  <c r="K294" i="5" s="1"/>
  <c r="G294" i="5"/>
  <c r="F294" i="5"/>
  <c r="R293" i="5"/>
  <c r="J293" i="5"/>
  <c r="K293" i="5" s="1"/>
  <c r="G293" i="5"/>
  <c r="F293" i="5"/>
  <c r="R292" i="5"/>
  <c r="J292" i="5"/>
  <c r="K292" i="5" s="1"/>
  <c r="G292" i="5"/>
  <c r="P292" i="5" s="1"/>
  <c r="F292" i="5"/>
  <c r="R291" i="5"/>
  <c r="J291" i="5"/>
  <c r="K291" i="5" s="1"/>
  <c r="G291" i="5"/>
  <c r="F291" i="5"/>
  <c r="R290" i="5"/>
  <c r="J290" i="5"/>
  <c r="K290" i="5" s="1"/>
  <c r="G290" i="5"/>
  <c r="Q290" i="5" s="1"/>
  <c r="F290" i="5"/>
  <c r="R289" i="5"/>
  <c r="J289" i="5"/>
  <c r="K289" i="5" s="1"/>
  <c r="G289" i="5"/>
  <c r="P289" i="5" s="1"/>
  <c r="F289" i="5"/>
  <c r="R288" i="5"/>
  <c r="J288" i="5"/>
  <c r="K288" i="5" s="1"/>
  <c r="G288" i="5"/>
  <c r="Q288" i="5" s="1"/>
  <c r="F288" i="5"/>
  <c r="R287" i="5"/>
  <c r="J287" i="5"/>
  <c r="K287" i="5" s="1"/>
  <c r="G287" i="5"/>
  <c r="P287" i="5" s="1"/>
  <c r="F287" i="5"/>
  <c r="R286" i="5"/>
  <c r="J286" i="5"/>
  <c r="K286" i="5" s="1"/>
  <c r="G286" i="5"/>
  <c r="P286" i="5" s="1"/>
  <c r="F286" i="5"/>
  <c r="R285" i="5"/>
  <c r="J285" i="5"/>
  <c r="K285" i="5" s="1"/>
  <c r="G285" i="5"/>
  <c r="F285" i="5"/>
  <c r="R284" i="5"/>
  <c r="J284" i="5"/>
  <c r="K284" i="5" s="1"/>
  <c r="G284" i="5"/>
  <c r="P284" i="5" s="1"/>
  <c r="F284" i="5"/>
  <c r="R283" i="5"/>
  <c r="J283" i="5"/>
  <c r="K283" i="5" s="1"/>
  <c r="G283" i="5"/>
  <c r="P283" i="5" s="1"/>
  <c r="F283" i="5"/>
  <c r="R282" i="5"/>
  <c r="J282" i="5"/>
  <c r="K282" i="5" s="1"/>
  <c r="G282" i="5"/>
  <c r="F282" i="5"/>
  <c r="R281" i="5"/>
  <c r="J281" i="5"/>
  <c r="K281" i="5" s="1"/>
  <c r="G281" i="5"/>
  <c r="F281" i="5"/>
  <c r="R280" i="5"/>
  <c r="J280" i="5"/>
  <c r="K280" i="5" s="1"/>
  <c r="G280" i="5"/>
  <c r="Q280" i="5" s="1"/>
  <c r="F280" i="5"/>
  <c r="R279" i="5"/>
  <c r="J279" i="5"/>
  <c r="K279" i="5" s="1"/>
  <c r="G279" i="5"/>
  <c r="P279" i="5" s="1"/>
  <c r="F279" i="5"/>
  <c r="R278" i="5"/>
  <c r="J278" i="5"/>
  <c r="K278" i="5" s="1"/>
  <c r="G278" i="5"/>
  <c r="H278" i="5" s="1"/>
  <c r="F278" i="5"/>
  <c r="R277" i="5"/>
  <c r="J277" i="5"/>
  <c r="K277" i="5" s="1"/>
  <c r="G277" i="5"/>
  <c r="P277" i="5" s="1"/>
  <c r="F277" i="5"/>
  <c r="R276" i="5"/>
  <c r="J276" i="5"/>
  <c r="K276" i="5" s="1"/>
  <c r="G276" i="5"/>
  <c r="F276" i="5"/>
  <c r="R275" i="5"/>
  <c r="J275" i="5"/>
  <c r="K275" i="5" s="1"/>
  <c r="G275" i="5"/>
  <c r="I275" i="5" s="1"/>
  <c r="F275" i="5"/>
  <c r="R274" i="5"/>
  <c r="J274" i="5"/>
  <c r="K274" i="5" s="1"/>
  <c r="G274" i="5"/>
  <c r="F274" i="5"/>
  <c r="R273" i="5"/>
  <c r="J273" i="5"/>
  <c r="K273" i="5" s="1"/>
  <c r="G273" i="5"/>
  <c r="F273" i="5"/>
  <c r="R272" i="5"/>
  <c r="J272" i="5"/>
  <c r="K272" i="5" s="1"/>
  <c r="G272" i="5"/>
  <c r="P272" i="5" s="1"/>
  <c r="F272" i="5"/>
  <c r="R271" i="5"/>
  <c r="J271" i="5"/>
  <c r="K271" i="5" s="1"/>
  <c r="G271" i="5"/>
  <c r="P271" i="5" s="1"/>
  <c r="F271" i="5"/>
  <c r="R270" i="5"/>
  <c r="J270" i="5"/>
  <c r="K270" i="5" s="1"/>
  <c r="G270" i="5"/>
  <c r="F270" i="5"/>
  <c r="R269" i="5"/>
  <c r="J269" i="5"/>
  <c r="K269" i="5" s="1"/>
  <c r="G269" i="5"/>
  <c r="P269" i="5" s="1"/>
  <c r="F269" i="5"/>
  <c r="R268" i="5"/>
  <c r="J268" i="5"/>
  <c r="K268" i="5" s="1"/>
  <c r="G268" i="5"/>
  <c r="I268" i="5" s="1"/>
  <c r="F268" i="5"/>
  <c r="R267" i="5"/>
  <c r="J267" i="5"/>
  <c r="K267" i="5" s="1"/>
  <c r="G267" i="5"/>
  <c r="P267" i="5" s="1"/>
  <c r="F267" i="5"/>
  <c r="R266" i="5"/>
  <c r="J266" i="5"/>
  <c r="K266" i="5" s="1"/>
  <c r="G266" i="5"/>
  <c r="Q266" i="5" s="1"/>
  <c r="F266" i="5"/>
  <c r="R265" i="5"/>
  <c r="J265" i="5"/>
  <c r="K265" i="5" s="1"/>
  <c r="G265" i="5"/>
  <c r="P265" i="5" s="1"/>
  <c r="F265" i="5"/>
  <c r="R264" i="5"/>
  <c r="J264" i="5"/>
  <c r="K264" i="5" s="1"/>
  <c r="G264" i="5"/>
  <c r="P264" i="5" s="1"/>
  <c r="F264" i="5"/>
  <c r="R263" i="5"/>
  <c r="J263" i="5"/>
  <c r="K263" i="5" s="1"/>
  <c r="G263" i="5"/>
  <c r="I263" i="5" s="1"/>
  <c r="F263" i="5"/>
  <c r="R262" i="5"/>
  <c r="J262" i="5"/>
  <c r="K262" i="5" s="1"/>
  <c r="G262" i="5"/>
  <c r="Q262" i="5" s="1"/>
  <c r="F262" i="5"/>
  <c r="R261" i="5"/>
  <c r="J261" i="5"/>
  <c r="K261" i="5" s="1"/>
  <c r="G261" i="5"/>
  <c r="P261" i="5" s="1"/>
  <c r="F261" i="5"/>
  <c r="R260" i="5"/>
  <c r="J260" i="5"/>
  <c r="K260" i="5" s="1"/>
  <c r="G260" i="5"/>
  <c r="P260" i="5" s="1"/>
  <c r="F260" i="5"/>
  <c r="R259" i="5"/>
  <c r="J259" i="5"/>
  <c r="K259" i="5" s="1"/>
  <c r="G259" i="5"/>
  <c r="Q259" i="5" s="1"/>
  <c r="F259" i="5"/>
  <c r="R258" i="5"/>
  <c r="J258" i="5"/>
  <c r="K258" i="5" s="1"/>
  <c r="G258" i="5"/>
  <c r="F258" i="5"/>
  <c r="R257" i="5"/>
  <c r="J257" i="5"/>
  <c r="K257" i="5" s="1"/>
  <c r="G257" i="5"/>
  <c r="F257" i="5"/>
  <c r="R256" i="5"/>
  <c r="J256" i="5"/>
  <c r="K256" i="5" s="1"/>
  <c r="G256" i="5"/>
  <c r="I256" i="5" s="1"/>
  <c r="F256" i="5"/>
  <c r="R255" i="5"/>
  <c r="J255" i="5"/>
  <c r="K255" i="5" s="1"/>
  <c r="G255" i="5"/>
  <c r="P255" i="5" s="1"/>
  <c r="F255" i="5"/>
  <c r="R254" i="5"/>
  <c r="J254" i="5"/>
  <c r="K254" i="5" s="1"/>
  <c r="G254" i="5"/>
  <c r="Q254" i="5" s="1"/>
  <c r="F254" i="5"/>
  <c r="R253" i="5"/>
  <c r="J253" i="5"/>
  <c r="K253" i="5" s="1"/>
  <c r="G253" i="5"/>
  <c r="P253" i="5" s="1"/>
  <c r="F253" i="5"/>
  <c r="R252" i="5"/>
  <c r="J252" i="5"/>
  <c r="K252" i="5" s="1"/>
  <c r="G252" i="5"/>
  <c r="F252" i="5"/>
  <c r="R251" i="5"/>
  <c r="J251" i="5"/>
  <c r="K251" i="5" s="1"/>
  <c r="G251" i="5"/>
  <c r="H251" i="5" s="1"/>
  <c r="F251" i="5"/>
  <c r="R250" i="5"/>
  <c r="J250" i="5"/>
  <c r="K250" i="5" s="1"/>
  <c r="G250" i="5"/>
  <c r="I250" i="5" s="1"/>
  <c r="F250" i="5"/>
  <c r="R249" i="5"/>
  <c r="J249" i="5"/>
  <c r="K249" i="5" s="1"/>
  <c r="G249" i="5"/>
  <c r="F249" i="5"/>
  <c r="R248" i="5"/>
  <c r="J248" i="5"/>
  <c r="K248" i="5" s="1"/>
  <c r="G248" i="5"/>
  <c r="F248" i="5"/>
  <c r="R247" i="5"/>
  <c r="J247" i="5"/>
  <c r="K247" i="5" s="1"/>
  <c r="G247" i="5"/>
  <c r="Q247" i="5" s="1"/>
  <c r="F247" i="5"/>
  <c r="R246" i="5"/>
  <c r="J246" i="5"/>
  <c r="K246" i="5" s="1"/>
  <c r="G246" i="5"/>
  <c r="P246" i="5" s="1"/>
  <c r="F246" i="5"/>
  <c r="R245" i="5"/>
  <c r="J245" i="5"/>
  <c r="K245" i="5" s="1"/>
  <c r="G245" i="5"/>
  <c r="P245" i="5" s="1"/>
  <c r="F245" i="5"/>
  <c r="R244" i="5"/>
  <c r="J244" i="5"/>
  <c r="K244" i="5" s="1"/>
  <c r="G244" i="5"/>
  <c r="F244" i="5"/>
  <c r="R243" i="5"/>
  <c r="J243" i="5"/>
  <c r="K243" i="5" s="1"/>
  <c r="G243" i="5"/>
  <c r="P243" i="5" s="1"/>
  <c r="F243" i="5"/>
  <c r="R242" i="5"/>
  <c r="J242" i="5"/>
  <c r="K242" i="5" s="1"/>
  <c r="G242" i="5"/>
  <c r="Q242" i="5" s="1"/>
  <c r="F242" i="5"/>
  <c r="R241" i="5"/>
  <c r="J241" i="5"/>
  <c r="K241" i="5" s="1"/>
  <c r="G241" i="5"/>
  <c r="F241" i="5"/>
  <c r="R240" i="5"/>
  <c r="J240" i="5"/>
  <c r="K240" i="5" s="1"/>
  <c r="G240" i="5"/>
  <c r="Q240" i="5" s="1"/>
  <c r="F240" i="5"/>
  <c r="R239" i="5"/>
  <c r="J239" i="5"/>
  <c r="K239" i="5" s="1"/>
  <c r="G239" i="5"/>
  <c r="Q239" i="5" s="1"/>
  <c r="F239" i="5"/>
  <c r="R238" i="5"/>
  <c r="J238" i="5"/>
  <c r="K238" i="5" s="1"/>
  <c r="G238" i="5"/>
  <c r="P238" i="5" s="1"/>
  <c r="F238" i="5"/>
  <c r="R237" i="5"/>
  <c r="J237" i="5"/>
  <c r="K237" i="5" s="1"/>
  <c r="G237" i="5"/>
  <c r="F237" i="5"/>
  <c r="R236" i="5"/>
  <c r="J236" i="5"/>
  <c r="K236" i="5" s="1"/>
  <c r="G236" i="5"/>
  <c r="F236" i="5"/>
  <c r="R235" i="5"/>
  <c r="J235" i="5"/>
  <c r="K235" i="5" s="1"/>
  <c r="G235" i="5"/>
  <c r="P235" i="5" s="1"/>
  <c r="F235" i="5"/>
  <c r="R234" i="5"/>
  <c r="J234" i="5"/>
  <c r="K234" i="5" s="1"/>
  <c r="G234" i="5"/>
  <c r="F234" i="5"/>
  <c r="R233" i="5"/>
  <c r="J233" i="5"/>
  <c r="K233" i="5" s="1"/>
  <c r="G233" i="5"/>
  <c r="F233" i="5"/>
  <c r="R232" i="5"/>
  <c r="J232" i="5"/>
  <c r="K232" i="5" s="1"/>
  <c r="G232" i="5"/>
  <c r="H232" i="5" s="1"/>
  <c r="F232" i="5"/>
  <c r="R231" i="5"/>
  <c r="J231" i="5"/>
  <c r="K231" i="5" s="1"/>
  <c r="G231" i="5"/>
  <c r="F231" i="5"/>
  <c r="R230" i="5"/>
  <c r="J230" i="5"/>
  <c r="K230" i="5" s="1"/>
  <c r="G230" i="5"/>
  <c r="F230" i="5"/>
  <c r="R229" i="5"/>
  <c r="J229" i="5"/>
  <c r="K229" i="5" s="1"/>
  <c r="G229" i="5"/>
  <c r="H229" i="5" s="1"/>
  <c r="F229" i="5"/>
  <c r="R228" i="5"/>
  <c r="J228" i="5"/>
  <c r="K228" i="5" s="1"/>
  <c r="G228" i="5"/>
  <c r="P228" i="5" s="1"/>
  <c r="F228" i="5"/>
  <c r="R227" i="5"/>
  <c r="J227" i="5"/>
  <c r="K227" i="5" s="1"/>
  <c r="G227" i="5"/>
  <c r="H227" i="5" s="1"/>
  <c r="F227" i="5"/>
  <c r="R226" i="5"/>
  <c r="J226" i="5"/>
  <c r="K226" i="5" s="1"/>
  <c r="G226" i="5"/>
  <c r="Q226" i="5" s="1"/>
  <c r="F226" i="5"/>
  <c r="R225" i="5"/>
  <c r="J225" i="5"/>
  <c r="K225" i="5" s="1"/>
  <c r="G225" i="5"/>
  <c r="P225" i="5" s="1"/>
  <c r="F225" i="5"/>
  <c r="R224" i="5"/>
  <c r="J224" i="5"/>
  <c r="K224" i="5" s="1"/>
  <c r="G224" i="5"/>
  <c r="F224" i="5"/>
  <c r="R223" i="5"/>
  <c r="J223" i="5"/>
  <c r="K223" i="5" s="1"/>
  <c r="G223" i="5"/>
  <c r="P223" i="5" s="1"/>
  <c r="F223" i="5"/>
  <c r="R222" i="5"/>
  <c r="J222" i="5"/>
  <c r="K222" i="5" s="1"/>
  <c r="G222" i="5"/>
  <c r="F222" i="5"/>
  <c r="R221" i="5"/>
  <c r="J221" i="5"/>
  <c r="K221" i="5" s="1"/>
  <c r="G221" i="5"/>
  <c r="F221" i="5"/>
  <c r="R220" i="5"/>
  <c r="J220" i="5"/>
  <c r="K220" i="5" s="1"/>
  <c r="G220" i="5"/>
  <c r="P220" i="5" s="1"/>
  <c r="F220" i="5"/>
  <c r="R219" i="5"/>
  <c r="J219" i="5"/>
  <c r="K219" i="5" s="1"/>
  <c r="G219" i="5"/>
  <c r="F219" i="5"/>
  <c r="R218" i="5"/>
  <c r="J218" i="5"/>
  <c r="K218" i="5" s="1"/>
  <c r="G218" i="5"/>
  <c r="F218" i="5"/>
  <c r="R217" i="5"/>
  <c r="J217" i="5"/>
  <c r="K217" i="5" s="1"/>
  <c r="G217" i="5"/>
  <c r="I217" i="5" s="1"/>
  <c r="F217" i="5"/>
  <c r="R216" i="5"/>
  <c r="J216" i="5"/>
  <c r="K216" i="5" s="1"/>
  <c r="G216" i="5"/>
  <c r="I216" i="5" s="1"/>
  <c r="F216" i="5"/>
  <c r="R215" i="5"/>
  <c r="J215" i="5"/>
  <c r="K215" i="5" s="1"/>
  <c r="G215" i="5"/>
  <c r="F215" i="5"/>
  <c r="R214" i="5"/>
  <c r="J214" i="5"/>
  <c r="K214" i="5" s="1"/>
  <c r="G214" i="5"/>
  <c r="I214" i="5" s="1"/>
  <c r="F214" i="5"/>
  <c r="R213" i="5"/>
  <c r="J213" i="5"/>
  <c r="K213" i="5" s="1"/>
  <c r="G213" i="5"/>
  <c r="F213" i="5"/>
  <c r="R212" i="5"/>
  <c r="J212" i="5"/>
  <c r="K212" i="5" s="1"/>
  <c r="G212" i="5"/>
  <c r="F212" i="5"/>
  <c r="R211" i="5"/>
  <c r="J211" i="5"/>
  <c r="K211" i="5" s="1"/>
  <c r="G211" i="5"/>
  <c r="Q211" i="5" s="1"/>
  <c r="F211" i="5"/>
  <c r="R210" i="5"/>
  <c r="J210" i="5"/>
  <c r="K210" i="5" s="1"/>
  <c r="G210" i="5"/>
  <c r="P210" i="5" s="1"/>
  <c r="F210" i="5"/>
  <c r="R209" i="5"/>
  <c r="J209" i="5"/>
  <c r="K209" i="5" s="1"/>
  <c r="G209" i="5"/>
  <c r="F209" i="5"/>
  <c r="R208" i="5"/>
  <c r="J208" i="5"/>
  <c r="K208" i="5" s="1"/>
  <c r="G208" i="5"/>
  <c r="Q208" i="5" s="1"/>
  <c r="F208" i="5"/>
  <c r="R207" i="5"/>
  <c r="J207" i="5"/>
  <c r="K207" i="5" s="1"/>
  <c r="G207" i="5"/>
  <c r="P207" i="5" s="1"/>
  <c r="F207" i="5"/>
  <c r="R206" i="5"/>
  <c r="J206" i="5"/>
  <c r="K206" i="5" s="1"/>
  <c r="G206" i="5"/>
  <c r="P206" i="5" s="1"/>
  <c r="F206" i="5"/>
  <c r="R205" i="5"/>
  <c r="J205" i="5"/>
  <c r="K205" i="5" s="1"/>
  <c r="G205" i="5"/>
  <c r="Q205" i="5" s="1"/>
  <c r="F205" i="5"/>
  <c r="R204" i="5"/>
  <c r="J204" i="5"/>
  <c r="K204" i="5" s="1"/>
  <c r="G204" i="5"/>
  <c r="P204" i="5" s="1"/>
  <c r="F204" i="5"/>
  <c r="R203" i="5"/>
  <c r="J203" i="5"/>
  <c r="K203" i="5" s="1"/>
  <c r="G203" i="5"/>
  <c r="F203" i="5"/>
  <c r="R202" i="5"/>
  <c r="J202" i="5"/>
  <c r="K202" i="5" s="1"/>
  <c r="G202" i="5"/>
  <c r="I202" i="5" s="1"/>
  <c r="F202" i="5"/>
  <c r="R201" i="5"/>
  <c r="J201" i="5"/>
  <c r="K201" i="5" s="1"/>
  <c r="G201" i="5"/>
  <c r="F201" i="5"/>
  <c r="R200" i="5"/>
  <c r="J200" i="5"/>
  <c r="K200" i="5" s="1"/>
  <c r="G200" i="5"/>
  <c r="F200" i="5"/>
  <c r="R199" i="5"/>
  <c r="J199" i="5"/>
  <c r="K199" i="5" s="1"/>
  <c r="G199" i="5"/>
  <c r="P199" i="5" s="1"/>
  <c r="F199" i="5"/>
  <c r="R198" i="5"/>
  <c r="J198" i="5"/>
  <c r="K198" i="5" s="1"/>
  <c r="G198" i="5"/>
  <c r="F198" i="5"/>
  <c r="R197" i="5"/>
  <c r="J197" i="5"/>
  <c r="K197" i="5" s="1"/>
  <c r="G197" i="5"/>
  <c r="F197" i="5"/>
  <c r="R196" i="5"/>
  <c r="J196" i="5"/>
  <c r="K196" i="5" s="1"/>
  <c r="G196" i="5"/>
  <c r="H196" i="5" s="1"/>
  <c r="F196" i="5"/>
  <c r="R195" i="5"/>
  <c r="J195" i="5"/>
  <c r="K195" i="5" s="1"/>
  <c r="G195" i="5"/>
  <c r="F195" i="5"/>
  <c r="R194" i="5"/>
  <c r="J194" i="5"/>
  <c r="K194" i="5" s="1"/>
  <c r="G194" i="5"/>
  <c r="Q194" i="5" s="1"/>
  <c r="F194" i="5"/>
  <c r="R193" i="5"/>
  <c r="J193" i="5"/>
  <c r="K193" i="5" s="1"/>
  <c r="G193" i="5"/>
  <c r="H193" i="5" s="1"/>
  <c r="F193" i="5"/>
  <c r="R192" i="5"/>
  <c r="J192" i="5"/>
  <c r="K192" i="5" s="1"/>
  <c r="G192" i="5"/>
  <c r="P192" i="5" s="1"/>
  <c r="F192" i="5"/>
  <c r="R191" i="5"/>
  <c r="J191" i="5"/>
  <c r="K191" i="5" s="1"/>
  <c r="G191" i="5"/>
  <c r="F191" i="5"/>
  <c r="R190" i="5"/>
  <c r="J190" i="5"/>
  <c r="K190" i="5" s="1"/>
  <c r="G190" i="5"/>
  <c r="Q190" i="5" s="1"/>
  <c r="F190" i="5"/>
  <c r="R189" i="5"/>
  <c r="J189" i="5"/>
  <c r="K189" i="5" s="1"/>
  <c r="G189" i="5"/>
  <c r="P189" i="5" s="1"/>
  <c r="F189" i="5"/>
  <c r="R188" i="5"/>
  <c r="J188" i="5"/>
  <c r="K188" i="5" s="1"/>
  <c r="G188" i="5"/>
  <c r="F188" i="5"/>
  <c r="R187" i="5"/>
  <c r="J187" i="5"/>
  <c r="K187" i="5" s="1"/>
  <c r="G187" i="5"/>
  <c r="Q187" i="5" s="1"/>
  <c r="F187" i="5"/>
  <c r="R186" i="5"/>
  <c r="J186" i="5"/>
  <c r="K186" i="5" s="1"/>
  <c r="G186" i="5"/>
  <c r="P186" i="5" s="1"/>
  <c r="F186" i="5"/>
  <c r="R185" i="5"/>
  <c r="J185" i="5"/>
  <c r="K185" i="5" s="1"/>
  <c r="G185" i="5"/>
  <c r="F185" i="5"/>
  <c r="R184" i="5"/>
  <c r="J184" i="5"/>
  <c r="K184" i="5" s="1"/>
  <c r="G184" i="5"/>
  <c r="P184" i="5" s="1"/>
  <c r="F184" i="5"/>
  <c r="R183" i="5"/>
  <c r="J183" i="5"/>
  <c r="K183" i="5" s="1"/>
  <c r="G183" i="5"/>
  <c r="F183" i="5"/>
  <c r="R182" i="5"/>
  <c r="J182" i="5"/>
  <c r="K182" i="5" s="1"/>
  <c r="G182" i="5"/>
  <c r="H182" i="5" s="1"/>
  <c r="F182" i="5"/>
  <c r="R181" i="5"/>
  <c r="J181" i="5"/>
  <c r="K181" i="5" s="1"/>
  <c r="G181" i="5"/>
  <c r="I181" i="5" s="1"/>
  <c r="F181" i="5"/>
  <c r="R180" i="5"/>
  <c r="J180" i="5"/>
  <c r="K180" i="5" s="1"/>
  <c r="G180" i="5"/>
  <c r="F180" i="5"/>
  <c r="R179" i="5"/>
  <c r="J179" i="5"/>
  <c r="K179" i="5" s="1"/>
  <c r="G179" i="5"/>
  <c r="I179" i="5" s="1"/>
  <c r="F179" i="5"/>
  <c r="R178" i="5"/>
  <c r="J178" i="5"/>
  <c r="K178" i="5" s="1"/>
  <c r="G178" i="5"/>
  <c r="H178" i="5" s="1"/>
  <c r="F178" i="5"/>
  <c r="R177" i="5"/>
  <c r="J177" i="5"/>
  <c r="K177" i="5" s="1"/>
  <c r="G177" i="5"/>
  <c r="F177" i="5"/>
  <c r="R176" i="5"/>
  <c r="J176" i="5"/>
  <c r="K176" i="5" s="1"/>
  <c r="G176" i="5"/>
  <c r="F176" i="5"/>
  <c r="R175" i="5"/>
  <c r="J175" i="5"/>
  <c r="K175" i="5" s="1"/>
  <c r="G175" i="5"/>
  <c r="H175" i="5" s="1"/>
  <c r="F175" i="5"/>
  <c r="R174" i="5"/>
  <c r="J174" i="5"/>
  <c r="K174" i="5" s="1"/>
  <c r="G174" i="5"/>
  <c r="P174" i="5" s="1"/>
  <c r="F174" i="5"/>
  <c r="R173" i="5"/>
  <c r="J173" i="5"/>
  <c r="K173" i="5" s="1"/>
  <c r="G173" i="5"/>
  <c r="F173" i="5"/>
  <c r="R172" i="5"/>
  <c r="J172" i="5"/>
  <c r="K172" i="5" s="1"/>
  <c r="G172" i="5"/>
  <c r="Q172" i="5" s="1"/>
  <c r="F172" i="5"/>
  <c r="R171" i="5"/>
  <c r="J171" i="5"/>
  <c r="K171" i="5" s="1"/>
  <c r="G171" i="5"/>
  <c r="P171" i="5" s="1"/>
  <c r="F171" i="5"/>
  <c r="R170" i="5"/>
  <c r="J170" i="5"/>
  <c r="K170" i="5" s="1"/>
  <c r="G170" i="5"/>
  <c r="P170" i="5" s="1"/>
  <c r="F170" i="5"/>
  <c r="R169" i="5"/>
  <c r="J169" i="5"/>
  <c r="K169" i="5" s="1"/>
  <c r="G169" i="5"/>
  <c r="Q169" i="5" s="1"/>
  <c r="F169" i="5"/>
  <c r="R168" i="5"/>
  <c r="J168" i="5"/>
  <c r="K168" i="5" s="1"/>
  <c r="G168" i="5"/>
  <c r="P168" i="5" s="1"/>
  <c r="F168" i="5"/>
  <c r="R167" i="5"/>
  <c r="J167" i="5"/>
  <c r="K167" i="5" s="1"/>
  <c r="G167" i="5"/>
  <c r="Q167" i="5" s="1"/>
  <c r="F167" i="5"/>
  <c r="R166" i="5"/>
  <c r="J166" i="5"/>
  <c r="K166" i="5" s="1"/>
  <c r="G166" i="5"/>
  <c r="P166" i="5" s="1"/>
  <c r="F166" i="5"/>
  <c r="R165" i="5"/>
  <c r="J165" i="5"/>
  <c r="K165" i="5" s="1"/>
  <c r="G165" i="5"/>
  <c r="F165" i="5"/>
  <c r="R164" i="5"/>
  <c r="J164" i="5"/>
  <c r="K164" i="5" s="1"/>
  <c r="G164" i="5"/>
  <c r="F164" i="5"/>
  <c r="R163" i="5"/>
  <c r="J163" i="5"/>
  <c r="K163" i="5" s="1"/>
  <c r="G163" i="5"/>
  <c r="P163" i="5" s="1"/>
  <c r="F163" i="5"/>
  <c r="R162" i="5"/>
  <c r="J162" i="5"/>
  <c r="K162" i="5" s="1"/>
  <c r="G162" i="5"/>
  <c r="Q162" i="5" s="1"/>
  <c r="F162" i="5"/>
  <c r="R161" i="5"/>
  <c r="J161" i="5"/>
  <c r="K161" i="5" s="1"/>
  <c r="G161" i="5"/>
  <c r="Q161" i="5" s="1"/>
  <c r="F161" i="5"/>
  <c r="R160" i="5"/>
  <c r="J160" i="5"/>
  <c r="K160" i="5" s="1"/>
  <c r="G160" i="5"/>
  <c r="H160" i="5" s="1"/>
  <c r="F160" i="5"/>
  <c r="R159" i="5"/>
  <c r="J159" i="5"/>
  <c r="K159" i="5" s="1"/>
  <c r="G159" i="5"/>
  <c r="Q159" i="5" s="1"/>
  <c r="F159" i="5"/>
  <c r="R158" i="5"/>
  <c r="J158" i="5"/>
  <c r="K158" i="5" s="1"/>
  <c r="G158" i="5"/>
  <c r="I158" i="5" s="1"/>
  <c r="F158" i="5"/>
  <c r="R157" i="5"/>
  <c r="J157" i="5"/>
  <c r="K157" i="5" s="1"/>
  <c r="G157" i="5"/>
  <c r="F157" i="5"/>
  <c r="R156" i="5"/>
  <c r="J156" i="5"/>
  <c r="K156" i="5" s="1"/>
  <c r="G156" i="5"/>
  <c r="P156" i="5" s="1"/>
  <c r="F156" i="5"/>
  <c r="R155" i="5"/>
  <c r="J155" i="5"/>
  <c r="K155" i="5" s="1"/>
  <c r="G155" i="5"/>
  <c r="F155" i="5"/>
  <c r="R154" i="5"/>
  <c r="J154" i="5"/>
  <c r="K154" i="5" s="1"/>
  <c r="G154" i="5"/>
  <c r="F154" i="5"/>
  <c r="R153" i="5"/>
  <c r="J153" i="5"/>
  <c r="K153" i="5" s="1"/>
  <c r="G153" i="5"/>
  <c r="P153" i="5" s="1"/>
  <c r="F153" i="5"/>
  <c r="R152" i="5"/>
  <c r="J152" i="5"/>
  <c r="K152" i="5" s="1"/>
  <c r="G152" i="5"/>
  <c r="F152" i="5"/>
  <c r="R151" i="5"/>
  <c r="J151" i="5"/>
  <c r="K151" i="5" s="1"/>
  <c r="G151" i="5"/>
  <c r="F151" i="5"/>
  <c r="R150" i="5"/>
  <c r="J150" i="5"/>
  <c r="K150" i="5" s="1"/>
  <c r="G150" i="5"/>
  <c r="P150" i="5" s="1"/>
  <c r="F150" i="5"/>
  <c r="R149" i="5"/>
  <c r="J149" i="5"/>
  <c r="K149" i="5" s="1"/>
  <c r="G149" i="5"/>
  <c r="P149" i="5" s="1"/>
  <c r="F149" i="5"/>
  <c r="R148" i="5"/>
  <c r="J148" i="5"/>
  <c r="K148" i="5" s="1"/>
  <c r="G148" i="5"/>
  <c r="I148" i="5" s="1"/>
  <c r="F148" i="5"/>
  <c r="R147" i="5"/>
  <c r="J147" i="5"/>
  <c r="K147" i="5" s="1"/>
  <c r="G147" i="5"/>
  <c r="I147" i="5" s="1"/>
  <c r="F147" i="5"/>
  <c r="R146" i="5"/>
  <c r="J146" i="5"/>
  <c r="K146" i="5" s="1"/>
  <c r="G146" i="5"/>
  <c r="Q146" i="5" s="1"/>
  <c r="F146" i="5"/>
  <c r="R145" i="5"/>
  <c r="J145" i="5"/>
  <c r="K145" i="5" s="1"/>
  <c r="G145" i="5"/>
  <c r="I145" i="5" s="1"/>
  <c r="F145" i="5"/>
  <c r="R144" i="5"/>
  <c r="J144" i="5"/>
  <c r="K144" i="5" s="1"/>
  <c r="G144" i="5"/>
  <c r="Q144" i="5" s="1"/>
  <c r="F144" i="5"/>
  <c r="R143" i="5"/>
  <c r="J143" i="5"/>
  <c r="K143" i="5" s="1"/>
  <c r="G143" i="5"/>
  <c r="F143" i="5"/>
  <c r="R142" i="5"/>
  <c r="J142" i="5"/>
  <c r="K142" i="5" s="1"/>
  <c r="G142" i="5"/>
  <c r="P142" i="5" s="1"/>
  <c r="F142" i="5"/>
  <c r="R141" i="5"/>
  <c r="J141" i="5"/>
  <c r="K141" i="5" s="1"/>
  <c r="G141" i="5"/>
  <c r="F141" i="5"/>
  <c r="R140" i="5"/>
  <c r="J140" i="5"/>
  <c r="K140" i="5" s="1"/>
  <c r="G140" i="5"/>
  <c r="P140" i="5" s="1"/>
  <c r="F140" i="5"/>
  <c r="R139" i="5"/>
  <c r="J139" i="5"/>
  <c r="K139" i="5" s="1"/>
  <c r="G139" i="5"/>
  <c r="H139" i="5" s="1"/>
  <c r="F139" i="5"/>
  <c r="R138" i="5"/>
  <c r="J138" i="5"/>
  <c r="K138" i="5" s="1"/>
  <c r="G138" i="5"/>
  <c r="P138" i="5" s="1"/>
  <c r="F138" i="5"/>
  <c r="R137" i="5"/>
  <c r="J137" i="5"/>
  <c r="K137" i="5" s="1"/>
  <c r="G137" i="5"/>
  <c r="F137" i="5"/>
  <c r="R136" i="5"/>
  <c r="J136" i="5"/>
  <c r="K136" i="5" s="1"/>
  <c r="G136" i="5"/>
  <c r="Q136" i="5" s="1"/>
  <c r="F136" i="5"/>
  <c r="R135" i="5"/>
  <c r="J135" i="5"/>
  <c r="K135" i="5" s="1"/>
  <c r="G135" i="5"/>
  <c r="P135" i="5" s="1"/>
  <c r="F135" i="5"/>
  <c r="R134" i="5"/>
  <c r="J134" i="5"/>
  <c r="K134" i="5" s="1"/>
  <c r="G134" i="5"/>
  <c r="Q134" i="5" s="1"/>
  <c r="F134" i="5"/>
  <c r="R133" i="5"/>
  <c r="J133" i="5"/>
  <c r="K133" i="5" s="1"/>
  <c r="G133" i="5"/>
  <c r="Q133" i="5" s="1"/>
  <c r="F133" i="5"/>
  <c r="R132" i="5"/>
  <c r="J132" i="5"/>
  <c r="K132" i="5" s="1"/>
  <c r="G132" i="5"/>
  <c r="P132" i="5" s="1"/>
  <c r="F132" i="5"/>
  <c r="R131" i="5"/>
  <c r="J131" i="5"/>
  <c r="K131" i="5" s="1"/>
  <c r="G131" i="5"/>
  <c r="F131" i="5"/>
  <c r="R130" i="5"/>
  <c r="J130" i="5"/>
  <c r="K130" i="5" s="1"/>
  <c r="G130" i="5"/>
  <c r="Q130" i="5" s="1"/>
  <c r="F130" i="5"/>
  <c r="R129" i="5"/>
  <c r="J129" i="5"/>
  <c r="K129" i="5" s="1"/>
  <c r="G129" i="5"/>
  <c r="P129" i="5" s="1"/>
  <c r="F129" i="5"/>
  <c r="R128" i="5"/>
  <c r="J128" i="5"/>
  <c r="K128" i="5" s="1"/>
  <c r="G128" i="5"/>
  <c r="F128" i="5"/>
  <c r="R127" i="5"/>
  <c r="J127" i="5"/>
  <c r="K127" i="5" s="1"/>
  <c r="G127" i="5"/>
  <c r="I127" i="5" s="1"/>
  <c r="F127" i="5"/>
  <c r="R126" i="5"/>
  <c r="J126" i="5"/>
  <c r="K126" i="5" s="1"/>
  <c r="G126" i="5"/>
  <c r="F126" i="5"/>
  <c r="R125" i="5"/>
  <c r="J125" i="5"/>
  <c r="K125" i="5" s="1"/>
  <c r="G125" i="5"/>
  <c r="P125" i="5" s="1"/>
  <c r="F125" i="5"/>
  <c r="R124" i="5"/>
  <c r="J124" i="5"/>
  <c r="K124" i="5" s="1"/>
  <c r="G124" i="5"/>
  <c r="P124" i="5" s="1"/>
  <c r="F124" i="5"/>
  <c r="R123" i="5"/>
  <c r="J123" i="5"/>
  <c r="K123" i="5" s="1"/>
  <c r="G123" i="5"/>
  <c r="Q123" i="5" s="1"/>
  <c r="F123" i="5"/>
  <c r="R122" i="5"/>
  <c r="J122" i="5"/>
  <c r="K122" i="5" s="1"/>
  <c r="G122" i="5"/>
  <c r="F122" i="5"/>
  <c r="R121" i="5"/>
  <c r="J121" i="5"/>
  <c r="K121" i="5" s="1"/>
  <c r="G121" i="5"/>
  <c r="H121" i="5" s="1"/>
  <c r="F121" i="5"/>
  <c r="R120" i="5"/>
  <c r="J120" i="5"/>
  <c r="K120" i="5" s="1"/>
  <c r="G120" i="5"/>
  <c r="Q120" i="5" s="1"/>
  <c r="F120" i="5"/>
  <c r="R119" i="5"/>
  <c r="J119" i="5"/>
  <c r="K119" i="5" s="1"/>
  <c r="G119" i="5"/>
  <c r="I119" i="5" s="1"/>
  <c r="F119" i="5"/>
  <c r="R118" i="5"/>
  <c r="J118" i="5"/>
  <c r="K118" i="5" s="1"/>
  <c r="G118" i="5"/>
  <c r="I118" i="5" s="1"/>
  <c r="F118" i="5"/>
  <c r="R117" i="5"/>
  <c r="J117" i="5"/>
  <c r="K117" i="5" s="1"/>
  <c r="G117" i="5"/>
  <c r="F117" i="5"/>
  <c r="R116" i="5"/>
  <c r="J116" i="5"/>
  <c r="K116" i="5" s="1"/>
  <c r="G116" i="5"/>
  <c r="F116" i="5"/>
  <c r="R115" i="5"/>
  <c r="J115" i="5"/>
  <c r="K115" i="5" s="1"/>
  <c r="G115" i="5"/>
  <c r="Q115" i="5" s="1"/>
  <c r="F115" i="5"/>
  <c r="R114" i="5"/>
  <c r="J114" i="5"/>
  <c r="K114" i="5" s="1"/>
  <c r="G114" i="5"/>
  <c r="F114" i="5"/>
  <c r="R113" i="5"/>
  <c r="J113" i="5"/>
  <c r="K113" i="5" s="1"/>
  <c r="G113" i="5"/>
  <c r="H113" i="5" s="1"/>
  <c r="F113" i="5"/>
  <c r="R112" i="5"/>
  <c r="J112" i="5"/>
  <c r="K112" i="5" s="1"/>
  <c r="G112" i="5"/>
  <c r="F112" i="5"/>
  <c r="R111" i="5"/>
  <c r="J111" i="5"/>
  <c r="K111" i="5" s="1"/>
  <c r="G111" i="5"/>
  <c r="P111" i="5" s="1"/>
  <c r="F111" i="5"/>
  <c r="R110" i="5"/>
  <c r="J110" i="5"/>
  <c r="K110" i="5" s="1"/>
  <c r="G110" i="5"/>
  <c r="Q110" i="5" s="1"/>
  <c r="F110" i="5"/>
  <c r="R109" i="5"/>
  <c r="J109" i="5"/>
  <c r="K109" i="5" s="1"/>
  <c r="G109" i="5"/>
  <c r="F109" i="5"/>
  <c r="R108" i="5"/>
  <c r="J108" i="5"/>
  <c r="K108" i="5" s="1"/>
  <c r="G108" i="5"/>
  <c r="F108" i="5"/>
  <c r="R107" i="5"/>
  <c r="J107" i="5"/>
  <c r="K107" i="5" s="1"/>
  <c r="G107" i="5"/>
  <c r="Q107" i="5" s="1"/>
  <c r="F107" i="5"/>
  <c r="R106" i="5"/>
  <c r="J106" i="5"/>
  <c r="K106" i="5" s="1"/>
  <c r="G106" i="5"/>
  <c r="H106" i="5" s="1"/>
  <c r="F106" i="5"/>
  <c r="R105" i="5"/>
  <c r="J105" i="5"/>
  <c r="K105" i="5" s="1"/>
  <c r="G105" i="5"/>
  <c r="F105" i="5"/>
  <c r="R104" i="5"/>
  <c r="J104" i="5"/>
  <c r="K104" i="5" s="1"/>
  <c r="G104" i="5"/>
  <c r="F104" i="5"/>
  <c r="R103" i="5"/>
  <c r="J103" i="5"/>
  <c r="K103" i="5" s="1"/>
  <c r="G103" i="5"/>
  <c r="H103" i="5" s="1"/>
  <c r="F103" i="5"/>
  <c r="R102" i="5"/>
  <c r="J102" i="5"/>
  <c r="K102" i="5" s="1"/>
  <c r="G102" i="5"/>
  <c r="Q102" i="5" s="1"/>
  <c r="F102" i="5"/>
  <c r="R101" i="5"/>
  <c r="J101" i="5"/>
  <c r="K101" i="5" s="1"/>
  <c r="G101" i="5"/>
  <c r="H101" i="5" s="1"/>
  <c r="F101" i="5"/>
  <c r="R100" i="5"/>
  <c r="J100" i="5"/>
  <c r="K100" i="5" s="1"/>
  <c r="G100" i="5"/>
  <c r="F100" i="5"/>
  <c r="R99" i="5"/>
  <c r="J99" i="5"/>
  <c r="K99" i="5" s="1"/>
  <c r="G99" i="5"/>
  <c r="Q99" i="5" s="1"/>
  <c r="F99" i="5"/>
  <c r="R98" i="5"/>
  <c r="J98" i="5"/>
  <c r="K98" i="5" s="1"/>
  <c r="G98" i="5"/>
  <c r="I98" i="5" s="1"/>
  <c r="F98" i="5"/>
  <c r="R97" i="5"/>
  <c r="J97" i="5"/>
  <c r="K97" i="5" s="1"/>
  <c r="G97" i="5"/>
  <c r="F97" i="5"/>
  <c r="R96" i="5"/>
  <c r="J96" i="5"/>
  <c r="K96" i="5" s="1"/>
  <c r="G96" i="5"/>
  <c r="I96" i="5" s="1"/>
  <c r="F96" i="5"/>
  <c r="R95" i="5"/>
  <c r="J95" i="5"/>
  <c r="K95" i="5" s="1"/>
  <c r="G95" i="5"/>
  <c r="H95" i="5" s="1"/>
  <c r="F95" i="5"/>
  <c r="R94" i="5"/>
  <c r="J94" i="5"/>
  <c r="K94" i="5" s="1"/>
  <c r="G94" i="5"/>
  <c r="F94" i="5"/>
  <c r="R93" i="5"/>
  <c r="J93" i="5"/>
  <c r="K93" i="5" s="1"/>
  <c r="G93" i="5"/>
  <c r="P93" i="5" s="1"/>
  <c r="F93" i="5"/>
  <c r="R92" i="5"/>
  <c r="J92" i="5"/>
  <c r="K92" i="5" s="1"/>
  <c r="G92" i="5"/>
  <c r="F92" i="5"/>
  <c r="R91" i="5"/>
  <c r="J91" i="5"/>
  <c r="K91" i="5" s="1"/>
  <c r="G91" i="5"/>
  <c r="F91" i="5"/>
  <c r="R90" i="5"/>
  <c r="J90" i="5"/>
  <c r="K90" i="5" s="1"/>
  <c r="G90" i="5"/>
  <c r="Q90" i="5" s="1"/>
  <c r="F90" i="5"/>
  <c r="R89" i="5"/>
  <c r="J89" i="5"/>
  <c r="K89" i="5" s="1"/>
  <c r="G89" i="5"/>
  <c r="H89" i="5" s="1"/>
  <c r="F89" i="5"/>
  <c r="R88" i="5"/>
  <c r="J88" i="5"/>
  <c r="K88" i="5" s="1"/>
  <c r="G88" i="5"/>
  <c r="P88" i="5" s="1"/>
  <c r="F88" i="5"/>
  <c r="R87" i="5"/>
  <c r="J87" i="5"/>
  <c r="K87" i="5" s="1"/>
  <c r="G87" i="5"/>
  <c r="Q87" i="5" s="1"/>
  <c r="F87" i="5"/>
  <c r="R86" i="5"/>
  <c r="J86" i="5"/>
  <c r="K86" i="5" s="1"/>
  <c r="G86" i="5"/>
  <c r="H86" i="5" s="1"/>
  <c r="F86" i="5"/>
  <c r="R85" i="5"/>
  <c r="J85" i="5"/>
  <c r="K85" i="5" s="1"/>
  <c r="G85" i="5"/>
  <c r="P85" i="5" s="1"/>
  <c r="F85" i="5"/>
  <c r="R84" i="5"/>
  <c r="J84" i="5"/>
  <c r="K84" i="5" s="1"/>
  <c r="G84" i="5"/>
  <c r="Q84" i="5" s="1"/>
  <c r="F84" i="5"/>
  <c r="R83" i="5"/>
  <c r="J83" i="5"/>
  <c r="K83" i="5" s="1"/>
  <c r="G83" i="5"/>
  <c r="Q83" i="5" s="1"/>
  <c r="F83" i="5"/>
  <c r="R82" i="5"/>
  <c r="J82" i="5"/>
  <c r="K82" i="5" s="1"/>
  <c r="G82" i="5"/>
  <c r="F82" i="5"/>
  <c r="R81" i="5"/>
  <c r="J81" i="5"/>
  <c r="K81" i="5" s="1"/>
  <c r="G81" i="5"/>
  <c r="F81" i="5"/>
  <c r="R80" i="5"/>
  <c r="J80" i="5"/>
  <c r="K80" i="5" s="1"/>
  <c r="G80" i="5"/>
  <c r="F80" i="5"/>
  <c r="R79" i="5"/>
  <c r="J79" i="5"/>
  <c r="K79" i="5" s="1"/>
  <c r="G79" i="5"/>
  <c r="F79" i="5"/>
  <c r="R78" i="5"/>
  <c r="J78" i="5"/>
  <c r="K78" i="5" s="1"/>
  <c r="G78" i="5"/>
  <c r="Q78" i="5" s="1"/>
  <c r="F78" i="5"/>
  <c r="R77" i="5"/>
  <c r="J77" i="5"/>
  <c r="K77" i="5" s="1"/>
  <c r="G77" i="5"/>
  <c r="Q77" i="5" s="1"/>
  <c r="F77" i="5"/>
  <c r="R76" i="5"/>
  <c r="J76" i="5"/>
  <c r="K76" i="5" s="1"/>
  <c r="G76" i="5"/>
  <c r="Q76" i="5" s="1"/>
  <c r="F76" i="5"/>
  <c r="R75" i="5"/>
  <c r="J75" i="5"/>
  <c r="K75" i="5" s="1"/>
  <c r="G75" i="5"/>
  <c r="P75" i="5" s="1"/>
  <c r="F75" i="5"/>
  <c r="R74" i="5"/>
  <c r="J74" i="5"/>
  <c r="K74" i="5" s="1"/>
  <c r="G74" i="5"/>
  <c r="Q74" i="5" s="1"/>
  <c r="F74" i="5"/>
  <c r="R73" i="5"/>
  <c r="J73" i="5"/>
  <c r="K73" i="5" s="1"/>
  <c r="G73" i="5"/>
  <c r="F73" i="5"/>
  <c r="R72" i="5"/>
  <c r="J72" i="5"/>
  <c r="K72" i="5" s="1"/>
  <c r="G72" i="5"/>
  <c r="Q72" i="5" s="1"/>
  <c r="F72" i="5"/>
  <c r="R71" i="5"/>
  <c r="J71" i="5"/>
  <c r="K71" i="5" s="1"/>
  <c r="G71" i="5"/>
  <c r="H71" i="5" s="1"/>
  <c r="F71" i="5"/>
  <c r="R70" i="5"/>
  <c r="J70" i="5"/>
  <c r="K70" i="5" s="1"/>
  <c r="G70" i="5"/>
  <c r="F70" i="5"/>
  <c r="R69" i="5"/>
  <c r="J69" i="5"/>
  <c r="K69" i="5" s="1"/>
  <c r="G69" i="5"/>
  <c r="Q69" i="5" s="1"/>
  <c r="F69" i="5"/>
  <c r="R68" i="5"/>
  <c r="J68" i="5"/>
  <c r="K68" i="5" s="1"/>
  <c r="G68" i="5"/>
  <c r="F68" i="5"/>
  <c r="R67" i="5"/>
  <c r="J67" i="5"/>
  <c r="K67" i="5" s="1"/>
  <c r="G67" i="5"/>
  <c r="P67" i="5" s="1"/>
  <c r="F67" i="5"/>
  <c r="R66" i="5"/>
  <c r="J66" i="5"/>
  <c r="K66" i="5" s="1"/>
  <c r="G66" i="5"/>
  <c r="Q66" i="5" s="1"/>
  <c r="F66" i="5"/>
  <c r="R65" i="5"/>
  <c r="J65" i="5"/>
  <c r="K65" i="5" s="1"/>
  <c r="G65" i="5"/>
  <c r="F65" i="5"/>
  <c r="R64" i="5"/>
  <c r="J64" i="5"/>
  <c r="K64" i="5" s="1"/>
  <c r="G64" i="5"/>
  <c r="Q64" i="5" s="1"/>
  <c r="F64" i="5"/>
  <c r="R63" i="5"/>
  <c r="J63" i="5"/>
  <c r="K63" i="5" s="1"/>
  <c r="G63" i="5"/>
  <c r="Q63" i="5" s="1"/>
  <c r="F63" i="5"/>
  <c r="R62" i="5"/>
  <c r="J62" i="5"/>
  <c r="K62" i="5" s="1"/>
  <c r="G62" i="5"/>
  <c r="I62" i="5" s="1"/>
  <c r="F62" i="5"/>
  <c r="R61" i="5"/>
  <c r="J61" i="5"/>
  <c r="K61" i="5" s="1"/>
  <c r="G61" i="5"/>
  <c r="F61" i="5"/>
  <c r="R60" i="5"/>
  <c r="J60" i="5"/>
  <c r="K60" i="5" s="1"/>
  <c r="G60" i="5"/>
  <c r="Q60" i="5" s="1"/>
  <c r="F60" i="5"/>
  <c r="R59" i="5"/>
  <c r="J59" i="5"/>
  <c r="K59" i="5" s="1"/>
  <c r="G59" i="5"/>
  <c r="F59" i="5"/>
  <c r="R58" i="5"/>
  <c r="J58" i="5"/>
  <c r="K58" i="5" s="1"/>
  <c r="G58" i="5"/>
  <c r="F58" i="5"/>
  <c r="R57" i="5"/>
  <c r="J57" i="5"/>
  <c r="K57" i="5" s="1"/>
  <c r="G57" i="5"/>
  <c r="Q57" i="5" s="1"/>
  <c r="F57" i="5"/>
  <c r="R56" i="5"/>
  <c r="J56" i="5"/>
  <c r="K56" i="5" s="1"/>
  <c r="G56" i="5"/>
  <c r="F56" i="5"/>
  <c r="R55" i="5"/>
  <c r="J55" i="5"/>
  <c r="K55" i="5" s="1"/>
  <c r="G55" i="5"/>
  <c r="F55" i="5"/>
  <c r="R54" i="5"/>
  <c r="J54" i="5"/>
  <c r="K54" i="5" s="1"/>
  <c r="G54" i="5"/>
  <c r="Q54" i="5" s="1"/>
  <c r="F54" i="5"/>
  <c r="R53" i="5"/>
  <c r="J53" i="5"/>
  <c r="K53" i="5" s="1"/>
  <c r="G53" i="5"/>
  <c r="F53" i="5"/>
  <c r="R52" i="5"/>
  <c r="J52" i="5"/>
  <c r="K52" i="5" s="1"/>
  <c r="G52" i="5"/>
  <c r="I52" i="5" s="1"/>
  <c r="F52" i="5"/>
  <c r="R51" i="5"/>
  <c r="J51" i="5"/>
  <c r="K51" i="5" s="1"/>
  <c r="G51" i="5"/>
  <c r="Q51" i="5" s="1"/>
  <c r="F51" i="5"/>
  <c r="R50" i="5"/>
  <c r="J50" i="5"/>
  <c r="K50" i="5" s="1"/>
  <c r="G50" i="5"/>
  <c r="Q50" i="5" s="1"/>
  <c r="F50" i="5"/>
  <c r="R49" i="5"/>
  <c r="J49" i="5"/>
  <c r="K49" i="5" s="1"/>
  <c r="G49" i="5"/>
  <c r="F49" i="5"/>
  <c r="R48" i="5"/>
  <c r="J48" i="5"/>
  <c r="K48" i="5" s="1"/>
  <c r="G48" i="5"/>
  <c r="Q48" i="5" s="1"/>
  <c r="F48" i="5"/>
  <c r="R47" i="5"/>
  <c r="J47" i="5"/>
  <c r="K47" i="5" s="1"/>
  <c r="G47" i="5"/>
  <c r="P47" i="5" s="1"/>
  <c r="F47" i="5"/>
  <c r="R46" i="5"/>
  <c r="J46" i="5"/>
  <c r="K46" i="5" s="1"/>
  <c r="G46" i="5"/>
  <c r="F46" i="5"/>
  <c r="R45" i="5"/>
  <c r="J45" i="5"/>
  <c r="K45" i="5" s="1"/>
  <c r="G45" i="5"/>
  <c r="Q45" i="5" s="1"/>
  <c r="F45" i="5"/>
  <c r="R44" i="5"/>
  <c r="J44" i="5"/>
  <c r="K44" i="5" s="1"/>
  <c r="G44" i="5"/>
  <c r="F44" i="5"/>
  <c r="R43" i="5"/>
  <c r="J43" i="5"/>
  <c r="K43" i="5" s="1"/>
  <c r="G43" i="5"/>
  <c r="F43" i="5"/>
  <c r="R42" i="5"/>
  <c r="J42" i="5"/>
  <c r="K42" i="5" s="1"/>
  <c r="G42" i="5"/>
  <c r="H42" i="5" s="1"/>
  <c r="F42" i="5"/>
  <c r="R41" i="5"/>
  <c r="J41" i="5"/>
  <c r="K41" i="5" s="1"/>
  <c r="G41" i="5"/>
  <c r="P41" i="5" s="1"/>
  <c r="F41" i="5"/>
  <c r="R40" i="5"/>
  <c r="J40" i="5"/>
  <c r="K40" i="5" s="1"/>
  <c r="G40" i="5"/>
  <c r="Q40" i="5" s="1"/>
  <c r="F40" i="5"/>
  <c r="R39" i="5"/>
  <c r="J39" i="5"/>
  <c r="K39" i="5" s="1"/>
  <c r="G39" i="5"/>
  <c r="I39" i="5" s="1"/>
  <c r="F39" i="5"/>
  <c r="R38" i="5"/>
  <c r="J38" i="5"/>
  <c r="K38" i="5" s="1"/>
  <c r="G38" i="5"/>
  <c r="Q38" i="5" s="1"/>
  <c r="F38" i="5"/>
  <c r="R37" i="5"/>
  <c r="J37" i="5"/>
  <c r="K37" i="5" s="1"/>
  <c r="G37" i="5"/>
  <c r="F37" i="5"/>
  <c r="R36" i="5"/>
  <c r="J36" i="5"/>
  <c r="K36" i="5" s="1"/>
  <c r="G36" i="5"/>
  <c r="P36" i="5" s="1"/>
  <c r="F36" i="5"/>
  <c r="R35" i="5"/>
  <c r="J35" i="5"/>
  <c r="K35" i="5" s="1"/>
  <c r="G35" i="5"/>
  <c r="P35" i="5" s="1"/>
  <c r="F35" i="5"/>
  <c r="R34" i="5"/>
  <c r="J34" i="5"/>
  <c r="K34" i="5" s="1"/>
  <c r="G34" i="5"/>
  <c r="F34" i="5"/>
  <c r="R33" i="5"/>
  <c r="J33" i="5"/>
  <c r="K33" i="5" s="1"/>
  <c r="G33" i="5"/>
  <c r="I33" i="5" s="1"/>
  <c r="F33" i="5"/>
  <c r="R32" i="5"/>
  <c r="J32" i="5"/>
  <c r="K32" i="5" s="1"/>
  <c r="G32" i="5"/>
  <c r="Q32" i="5" s="1"/>
  <c r="F32" i="5"/>
  <c r="R31" i="5"/>
  <c r="J31" i="5"/>
  <c r="K31" i="5" s="1"/>
  <c r="G31" i="5"/>
  <c r="F31" i="5"/>
  <c r="R30" i="5"/>
  <c r="J30" i="5"/>
  <c r="K30" i="5" s="1"/>
  <c r="G30" i="5"/>
  <c r="Q30" i="5" s="1"/>
  <c r="F30" i="5"/>
  <c r="R29" i="5"/>
  <c r="J29" i="5"/>
  <c r="K29" i="5" s="1"/>
  <c r="G29" i="5"/>
  <c r="I29" i="5" s="1"/>
  <c r="F29" i="5"/>
  <c r="R28" i="5"/>
  <c r="J28" i="5"/>
  <c r="K28" i="5" s="1"/>
  <c r="G28" i="5"/>
  <c r="H28" i="5" s="1"/>
  <c r="F28" i="5"/>
  <c r="R27" i="5"/>
  <c r="J27" i="5"/>
  <c r="K27" i="5" s="1"/>
  <c r="G27" i="5"/>
  <c r="H27" i="5" s="1"/>
  <c r="F27" i="5"/>
  <c r="R26" i="5"/>
  <c r="J26" i="5"/>
  <c r="K26" i="5" s="1"/>
  <c r="G26" i="5"/>
  <c r="I26" i="5" s="1"/>
  <c r="F26" i="5"/>
  <c r="R25" i="5"/>
  <c r="J25" i="5"/>
  <c r="K25" i="5" s="1"/>
  <c r="G25" i="5"/>
  <c r="F25" i="5"/>
  <c r="R24" i="5"/>
  <c r="J24" i="5"/>
  <c r="K24" i="5" s="1"/>
  <c r="G24" i="5"/>
  <c r="I24" i="5" s="1"/>
  <c r="F24" i="5"/>
  <c r="R23" i="5"/>
  <c r="J23" i="5"/>
  <c r="K23" i="5" s="1"/>
  <c r="G23" i="5"/>
  <c r="H23" i="5" s="1"/>
  <c r="F23" i="5"/>
  <c r="R22" i="5"/>
  <c r="J22" i="5"/>
  <c r="K22" i="5" s="1"/>
  <c r="G22" i="5"/>
  <c r="F22" i="5"/>
  <c r="R21" i="5"/>
  <c r="J21" i="5"/>
  <c r="K21" i="5" s="1"/>
  <c r="G21" i="5"/>
  <c r="H21" i="5" s="1"/>
  <c r="F21" i="5"/>
  <c r="R20" i="5"/>
  <c r="J20" i="5"/>
  <c r="K20" i="5" s="1"/>
  <c r="G20" i="5"/>
  <c r="Q20" i="5" s="1"/>
  <c r="F20" i="5"/>
  <c r="R19" i="5"/>
  <c r="J19" i="5"/>
  <c r="K19" i="5" s="1"/>
  <c r="G19" i="5"/>
  <c r="F19" i="5"/>
  <c r="R18" i="5"/>
  <c r="J18" i="5"/>
  <c r="K18" i="5" s="1"/>
  <c r="G18" i="5"/>
  <c r="I18" i="5" s="1"/>
  <c r="F18" i="5"/>
  <c r="R17" i="5"/>
  <c r="J17" i="5"/>
  <c r="K17" i="5" s="1"/>
  <c r="G17" i="5"/>
  <c r="F17" i="5"/>
  <c r="R16" i="5"/>
  <c r="J16" i="5"/>
  <c r="K16" i="5" s="1"/>
  <c r="G16" i="5"/>
  <c r="Q16" i="5" s="1"/>
  <c r="F16" i="5"/>
  <c r="R15" i="5"/>
  <c r="J15" i="5"/>
  <c r="K15" i="5" s="1"/>
  <c r="G15" i="5"/>
  <c r="Q15" i="5" s="1"/>
  <c r="F15" i="5"/>
  <c r="R14" i="5"/>
  <c r="J14" i="5"/>
  <c r="K14" i="5" s="1"/>
  <c r="G14" i="5"/>
  <c r="I14" i="5" s="1"/>
  <c r="F14" i="5"/>
  <c r="R13" i="5"/>
  <c r="J13" i="5"/>
  <c r="K13" i="5" s="1"/>
  <c r="G13" i="5"/>
  <c r="I13" i="5" s="1"/>
  <c r="F13" i="5"/>
  <c r="R12" i="5"/>
  <c r="J12" i="5"/>
  <c r="K12" i="5" s="1"/>
  <c r="G12" i="5"/>
  <c r="Q12" i="5" s="1"/>
  <c r="F12" i="5"/>
  <c r="R11" i="5"/>
  <c r="J11" i="5"/>
  <c r="K11" i="5" s="1"/>
  <c r="G11" i="5"/>
  <c r="P11" i="5" s="1"/>
  <c r="F11" i="5"/>
  <c r="R10" i="5"/>
  <c r="J10" i="5"/>
  <c r="K10" i="5" s="1"/>
  <c r="G10" i="5"/>
  <c r="H10" i="5" s="1"/>
  <c r="F10" i="5"/>
  <c r="R9" i="5"/>
  <c r="J9" i="5"/>
  <c r="K9" i="5" s="1"/>
  <c r="G9" i="5"/>
  <c r="Q9" i="5" s="1"/>
  <c r="F9" i="5"/>
  <c r="R8" i="5"/>
  <c r="J8" i="5"/>
  <c r="K8" i="5" s="1"/>
  <c r="G8" i="5"/>
  <c r="F8" i="5"/>
  <c r="R7" i="5"/>
  <c r="J7" i="5"/>
  <c r="K7" i="5" s="1"/>
  <c r="G7" i="5"/>
  <c r="I7" i="5" s="1"/>
  <c r="F7" i="5"/>
  <c r="R6" i="5"/>
  <c r="J6" i="5"/>
  <c r="K6" i="5" s="1"/>
  <c r="G6" i="5"/>
  <c r="P6" i="5" s="1"/>
  <c r="F6" i="5"/>
  <c r="R5" i="5"/>
  <c r="J5" i="5"/>
  <c r="K5" i="5" s="1"/>
  <c r="G5" i="5"/>
  <c r="F5" i="5"/>
  <c r="R4" i="5"/>
  <c r="J4" i="5"/>
  <c r="K4" i="5" s="1"/>
  <c r="G4" i="5"/>
  <c r="Q4" i="5" s="1"/>
  <c r="F4" i="5"/>
  <c r="R3" i="5"/>
  <c r="J3" i="5"/>
  <c r="K3" i="5" s="1"/>
  <c r="G3" i="5"/>
  <c r="I3" i="5" s="1"/>
  <c r="F3" i="5"/>
  <c r="R2" i="5"/>
  <c r="J2" i="5"/>
  <c r="K2" i="5" s="1"/>
  <c r="G2" i="5"/>
  <c r="I2" i="5" s="1"/>
  <c r="F2" i="5"/>
  <c r="D10" i="4"/>
  <c r="D9" i="4"/>
  <c r="D8" i="4"/>
  <c r="D7" i="4"/>
  <c r="D6" i="4"/>
  <c r="D5" i="4"/>
  <c r="D4" i="4"/>
  <c r="D3" i="4"/>
  <c r="D2" i="4"/>
  <c r="F14" i="29" l="1"/>
  <c r="F79" i="29"/>
  <c r="F33" i="29"/>
  <c r="L2034" i="5"/>
  <c r="L1938" i="5"/>
  <c r="L1793" i="5"/>
  <c r="L715" i="5"/>
  <c r="L2033" i="5"/>
  <c r="L1937" i="5"/>
  <c r="L1792" i="5"/>
  <c r="L823" i="5"/>
  <c r="L714" i="5"/>
  <c r="M2091" i="5"/>
  <c r="M1258" i="5"/>
  <c r="L2087" i="5"/>
  <c r="L2089" i="5"/>
  <c r="L2062" i="5"/>
  <c r="L2063" i="5"/>
  <c r="L2036" i="5"/>
  <c r="L2037" i="5"/>
  <c r="L2038" i="5"/>
  <c r="L2039" i="5"/>
  <c r="L1939" i="5"/>
  <c r="L1940" i="5"/>
  <c r="L1941" i="5"/>
  <c r="L1795" i="5"/>
  <c r="L1796" i="5"/>
  <c r="L1734" i="5"/>
  <c r="L1736" i="5"/>
  <c r="L1710" i="5"/>
  <c r="L1709" i="5"/>
  <c r="L1655" i="5"/>
  <c r="L1657" i="5"/>
  <c r="L1522" i="5"/>
  <c r="L1523" i="5"/>
  <c r="L1524" i="5"/>
  <c r="L1525" i="5"/>
  <c r="L1494" i="5"/>
  <c r="L1493" i="5"/>
  <c r="L1434" i="5"/>
  <c r="L1433" i="5"/>
  <c r="L1404" i="5"/>
  <c r="L1405" i="5"/>
  <c r="L1314" i="5"/>
  <c r="L1315" i="5"/>
  <c r="L1316" i="5"/>
  <c r="L1317" i="5"/>
  <c r="L1287" i="5"/>
  <c r="L1288" i="5"/>
  <c r="L1221" i="5"/>
  <c r="L1222" i="5"/>
  <c r="L1223" i="5"/>
  <c r="L1154" i="5"/>
  <c r="L1155" i="5"/>
  <c r="L1156" i="5"/>
  <c r="L1123" i="5"/>
  <c r="L1124" i="5"/>
  <c r="L1125" i="5"/>
  <c r="L1093" i="5"/>
  <c r="L1094" i="5"/>
  <c r="L1062" i="5"/>
  <c r="L1063" i="5"/>
  <c r="L1005" i="5"/>
  <c r="L1006" i="5"/>
  <c r="L938" i="5"/>
  <c r="L939" i="5"/>
  <c r="L911" i="5"/>
  <c r="L912" i="5"/>
  <c r="L913" i="5"/>
  <c r="L889" i="5"/>
  <c r="L890" i="5"/>
  <c r="L856" i="5"/>
  <c r="L857" i="5"/>
  <c r="L825" i="5"/>
  <c r="L827" i="5"/>
  <c r="L828" i="5"/>
  <c r="L826" i="5"/>
  <c r="L829" i="5"/>
  <c r="L792" i="5"/>
  <c r="L793" i="5"/>
  <c r="L717" i="5"/>
  <c r="L718" i="5"/>
  <c r="L719" i="5"/>
  <c r="L681" i="5"/>
  <c r="L682" i="5"/>
  <c r="L656" i="5"/>
  <c r="L654" i="5"/>
  <c r="L655" i="5"/>
  <c r="L624" i="5"/>
  <c r="L625" i="5"/>
  <c r="L596" i="5"/>
  <c r="L597" i="5"/>
  <c r="L563" i="5"/>
  <c r="L564" i="5"/>
  <c r="L565" i="5"/>
  <c r="L530" i="5"/>
  <c r="L531" i="5"/>
  <c r="L532" i="5"/>
  <c r="L495" i="5"/>
  <c r="L496" i="5"/>
  <c r="L497" i="5"/>
  <c r="L438" i="5"/>
  <c r="L437" i="5"/>
  <c r="L439" i="5"/>
  <c r="L403" i="5"/>
  <c r="L404" i="5"/>
  <c r="L405" i="5"/>
  <c r="L406" i="5"/>
  <c r="L369" i="5"/>
  <c r="L370" i="5"/>
  <c r="L371" i="5"/>
  <c r="L372" i="5"/>
  <c r="L341" i="5"/>
  <c r="L340" i="5"/>
  <c r="L310" i="5"/>
  <c r="L312" i="5"/>
  <c r="L311" i="5"/>
  <c r="L276" i="5"/>
  <c r="L277" i="5"/>
  <c r="L278" i="5"/>
  <c r="L279" i="5"/>
  <c r="L245" i="5"/>
  <c r="L246" i="5"/>
  <c r="L247" i="5"/>
  <c r="L212" i="5"/>
  <c r="L213" i="5"/>
  <c r="L214" i="5"/>
  <c r="L211" i="5"/>
  <c r="L182" i="5"/>
  <c r="L183" i="5"/>
  <c r="L149" i="5"/>
  <c r="L150" i="5"/>
  <c r="L151" i="5"/>
  <c r="L117" i="5"/>
  <c r="L119" i="5"/>
  <c r="L118" i="5"/>
  <c r="L54" i="5"/>
  <c r="L55" i="5"/>
  <c r="L56" i="5"/>
  <c r="L23" i="5"/>
  <c r="L22" i="5"/>
  <c r="L24" i="5"/>
  <c r="L25" i="5"/>
  <c r="M2123" i="5"/>
  <c r="M2124" i="5"/>
  <c r="M2065" i="5"/>
  <c r="M2066" i="5"/>
  <c r="M2009" i="5"/>
  <c r="M2010" i="5"/>
  <c r="M1978" i="5"/>
  <c r="M1979" i="5"/>
  <c r="M1980" i="5"/>
  <c r="M1981" i="5"/>
  <c r="M1948" i="5"/>
  <c r="M1945" i="5"/>
  <c r="M1946" i="5"/>
  <c r="M1947" i="5"/>
  <c r="M1915" i="5"/>
  <c r="M1916" i="5"/>
  <c r="M1917" i="5"/>
  <c r="M1880" i="5"/>
  <c r="M1882" i="5"/>
  <c r="M1881" i="5"/>
  <c r="M1883" i="5"/>
  <c r="M1829" i="5"/>
  <c r="M1830" i="5"/>
  <c r="M1799" i="5"/>
  <c r="M1800" i="5"/>
  <c r="M1801" i="5"/>
  <c r="M1802" i="5"/>
  <c r="M1769" i="5"/>
  <c r="M1770" i="5"/>
  <c r="M1771" i="5"/>
  <c r="M1740" i="5"/>
  <c r="M1741" i="5"/>
  <c r="M1686" i="5"/>
  <c r="M1687" i="5"/>
  <c r="M1688" i="5"/>
  <c r="M1690" i="5"/>
  <c r="M1689" i="5"/>
  <c r="M1631" i="5"/>
  <c r="M1632" i="5"/>
  <c r="M1633" i="5"/>
  <c r="M1634" i="5"/>
  <c r="M1600" i="5"/>
  <c r="M1601" i="5"/>
  <c r="M1602" i="5"/>
  <c r="M1564" i="5"/>
  <c r="M1565" i="5"/>
  <c r="M1566" i="5"/>
  <c r="M1567" i="5"/>
  <c r="M1563" i="5"/>
  <c r="M1530" i="5"/>
  <c r="M1531" i="5"/>
  <c r="M1532" i="5"/>
  <c r="M1496" i="5"/>
  <c r="M1497" i="5"/>
  <c r="M1409" i="5"/>
  <c r="M1410" i="5"/>
  <c r="M1384" i="5"/>
  <c r="M1385" i="5"/>
  <c r="M1383" i="5"/>
  <c r="M1355" i="5"/>
  <c r="M1356" i="5"/>
  <c r="M1321" i="5"/>
  <c r="M1322" i="5"/>
  <c r="M1323" i="5"/>
  <c r="M1291" i="5"/>
  <c r="M1292" i="5"/>
  <c r="M1261" i="5"/>
  <c r="M1262" i="5"/>
  <c r="M1260" i="5"/>
  <c r="M1226" i="5"/>
  <c r="M1227" i="5"/>
  <c r="M1228" i="5"/>
  <c r="M1229" i="5"/>
  <c r="M1195" i="5"/>
  <c r="M1196" i="5"/>
  <c r="M1197" i="5"/>
  <c r="M1129" i="5"/>
  <c r="M1130" i="5"/>
  <c r="M1099" i="5"/>
  <c r="M1098" i="5"/>
  <c r="M1100" i="5"/>
  <c r="M1067" i="5"/>
  <c r="M1066" i="5"/>
  <c r="M1037" i="5"/>
  <c r="M1038" i="5"/>
  <c r="M1008" i="5"/>
  <c r="M1009" i="5"/>
  <c r="M943" i="5"/>
  <c r="M944" i="5"/>
  <c r="M945" i="5"/>
  <c r="M942" i="5"/>
  <c r="M916" i="5"/>
  <c r="M917" i="5"/>
  <c r="M918" i="5"/>
  <c r="M860" i="5"/>
  <c r="M861" i="5"/>
  <c r="M831" i="5"/>
  <c r="M832" i="5"/>
  <c r="M758" i="5"/>
  <c r="M759" i="5"/>
  <c r="M757" i="5"/>
  <c r="M722" i="5"/>
  <c r="M723" i="5"/>
  <c r="M724" i="5"/>
  <c r="M658" i="5"/>
  <c r="M659" i="5"/>
  <c r="M660" i="5"/>
  <c r="M632" i="5"/>
  <c r="M630" i="5"/>
  <c r="M631" i="5"/>
  <c r="M629" i="5"/>
  <c r="M600" i="5"/>
  <c r="M601" i="5"/>
  <c r="M568" i="5"/>
  <c r="M569" i="5"/>
  <c r="M570" i="5"/>
  <c r="M537" i="5"/>
  <c r="M535" i="5"/>
  <c r="M536" i="5"/>
  <c r="M475" i="5"/>
  <c r="M476" i="5"/>
  <c r="M441" i="5"/>
  <c r="M442" i="5"/>
  <c r="M443" i="5"/>
  <c r="M410" i="5"/>
  <c r="M411" i="5"/>
  <c r="M412" i="5"/>
  <c r="M413" i="5"/>
  <c r="M377" i="5"/>
  <c r="M378" i="5"/>
  <c r="M379" i="5"/>
  <c r="M376" i="5"/>
  <c r="M344" i="5"/>
  <c r="M343" i="5"/>
  <c r="M283" i="5"/>
  <c r="M282" i="5"/>
  <c r="M251" i="5"/>
  <c r="M252" i="5"/>
  <c r="M218" i="5"/>
  <c r="M219" i="5"/>
  <c r="M220" i="5"/>
  <c r="M221" i="5"/>
  <c r="M155" i="5"/>
  <c r="M156" i="5"/>
  <c r="M157" i="5"/>
  <c r="M122" i="5"/>
  <c r="M123" i="5"/>
  <c r="M121" i="5"/>
  <c r="M124" i="5"/>
  <c r="M89" i="5"/>
  <c r="M90" i="5"/>
  <c r="M88" i="5"/>
  <c r="M59" i="5"/>
  <c r="M60" i="5"/>
  <c r="M30" i="5"/>
  <c r="M28" i="5"/>
  <c r="M29" i="5"/>
  <c r="L2152" i="5"/>
  <c r="L1936" i="5"/>
  <c r="L1912" i="5"/>
  <c r="L1791" i="5"/>
  <c r="L1517" i="5"/>
  <c r="L1487" i="5"/>
  <c r="L822" i="5"/>
  <c r="L713" i="5"/>
  <c r="L594" i="5"/>
  <c r="M1682" i="5"/>
  <c r="L1681" i="5"/>
  <c r="L1683" i="5"/>
  <c r="L1626" i="5"/>
  <c r="L1624" i="5"/>
  <c r="L1625" i="5"/>
  <c r="L1518" i="5"/>
  <c r="L1519" i="5"/>
  <c r="L1520" i="5"/>
  <c r="L1521" i="5"/>
  <c r="L1491" i="5"/>
  <c r="L1492" i="5"/>
  <c r="L1431" i="5"/>
  <c r="L1432" i="5"/>
  <c r="L1254" i="5"/>
  <c r="L1255" i="5"/>
  <c r="L1256" i="5"/>
  <c r="L1033" i="5"/>
  <c r="L1031" i="5"/>
  <c r="L1032" i="5"/>
  <c r="L1004" i="5"/>
  <c r="L1002" i="5"/>
  <c r="L1003" i="5"/>
  <c r="L526" i="5"/>
  <c r="L527" i="5"/>
  <c r="L528" i="5"/>
  <c r="L529" i="5"/>
  <c r="L402" i="5"/>
  <c r="L401" i="5"/>
  <c r="L308" i="5"/>
  <c r="L309" i="5"/>
  <c r="L307" i="5"/>
  <c r="L243" i="5"/>
  <c r="L244" i="5"/>
  <c r="M2040" i="5"/>
  <c r="M2041" i="5"/>
  <c r="M1975" i="5"/>
  <c r="M1976" i="5"/>
  <c r="M1977" i="5"/>
  <c r="M1913" i="5"/>
  <c r="M1914" i="5"/>
  <c r="M1598" i="5"/>
  <c r="M1599" i="5"/>
  <c r="M1435" i="5"/>
  <c r="M1436" i="5"/>
  <c r="M1437" i="5"/>
  <c r="M1438" i="5"/>
  <c r="M1408" i="5"/>
  <c r="M1407" i="5"/>
  <c r="M1406" i="5"/>
  <c r="M1381" i="5"/>
  <c r="M1382" i="5"/>
  <c r="M1352" i="5"/>
  <c r="M1353" i="5"/>
  <c r="M1354" i="5"/>
  <c r="M1289" i="5"/>
  <c r="M1290" i="5"/>
  <c r="M1225" i="5"/>
  <c r="M1224" i="5"/>
  <c r="M1157" i="5"/>
  <c r="M1159" i="5"/>
  <c r="M1158" i="5"/>
  <c r="M1095" i="5"/>
  <c r="M1096" i="5"/>
  <c r="M1097" i="5"/>
  <c r="M1035" i="5"/>
  <c r="M1036" i="5"/>
  <c r="M975" i="5"/>
  <c r="M973" i="5"/>
  <c r="M976" i="5"/>
  <c r="M974" i="5"/>
  <c r="M941" i="5"/>
  <c r="M940" i="5"/>
  <c r="M915" i="5"/>
  <c r="M914" i="5"/>
  <c r="M794" i="5"/>
  <c r="M795" i="5"/>
  <c r="M683" i="5"/>
  <c r="M684" i="5"/>
  <c r="M598" i="5"/>
  <c r="M599" i="5"/>
  <c r="M501" i="5"/>
  <c r="M498" i="5"/>
  <c r="M499" i="5"/>
  <c r="M500" i="5"/>
  <c r="M280" i="5"/>
  <c r="M281" i="5"/>
  <c r="M215" i="5"/>
  <c r="M216" i="5"/>
  <c r="M217" i="5"/>
  <c r="M153" i="5"/>
  <c r="M154" i="5"/>
  <c r="M152" i="5"/>
  <c r="M86" i="5"/>
  <c r="M87" i="5"/>
  <c r="M85" i="5"/>
  <c r="M26" i="5"/>
  <c r="M27" i="5"/>
  <c r="L821" i="5"/>
  <c r="L593" i="5"/>
  <c r="L1999" i="5"/>
  <c r="L2000" i="5"/>
  <c r="L1903" i="5"/>
  <c r="L1904" i="5"/>
  <c r="L1905" i="5"/>
  <c r="L1819" i="5"/>
  <c r="L1820" i="5"/>
  <c r="L1821" i="5"/>
  <c r="L1822" i="5"/>
  <c r="L1758" i="5"/>
  <c r="L1759" i="5"/>
  <c r="L1730" i="5"/>
  <c r="L1731" i="5"/>
  <c r="L1732" i="5"/>
  <c r="L1705" i="5"/>
  <c r="L1706" i="5"/>
  <c r="L1679" i="5"/>
  <c r="L1680" i="5"/>
  <c r="L1652" i="5"/>
  <c r="L1653" i="5"/>
  <c r="L1554" i="5"/>
  <c r="L1553" i="5"/>
  <c r="L1400" i="5"/>
  <c r="L1401" i="5"/>
  <c r="L1402" i="5"/>
  <c r="L1375" i="5"/>
  <c r="L1376" i="5"/>
  <c r="L1377" i="5"/>
  <c r="L1344" i="5"/>
  <c r="L1345" i="5"/>
  <c r="L1346" i="5"/>
  <c r="L1347" i="5"/>
  <c r="L1306" i="5"/>
  <c r="L1307" i="5"/>
  <c r="L1308" i="5"/>
  <c r="L1309" i="5"/>
  <c r="L1281" i="5"/>
  <c r="L1282" i="5"/>
  <c r="L1283" i="5"/>
  <c r="L1218" i="5"/>
  <c r="L1216" i="5"/>
  <c r="L1217" i="5"/>
  <c r="L1182" i="5"/>
  <c r="L1183" i="5"/>
  <c r="L1184" i="5"/>
  <c r="L1181" i="5"/>
  <c r="L1149" i="5"/>
  <c r="L1150" i="5"/>
  <c r="L1119" i="5"/>
  <c r="L1120" i="5"/>
  <c r="L1121" i="5"/>
  <c r="L1089" i="5"/>
  <c r="L1090" i="5"/>
  <c r="L1057" i="5"/>
  <c r="L1058" i="5"/>
  <c r="L1028" i="5"/>
  <c r="L1029" i="5"/>
  <c r="L1030" i="5"/>
  <c r="L1000" i="5"/>
  <c r="L1001" i="5"/>
  <c r="L968" i="5"/>
  <c r="L967" i="5"/>
  <c r="L935" i="5"/>
  <c r="L936" i="5"/>
  <c r="L884" i="5"/>
  <c r="L885" i="5"/>
  <c r="L886" i="5"/>
  <c r="L851" i="5"/>
  <c r="L852" i="5"/>
  <c r="L816" i="5"/>
  <c r="L818" i="5"/>
  <c r="L817" i="5"/>
  <c r="L819" i="5"/>
  <c r="L820" i="5"/>
  <c r="L788" i="5"/>
  <c r="L789" i="5"/>
  <c r="L786" i="5"/>
  <c r="L787" i="5"/>
  <c r="L747" i="5"/>
  <c r="L748" i="5"/>
  <c r="L749" i="5"/>
  <c r="L650" i="5"/>
  <c r="L651" i="5"/>
  <c r="L652" i="5"/>
  <c r="L621" i="5"/>
  <c r="L622" i="5"/>
  <c r="L524" i="5"/>
  <c r="L525" i="5"/>
  <c r="L465" i="5"/>
  <c r="L467" i="5"/>
  <c r="L434" i="5"/>
  <c r="L433" i="5"/>
  <c r="L399" i="5"/>
  <c r="L400" i="5"/>
  <c r="L365" i="5"/>
  <c r="L366" i="5"/>
  <c r="L336" i="5"/>
  <c r="L337" i="5"/>
  <c r="L305" i="5"/>
  <c r="L306" i="5"/>
  <c r="L239" i="5"/>
  <c r="L238" i="5"/>
  <c r="L240" i="5"/>
  <c r="L241" i="5"/>
  <c r="L242" i="5"/>
  <c r="L203" i="5"/>
  <c r="L204" i="5"/>
  <c r="L205" i="5"/>
  <c r="L206" i="5"/>
  <c r="L207" i="5"/>
  <c r="L144" i="5"/>
  <c r="L145" i="5"/>
  <c r="L78" i="5"/>
  <c r="L79" i="5"/>
  <c r="L51" i="5"/>
  <c r="L52" i="5"/>
  <c r="L17" i="5"/>
  <c r="L18" i="5"/>
  <c r="L16" i="5"/>
  <c r="M2117" i="5"/>
  <c r="M2118" i="5"/>
  <c r="M2087" i="5"/>
  <c r="M2089" i="5"/>
  <c r="M2088" i="5"/>
  <c r="M2063" i="5"/>
  <c r="M2062" i="5"/>
  <c r="M2037" i="5"/>
  <c r="M2036" i="5"/>
  <c r="M2038" i="5"/>
  <c r="M2039" i="5"/>
  <c r="M2003" i="5"/>
  <c r="M2004" i="5"/>
  <c r="M1973" i="5"/>
  <c r="M1974" i="5"/>
  <c r="M1939" i="5"/>
  <c r="M1940" i="5"/>
  <c r="M1941" i="5"/>
  <c r="M1912" i="5"/>
  <c r="M1910" i="5"/>
  <c r="M1911" i="5"/>
  <c r="M1877" i="5"/>
  <c r="M1878" i="5"/>
  <c r="M1824" i="5"/>
  <c r="M1825" i="5"/>
  <c r="M1826" i="5"/>
  <c r="M1795" i="5"/>
  <c r="M1796" i="5"/>
  <c r="M1764" i="5"/>
  <c r="M1765" i="5"/>
  <c r="M1766" i="5"/>
  <c r="M1734" i="5"/>
  <c r="M1735" i="5"/>
  <c r="M1736" i="5"/>
  <c r="M1709" i="5"/>
  <c r="M1710" i="5"/>
  <c r="M1711" i="5"/>
  <c r="M1655" i="5"/>
  <c r="M1656" i="5"/>
  <c r="M1657" i="5"/>
  <c r="M1594" i="5"/>
  <c r="M1595" i="5"/>
  <c r="M1596" i="5"/>
  <c r="M1597" i="5"/>
  <c r="M1522" i="5"/>
  <c r="M1523" i="5"/>
  <c r="M1524" i="5"/>
  <c r="M1525" i="5"/>
  <c r="M1494" i="5"/>
  <c r="M1493" i="5"/>
  <c r="M1433" i="5"/>
  <c r="M1434" i="5"/>
  <c r="M1404" i="5"/>
  <c r="M1405" i="5"/>
  <c r="M1315" i="5"/>
  <c r="M1314" i="5"/>
  <c r="M1316" i="5"/>
  <c r="M1317" i="5"/>
  <c r="M1287" i="5"/>
  <c r="M1288" i="5"/>
  <c r="M1221" i="5"/>
  <c r="M1223" i="5"/>
  <c r="M1222" i="5"/>
  <c r="M1154" i="5"/>
  <c r="M1155" i="5"/>
  <c r="M1156" i="5"/>
  <c r="M1123" i="5"/>
  <c r="M1124" i="5"/>
  <c r="M1125" i="5"/>
  <c r="M1093" i="5"/>
  <c r="M1094" i="5"/>
  <c r="M1092" i="5"/>
  <c r="M1063" i="5"/>
  <c r="M1062" i="5"/>
  <c r="M1006" i="5"/>
  <c r="M1005" i="5"/>
  <c r="M939" i="5"/>
  <c r="M938" i="5"/>
  <c r="M911" i="5"/>
  <c r="M912" i="5"/>
  <c r="M913" i="5"/>
  <c r="M890" i="5"/>
  <c r="M889" i="5"/>
  <c r="M856" i="5"/>
  <c r="M858" i="5"/>
  <c r="M857" i="5"/>
  <c r="M825" i="5"/>
  <c r="M826" i="5"/>
  <c r="M827" i="5"/>
  <c r="M828" i="5"/>
  <c r="M829" i="5"/>
  <c r="M792" i="5"/>
  <c r="M793" i="5"/>
  <c r="M717" i="5"/>
  <c r="M718" i="5"/>
  <c r="M719" i="5"/>
  <c r="M681" i="5"/>
  <c r="M682" i="5"/>
  <c r="M654" i="5"/>
  <c r="M655" i="5"/>
  <c r="M656" i="5"/>
  <c r="M624" i="5"/>
  <c r="M625" i="5"/>
  <c r="M597" i="5"/>
  <c r="M596" i="5"/>
  <c r="M563" i="5"/>
  <c r="M564" i="5"/>
  <c r="M565" i="5"/>
  <c r="M530" i="5"/>
  <c r="M531" i="5"/>
  <c r="M532" i="5"/>
  <c r="M495" i="5"/>
  <c r="M496" i="5"/>
  <c r="M497" i="5"/>
  <c r="M470" i="5"/>
  <c r="M471" i="5"/>
  <c r="M437" i="5"/>
  <c r="M438" i="5"/>
  <c r="M439" i="5"/>
  <c r="M405" i="5"/>
  <c r="M406" i="5"/>
  <c r="M403" i="5"/>
  <c r="M404" i="5"/>
  <c r="M369" i="5"/>
  <c r="M370" i="5"/>
  <c r="M371" i="5"/>
  <c r="M372" i="5"/>
  <c r="M340" i="5"/>
  <c r="M341" i="5"/>
  <c r="M310" i="5"/>
  <c r="M311" i="5"/>
  <c r="M312" i="5"/>
  <c r="M278" i="5"/>
  <c r="M279" i="5"/>
  <c r="M276" i="5"/>
  <c r="M277" i="5"/>
  <c r="M246" i="5"/>
  <c r="M247" i="5"/>
  <c r="M245" i="5"/>
  <c r="M213" i="5"/>
  <c r="M214" i="5"/>
  <c r="M211" i="5"/>
  <c r="M212" i="5"/>
  <c r="M182" i="5"/>
  <c r="M183" i="5"/>
  <c r="M149" i="5"/>
  <c r="M150" i="5"/>
  <c r="M151" i="5"/>
  <c r="M117" i="5"/>
  <c r="M118" i="5"/>
  <c r="M119" i="5"/>
  <c r="M56" i="5"/>
  <c r="M54" i="5"/>
  <c r="M55" i="5"/>
  <c r="M22" i="5"/>
  <c r="M23" i="5"/>
  <c r="M24" i="5"/>
  <c r="M25" i="5"/>
  <c r="L2150" i="5"/>
  <c r="L2078" i="5"/>
  <c r="L2030" i="5"/>
  <c r="L1934" i="5"/>
  <c r="L1763" i="5"/>
  <c r="L1711" i="5"/>
  <c r="L1544" i="5"/>
  <c r="L1515" i="5"/>
  <c r="L1214" i="5"/>
  <c r="L970" i="5"/>
  <c r="L592" i="5"/>
  <c r="M1680" i="5"/>
  <c r="L2109" i="5"/>
  <c r="L2110" i="5"/>
  <c r="L2111" i="5"/>
  <c r="L1965" i="5"/>
  <c r="L1966" i="5"/>
  <c r="L1967" i="5"/>
  <c r="L1846" i="5"/>
  <c r="L1847" i="5"/>
  <c r="L1755" i="5"/>
  <c r="L1756" i="5"/>
  <c r="L1757" i="5"/>
  <c r="L1677" i="5"/>
  <c r="L1678" i="5"/>
  <c r="L1650" i="5"/>
  <c r="L1651" i="5"/>
  <c r="L1590" i="5"/>
  <c r="L1588" i="5"/>
  <c r="L1589" i="5"/>
  <c r="L1551" i="5"/>
  <c r="L1552" i="5"/>
  <c r="L1512" i="5"/>
  <c r="L1513" i="5"/>
  <c r="L1458" i="5"/>
  <c r="L1459" i="5"/>
  <c r="L1398" i="5"/>
  <c r="L1399" i="5"/>
  <c r="L1374" i="5"/>
  <c r="L1371" i="5"/>
  <c r="L1340" i="5"/>
  <c r="L1341" i="5"/>
  <c r="L1342" i="5"/>
  <c r="L1343" i="5"/>
  <c r="L1179" i="5"/>
  <c r="L1180" i="5"/>
  <c r="L1146" i="5"/>
  <c r="L1147" i="5"/>
  <c r="L1148" i="5"/>
  <c r="L1117" i="5"/>
  <c r="L1118" i="5"/>
  <c r="L1055" i="5"/>
  <c r="L1056" i="5"/>
  <c r="L1026" i="5"/>
  <c r="L1027" i="5"/>
  <c r="L962" i="5"/>
  <c r="L963" i="5"/>
  <c r="L964" i="5"/>
  <c r="L965" i="5"/>
  <c r="L966" i="5"/>
  <c r="L933" i="5"/>
  <c r="L934" i="5"/>
  <c r="L906" i="5"/>
  <c r="L907" i="5"/>
  <c r="L881" i="5"/>
  <c r="L882" i="5"/>
  <c r="L883" i="5"/>
  <c r="L848" i="5"/>
  <c r="L849" i="5"/>
  <c r="L850" i="5"/>
  <c r="L815" i="5"/>
  <c r="L814" i="5"/>
  <c r="L782" i="5"/>
  <c r="L785" i="5"/>
  <c r="L783" i="5"/>
  <c r="L744" i="5"/>
  <c r="L746" i="5"/>
  <c r="L745" i="5"/>
  <c r="L708" i="5"/>
  <c r="L710" i="5"/>
  <c r="L709" i="5"/>
  <c r="L674" i="5"/>
  <c r="L675" i="5"/>
  <c r="L676" i="5"/>
  <c r="L677" i="5"/>
  <c r="L648" i="5"/>
  <c r="L649" i="5"/>
  <c r="L620" i="5"/>
  <c r="L619" i="5"/>
  <c r="L588" i="5"/>
  <c r="L589" i="5"/>
  <c r="L555" i="5"/>
  <c r="L556" i="5"/>
  <c r="L520" i="5"/>
  <c r="L521" i="5"/>
  <c r="L522" i="5"/>
  <c r="L523" i="5"/>
  <c r="L490" i="5"/>
  <c r="L491" i="5"/>
  <c r="L462" i="5"/>
  <c r="L461" i="5"/>
  <c r="L463" i="5"/>
  <c r="L464" i="5"/>
  <c r="L430" i="5"/>
  <c r="L431" i="5"/>
  <c r="L432" i="5"/>
  <c r="L396" i="5"/>
  <c r="L397" i="5"/>
  <c r="L398" i="5"/>
  <c r="L362" i="5"/>
  <c r="L363" i="5"/>
  <c r="L333" i="5"/>
  <c r="L332" i="5"/>
  <c r="L334" i="5"/>
  <c r="L335" i="5"/>
  <c r="L302" i="5"/>
  <c r="L303" i="5"/>
  <c r="L304" i="5"/>
  <c r="L300" i="5"/>
  <c r="L301" i="5"/>
  <c r="L272" i="5"/>
  <c r="L271" i="5"/>
  <c r="L198" i="5"/>
  <c r="L200" i="5"/>
  <c r="L201" i="5"/>
  <c r="L199" i="5"/>
  <c r="L174" i="5"/>
  <c r="L176" i="5"/>
  <c r="L177" i="5"/>
  <c r="L175" i="5"/>
  <c r="L143" i="5"/>
  <c r="L142" i="5"/>
  <c r="L109" i="5"/>
  <c r="L110" i="5"/>
  <c r="L77" i="5"/>
  <c r="L76" i="5"/>
  <c r="L49" i="5"/>
  <c r="L50" i="5"/>
  <c r="L13" i="5"/>
  <c r="L14" i="5"/>
  <c r="L15" i="5"/>
  <c r="M2113" i="5"/>
  <c r="M2115" i="5"/>
  <c r="M2114" i="5"/>
  <c r="M2116" i="5"/>
  <c r="M2084" i="5"/>
  <c r="M2085" i="5"/>
  <c r="M2086" i="5"/>
  <c r="M2059" i="5"/>
  <c r="M2060" i="5"/>
  <c r="M2061" i="5"/>
  <c r="M2033" i="5"/>
  <c r="M2034" i="5"/>
  <c r="M2035" i="5"/>
  <c r="M2002" i="5"/>
  <c r="M2001" i="5"/>
  <c r="M1936" i="5"/>
  <c r="M1937" i="5"/>
  <c r="M1938" i="5"/>
  <c r="M1935" i="5"/>
  <c r="M1906" i="5"/>
  <c r="M1907" i="5"/>
  <c r="M1908" i="5"/>
  <c r="M1909" i="5"/>
  <c r="M1852" i="5"/>
  <c r="M1853" i="5"/>
  <c r="M1854" i="5"/>
  <c r="M1850" i="5"/>
  <c r="M1792" i="5"/>
  <c r="M1793" i="5"/>
  <c r="M1794" i="5"/>
  <c r="M1791" i="5"/>
  <c r="M1760" i="5"/>
  <c r="M1762" i="5"/>
  <c r="M1761" i="5"/>
  <c r="M1763" i="5"/>
  <c r="M1708" i="5"/>
  <c r="M1707" i="5"/>
  <c r="M1624" i="5"/>
  <c r="M1625" i="5"/>
  <c r="M1626" i="5"/>
  <c r="M1592" i="5"/>
  <c r="M1593" i="5"/>
  <c r="M1558" i="5"/>
  <c r="M1557" i="5"/>
  <c r="M1559" i="5"/>
  <c r="M1560" i="5"/>
  <c r="M1518" i="5"/>
  <c r="M1520" i="5"/>
  <c r="M1519" i="5"/>
  <c r="M1521" i="5"/>
  <c r="M1492" i="5"/>
  <c r="M1491" i="5"/>
  <c r="M1462" i="5"/>
  <c r="M1464" i="5"/>
  <c r="M1463" i="5"/>
  <c r="M1432" i="5"/>
  <c r="M1431" i="5"/>
  <c r="M1348" i="5"/>
  <c r="M1349" i="5"/>
  <c r="M1350" i="5"/>
  <c r="M1310" i="5"/>
  <c r="M1311" i="5"/>
  <c r="M1312" i="5"/>
  <c r="M1313" i="5"/>
  <c r="M1285" i="5"/>
  <c r="M1286" i="5"/>
  <c r="M1284" i="5"/>
  <c r="M1253" i="5"/>
  <c r="M1255" i="5"/>
  <c r="M1254" i="5"/>
  <c r="M1256" i="5"/>
  <c r="M1219" i="5"/>
  <c r="M1220" i="5"/>
  <c r="M1189" i="5"/>
  <c r="M1187" i="5"/>
  <c r="M1188" i="5"/>
  <c r="M1185" i="5"/>
  <c r="M1186" i="5"/>
  <c r="M1153" i="5"/>
  <c r="M1152" i="5"/>
  <c r="M1059" i="5"/>
  <c r="M1060" i="5"/>
  <c r="M1061" i="5"/>
  <c r="M1033" i="5"/>
  <c r="M1031" i="5"/>
  <c r="M1032" i="5"/>
  <c r="M1002" i="5"/>
  <c r="M1003" i="5"/>
  <c r="M1004" i="5"/>
  <c r="M969" i="5"/>
  <c r="M970" i="5"/>
  <c r="M971" i="5"/>
  <c r="M887" i="5"/>
  <c r="M888" i="5"/>
  <c r="M854" i="5"/>
  <c r="M855" i="5"/>
  <c r="M853" i="5"/>
  <c r="M822" i="5"/>
  <c r="M821" i="5"/>
  <c r="M823" i="5"/>
  <c r="M824" i="5"/>
  <c r="M790" i="5"/>
  <c r="M791" i="5"/>
  <c r="M753" i="5"/>
  <c r="M750" i="5"/>
  <c r="M751" i="5"/>
  <c r="M752" i="5"/>
  <c r="M714" i="5"/>
  <c r="M715" i="5"/>
  <c r="M716" i="5"/>
  <c r="M679" i="5"/>
  <c r="M680" i="5"/>
  <c r="M593" i="5"/>
  <c r="M594" i="5"/>
  <c r="M595" i="5"/>
  <c r="M561" i="5"/>
  <c r="M562" i="5"/>
  <c r="M558" i="5"/>
  <c r="M560" i="5"/>
  <c r="M559" i="5"/>
  <c r="M526" i="5"/>
  <c r="M527" i="5"/>
  <c r="M528" i="5"/>
  <c r="M529" i="5"/>
  <c r="M494" i="5"/>
  <c r="M493" i="5"/>
  <c r="M435" i="5"/>
  <c r="M436" i="5"/>
  <c r="M401" i="5"/>
  <c r="M402" i="5"/>
  <c r="M367" i="5"/>
  <c r="M368" i="5"/>
  <c r="M338" i="5"/>
  <c r="M339" i="5"/>
  <c r="M309" i="5"/>
  <c r="M307" i="5"/>
  <c r="M308" i="5"/>
  <c r="M274" i="5"/>
  <c r="M275" i="5"/>
  <c r="M243" i="5"/>
  <c r="M244" i="5"/>
  <c r="M208" i="5"/>
  <c r="M209" i="5"/>
  <c r="M210" i="5"/>
  <c r="M179" i="5"/>
  <c r="M180" i="5"/>
  <c r="M181" i="5"/>
  <c r="M146" i="5"/>
  <c r="M147" i="5"/>
  <c r="M148" i="5"/>
  <c r="M115" i="5"/>
  <c r="M116" i="5"/>
  <c r="M113" i="5"/>
  <c r="M114" i="5"/>
  <c r="M81" i="5"/>
  <c r="M82" i="5"/>
  <c r="M83" i="5"/>
  <c r="M80" i="5"/>
  <c r="M21" i="5"/>
  <c r="M19" i="5"/>
  <c r="M20" i="5"/>
  <c r="L2148" i="5"/>
  <c r="L2076" i="5"/>
  <c r="L2052" i="5"/>
  <c r="L2028" i="5"/>
  <c r="L2004" i="5"/>
  <c r="L1932" i="5"/>
  <c r="L1735" i="5"/>
  <c r="L1708" i="5"/>
  <c r="L1682" i="5"/>
  <c r="L1656" i="5"/>
  <c r="L1543" i="5"/>
  <c r="L1313" i="5"/>
  <c r="L1213" i="5"/>
  <c r="L1018" i="5"/>
  <c r="L679" i="5"/>
  <c r="L591" i="5"/>
  <c r="L470" i="5"/>
  <c r="M1971" i="5"/>
  <c r="L2084" i="5"/>
  <c r="L2085" i="5"/>
  <c r="L2086" i="5"/>
  <c r="L2001" i="5"/>
  <c r="L2002" i="5"/>
  <c r="L1350" i="5"/>
  <c r="L1348" i="5"/>
  <c r="L1349" i="5"/>
  <c r="L1284" i="5"/>
  <c r="L1285" i="5"/>
  <c r="L1286" i="5"/>
  <c r="L1185" i="5"/>
  <c r="L1186" i="5"/>
  <c r="L1187" i="5"/>
  <c r="L1188" i="5"/>
  <c r="L887" i="5"/>
  <c r="L888" i="5"/>
  <c r="L791" i="5"/>
  <c r="L790" i="5"/>
  <c r="L113" i="5"/>
  <c r="L114" i="5"/>
  <c r="L115" i="5"/>
  <c r="L116" i="5"/>
  <c r="L80" i="5"/>
  <c r="L81" i="5"/>
  <c r="L83" i="5"/>
  <c r="L82" i="5"/>
  <c r="M2008" i="5"/>
  <c r="M2006" i="5"/>
  <c r="M2005" i="5"/>
  <c r="M2007" i="5"/>
  <c r="M1798" i="5"/>
  <c r="M1797" i="5"/>
  <c r="M1768" i="5"/>
  <c r="M1767" i="5"/>
  <c r="M1712" i="5"/>
  <c r="M1713" i="5"/>
  <c r="M1528" i="5"/>
  <c r="M1526" i="5"/>
  <c r="M1527" i="5"/>
  <c r="M1529" i="5"/>
  <c r="M1319" i="5"/>
  <c r="M1318" i="5"/>
  <c r="M1320" i="5"/>
  <c r="M755" i="5"/>
  <c r="M756" i="5"/>
  <c r="M720" i="5"/>
  <c r="M721" i="5"/>
  <c r="M626" i="5"/>
  <c r="M627" i="5"/>
  <c r="M628" i="5"/>
  <c r="M534" i="5"/>
  <c r="M533" i="5"/>
  <c r="M407" i="5"/>
  <c r="M408" i="5"/>
  <c r="M409" i="5"/>
  <c r="M374" i="5"/>
  <c r="M375" i="5"/>
  <c r="M373" i="5"/>
  <c r="M314" i="5"/>
  <c r="M313" i="5"/>
  <c r="M249" i="5"/>
  <c r="M250" i="5"/>
  <c r="M248" i="5"/>
  <c r="M184" i="5"/>
  <c r="M185" i="5"/>
  <c r="M57" i="5"/>
  <c r="M58" i="5"/>
  <c r="L2023" i="5"/>
  <c r="L2024" i="5"/>
  <c r="L2025" i="5"/>
  <c r="L2026" i="5"/>
  <c r="L2027" i="5"/>
  <c r="L1963" i="5"/>
  <c r="L1964" i="5"/>
  <c r="L1929" i="5"/>
  <c r="L1930" i="5"/>
  <c r="L1396" i="5"/>
  <c r="L1397" i="5"/>
  <c r="L1247" i="5"/>
  <c r="L1248" i="5"/>
  <c r="L1249" i="5"/>
  <c r="L1176" i="5"/>
  <c r="L1177" i="5"/>
  <c r="L1178" i="5"/>
  <c r="L1114" i="5"/>
  <c r="L1115" i="5"/>
  <c r="L1116" i="5"/>
  <c r="L1023" i="5"/>
  <c r="L1024" i="5"/>
  <c r="L878" i="5"/>
  <c r="L877" i="5"/>
  <c r="L879" i="5"/>
  <c r="L880" i="5"/>
  <c r="L846" i="5"/>
  <c r="L847" i="5"/>
  <c r="L779" i="5"/>
  <c r="L780" i="5"/>
  <c r="L778" i="5"/>
  <c r="L781" i="5"/>
  <c r="L742" i="5"/>
  <c r="L743" i="5"/>
  <c r="L704" i="5"/>
  <c r="L705" i="5"/>
  <c r="L706" i="5"/>
  <c r="L707" i="5"/>
  <c r="L703" i="5"/>
  <c r="L672" i="5"/>
  <c r="L673" i="5"/>
  <c r="L646" i="5"/>
  <c r="L647" i="5"/>
  <c r="L615" i="5"/>
  <c r="L616" i="5"/>
  <c r="L617" i="5"/>
  <c r="L618" i="5"/>
  <c r="L586" i="5"/>
  <c r="L587" i="5"/>
  <c r="L551" i="5"/>
  <c r="L552" i="5"/>
  <c r="L554" i="5"/>
  <c r="L553" i="5"/>
  <c r="L487" i="5"/>
  <c r="L488" i="5"/>
  <c r="L489" i="5"/>
  <c r="L460" i="5"/>
  <c r="L459" i="5"/>
  <c r="L428" i="5"/>
  <c r="L427" i="5"/>
  <c r="L429" i="5"/>
  <c r="L395" i="5"/>
  <c r="L393" i="5"/>
  <c r="L394" i="5"/>
  <c r="L360" i="5"/>
  <c r="L359" i="5"/>
  <c r="L361" i="5"/>
  <c r="L297" i="5"/>
  <c r="L298" i="5"/>
  <c r="L299" i="5"/>
  <c r="L269" i="5"/>
  <c r="L270" i="5"/>
  <c r="L267" i="5"/>
  <c r="L268" i="5"/>
  <c r="L233" i="5"/>
  <c r="L234" i="5"/>
  <c r="L236" i="5"/>
  <c r="L235" i="5"/>
  <c r="L197" i="5"/>
  <c r="L195" i="5"/>
  <c r="L196" i="5"/>
  <c r="L173" i="5"/>
  <c r="L172" i="5"/>
  <c r="L140" i="5"/>
  <c r="L141" i="5"/>
  <c r="L107" i="5"/>
  <c r="L106" i="5"/>
  <c r="L108" i="5"/>
  <c r="L74" i="5"/>
  <c r="L75" i="5"/>
  <c r="L11" i="5"/>
  <c r="L10" i="5"/>
  <c r="L12" i="5"/>
  <c r="M2057" i="5"/>
  <c r="M2058" i="5"/>
  <c r="M2031" i="5"/>
  <c r="M2032" i="5"/>
  <c r="M1996" i="5"/>
  <c r="M1997" i="5"/>
  <c r="M1999" i="5"/>
  <c r="M1998" i="5"/>
  <c r="M2000" i="5"/>
  <c r="M1968" i="5"/>
  <c r="M1969" i="5"/>
  <c r="M1932" i="5"/>
  <c r="M1933" i="5"/>
  <c r="M1934" i="5"/>
  <c r="M1903" i="5"/>
  <c r="M1904" i="5"/>
  <c r="M1905" i="5"/>
  <c r="M1873" i="5"/>
  <c r="M1874" i="5"/>
  <c r="M1875" i="5"/>
  <c r="M1848" i="5"/>
  <c r="M1849" i="5"/>
  <c r="M1819" i="5"/>
  <c r="M1820" i="5"/>
  <c r="M1822" i="5"/>
  <c r="M1821" i="5"/>
  <c r="M1789" i="5"/>
  <c r="M1790" i="5"/>
  <c r="M1758" i="5"/>
  <c r="M1759" i="5"/>
  <c r="M1732" i="5"/>
  <c r="M1730" i="5"/>
  <c r="M1731" i="5"/>
  <c r="M1705" i="5"/>
  <c r="M1706" i="5"/>
  <c r="M1652" i="5"/>
  <c r="M1653" i="5"/>
  <c r="M1622" i="5"/>
  <c r="M1623" i="5"/>
  <c r="M1553" i="5"/>
  <c r="M1554" i="5"/>
  <c r="M1555" i="5"/>
  <c r="M1556" i="5"/>
  <c r="M1516" i="5"/>
  <c r="M1514" i="5"/>
  <c r="M1515" i="5"/>
  <c r="M1517" i="5"/>
  <c r="M1487" i="5"/>
  <c r="M1488" i="5"/>
  <c r="M1489" i="5"/>
  <c r="M1490" i="5"/>
  <c r="M1460" i="5"/>
  <c r="M1461" i="5"/>
  <c r="M1429" i="5"/>
  <c r="M1430" i="5"/>
  <c r="M1401" i="5"/>
  <c r="M1400" i="5"/>
  <c r="M1402" i="5"/>
  <c r="M1375" i="5"/>
  <c r="M1377" i="5"/>
  <c r="M1378" i="5"/>
  <c r="M1376" i="5"/>
  <c r="M1345" i="5"/>
  <c r="M1346" i="5"/>
  <c r="M1347" i="5"/>
  <c r="M1309" i="5"/>
  <c r="M1307" i="5"/>
  <c r="M1308" i="5"/>
  <c r="M1283" i="5"/>
  <c r="M1281" i="5"/>
  <c r="M1282" i="5"/>
  <c r="M1216" i="5"/>
  <c r="M1217" i="5"/>
  <c r="M1218" i="5"/>
  <c r="M1181" i="5"/>
  <c r="M1183" i="5"/>
  <c r="M1182" i="5"/>
  <c r="M1184" i="5"/>
  <c r="M1149" i="5"/>
  <c r="M1151" i="5"/>
  <c r="M1150" i="5"/>
  <c r="M1119" i="5"/>
  <c r="M1120" i="5"/>
  <c r="M1121" i="5"/>
  <c r="M1089" i="5"/>
  <c r="M1090" i="5"/>
  <c r="M1057" i="5"/>
  <c r="M1058" i="5"/>
  <c r="M1028" i="5"/>
  <c r="M1029" i="5"/>
  <c r="M1030" i="5"/>
  <c r="M999" i="5"/>
  <c r="M1000" i="5"/>
  <c r="M1001" i="5"/>
  <c r="M967" i="5"/>
  <c r="M968" i="5"/>
  <c r="M935" i="5"/>
  <c r="M936" i="5"/>
  <c r="M886" i="5"/>
  <c r="M884" i="5"/>
  <c r="M885" i="5"/>
  <c r="M851" i="5"/>
  <c r="M852" i="5"/>
  <c r="M818" i="5"/>
  <c r="M819" i="5"/>
  <c r="M816" i="5"/>
  <c r="M817" i="5"/>
  <c r="M820" i="5"/>
  <c r="M789" i="5"/>
  <c r="M786" i="5"/>
  <c r="M787" i="5"/>
  <c r="M788" i="5"/>
  <c r="M747" i="5"/>
  <c r="M748" i="5"/>
  <c r="M749" i="5"/>
  <c r="M711" i="5"/>
  <c r="M712" i="5"/>
  <c r="M713" i="5"/>
  <c r="M650" i="5"/>
  <c r="M651" i="5"/>
  <c r="M652" i="5"/>
  <c r="M621" i="5"/>
  <c r="M622" i="5"/>
  <c r="M590" i="5"/>
  <c r="M591" i="5"/>
  <c r="M592" i="5"/>
  <c r="M525" i="5"/>
  <c r="M524" i="5"/>
  <c r="M465" i="5"/>
  <c r="M466" i="5"/>
  <c r="M467" i="5"/>
  <c r="M468" i="5"/>
  <c r="M434" i="5"/>
  <c r="M433" i="5"/>
  <c r="M399" i="5"/>
  <c r="M400" i="5"/>
  <c r="M364" i="5"/>
  <c r="M365" i="5"/>
  <c r="M366" i="5"/>
  <c r="M336" i="5"/>
  <c r="M337" i="5"/>
  <c r="M305" i="5"/>
  <c r="M306" i="5"/>
  <c r="M242" i="5"/>
  <c r="M238" i="5"/>
  <c r="M239" i="5"/>
  <c r="M240" i="5"/>
  <c r="M241" i="5"/>
  <c r="M206" i="5"/>
  <c r="M207" i="5"/>
  <c r="M203" i="5"/>
  <c r="M204" i="5"/>
  <c r="M205" i="5"/>
  <c r="M144" i="5"/>
  <c r="M145" i="5"/>
  <c r="M111" i="5"/>
  <c r="M112" i="5"/>
  <c r="M79" i="5"/>
  <c r="M78" i="5"/>
  <c r="M51" i="5"/>
  <c r="M52" i="5"/>
  <c r="M17" i="5"/>
  <c r="M18" i="5"/>
  <c r="M16" i="5"/>
  <c r="L2142" i="5"/>
  <c r="L2118" i="5"/>
  <c r="L1998" i="5"/>
  <c r="L1974" i="5"/>
  <c r="L1926" i="5"/>
  <c r="L1902" i="5"/>
  <c r="L1878" i="5"/>
  <c r="L1854" i="5"/>
  <c r="L1754" i="5"/>
  <c r="L1728" i="5"/>
  <c r="L1649" i="5"/>
  <c r="L1623" i="5"/>
  <c r="L1597" i="5"/>
  <c r="L1312" i="5"/>
  <c r="L1253" i="5"/>
  <c r="L1212" i="5"/>
  <c r="L367" i="5"/>
  <c r="L202" i="5"/>
  <c r="M1970" i="5"/>
  <c r="L2059" i="5"/>
  <c r="L2060" i="5"/>
  <c r="L2061" i="5"/>
  <c r="L1906" i="5"/>
  <c r="L1907" i="5"/>
  <c r="L1909" i="5"/>
  <c r="L1760" i="5"/>
  <c r="L1762" i="5"/>
  <c r="L1559" i="5"/>
  <c r="L1560" i="5"/>
  <c r="L1462" i="5"/>
  <c r="L1463" i="5"/>
  <c r="L1464" i="5"/>
  <c r="L1219" i="5"/>
  <c r="L1220" i="5"/>
  <c r="L1059" i="5"/>
  <c r="L1060" i="5"/>
  <c r="L1061" i="5"/>
  <c r="L909" i="5"/>
  <c r="L910" i="5"/>
  <c r="L854" i="5"/>
  <c r="L853" i="5"/>
  <c r="L855" i="5"/>
  <c r="L752" i="5"/>
  <c r="L753" i="5"/>
  <c r="L750" i="5"/>
  <c r="L751" i="5"/>
  <c r="L560" i="5"/>
  <c r="L561" i="5"/>
  <c r="L562" i="5"/>
  <c r="L558" i="5"/>
  <c r="L493" i="5"/>
  <c r="L494" i="5"/>
  <c r="L435" i="5"/>
  <c r="L436" i="5"/>
  <c r="L338" i="5"/>
  <c r="L339" i="5"/>
  <c r="L275" i="5"/>
  <c r="L274" i="5"/>
  <c r="L209" i="5"/>
  <c r="L210" i="5"/>
  <c r="L208" i="5"/>
  <c r="L146" i="5"/>
  <c r="L147" i="5"/>
  <c r="L148" i="5"/>
  <c r="L19" i="5"/>
  <c r="L20" i="5"/>
  <c r="L21" i="5"/>
  <c r="M2122" i="5"/>
  <c r="M2119" i="5"/>
  <c r="M2120" i="5"/>
  <c r="M2121" i="5"/>
  <c r="M1942" i="5"/>
  <c r="M1943" i="5"/>
  <c r="M1944" i="5"/>
  <c r="M1856" i="5"/>
  <c r="M1858" i="5"/>
  <c r="M1857" i="5"/>
  <c r="M1738" i="5"/>
  <c r="M1737" i="5"/>
  <c r="M1739" i="5"/>
  <c r="M1660" i="5"/>
  <c r="M1658" i="5"/>
  <c r="M1659" i="5"/>
  <c r="M1628" i="5"/>
  <c r="M1630" i="5"/>
  <c r="M1629" i="5"/>
  <c r="M1466" i="5"/>
  <c r="M1467" i="5"/>
  <c r="M1191" i="5"/>
  <c r="M1192" i="5"/>
  <c r="M1193" i="5"/>
  <c r="M1194" i="5"/>
  <c r="M1127" i="5"/>
  <c r="M1126" i="5"/>
  <c r="M1128" i="5"/>
  <c r="M1064" i="5"/>
  <c r="M1065" i="5"/>
  <c r="M891" i="5"/>
  <c r="M893" i="5"/>
  <c r="M892" i="5"/>
  <c r="M566" i="5"/>
  <c r="M567" i="5"/>
  <c r="M472" i="5"/>
  <c r="M473" i="5"/>
  <c r="M474" i="5"/>
  <c r="L971" i="5"/>
  <c r="L1785" i="5"/>
  <c r="L1786" i="5"/>
  <c r="L1585" i="5"/>
  <c r="L1586" i="5"/>
  <c r="L1587" i="5"/>
  <c r="L1549" i="5"/>
  <c r="L1550" i="5"/>
  <c r="L1510" i="5"/>
  <c r="L1511" i="5"/>
  <c r="L1454" i="5"/>
  <c r="L1455" i="5"/>
  <c r="L1425" i="5"/>
  <c r="L1424" i="5"/>
  <c r="L1338" i="5"/>
  <c r="L1339" i="5"/>
  <c r="L1337" i="5"/>
  <c r="L1278" i="5"/>
  <c r="L1279" i="5"/>
  <c r="L1085" i="5"/>
  <c r="L1086" i="5"/>
  <c r="L1087" i="5"/>
  <c r="L1053" i="5"/>
  <c r="L1054" i="5"/>
  <c r="L992" i="5"/>
  <c r="L993" i="5"/>
  <c r="L991" i="5"/>
  <c r="L994" i="5"/>
  <c r="L995" i="5"/>
  <c r="L959" i="5"/>
  <c r="L960" i="5"/>
  <c r="L961" i="5"/>
  <c r="L903" i="5"/>
  <c r="L904" i="5"/>
  <c r="L905" i="5"/>
  <c r="L812" i="5"/>
  <c r="L813" i="5"/>
  <c r="L811" i="5"/>
  <c r="L45" i="5"/>
  <c r="L47" i="5"/>
  <c r="L46" i="5"/>
  <c r="L48" i="5"/>
  <c r="L1997" i="5"/>
  <c r="L1901" i="5"/>
  <c r="L1853" i="5"/>
  <c r="L1753" i="5"/>
  <c r="L1727" i="5"/>
  <c r="L1701" i="5"/>
  <c r="L1648" i="5"/>
  <c r="L1596" i="5"/>
  <c r="L1311" i="5"/>
  <c r="L784" i="5"/>
  <c r="L559" i="5"/>
  <c r="L468" i="5"/>
  <c r="L364" i="5"/>
  <c r="L181" i="5"/>
  <c r="M910" i="5"/>
  <c r="L2143" i="5"/>
  <c r="L2155" i="5"/>
  <c r="L2132" i="5"/>
  <c r="L2144" i="5"/>
  <c r="L2156" i="5"/>
  <c r="L2133" i="5"/>
  <c r="L2145" i="5"/>
  <c r="L2134" i="5"/>
  <c r="L2146" i="5"/>
  <c r="L2135" i="5"/>
  <c r="L2147" i="5"/>
  <c r="L2137" i="5"/>
  <c r="L2149" i="5"/>
  <c r="L2071" i="5"/>
  <c r="L2072" i="5"/>
  <c r="L2073" i="5"/>
  <c r="L1987" i="5"/>
  <c r="L1988" i="5"/>
  <c r="L1989" i="5"/>
  <c r="L1810" i="5"/>
  <c r="L1811" i="5"/>
  <c r="L1782" i="5"/>
  <c r="L1783" i="5"/>
  <c r="L1719" i="5"/>
  <c r="L1720" i="5"/>
  <c r="L1614" i="5"/>
  <c r="L1611" i="5"/>
  <c r="L1612" i="5"/>
  <c r="L1613" i="5"/>
  <c r="L1615" i="5"/>
  <c r="L1506" i="5"/>
  <c r="L1507" i="5"/>
  <c r="L1478" i="5"/>
  <c r="L1479" i="5"/>
  <c r="L1449" i="5"/>
  <c r="L1448" i="5"/>
  <c r="L1418" i="5"/>
  <c r="L1419" i="5"/>
  <c r="L1420" i="5"/>
  <c r="L1421" i="5"/>
  <c r="L1242" i="5"/>
  <c r="L1240" i="5"/>
  <c r="L1241" i="5"/>
  <c r="L1206" i="5"/>
  <c r="L1207" i="5"/>
  <c r="L1170" i="5"/>
  <c r="L1171" i="5"/>
  <c r="L1172" i="5"/>
  <c r="L1139" i="5"/>
  <c r="L1140" i="5"/>
  <c r="L1141" i="5"/>
  <c r="L1076" i="5"/>
  <c r="L1075" i="5"/>
  <c r="L1077" i="5"/>
  <c r="L1078" i="5"/>
  <c r="L1079" i="5"/>
  <c r="L1080" i="5"/>
  <c r="L1047" i="5"/>
  <c r="L1048" i="5"/>
  <c r="L1016" i="5"/>
  <c r="L1017" i="5"/>
  <c r="L985" i="5"/>
  <c r="L986" i="5"/>
  <c r="L987" i="5"/>
  <c r="L988" i="5"/>
  <c r="L956" i="5"/>
  <c r="L957" i="5"/>
  <c r="L955" i="5"/>
  <c r="L927" i="5"/>
  <c r="L928" i="5"/>
  <c r="L929" i="5"/>
  <c r="L872" i="5"/>
  <c r="L870" i="5"/>
  <c r="L871" i="5"/>
  <c r="L842" i="5"/>
  <c r="L843" i="5"/>
  <c r="L804" i="5"/>
  <c r="L806" i="5"/>
  <c r="L805" i="5"/>
  <c r="L771" i="5"/>
  <c r="L772" i="5"/>
  <c r="L773" i="5"/>
  <c r="L774" i="5"/>
  <c r="L775" i="5"/>
  <c r="L737" i="5"/>
  <c r="L738" i="5"/>
  <c r="L695" i="5"/>
  <c r="L696" i="5"/>
  <c r="L697" i="5"/>
  <c r="L641" i="5"/>
  <c r="L642" i="5"/>
  <c r="L611" i="5"/>
  <c r="L612" i="5"/>
  <c r="L613" i="5"/>
  <c r="L579" i="5"/>
  <c r="L580" i="5"/>
  <c r="L581" i="5"/>
  <c r="L582" i="5"/>
  <c r="L583" i="5"/>
  <c r="L481" i="5"/>
  <c r="L482" i="5"/>
  <c r="L451" i="5"/>
  <c r="L452" i="5"/>
  <c r="L454" i="5"/>
  <c r="L453" i="5"/>
  <c r="L390" i="5"/>
  <c r="L386" i="5"/>
  <c r="L388" i="5"/>
  <c r="L389" i="5"/>
  <c r="L293" i="5"/>
  <c r="L292" i="5"/>
  <c r="L291" i="5"/>
  <c r="L263" i="5"/>
  <c r="L264" i="5"/>
  <c r="L228" i="5"/>
  <c r="L229" i="5"/>
  <c r="L230" i="5"/>
  <c r="L165" i="5"/>
  <c r="L167" i="5"/>
  <c r="L166" i="5"/>
  <c r="L168" i="5"/>
  <c r="L169" i="5"/>
  <c r="L134" i="5"/>
  <c r="L135" i="5"/>
  <c r="L101" i="5"/>
  <c r="L102" i="5"/>
  <c r="L103" i="5"/>
  <c r="L67" i="5"/>
  <c r="L68" i="5"/>
  <c r="L69" i="5"/>
  <c r="L71" i="5"/>
  <c r="L70" i="5"/>
  <c r="L41" i="5"/>
  <c r="L40" i="5"/>
  <c r="L5" i="5"/>
  <c r="L6" i="5"/>
  <c r="M2076" i="5"/>
  <c r="M2077" i="5"/>
  <c r="M2078" i="5"/>
  <c r="M2079" i="5"/>
  <c r="M2026" i="5"/>
  <c r="M2023" i="5"/>
  <c r="M2024" i="5"/>
  <c r="M2025" i="5"/>
  <c r="M2027" i="5"/>
  <c r="M1993" i="5"/>
  <c r="M1994" i="5"/>
  <c r="M1962" i="5"/>
  <c r="M1963" i="5"/>
  <c r="M1964" i="5"/>
  <c r="M1930" i="5"/>
  <c r="M1929" i="5"/>
  <c r="M1898" i="5"/>
  <c r="M1899" i="5"/>
  <c r="M1786" i="5"/>
  <c r="M1785" i="5"/>
  <c r="M1787" i="5"/>
  <c r="M1752" i="5"/>
  <c r="M1753" i="5"/>
  <c r="M1754" i="5"/>
  <c r="M1726" i="5"/>
  <c r="M1725" i="5"/>
  <c r="M1727" i="5"/>
  <c r="M1648" i="5"/>
  <c r="M1649" i="5"/>
  <c r="M1647" i="5"/>
  <c r="M1618" i="5"/>
  <c r="M1619" i="5"/>
  <c r="M1584" i="5"/>
  <c r="M1585" i="5"/>
  <c r="M1586" i="5"/>
  <c r="M1587" i="5"/>
  <c r="M1549" i="5"/>
  <c r="M1550" i="5"/>
  <c r="M1510" i="5"/>
  <c r="M1511" i="5"/>
  <c r="M1456" i="5"/>
  <c r="M1455" i="5"/>
  <c r="M1454" i="5"/>
  <c r="M1425" i="5"/>
  <c r="M1424" i="5"/>
  <c r="M1396" i="5"/>
  <c r="M1397" i="5"/>
  <c r="M1336" i="5"/>
  <c r="M1337" i="5"/>
  <c r="M1339" i="5"/>
  <c r="M1338" i="5"/>
  <c r="M1279" i="5"/>
  <c r="M1278" i="5"/>
  <c r="M1249" i="5"/>
  <c r="M1247" i="5"/>
  <c r="M1248" i="5"/>
  <c r="M1213" i="5"/>
  <c r="M1211" i="5"/>
  <c r="M1212" i="5"/>
  <c r="M1177" i="5"/>
  <c r="M1178" i="5"/>
  <c r="M1176" i="5"/>
  <c r="M1115" i="5"/>
  <c r="M1116" i="5"/>
  <c r="M1114" i="5"/>
  <c r="M1085" i="5"/>
  <c r="M1087" i="5"/>
  <c r="M1086" i="5"/>
  <c r="M1053" i="5"/>
  <c r="M1054" i="5"/>
  <c r="M1023" i="5"/>
  <c r="M1024" i="5"/>
  <c r="M1025" i="5"/>
  <c r="M995" i="5"/>
  <c r="M993" i="5"/>
  <c r="M994" i="5"/>
  <c r="M991" i="5"/>
  <c r="M992" i="5"/>
  <c r="M959" i="5"/>
  <c r="M960" i="5"/>
  <c r="M903" i="5"/>
  <c r="M904" i="5"/>
  <c r="M905" i="5"/>
  <c r="M878" i="5"/>
  <c r="M879" i="5"/>
  <c r="M877" i="5"/>
  <c r="M880" i="5"/>
  <c r="M846" i="5"/>
  <c r="M847" i="5"/>
  <c r="M813" i="5"/>
  <c r="M811" i="5"/>
  <c r="M812" i="5"/>
  <c r="M778" i="5"/>
  <c r="M779" i="5"/>
  <c r="M780" i="5"/>
  <c r="M781" i="5"/>
  <c r="M742" i="5"/>
  <c r="M743" i="5"/>
  <c r="M705" i="5"/>
  <c r="M706" i="5"/>
  <c r="M707" i="5"/>
  <c r="M704" i="5"/>
  <c r="M703" i="5"/>
  <c r="M672" i="5"/>
  <c r="M673" i="5"/>
  <c r="M646" i="5"/>
  <c r="M647" i="5"/>
  <c r="M615" i="5"/>
  <c r="M616" i="5"/>
  <c r="M617" i="5"/>
  <c r="M618" i="5"/>
  <c r="M586" i="5"/>
  <c r="M587" i="5"/>
  <c r="M554" i="5"/>
  <c r="M551" i="5"/>
  <c r="M552" i="5"/>
  <c r="M553" i="5"/>
  <c r="M518" i="5"/>
  <c r="M519" i="5"/>
  <c r="M489" i="5"/>
  <c r="M488" i="5"/>
  <c r="M487" i="5"/>
  <c r="M459" i="5"/>
  <c r="M460" i="5"/>
  <c r="M429" i="5"/>
  <c r="M427" i="5"/>
  <c r="M428" i="5"/>
  <c r="M393" i="5"/>
  <c r="M394" i="5"/>
  <c r="M395" i="5"/>
  <c r="M359" i="5"/>
  <c r="M360" i="5"/>
  <c r="M361" i="5"/>
  <c r="M297" i="5"/>
  <c r="M298" i="5"/>
  <c r="M299" i="5"/>
  <c r="M267" i="5"/>
  <c r="M268" i="5"/>
  <c r="M269" i="5"/>
  <c r="M270" i="5"/>
  <c r="M233" i="5"/>
  <c r="M234" i="5"/>
  <c r="M235" i="5"/>
  <c r="M236" i="5"/>
  <c r="M195" i="5"/>
  <c r="M196" i="5"/>
  <c r="M197" i="5"/>
  <c r="M172" i="5"/>
  <c r="M173" i="5"/>
  <c r="M141" i="5"/>
  <c r="M140" i="5"/>
  <c r="M106" i="5"/>
  <c r="M107" i="5"/>
  <c r="M108" i="5"/>
  <c r="M74" i="5"/>
  <c r="M75" i="5"/>
  <c r="M45" i="5"/>
  <c r="M46" i="5"/>
  <c r="M47" i="5"/>
  <c r="M48" i="5"/>
  <c r="M10" i="5"/>
  <c r="M11" i="5"/>
  <c r="M12" i="5"/>
  <c r="L2140" i="5"/>
  <c r="L2116" i="5"/>
  <c r="L1996" i="5"/>
  <c r="L466" i="5"/>
  <c r="L180" i="5"/>
  <c r="L1482" i="5"/>
  <c r="L1483" i="5"/>
  <c r="L1422" i="5"/>
  <c r="L1423" i="5"/>
  <c r="L1302" i="5"/>
  <c r="L1303" i="5"/>
  <c r="L1243" i="5"/>
  <c r="L1244" i="5"/>
  <c r="L1245" i="5"/>
  <c r="L1246" i="5"/>
  <c r="L1208" i="5"/>
  <c r="L1209" i="5"/>
  <c r="L1210" i="5"/>
  <c r="L1173" i="5"/>
  <c r="L1174" i="5"/>
  <c r="L1110" i="5"/>
  <c r="L1111" i="5"/>
  <c r="L1112" i="5"/>
  <c r="L1113" i="5"/>
  <c r="L1052" i="5"/>
  <c r="L1049" i="5"/>
  <c r="L1050" i="5"/>
  <c r="L1020" i="5"/>
  <c r="L1021" i="5"/>
  <c r="L1022" i="5"/>
  <c r="L873" i="5"/>
  <c r="L875" i="5"/>
  <c r="L874" i="5"/>
  <c r="L807" i="5"/>
  <c r="L808" i="5"/>
  <c r="L809" i="5"/>
  <c r="L810" i="5"/>
  <c r="L776" i="5"/>
  <c r="L777" i="5"/>
  <c r="L740" i="5"/>
  <c r="L741" i="5"/>
  <c r="L698" i="5"/>
  <c r="L699" i="5"/>
  <c r="L700" i="5"/>
  <c r="L701" i="5"/>
  <c r="L702" i="5"/>
  <c r="L669" i="5"/>
  <c r="L670" i="5"/>
  <c r="L671" i="5"/>
  <c r="L644" i="5"/>
  <c r="L645" i="5"/>
  <c r="L584" i="5"/>
  <c r="L585" i="5"/>
  <c r="L548" i="5"/>
  <c r="L549" i="5"/>
  <c r="L550" i="5"/>
  <c r="L515" i="5"/>
  <c r="L516" i="5"/>
  <c r="L486" i="5"/>
  <c r="L483" i="5"/>
  <c r="L484" i="5"/>
  <c r="L455" i="5"/>
  <c r="L456" i="5"/>
  <c r="L457" i="5"/>
  <c r="L458" i="5"/>
  <c r="L426" i="5"/>
  <c r="L422" i="5"/>
  <c r="L423" i="5"/>
  <c r="L424" i="5"/>
  <c r="L425" i="5"/>
  <c r="L354" i="5"/>
  <c r="L357" i="5"/>
  <c r="L355" i="5"/>
  <c r="L356" i="5"/>
  <c r="L358" i="5"/>
  <c r="L329" i="5"/>
  <c r="L330" i="5"/>
  <c r="L294" i="5"/>
  <c r="L296" i="5"/>
  <c r="L265" i="5"/>
  <c r="L266" i="5"/>
  <c r="L232" i="5"/>
  <c r="L231" i="5"/>
  <c r="L137" i="5"/>
  <c r="L138" i="5"/>
  <c r="L139" i="5"/>
  <c r="L104" i="5"/>
  <c r="L105" i="5"/>
  <c r="L72" i="5"/>
  <c r="L73" i="5"/>
  <c r="L42" i="5"/>
  <c r="L43" i="5"/>
  <c r="L44" i="5"/>
  <c r="L7" i="5"/>
  <c r="L8" i="5"/>
  <c r="L9" i="5"/>
  <c r="M2109" i="5"/>
  <c r="M2110" i="5"/>
  <c r="M2111" i="5"/>
  <c r="M2081" i="5"/>
  <c r="M2080" i="5"/>
  <c r="M2030" i="5"/>
  <c r="M2028" i="5"/>
  <c r="M1966" i="5"/>
  <c r="M1965" i="5"/>
  <c r="M1900" i="5"/>
  <c r="M1901" i="5"/>
  <c r="M1902" i="5"/>
  <c r="M1846" i="5"/>
  <c r="M1847" i="5"/>
  <c r="M1816" i="5"/>
  <c r="M1817" i="5"/>
  <c r="M1818" i="5"/>
  <c r="M1756" i="5"/>
  <c r="M1757" i="5"/>
  <c r="M1728" i="5"/>
  <c r="M1729" i="5"/>
  <c r="M1678" i="5"/>
  <c r="M1677" i="5"/>
  <c r="M1650" i="5"/>
  <c r="M1651" i="5"/>
  <c r="M1620" i="5"/>
  <c r="M1621" i="5"/>
  <c r="M1588" i="5"/>
  <c r="M1589" i="5"/>
  <c r="M1590" i="5"/>
  <c r="M1552" i="5"/>
  <c r="M1551" i="5"/>
  <c r="M1513" i="5"/>
  <c r="M1512" i="5"/>
  <c r="M1457" i="5"/>
  <c r="M1459" i="5"/>
  <c r="M1458" i="5"/>
  <c r="M1426" i="5"/>
  <c r="M1427" i="5"/>
  <c r="M1428" i="5"/>
  <c r="M1399" i="5"/>
  <c r="M1398" i="5"/>
  <c r="M1372" i="5"/>
  <c r="M1373" i="5"/>
  <c r="M1371" i="5"/>
  <c r="M1374" i="5"/>
  <c r="M1340" i="5"/>
  <c r="M1341" i="5"/>
  <c r="M1343" i="5"/>
  <c r="M1342" i="5"/>
  <c r="M1250" i="5"/>
  <c r="M1251" i="5"/>
  <c r="M1214" i="5"/>
  <c r="M1215" i="5"/>
  <c r="M1179" i="5"/>
  <c r="M1180" i="5"/>
  <c r="M1147" i="5"/>
  <c r="M1146" i="5"/>
  <c r="M1148" i="5"/>
  <c r="M1117" i="5"/>
  <c r="M1118" i="5"/>
  <c r="M1055" i="5"/>
  <c r="M1056" i="5"/>
  <c r="M1027" i="5"/>
  <c r="M1026" i="5"/>
  <c r="M996" i="5"/>
  <c r="M997" i="5"/>
  <c r="M998" i="5"/>
  <c r="M963" i="5"/>
  <c r="M962" i="5"/>
  <c r="M933" i="5"/>
  <c r="M934" i="5"/>
  <c r="M907" i="5"/>
  <c r="M906" i="5"/>
  <c r="M882" i="5"/>
  <c r="M883" i="5"/>
  <c r="M881" i="5"/>
  <c r="M849" i="5"/>
  <c r="M850" i="5"/>
  <c r="M848" i="5"/>
  <c r="M814" i="5"/>
  <c r="M815" i="5"/>
  <c r="M782" i="5"/>
  <c r="M783" i="5"/>
  <c r="M784" i="5"/>
  <c r="M785" i="5"/>
  <c r="M746" i="5"/>
  <c r="M744" i="5"/>
  <c r="M745" i="5"/>
  <c r="M710" i="5"/>
  <c r="M708" i="5"/>
  <c r="M709" i="5"/>
  <c r="M674" i="5"/>
  <c r="M675" i="5"/>
  <c r="M676" i="5"/>
  <c r="M677" i="5"/>
  <c r="M648" i="5"/>
  <c r="M649" i="5"/>
  <c r="M619" i="5"/>
  <c r="M620" i="5"/>
  <c r="M588" i="5"/>
  <c r="M589" i="5"/>
  <c r="M555" i="5"/>
  <c r="M556" i="5"/>
  <c r="M521" i="5"/>
  <c r="M522" i="5"/>
  <c r="M523" i="5"/>
  <c r="M520" i="5"/>
  <c r="M490" i="5"/>
  <c r="M491" i="5"/>
  <c r="M462" i="5"/>
  <c r="M463" i="5"/>
  <c r="M464" i="5"/>
  <c r="M461" i="5"/>
  <c r="M430" i="5"/>
  <c r="M431" i="5"/>
  <c r="M432" i="5"/>
  <c r="M398" i="5"/>
  <c r="M396" i="5"/>
  <c r="M397" i="5"/>
  <c r="M362" i="5"/>
  <c r="M363" i="5"/>
  <c r="M333" i="5"/>
  <c r="M334" i="5"/>
  <c r="M335" i="5"/>
  <c r="M332" i="5"/>
  <c r="M302" i="5"/>
  <c r="M303" i="5"/>
  <c r="M300" i="5"/>
  <c r="M301" i="5"/>
  <c r="M304" i="5"/>
  <c r="M272" i="5"/>
  <c r="M271" i="5"/>
  <c r="M201" i="5"/>
  <c r="M202" i="5"/>
  <c r="M200" i="5"/>
  <c r="M198" i="5"/>
  <c r="M199" i="5"/>
  <c r="M177" i="5"/>
  <c r="M174" i="5"/>
  <c r="M175" i="5"/>
  <c r="M176" i="5"/>
  <c r="M142" i="5"/>
  <c r="M143" i="5"/>
  <c r="M110" i="5"/>
  <c r="M109" i="5"/>
  <c r="M76" i="5"/>
  <c r="M77" i="5"/>
  <c r="M50" i="5"/>
  <c r="M49" i="5"/>
  <c r="M14" i="5"/>
  <c r="M15" i="5"/>
  <c r="M13" i="5"/>
  <c r="L2101" i="5"/>
  <c r="L1981" i="5"/>
  <c r="L1921" i="5"/>
  <c r="L1801" i="5"/>
  <c r="L1775" i="5"/>
  <c r="L1723" i="5"/>
  <c r="L1696" i="5"/>
  <c r="L1605" i="5"/>
  <c r="L1565" i="5"/>
  <c r="L1539" i="5"/>
  <c r="L1165" i="5"/>
  <c r="L1038" i="5"/>
  <c r="L739" i="5"/>
  <c r="L446" i="5"/>
  <c r="M2147" i="5"/>
  <c r="M2082" i="5"/>
  <c r="M1635" i="5"/>
  <c r="L1446" i="5"/>
  <c r="L1447" i="5"/>
  <c r="L1364" i="5"/>
  <c r="L1365" i="5"/>
  <c r="L1268" i="5"/>
  <c r="L1269" i="5"/>
  <c r="L1270" i="5"/>
  <c r="L1136" i="5"/>
  <c r="L1137" i="5"/>
  <c r="L1138" i="5"/>
  <c r="L1072" i="5"/>
  <c r="L1073" i="5"/>
  <c r="L1074" i="5"/>
  <c r="L866" i="5"/>
  <c r="L868" i="5"/>
  <c r="L869" i="5"/>
  <c r="L767" i="5"/>
  <c r="L768" i="5"/>
  <c r="L770" i="5"/>
  <c r="L769" i="5"/>
  <c r="L692" i="5"/>
  <c r="L693" i="5"/>
  <c r="L694" i="5"/>
  <c r="L609" i="5"/>
  <c r="L610" i="5"/>
  <c r="L575" i="5"/>
  <c r="L576" i="5"/>
  <c r="L578" i="5"/>
  <c r="L577" i="5"/>
  <c r="L512" i="5"/>
  <c r="L513" i="5"/>
  <c r="L510" i="5"/>
  <c r="L450" i="5"/>
  <c r="L448" i="5"/>
  <c r="L449" i="5"/>
  <c r="L351" i="5"/>
  <c r="L352" i="5"/>
  <c r="L349" i="5"/>
  <c r="L322" i="5"/>
  <c r="L323" i="5"/>
  <c r="L324" i="5"/>
  <c r="L325" i="5"/>
  <c r="L288" i="5"/>
  <c r="L289" i="5"/>
  <c r="L290" i="5"/>
  <c r="L260" i="5"/>
  <c r="L261" i="5"/>
  <c r="L225" i="5"/>
  <c r="L227" i="5"/>
  <c r="L226" i="5"/>
  <c r="L164" i="5"/>
  <c r="L163" i="5"/>
  <c r="L97" i="5"/>
  <c r="L98" i="5"/>
  <c r="L99" i="5"/>
  <c r="L100" i="5"/>
  <c r="L65" i="5"/>
  <c r="L66" i="5"/>
  <c r="L2" i="5"/>
  <c r="L3" i="5"/>
  <c r="L4" i="5"/>
  <c r="M2105" i="5"/>
  <c r="M2106" i="5"/>
  <c r="M2107" i="5"/>
  <c r="M2074" i="5"/>
  <c r="M2075" i="5"/>
  <c r="M2053" i="5"/>
  <c r="M2054" i="5"/>
  <c r="M2020" i="5"/>
  <c r="M2021" i="5"/>
  <c r="M2019" i="5"/>
  <c r="M2022" i="5"/>
  <c r="M1990" i="5"/>
  <c r="M1991" i="5"/>
  <c r="M1992" i="5"/>
  <c r="M1960" i="5"/>
  <c r="M1961" i="5"/>
  <c r="M1896" i="5"/>
  <c r="M1897" i="5"/>
  <c r="M1842" i="5"/>
  <c r="M1843" i="5"/>
  <c r="M1844" i="5"/>
  <c r="M1812" i="5"/>
  <c r="M1813" i="5"/>
  <c r="M1814" i="5"/>
  <c r="M1750" i="5"/>
  <c r="M1751" i="5"/>
  <c r="M1722" i="5"/>
  <c r="M1723" i="5"/>
  <c r="M1724" i="5"/>
  <c r="M1673" i="5"/>
  <c r="M1674" i="5"/>
  <c r="M1675" i="5"/>
  <c r="M1616" i="5"/>
  <c r="M1617" i="5"/>
  <c r="M1582" i="5"/>
  <c r="M1581" i="5"/>
  <c r="M1546" i="5"/>
  <c r="M1547" i="5"/>
  <c r="M1548" i="5"/>
  <c r="M1508" i="5"/>
  <c r="M1509" i="5"/>
  <c r="M1480" i="5"/>
  <c r="M1483" i="5"/>
  <c r="M1450" i="5"/>
  <c r="M1451" i="5"/>
  <c r="M1452" i="5"/>
  <c r="M1453" i="5"/>
  <c r="M1423" i="5"/>
  <c r="M1422" i="5"/>
  <c r="M1367" i="5"/>
  <c r="M1368" i="5"/>
  <c r="M1369" i="5"/>
  <c r="M1301" i="5"/>
  <c r="M1303" i="5"/>
  <c r="M1302" i="5"/>
  <c r="M1275" i="5"/>
  <c r="M1276" i="5"/>
  <c r="M1277" i="5"/>
  <c r="M1243" i="5"/>
  <c r="M1244" i="5"/>
  <c r="M1245" i="5"/>
  <c r="M1246" i="5"/>
  <c r="M1208" i="5"/>
  <c r="M1209" i="5"/>
  <c r="M1210" i="5"/>
  <c r="M1173" i="5"/>
  <c r="M1175" i="5"/>
  <c r="M1174" i="5"/>
  <c r="M1142" i="5"/>
  <c r="M1143" i="5"/>
  <c r="M1144" i="5"/>
  <c r="M1109" i="5"/>
  <c r="M1111" i="5"/>
  <c r="M1110" i="5"/>
  <c r="M1112" i="5"/>
  <c r="M1113" i="5"/>
  <c r="M1081" i="5"/>
  <c r="M1082" i="5"/>
  <c r="M1083" i="5"/>
  <c r="M1084" i="5"/>
  <c r="M1049" i="5"/>
  <c r="M1051" i="5"/>
  <c r="M1050" i="5"/>
  <c r="M1052" i="5"/>
  <c r="M1021" i="5"/>
  <c r="M1022" i="5"/>
  <c r="M1019" i="5"/>
  <c r="M1020" i="5"/>
  <c r="M989" i="5"/>
  <c r="M990" i="5"/>
  <c r="M930" i="5"/>
  <c r="M931" i="5"/>
  <c r="M874" i="5"/>
  <c r="M875" i="5"/>
  <c r="M873" i="5"/>
  <c r="M876" i="5"/>
  <c r="M844" i="5"/>
  <c r="M845" i="5"/>
  <c r="M807" i="5"/>
  <c r="M809" i="5"/>
  <c r="M810" i="5"/>
  <c r="M808" i="5"/>
  <c r="M777" i="5"/>
  <c r="M776" i="5"/>
  <c r="M741" i="5"/>
  <c r="M739" i="5"/>
  <c r="M740" i="5"/>
  <c r="M698" i="5"/>
  <c r="M699" i="5"/>
  <c r="M700" i="5"/>
  <c r="M701" i="5"/>
  <c r="M702" i="5"/>
  <c r="M669" i="5"/>
  <c r="M670" i="5"/>
  <c r="M671" i="5"/>
  <c r="M645" i="5"/>
  <c r="M643" i="5"/>
  <c r="M644" i="5"/>
  <c r="M585" i="5"/>
  <c r="M584" i="5"/>
  <c r="M549" i="5"/>
  <c r="M550" i="5"/>
  <c r="M548" i="5"/>
  <c r="M515" i="5"/>
  <c r="M516" i="5"/>
  <c r="M517" i="5"/>
  <c r="M483" i="5"/>
  <c r="M484" i="5"/>
  <c r="M485" i="5"/>
  <c r="M486" i="5"/>
  <c r="M458" i="5"/>
  <c r="M455" i="5"/>
  <c r="M456" i="5"/>
  <c r="M457" i="5"/>
  <c r="M422" i="5"/>
  <c r="M423" i="5"/>
  <c r="M424" i="5"/>
  <c r="M426" i="5"/>
  <c r="M391" i="5"/>
  <c r="M392" i="5"/>
  <c r="M357" i="5"/>
  <c r="M358" i="5"/>
  <c r="M354" i="5"/>
  <c r="M355" i="5"/>
  <c r="M356" i="5"/>
  <c r="M328" i="5"/>
  <c r="M329" i="5"/>
  <c r="M330" i="5"/>
  <c r="M294" i="5"/>
  <c r="M295" i="5"/>
  <c r="M296" i="5"/>
  <c r="M266" i="5"/>
  <c r="M265" i="5"/>
  <c r="M231" i="5"/>
  <c r="M232" i="5"/>
  <c r="M170" i="5"/>
  <c r="M171" i="5"/>
  <c r="M136" i="5"/>
  <c r="M137" i="5"/>
  <c r="M138" i="5"/>
  <c r="M139" i="5"/>
  <c r="M105" i="5"/>
  <c r="M104" i="5"/>
  <c r="M72" i="5"/>
  <c r="M73" i="5"/>
  <c r="M43" i="5"/>
  <c r="M44" i="5"/>
  <c r="M42" i="5"/>
  <c r="M9" i="5"/>
  <c r="M7" i="5"/>
  <c r="M8" i="5"/>
  <c r="L2099" i="5"/>
  <c r="L2075" i="5"/>
  <c r="L1991" i="5"/>
  <c r="L1979" i="5"/>
  <c r="L1955" i="5"/>
  <c r="L1943" i="5"/>
  <c r="L1919" i="5"/>
  <c r="L1883" i="5"/>
  <c r="L1773" i="5"/>
  <c r="L1668" i="5"/>
  <c r="L1642" i="5"/>
  <c r="L1629" i="5"/>
  <c r="L1576" i="5"/>
  <c r="L1563" i="5"/>
  <c r="L1480" i="5"/>
  <c r="L1452" i="5"/>
  <c r="L1384" i="5"/>
  <c r="L1368" i="5"/>
  <c r="L1324" i="5"/>
  <c r="L1202" i="5"/>
  <c r="L1097" i="5"/>
  <c r="L1011" i="5"/>
  <c r="L931" i="5"/>
  <c r="L691" i="5"/>
  <c r="L661" i="5"/>
  <c r="L570" i="5"/>
  <c r="L219" i="5"/>
  <c r="M545" i="5"/>
  <c r="L1388" i="5"/>
  <c r="L1389" i="5"/>
  <c r="L1362" i="5"/>
  <c r="L1363" i="5"/>
  <c r="L1327" i="5"/>
  <c r="L1328" i="5"/>
  <c r="L1329" i="5"/>
  <c r="L1330" i="5"/>
  <c r="L1266" i="5"/>
  <c r="L1267" i="5"/>
  <c r="L981" i="5"/>
  <c r="L982" i="5"/>
  <c r="L949" i="5"/>
  <c r="L950" i="5"/>
  <c r="L951" i="5"/>
  <c r="L952" i="5"/>
  <c r="L921" i="5"/>
  <c r="L923" i="5"/>
  <c r="L922" i="5"/>
  <c r="L897" i="5"/>
  <c r="L899" i="5"/>
  <c r="L800" i="5"/>
  <c r="L801" i="5"/>
  <c r="L764" i="5"/>
  <c r="L765" i="5"/>
  <c r="L763" i="5"/>
  <c r="L766" i="5"/>
  <c r="L729" i="5"/>
  <c r="L730" i="5"/>
  <c r="L731" i="5"/>
  <c r="L732" i="5"/>
  <c r="L636" i="5"/>
  <c r="L638" i="5"/>
  <c r="L608" i="5"/>
  <c r="L606" i="5"/>
  <c r="L573" i="5"/>
  <c r="L574" i="5"/>
  <c r="L540" i="5"/>
  <c r="L542" i="5"/>
  <c r="L506" i="5"/>
  <c r="L507" i="5"/>
  <c r="L508" i="5"/>
  <c r="L509" i="5"/>
  <c r="L346" i="5"/>
  <c r="L347" i="5"/>
  <c r="L348" i="5"/>
  <c r="L318" i="5"/>
  <c r="L321" i="5"/>
  <c r="L320" i="5"/>
  <c r="L286" i="5"/>
  <c r="L287" i="5"/>
  <c r="L257" i="5"/>
  <c r="L258" i="5"/>
  <c r="L189" i="5"/>
  <c r="L191" i="5"/>
  <c r="L190" i="5"/>
  <c r="L161" i="5"/>
  <c r="L162" i="5"/>
  <c r="L93" i="5"/>
  <c r="L95" i="5"/>
  <c r="L94" i="5"/>
  <c r="L96" i="5"/>
  <c r="L35" i="5"/>
  <c r="L34" i="5"/>
  <c r="M2141" i="5"/>
  <c r="M2135" i="5"/>
  <c r="M2148" i="5"/>
  <c r="M2136" i="5"/>
  <c r="M2149" i="5"/>
  <c r="M2137" i="5"/>
  <c r="M2150" i="5"/>
  <c r="M2138" i="5"/>
  <c r="M2151" i="5"/>
  <c r="M2139" i="5"/>
  <c r="M2152" i="5"/>
  <c r="M2142" i="5"/>
  <c r="M2154" i="5"/>
  <c r="M2153" i="5"/>
  <c r="M2155" i="5"/>
  <c r="M2156" i="5"/>
  <c r="M2132" i="5"/>
  <c r="M2133" i="5"/>
  <c r="M2140" i="5"/>
  <c r="M2103" i="5"/>
  <c r="M2104" i="5"/>
  <c r="M2071" i="5"/>
  <c r="M2072" i="5"/>
  <c r="M2073" i="5"/>
  <c r="M2051" i="5"/>
  <c r="M2052" i="5"/>
  <c r="M2017" i="5"/>
  <c r="M2018" i="5"/>
  <c r="M1987" i="5"/>
  <c r="M1988" i="5"/>
  <c r="M1989" i="5"/>
  <c r="M1958" i="5"/>
  <c r="M1959" i="5"/>
  <c r="M1926" i="5"/>
  <c r="M1927" i="5"/>
  <c r="M1840" i="5"/>
  <c r="M1841" i="5"/>
  <c r="M1839" i="5"/>
  <c r="M1810" i="5"/>
  <c r="M1811" i="5"/>
  <c r="M1782" i="5"/>
  <c r="M1783" i="5"/>
  <c r="M1748" i="5"/>
  <c r="M1749" i="5"/>
  <c r="M1720" i="5"/>
  <c r="M1721" i="5"/>
  <c r="M1719" i="5"/>
  <c r="M1700" i="5"/>
  <c r="M1701" i="5"/>
  <c r="M1672" i="5"/>
  <c r="M1669" i="5"/>
  <c r="M1670" i="5"/>
  <c r="M1671" i="5"/>
  <c r="M1644" i="5"/>
  <c r="M1645" i="5"/>
  <c r="M1612" i="5"/>
  <c r="M1613" i="5"/>
  <c r="M1614" i="5"/>
  <c r="M1615" i="5"/>
  <c r="M1611" i="5"/>
  <c r="M1579" i="5"/>
  <c r="M1580" i="5"/>
  <c r="M1542" i="5"/>
  <c r="M1543" i="5"/>
  <c r="M1544" i="5"/>
  <c r="M1545" i="5"/>
  <c r="M1507" i="5"/>
  <c r="M1506" i="5"/>
  <c r="M1479" i="5"/>
  <c r="M1478" i="5"/>
  <c r="M1449" i="5"/>
  <c r="M1448" i="5"/>
  <c r="M1420" i="5"/>
  <c r="M1421" i="5"/>
  <c r="M1418" i="5"/>
  <c r="M1419" i="5"/>
  <c r="M1333" i="5"/>
  <c r="M1334" i="5"/>
  <c r="M1273" i="5"/>
  <c r="M1274" i="5"/>
  <c r="M1272" i="5"/>
  <c r="M1240" i="5"/>
  <c r="M1241" i="5"/>
  <c r="M1242" i="5"/>
  <c r="M1207" i="5"/>
  <c r="M1206" i="5"/>
  <c r="M1169" i="5"/>
  <c r="M1171" i="5"/>
  <c r="M1170" i="5"/>
  <c r="M1172" i="5"/>
  <c r="M1141" i="5"/>
  <c r="M1139" i="5"/>
  <c r="M1140" i="5"/>
  <c r="M1075" i="5"/>
  <c r="M1076" i="5"/>
  <c r="M1077" i="5"/>
  <c r="M1079" i="5"/>
  <c r="M1078" i="5"/>
  <c r="M1080" i="5"/>
  <c r="M1047" i="5"/>
  <c r="M1048" i="5"/>
  <c r="M1015" i="5"/>
  <c r="M1016" i="5"/>
  <c r="M1017" i="5"/>
  <c r="M1018" i="5"/>
  <c r="M987" i="5"/>
  <c r="M985" i="5"/>
  <c r="M986" i="5"/>
  <c r="M988" i="5"/>
  <c r="M956" i="5"/>
  <c r="M957" i="5"/>
  <c r="M927" i="5"/>
  <c r="M929" i="5"/>
  <c r="M928" i="5"/>
  <c r="M871" i="5"/>
  <c r="M870" i="5"/>
  <c r="M872" i="5"/>
  <c r="M842" i="5"/>
  <c r="M843" i="5"/>
  <c r="M806" i="5"/>
  <c r="M804" i="5"/>
  <c r="M805" i="5"/>
  <c r="M771" i="5"/>
  <c r="M773" i="5"/>
  <c r="M774" i="5"/>
  <c r="M775" i="5"/>
  <c r="M772" i="5"/>
  <c r="M737" i="5"/>
  <c r="M738" i="5"/>
  <c r="M695" i="5"/>
  <c r="M696" i="5"/>
  <c r="M697" i="5"/>
  <c r="M641" i="5"/>
  <c r="M642" i="5"/>
  <c r="M611" i="5"/>
  <c r="M612" i="5"/>
  <c r="M613" i="5"/>
  <c r="M579" i="5"/>
  <c r="M580" i="5"/>
  <c r="M581" i="5"/>
  <c r="M582" i="5"/>
  <c r="M583" i="5"/>
  <c r="M482" i="5"/>
  <c r="M481" i="5"/>
  <c r="M453" i="5"/>
  <c r="M454" i="5"/>
  <c r="M451" i="5"/>
  <c r="M452" i="5"/>
  <c r="M386" i="5"/>
  <c r="M387" i="5"/>
  <c r="M388" i="5"/>
  <c r="M390" i="5"/>
  <c r="M389" i="5"/>
  <c r="M326" i="5"/>
  <c r="M327" i="5"/>
  <c r="M291" i="5"/>
  <c r="M292" i="5"/>
  <c r="M293" i="5"/>
  <c r="M262" i="5"/>
  <c r="M263" i="5"/>
  <c r="M264" i="5"/>
  <c r="M230" i="5"/>
  <c r="M228" i="5"/>
  <c r="M229" i="5"/>
  <c r="M165" i="5"/>
  <c r="M166" i="5"/>
  <c r="M167" i="5"/>
  <c r="M168" i="5"/>
  <c r="M169" i="5"/>
  <c r="M134" i="5"/>
  <c r="M135" i="5"/>
  <c r="M102" i="5"/>
  <c r="M103" i="5"/>
  <c r="M101" i="5"/>
  <c r="M69" i="5"/>
  <c r="M70" i="5"/>
  <c r="M71" i="5"/>
  <c r="M67" i="5"/>
  <c r="M68" i="5"/>
  <c r="M40" i="5"/>
  <c r="M41" i="5"/>
  <c r="M5" i="5"/>
  <c r="M6" i="5"/>
  <c r="L2122" i="5"/>
  <c r="L2014" i="5"/>
  <c r="L1954" i="5"/>
  <c r="L1882" i="5"/>
  <c r="L1858" i="5"/>
  <c r="L1834" i="5"/>
  <c r="L1798" i="5"/>
  <c r="L1745" i="5"/>
  <c r="L1693" i="5"/>
  <c r="L1667" i="5"/>
  <c r="L1641" i="5"/>
  <c r="L1601" i="5"/>
  <c r="L1575" i="5"/>
  <c r="L1536" i="5"/>
  <c r="L1509" i="5"/>
  <c r="L1451" i="5"/>
  <c r="L1323" i="5"/>
  <c r="L1301" i="5"/>
  <c r="L1262" i="5"/>
  <c r="L1201" i="5"/>
  <c r="L1096" i="5"/>
  <c r="L984" i="5"/>
  <c r="L736" i="5"/>
  <c r="L690" i="5"/>
  <c r="L569" i="5"/>
  <c r="L443" i="5"/>
  <c r="L350" i="5"/>
  <c r="L295" i="5"/>
  <c r="L218" i="5"/>
  <c r="L136" i="5"/>
  <c r="M2144" i="5"/>
  <c r="L1470" i="5"/>
  <c r="L1471" i="5"/>
  <c r="L1411" i="5"/>
  <c r="L1413" i="5"/>
  <c r="L1386" i="5"/>
  <c r="L1387" i="5"/>
  <c r="L1230" i="5"/>
  <c r="L1231" i="5"/>
  <c r="L1232" i="5"/>
  <c r="L1233" i="5"/>
  <c r="L1234" i="5"/>
  <c r="L1161" i="5"/>
  <c r="L1162" i="5"/>
  <c r="L1101" i="5"/>
  <c r="L1102" i="5"/>
  <c r="L980" i="5"/>
  <c r="L978" i="5"/>
  <c r="L979" i="5"/>
  <c r="L920" i="5"/>
  <c r="L919" i="5"/>
  <c r="L836" i="5"/>
  <c r="L837" i="5"/>
  <c r="L833" i="5"/>
  <c r="L728" i="5"/>
  <c r="L725" i="5"/>
  <c r="L726" i="5"/>
  <c r="L633" i="5"/>
  <c r="L634" i="5"/>
  <c r="L635" i="5"/>
  <c r="L602" i="5"/>
  <c r="L603" i="5"/>
  <c r="L604" i="5"/>
  <c r="L605" i="5"/>
  <c r="L538" i="5"/>
  <c r="L539" i="5"/>
  <c r="L503" i="5"/>
  <c r="L504" i="5"/>
  <c r="L505" i="5"/>
  <c r="L477" i="5"/>
  <c r="L478" i="5"/>
  <c r="L414" i="5"/>
  <c r="L415" i="5"/>
  <c r="L382" i="5"/>
  <c r="L383" i="5"/>
  <c r="L380" i="5"/>
  <c r="L317" i="5"/>
  <c r="L316" i="5"/>
  <c r="L284" i="5"/>
  <c r="L285" i="5"/>
  <c r="L222" i="5"/>
  <c r="L223" i="5"/>
  <c r="L188" i="5"/>
  <c r="L187" i="5"/>
  <c r="L160" i="5"/>
  <c r="L158" i="5"/>
  <c r="L125" i="5"/>
  <c r="L126" i="5"/>
  <c r="L127" i="5"/>
  <c r="L128" i="5"/>
  <c r="L129" i="5"/>
  <c r="L91" i="5"/>
  <c r="L92" i="5"/>
  <c r="L61" i="5"/>
  <c r="L62" i="5"/>
  <c r="L31" i="5"/>
  <c r="L32" i="5"/>
  <c r="L33" i="5"/>
  <c r="M2129" i="5"/>
  <c r="M2130" i="5"/>
  <c r="M2131" i="5"/>
  <c r="M2098" i="5"/>
  <c r="M2099" i="5"/>
  <c r="M2100" i="5"/>
  <c r="M2102" i="5"/>
  <c r="M2101" i="5"/>
  <c r="M2069" i="5"/>
  <c r="M2070" i="5"/>
  <c r="M2015" i="5"/>
  <c r="M2016" i="5"/>
  <c r="M1985" i="5"/>
  <c r="M1986" i="5"/>
  <c r="M1956" i="5"/>
  <c r="M1957" i="5"/>
  <c r="M1865" i="5"/>
  <c r="M1866" i="5"/>
  <c r="M1867" i="5"/>
  <c r="M1836" i="5"/>
  <c r="M1837" i="5"/>
  <c r="M1838" i="5"/>
  <c r="M1807" i="5"/>
  <c r="M1808" i="5"/>
  <c r="M1809" i="5"/>
  <c r="M1780" i="5"/>
  <c r="M1781" i="5"/>
  <c r="M1717" i="5"/>
  <c r="M1718" i="5"/>
  <c r="M1698" i="5"/>
  <c r="M1699" i="5"/>
  <c r="M1666" i="5"/>
  <c r="M1667" i="5"/>
  <c r="M1668" i="5"/>
  <c r="M1640" i="5"/>
  <c r="M1642" i="5"/>
  <c r="M1641" i="5"/>
  <c r="M1643" i="5"/>
  <c r="M1609" i="5"/>
  <c r="M1610" i="5"/>
  <c r="M1577" i="5"/>
  <c r="M1578" i="5"/>
  <c r="M1540" i="5"/>
  <c r="M1539" i="5"/>
  <c r="M1541" i="5"/>
  <c r="M1537" i="5"/>
  <c r="M1504" i="5"/>
  <c r="M1505" i="5"/>
  <c r="M1475" i="5"/>
  <c r="M1476" i="5"/>
  <c r="M1477" i="5"/>
  <c r="M1445" i="5"/>
  <c r="M1447" i="5"/>
  <c r="M1446" i="5"/>
  <c r="M1416" i="5"/>
  <c r="M1417" i="5"/>
  <c r="M1392" i="5"/>
  <c r="M1393" i="5"/>
  <c r="M1390" i="5"/>
  <c r="M1391" i="5"/>
  <c r="M1364" i="5"/>
  <c r="M1365" i="5"/>
  <c r="M1331" i="5"/>
  <c r="M1332" i="5"/>
  <c r="M1297" i="5"/>
  <c r="M1298" i="5"/>
  <c r="M1299" i="5"/>
  <c r="M1296" i="5"/>
  <c r="M1268" i="5"/>
  <c r="M1269" i="5"/>
  <c r="M1271" i="5"/>
  <c r="M1270" i="5"/>
  <c r="M1237" i="5"/>
  <c r="M1238" i="5"/>
  <c r="M1239" i="5"/>
  <c r="M1203" i="5"/>
  <c r="M1204" i="5"/>
  <c r="M1205" i="5"/>
  <c r="M1136" i="5"/>
  <c r="M1137" i="5"/>
  <c r="M1138" i="5"/>
  <c r="M1105" i="5"/>
  <c r="M1106" i="5"/>
  <c r="M1107" i="5"/>
  <c r="M1072" i="5"/>
  <c r="M1073" i="5"/>
  <c r="M1074" i="5"/>
  <c r="M1045" i="5"/>
  <c r="M1046" i="5"/>
  <c r="M1044" i="5"/>
  <c r="M1013" i="5"/>
  <c r="M1014" i="5"/>
  <c r="M983" i="5"/>
  <c r="M984" i="5"/>
  <c r="M924" i="5"/>
  <c r="M926" i="5"/>
  <c r="M925" i="5"/>
  <c r="M866" i="5"/>
  <c r="M867" i="5"/>
  <c r="M868" i="5"/>
  <c r="M869" i="5"/>
  <c r="M840" i="5"/>
  <c r="M841" i="5"/>
  <c r="M802" i="5"/>
  <c r="M803" i="5"/>
  <c r="M770" i="5"/>
  <c r="M767" i="5"/>
  <c r="M768" i="5"/>
  <c r="M769" i="5"/>
  <c r="M734" i="5"/>
  <c r="M735" i="5"/>
  <c r="M733" i="5"/>
  <c r="M736" i="5"/>
  <c r="M693" i="5"/>
  <c r="M694" i="5"/>
  <c r="M691" i="5"/>
  <c r="M692" i="5"/>
  <c r="M666" i="5"/>
  <c r="M667" i="5"/>
  <c r="M639" i="5"/>
  <c r="M640" i="5"/>
  <c r="M609" i="5"/>
  <c r="M610" i="5"/>
  <c r="M578" i="5"/>
  <c r="M575" i="5"/>
  <c r="M576" i="5"/>
  <c r="M577" i="5"/>
  <c r="M513" i="5"/>
  <c r="M510" i="5"/>
  <c r="M511" i="5"/>
  <c r="M512" i="5"/>
  <c r="M449" i="5"/>
  <c r="M450" i="5"/>
  <c r="M448" i="5"/>
  <c r="M418" i="5"/>
  <c r="M419" i="5"/>
  <c r="M420" i="5"/>
  <c r="M350" i="5"/>
  <c r="M351" i="5"/>
  <c r="M349" i="5"/>
  <c r="M352" i="5"/>
  <c r="M322" i="5"/>
  <c r="M323" i="5"/>
  <c r="M324" i="5"/>
  <c r="M325" i="5"/>
  <c r="M290" i="5"/>
  <c r="M288" i="5"/>
  <c r="M289" i="5"/>
  <c r="M261" i="5"/>
  <c r="M260" i="5"/>
  <c r="M225" i="5"/>
  <c r="M226" i="5"/>
  <c r="M227" i="5"/>
  <c r="M163" i="5"/>
  <c r="M164" i="5"/>
  <c r="M131" i="5"/>
  <c r="M132" i="5"/>
  <c r="M133" i="5"/>
  <c r="M98" i="5"/>
  <c r="M99" i="5"/>
  <c r="M97" i="5"/>
  <c r="M100" i="5"/>
  <c r="M64" i="5"/>
  <c r="M65" i="5"/>
  <c r="M66" i="5"/>
  <c r="M38" i="5"/>
  <c r="M39" i="5"/>
  <c r="M36" i="5"/>
  <c r="M37" i="5"/>
  <c r="M2" i="5"/>
  <c r="M3" i="5"/>
  <c r="M4" i="5"/>
  <c r="L2121" i="5"/>
  <c r="L2097" i="5"/>
  <c r="L2049" i="5"/>
  <c r="L1977" i="5"/>
  <c r="L1917" i="5"/>
  <c r="L1893" i="5"/>
  <c r="L1881" i="5"/>
  <c r="L1857" i="5"/>
  <c r="L1833" i="5"/>
  <c r="L1809" i="5"/>
  <c r="L1771" i="5"/>
  <c r="L1744" i="5"/>
  <c r="L1718" i="5"/>
  <c r="L1692" i="5"/>
  <c r="L1600" i="5"/>
  <c r="L1574" i="5"/>
  <c r="L1548" i="5"/>
  <c r="L1417" i="5"/>
  <c r="L1382" i="5"/>
  <c r="L1361" i="5"/>
  <c r="L1322" i="5"/>
  <c r="L1261" i="5"/>
  <c r="L1239" i="5"/>
  <c r="L841" i="5"/>
  <c r="L802" i="5"/>
  <c r="L735" i="5"/>
  <c r="L689" i="5"/>
  <c r="L643" i="5"/>
  <c r="L485" i="5"/>
  <c r="L442" i="5"/>
  <c r="L392" i="5"/>
  <c r="L217" i="5"/>
  <c r="L64" i="5"/>
  <c r="M2143" i="5"/>
  <c r="M1755" i="5"/>
  <c r="L1291" i="5"/>
  <c r="L1292" i="5"/>
  <c r="L1195" i="5"/>
  <c r="L1196" i="5"/>
  <c r="L1197" i="5"/>
  <c r="L1098" i="5"/>
  <c r="L1099" i="5"/>
  <c r="L1100" i="5"/>
  <c r="L1008" i="5"/>
  <c r="L1009" i="5"/>
  <c r="L944" i="5"/>
  <c r="L945" i="5"/>
  <c r="L917" i="5"/>
  <c r="L918" i="5"/>
  <c r="L860" i="5"/>
  <c r="L861" i="5"/>
  <c r="L831" i="5"/>
  <c r="L832" i="5"/>
  <c r="L722" i="5"/>
  <c r="L723" i="5"/>
  <c r="L724" i="5"/>
  <c r="L658" i="5"/>
  <c r="L659" i="5"/>
  <c r="L660" i="5"/>
  <c r="L632" i="5"/>
  <c r="L629" i="5"/>
  <c r="L630" i="5"/>
  <c r="L600" i="5"/>
  <c r="L601" i="5"/>
  <c r="L536" i="5"/>
  <c r="L537" i="5"/>
  <c r="L475" i="5"/>
  <c r="L476" i="5"/>
  <c r="L410" i="5"/>
  <c r="L411" i="5"/>
  <c r="L412" i="5"/>
  <c r="L377" i="5"/>
  <c r="L378" i="5"/>
  <c r="L376" i="5"/>
  <c r="L379" i="5"/>
  <c r="L344" i="5"/>
  <c r="L343" i="5"/>
  <c r="L251" i="5"/>
  <c r="L252" i="5"/>
  <c r="L155" i="5"/>
  <c r="L156" i="5"/>
  <c r="L157" i="5"/>
  <c r="L121" i="5"/>
  <c r="L122" i="5"/>
  <c r="L123" i="5"/>
  <c r="L89" i="5"/>
  <c r="L90" i="5"/>
  <c r="L59" i="5"/>
  <c r="L60" i="5"/>
  <c r="L29" i="5"/>
  <c r="L30" i="5"/>
  <c r="M2126" i="5"/>
  <c r="M2128" i="5"/>
  <c r="M2127" i="5"/>
  <c r="M2096" i="5"/>
  <c r="M2097" i="5"/>
  <c r="M2046" i="5"/>
  <c r="M2047" i="5"/>
  <c r="M2048" i="5"/>
  <c r="M2049" i="5"/>
  <c r="M1984" i="5"/>
  <c r="M1983" i="5"/>
  <c r="M1954" i="5"/>
  <c r="M1953" i="5"/>
  <c r="M1955" i="5"/>
  <c r="M1924" i="5"/>
  <c r="M1922" i="5"/>
  <c r="M1888" i="5"/>
  <c r="M1889" i="5"/>
  <c r="M1890" i="5"/>
  <c r="M1891" i="5"/>
  <c r="M1892" i="5"/>
  <c r="M1893" i="5"/>
  <c r="M1864" i="5"/>
  <c r="M1863" i="5"/>
  <c r="M1804" i="5"/>
  <c r="M1805" i="5"/>
  <c r="M1806" i="5"/>
  <c r="M1744" i="5"/>
  <c r="M1745" i="5"/>
  <c r="M1746" i="5"/>
  <c r="M1696" i="5"/>
  <c r="M1697" i="5"/>
  <c r="M1694" i="5"/>
  <c r="M1695" i="5"/>
  <c r="M1637" i="5"/>
  <c r="M1638" i="5"/>
  <c r="M1639" i="5"/>
  <c r="M1606" i="5"/>
  <c r="M1607" i="5"/>
  <c r="M1608" i="5"/>
  <c r="M1576" i="5"/>
  <c r="M1571" i="5"/>
  <c r="M1572" i="5"/>
  <c r="M1573" i="5"/>
  <c r="M1574" i="5"/>
  <c r="M1575" i="5"/>
  <c r="M1535" i="5"/>
  <c r="M1536" i="5"/>
  <c r="M1500" i="5"/>
  <c r="M1501" i="5"/>
  <c r="M1502" i="5"/>
  <c r="M1503" i="5"/>
  <c r="M1473" i="5"/>
  <c r="M1474" i="5"/>
  <c r="M1472" i="5"/>
  <c r="M1444" i="5"/>
  <c r="M1442" i="5"/>
  <c r="M1443" i="5"/>
  <c r="M1414" i="5"/>
  <c r="M1415" i="5"/>
  <c r="M1388" i="5"/>
  <c r="M1389" i="5"/>
  <c r="M1361" i="5"/>
  <c r="M1363" i="5"/>
  <c r="M1362" i="5"/>
  <c r="M1327" i="5"/>
  <c r="M1328" i="5"/>
  <c r="M1329" i="5"/>
  <c r="M1330" i="5"/>
  <c r="M1295" i="5"/>
  <c r="M1294" i="5"/>
  <c r="M1265" i="5"/>
  <c r="M1267" i="5"/>
  <c r="M1266" i="5"/>
  <c r="M1235" i="5"/>
  <c r="M1236" i="5"/>
  <c r="M1201" i="5"/>
  <c r="M1202" i="5"/>
  <c r="M1200" i="5"/>
  <c r="M1165" i="5"/>
  <c r="M1166" i="5"/>
  <c r="M1167" i="5"/>
  <c r="M1163" i="5"/>
  <c r="M1164" i="5"/>
  <c r="M1103" i="5"/>
  <c r="M1104" i="5"/>
  <c r="M1043" i="5"/>
  <c r="M1041" i="5"/>
  <c r="M1042" i="5"/>
  <c r="M982" i="5"/>
  <c r="M981" i="5"/>
  <c r="M951" i="5"/>
  <c r="M949" i="5"/>
  <c r="M950" i="5"/>
  <c r="M952" i="5"/>
  <c r="M953" i="5"/>
  <c r="M923" i="5"/>
  <c r="M921" i="5"/>
  <c r="M922" i="5"/>
  <c r="M899" i="5"/>
  <c r="M897" i="5"/>
  <c r="M898" i="5"/>
  <c r="M865" i="5"/>
  <c r="M864" i="5"/>
  <c r="M838" i="5"/>
  <c r="M839" i="5"/>
  <c r="M801" i="5"/>
  <c r="M800" i="5"/>
  <c r="M765" i="5"/>
  <c r="M766" i="5"/>
  <c r="M763" i="5"/>
  <c r="M764" i="5"/>
  <c r="M729" i="5"/>
  <c r="M730" i="5"/>
  <c r="M731" i="5"/>
  <c r="M732" i="5"/>
  <c r="M688" i="5"/>
  <c r="M689" i="5"/>
  <c r="M690" i="5"/>
  <c r="M665" i="5"/>
  <c r="M664" i="5"/>
  <c r="M638" i="5"/>
  <c r="M636" i="5"/>
  <c r="M637" i="5"/>
  <c r="M606" i="5"/>
  <c r="M607" i="5"/>
  <c r="M608" i="5"/>
  <c r="M573" i="5"/>
  <c r="M574" i="5"/>
  <c r="M542" i="5"/>
  <c r="M543" i="5"/>
  <c r="M540" i="5"/>
  <c r="M541" i="5"/>
  <c r="M506" i="5"/>
  <c r="M507" i="5"/>
  <c r="M508" i="5"/>
  <c r="M509" i="5"/>
  <c r="M446" i="5"/>
  <c r="M447" i="5"/>
  <c r="M417" i="5"/>
  <c r="M416" i="5"/>
  <c r="M346" i="5"/>
  <c r="M347" i="5"/>
  <c r="M348" i="5"/>
  <c r="M321" i="5"/>
  <c r="M318" i="5"/>
  <c r="M319" i="5"/>
  <c r="M320" i="5"/>
  <c r="M286" i="5"/>
  <c r="M287" i="5"/>
  <c r="M259" i="5"/>
  <c r="M257" i="5"/>
  <c r="M258" i="5"/>
  <c r="M189" i="5"/>
  <c r="M190" i="5"/>
  <c r="M191" i="5"/>
  <c r="M161" i="5"/>
  <c r="M162" i="5"/>
  <c r="M93" i="5"/>
  <c r="M94" i="5"/>
  <c r="M95" i="5"/>
  <c r="M96" i="5"/>
  <c r="M34" i="5"/>
  <c r="M35" i="5"/>
  <c r="L2120" i="5"/>
  <c r="L2096" i="5"/>
  <c r="L2048" i="5"/>
  <c r="L2012" i="5"/>
  <c r="L1976" i="5"/>
  <c r="L1952" i="5"/>
  <c r="L1916" i="5"/>
  <c r="L1892" i="5"/>
  <c r="L1844" i="5"/>
  <c r="L1832" i="5"/>
  <c r="L1808" i="5"/>
  <c r="L1769" i="5"/>
  <c r="L1743" i="5"/>
  <c r="L1639" i="5"/>
  <c r="L1599" i="5"/>
  <c r="L1573" i="5"/>
  <c r="L1547" i="5"/>
  <c r="L1534" i="5"/>
  <c r="L1505" i="5"/>
  <c r="L1477" i="5"/>
  <c r="L1360" i="5"/>
  <c r="L1299" i="5"/>
  <c r="L1277" i="5"/>
  <c r="L1238" i="5"/>
  <c r="L1199" i="5"/>
  <c r="L1133" i="5"/>
  <c r="L1070" i="5"/>
  <c r="L1051" i="5"/>
  <c r="L975" i="5"/>
  <c r="L876" i="5"/>
  <c r="L838" i="5"/>
  <c r="L799" i="5"/>
  <c r="L762" i="5"/>
  <c r="L733" i="5"/>
  <c r="L607" i="5"/>
  <c r="L567" i="5"/>
  <c r="L283" i="5"/>
  <c r="L216" i="5"/>
  <c r="M2134" i="5"/>
  <c r="M1583" i="5"/>
  <c r="M966" i="5"/>
  <c r="M425" i="5"/>
  <c r="L1435" i="5"/>
  <c r="L1437" i="5"/>
  <c r="L1352" i="5"/>
  <c r="L1353" i="5"/>
  <c r="L1354" i="5"/>
  <c r="L1158" i="5"/>
  <c r="L1159" i="5"/>
  <c r="L1035" i="5"/>
  <c r="L1036" i="5"/>
  <c r="L755" i="5"/>
  <c r="L756" i="5"/>
  <c r="L720" i="5"/>
  <c r="L721" i="5"/>
  <c r="L683" i="5"/>
  <c r="L684" i="5"/>
  <c r="L626" i="5"/>
  <c r="L627" i="5"/>
  <c r="L628" i="5"/>
  <c r="L598" i="5"/>
  <c r="L599" i="5"/>
  <c r="L533" i="5"/>
  <c r="L534" i="5"/>
  <c r="L498" i="5"/>
  <c r="L500" i="5"/>
  <c r="L501" i="5"/>
  <c r="L474" i="5"/>
  <c r="L473" i="5"/>
  <c r="L408" i="5"/>
  <c r="L409" i="5"/>
  <c r="L374" i="5"/>
  <c r="L373" i="5"/>
  <c r="L375" i="5"/>
  <c r="L313" i="5"/>
  <c r="L314" i="5"/>
  <c r="L281" i="5"/>
  <c r="L280" i="5"/>
  <c r="L248" i="5"/>
  <c r="L249" i="5"/>
  <c r="L250" i="5"/>
  <c r="L185" i="5"/>
  <c r="L184" i="5"/>
  <c r="L152" i="5"/>
  <c r="L153" i="5"/>
  <c r="L154" i="5"/>
  <c r="L57" i="5"/>
  <c r="L58" i="5"/>
  <c r="L26" i="5"/>
  <c r="L27" i="5"/>
  <c r="M2045" i="5"/>
  <c r="M2043" i="5"/>
  <c r="M2044" i="5"/>
  <c r="M2011" i="5"/>
  <c r="M2012" i="5"/>
  <c r="M1949" i="5"/>
  <c r="M1950" i="5"/>
  <c r="M1951" i="5"/>
  <c r="M1952" i="5"/>
  <c r="M1918" i="5"/>
  <c r="M1919" i="5"/>
  <c r="M1920" i="5"/>
  <c r="M1921" i="5"/>
  <c r="M1884" i="5"/>
  <c r="M1885" i="5"/>
  <c r="M1886" i="5"/>
  <c r="M1887" i="5"/>
  <c r="M1860" i="5"/>
  <c r="M1861" i="5"/>
  <c r="M1862" i="5"/>
  <c r="M1831" i="5"/>
  <c r="M1832" i="5"/>
  <c r="M1834" i="5"/>
  <c r="M1833" i="5"/>
  <c r="M1772" i="5"/>
  <c r="M1774" i="5"/>
  <c r="M1773" i="5"/>
  <c r="M1742" i="5"/>
  <c r="M1743" i="5"/>
  <c r="M1691" i="5"/>
  <c r="M1692" i="5"/>
  <c r="M1693" i="5"/>
  <c r="M1662" i="5"/>
  <c r="M1663" i="5"/>
  <c r="M1664" i="5"/>
  <c r="M1603" i="5"/>
  <c r="M1604" i="5"/>
  <c r="M1605" i="5"/>
  <c r="M1568" i="5"/>
  <c r="M1570" i="5"/>
  <c r="M1569" i="5"/>
  <c r="M1533" i="5"/>
  <c r="M1534" i="5"/>
  <c r="M1498" i="5"/>
  <c r="M1499" i="5"/>
  <c r="M1469" i="5"/>
  <c r="M1471" i="5"/>
  <c r="M1470" i="5"/>
  <c r="M1440" i="5"/>
  <c r="M1441" i="5"/>
  <c r="M1411" i="5"/>
  <c r="M1412" i="5"/>
  <c r="M1413" i="5"/>
  <c r="M1387" i="5"/>
  <c r="M1386" i="5"/>
  <c r="M1357" i="5"/>
  <c r="M1358" i="5"/>
  <c r="M1359" i="5"/>
  <c r="M1360" i="5"/>
  <c r="M1324" i="5"/>
  <c r="M1325" i="5"/>
  <c r="M1326" i="5"/>
  <c r="M1263" i="5"/>
  <c r="M1264" i="5"/>
  <c r="M1231" i="5"/>
  <c r="M1230" i="5"/>
  <c r="M1232" i="5"/>
  <c r="M1233" i="5"/>
  <c r="M1234" i="5"/>
  <c r="M1199" i="5"/>
  <c r="M1198" i="5"/>
  <c r="M1131" i="5"/>
  <c r="M1132" i="5"/>
  <c r="M1133" i="5"/>
  <c r="M1134" i="5"/>
  <c r="M1101" i="5"/>
  <c r="M1102" i="5"/>
  <c r="M1069" i="5"/>
  <c r="M1070" i="5"/>
  <c r="M1068" i="5"/>
  <c r="M1039" i="5"/>
  <c r="M1040" i="5"/>
  <c r="M1011" i="5"/>
  <c r="M1010" i="5"/>
  <c r="M978" i="5"/>
  <c r="M980" i="5"/>
  <c r="M979" i="5"/>
  <c r="M946" i="5"/>
  <c r="M947" i="5"/>
  <c r="M948" i="5"/>
  <c r="M919" i="5"/>
  <c r="M920" i="5"/>
  <c r="M895" i="5"/>
  <c r="M896" i="5"/>
  <c r="M862" i="5"/>
  <c r="M863" i="5"/>
  <c r="M837" i="5"/>
  <c r="M835" i="5"/>
  <c r="M836" i="5"/>
  <c r="M833" i="5"/>
  <c r="M834" i="5"/>
  <c r="M797" i="5"/>
  <c r="M798" i="5"/>
  <c r="M799" i="5"/>
  <c r="M760" i="5"/>
  <c r="M761" i="5"/>
  <c r="M762" i="5"/>
  <c r="M725" i="5"/>
  <c r="M726" i="5"/>
  <c r="M727" i="5"/>
  <c r="M728" i="5"/>
  <c r="M686" i="5"/>
  <c r="M687" i="5"/>
  <c r="M662" i="5"/>
  <c r="M663" i="5"/>
  <c r="M661" i="5"/>
  <c r="M633" i="5"/>
  <c r="M634" i="5"/>
  <c r="M635" i="5"/>
  <c r="M602" i="5"/>
  <c r="M603" i="5"/>
  <c r="M604" i="5"/>
  <c r="M605" i="5"/>
  <c r="M571" i="5"/>
  <c r="M572" i="5"/>
  <c r="M538" i="5"/>
  <c r="M539" i="5"/>
  <c r="M503" i="5"/>
  <c r="M504" i="5"/>
  <c r="M505" i="5"/>
  <c r="M477" i="5"/>
  <c r="M478" i="5"/>
  <c r="M444" i="5"/>
  <c r="M445" i="5"/>
  <c r="M414" i="5"/>
  <c r="M415" i="5"/>
  <c r="M381" i="5"/>
  <c r="M382" i="5"/>
  <c r="M383" i="5"/>
  <c r="M380" i="5"/>
  <c r="M317" i="5"/>
  <c r="M316" i="5"/>
  <c r="M285" i="5"/>
  <c r="M284" i="5"/>
  <c r="M254" i="5"/>
  <c r="M255" i="5"/>
  <c r="M253" i="5"/>
  <c r="M256" i="5"/>
  <c r="M222" i="5"/>
  <c r="M223" i="5"/>
  <c r="M187" i="5"/>
  <c r="M188" i="5"/>
  <c r="M158" i="5"/>
  <c r="M159" i="5"/>
  <c r="M160" i="5"/>
  <c r="M129" i="5"/>
  <c r="M125" i="5"/>
  <c r="M126" i="5"/>
  <c r="M128" i="5"/>
  <c r="M127" i="5"/>
  <c r="M91" i="5"/>
  <c r="M92" i="5"/>
  <c r="M62" i="5"/>
  <c r="M61" i="5"/>
  <c r="M33" i="5"/>
  <c r="M31" i="5"/>
  <c r="M32" i="5"/>
  <c r="L1690" i="5"/>
  <c r="L1664" i="5"/>
  <c r="L1637" i="5"/>
  <c r="L1445" i="5"/>
  <c r="L1320" i="5"/>
  <c r="L1259" i="5"/>
  <c r="L1193" i="5"/>
  <c r="L1132" i="5"/>
  <c r="L1045" i="5"/>
  <c r="L974" i="5"/>
  <c r="L953" i="5"/>
  <c r="L898" i="5"/>
  <c r="L867" i="5"/>
  <c r="L835" i="5"/>
  <c r="L727" i="5"/>
  <c r="L687" i="5"/>
  <c r="L133" i="5"/>
  <c r="M965" i="5"/>
  <c r="H18" i="29"/>
  <c r="F52" i="29"/>
  <c r="F23" i="29"/>
  <c r="F11" i="29"/>
  <c r="F76" i="29"/>
  <c r="F28" i="29"/>
  <c r="F73" i="29"/>
  <c r="F19" i="29"/>
  <c r="F7" i="29"/>
  <c r="F27" i="29"/>
  <c r="F18" i="29"/>
  <c r="F38" i="29"/>
  <c r="F26" i="29"/>
  <c r="F21" i="29"/>
  <c r="F9" i="29"/>
  <c r="F74" i="29"/>
  <c r="F17" i="29"/>
  <c r="F37" i="29"/>
  <c r="F25" i="29"/>
  <c r="F56" i="29"/>
  <c r="F62" i="29"/>
  <c r="F82" i="29"/>
  <c r="F48" i="29"/>
  <c r="F60" i="29"/>
  <c r="F36" i="29"/>
  <c r="F61" i="29"/>
  <c r="F34" i="29"/>
  <c r="F47" i="29"/>
  <c r="F59" i="29"/>
  <c r="F46" i="29"/>
  <c r="F58" i="29"/>
  <c r="F50" i="29"/>
  <c r="F72" i="29"/>
  <c r="F16" i="29"/>
  <c r="F24" i="29"/>
  <c r="F81" i="29"/>
  <c r="F15" i="29"/>
  <c r="F35" i="29"/>
  <c r="F54" i="29"/>
  <c r="F80" i="29"/>
  <c r="F13" i="29"/>
  <c r="F78" i="29"/>
  <c r="F12" i="29"/>
  <c r="F32" i="29"/>
  <c r="F45" i="29"/>
  <c r="F51" i="29"/>
  <c r="F57" i="29"/>
  <c r="F77" i="29"/>
  <c r="F31" i="29"/>
  <c r="F44" i="29"/>
  <c r="F22" i="29"/>
  <c r="F10" i="29"/>
  <c r="F75" i="29"/>
  <c r="F29" i="29"/>
  <c r="F42" i="29"/>
  <c r="F66" i="29"/>
  <c r="F20" i="29"/>
  <c r="F8" i="29"/>
  <c r="F41" i="29"/>
  <c r="F65" i="29"/>
  <c r="F69" i="29"/>
  <c r="F68" i="29"/>
  <c r="H13" i="29"/>
  <c r="F39" i="29"/>
  <c r="F63" i="29"/>
  <c r="F67" i="29"/>
  <c r="E9" i="22"/>
  <c r="F6" i="29"/>
  <c r="H7" i="29"/>
  <c r="E25" i="22"/>
  <c r="E91" i="22"/>
  <c r="E97" i="22"/>
  <c r="E85" i="22"/>
  <c r="E73" i="22"/>
  <c r="E61" i="22"/>
  <c r="E49" i="22"/>
  <c r="E37" i="22"/>
  <c r="E24" i="22"/>
  <c r="E96" i="22"/>
  <c r="E23" i="22"/>
  <c r="E94" i="22"/>
  <c r="E82" i="22"/>
  <c r="E70" i="22"/>
  <c r="E58" i="22"/>
  <c r="E46" i="22"/>
  <c r="E34" i="22"/>
  <c r="E22" i="22"/>
  <c r="E84" i="22"/>
  <c r="E21" i="22"/>
  <c r="E71" i="22"/>
  <c r="E81" i="22"/>
  <c r="E92" i="22"/>
  <c r="E80" i="22"/>
  <c r="E68" i="22"/>
  <c r="E56" i="22"/>
  <c r="E44" i="22"/>
  <c r="E32" i="22"/>
  <c r="E20" i="22"/>
  <c r="E72" i="22"/>
  <c r="E47" i="22"/>
  <c r="E57" i="22"/>
  <c r="E79" i="22"/>
  <c r="E67" i="22"/>
  <c r="E55" i="22"/>
  <c r="E43" i="22"/>
  <c r="E31" i="22"/>
  <c r="E19" i="22"/>
  <c r="E18" i="22"/>
  <c r="E60" i="22"/>
  <c r="E35" i="22"/>
  <c r="E45" i="22"/>
  <c r="E14" i="22"/>
  <c r="E90" i="22"/>
  <c r="E78" i="22"/>
  <c r="E66" i="22"/>
  <c r="E54" i="22"/>
  <c r="E42" i="22"/>
  <c r="E30" i="22"/>
  <c r="Q1009" i="5"/>
  <c r="E13" i="22"/>
  <c r="E89" i="22"/>
  <c r="E77" i="22"/>
  <c r="E65" i="22"/>
  <c r="E53" i="22"/>
  <c r="E41" i="22"/>
  <c r="E29" i="22"/>
  <c r="E17" i="22"/>
  <c r="E83" i="22"/>
  <c r="E69" i="22"/>
  <c r="E12" i="22"/>
  <c r="E88" i="22"/>
  <c r="E76" i="22"/>
  <c r="E64" i="22"/>
  <c r="E52" i="22"/>
  <c r="E40" i="22"/>
  <c r="E28" i="22"/>
  <c r="E16" i="22"/>
  <c r="E36" i="22"/>
  <c r="E59" i="22"/>
  <c r="E33" i="22"/>
  <c r="E11" i="22"/>
  <c r="E87" i="22"/>
  <c r="E75" i="22"/>
  <c r="E63" i="22"/>
  <c r="E51" i="22"/>
  <c r="E39" i="22"/>
  <c r="E27" i="22"/>
  <c r="E15" i="22"/>
  <c r="E48" i="22"/>
  <c r="E95" i="22"/>
  <c r="E93" i="22"/>
  <c r="E10" i="22"/>
  <c r="E86" i="22"/>
  <c r="E74" i="22"/>
  <c r="E62" i="22"/>
  <c r="E50" i="22"/>
  <c r="E38" i="22"/>
  <c r="E26" i="22"/>
  <c r="P352" i="5"/>
  <c r="P517" i="5"/>
  <c r="P515" i="5"/>
  <c r="P523" i="5"/>
  <c r="P586" i="5"/>
  <c r="P38" i="5"/>
  <c r="P815" i="5"/>
  <c r="P74" i="5"/>
  <c r="P826" i="5"/>
  <c r="P884" i="5"/>
  <c r="P310" i="5"/>
  <c r="P288" i="5"/>
  <c r="Q1345" i="5"/>
  <c r="P123" i="5"/>
  <c r="P371" i="5"/>
  <c r="P924" i="5"/>
  <c r="Q778" i="5"/>
  <c r="P1449" i="5"/>
  <c r="P133" i="5"/>
  <c r="P418" i="5"/>
  <c r="P604" i="5"/>
  <c r="P959" i="5"/>
  <c r="P1615" i="5"/>
  <c r="P77" i="5"/>
  <c r="Q278" i="5"/>
  <c r="P182" i="5"/>
  <c r="P420" i="5"/>
  <c r="P1066" i="5"/>
  <c r="I1529" i="5"/>
  <c r="P15" i="5"/>
  <c r="P193" i="5"/>
  <c r="P432" i="5"/>
  <c r="P679" i="5"/>
  <c r="P1879" i="5"/>
  <c r="P16" i="5"/>
  <c r="P229" i="5"/>
  <c r="P680" i="5"/>
  <c r="P1075" i="5"/>
  <c r="P26" i="5"/>
  <c r="P503" i="5"/>
  <c r="P787" i="5"/>
  <c r="P1100" i="5"/>
  <c r="Q113" i="5"/>
  <c r="Q1739" i="5"/>
  <c r="P27" i="5"/>
  <c r="P146" i="5"/>
  <c r="P211" i="5"/>
  <c r="P290" i="5"/>
  <c r="P434" i="5"/>
  <c r="P685" i="5"/>
  <c r="P1462" i="5"/>
  <c r="P1663" i="5"/>
  <c r="H511" i="5"/>
  <c r="H2039" i="5"/>
  <c r="P29" i="5"/>
  <c r="P89" i="5"/>
  <c r="P147" i="5"/>
  <c r="P374" i="5"/>
  <c r="P442" i="5"/>
  <c r="P535" i="5"/>
  <c r="P601" i="5"/>
  <c r="P716" i="5"/>
  <c r="P862" i="5"/>
  <c r="P1103" i="5"/>
  <c r="P1468" i="5"/>
  <c r="P1948" i="5"/>
  <c r="P39" i="5"/>
  <c r="P95" i="5"/>
  <c r="P161" i="5"/>
  <c r="P247" i="5"/>
  <c r="P311" i="5"/>
  <c r="P395" i="5"/>
  <c r="P539" i="5"/>
  <c r="P616" i="5"/>
  <c r="P741" i="5"/>
  <c r="P1128" i="5"/>
  <c r="P1303" i="5"/>
  <c r="P1737" i="5"/>
  <c r="P2001" i="5"/>
  <c r="P208" i="5"/>
  <c r="P717" i="5"/>
  <c r="Q511" i="5"/>
  <c r="P2" i="5"/>
  <c r="P40" i="5"/>
  <c r="P103" i="5"/>
  <c r="P250" i="5"/>
  <c r="P312" i="5"/>
  <c r="P396" i="5"/>
  <c r="P540" i="5"/>
  <c r="P619" i="5"/>
  <c r="P743" i="5"/>
  <c r="P887" i="5"/>
  <c r="P1003" i="5"/>
  <c r="P1136" i="5"/>
  <c r="P1306" i="5"/>
  <c r="P2016" i="5"/>
  <c r="P1245" i="5"/>
  <c r="P1728" i="5"/>
  <c r="P3" i="5"/>
  <c r="P50" i="5"/>
  <c r="P107" i="5"/>
  <c r="P167" i="5"/>
  <c r="P251" i="5"/>
  <c r="P328" i="5"/>
  <c r="P398" i="5"/>
  <c r="P622" i="5"/>
  <c r="P1320" i="5"/>
  <c r="P1540" i="5"/>
  <c r="P1800" i="5"/>
  <c r="P1660" i="5"/>
  <c r="P90" i="5"/>
  <c r="P4" i="5"/>
  <c r="P51" i="5"/>
  <c r="P118" i="5"/>
  <c r="P175" i="5"/>
  <c r="P254" i="5"/>
  <c r="P410" i="5"/>
  <c r="P475" i="5"/>
  <c r="P778" i="5"/>
  <c r="P899" i="5"/>
  <c r="P1028" i="5"/>
  <c r="P1584" i="5"/>
  <c r="P599" i="5"/>
  <c r="I863" i="5"/>
  <c r="Q1245" i="5"/>
  <c r="I511" i="5"/>
  <c r="P7" i="5"/>
  <c r="P52" i="5"/>
  <c r="P120" i="5"/>
  <c r="P178" i="5"/>
  <c r="P266" i="5"/>
  <c r="P334" i="5"/>
  <c r="P478" i="5"/>
  <c r="P576" i="5"/>
  <c r="P638" i="5"/>
  <c r="P921" i="5"/>
  <c r="P1195" i="5"/>
  <c r="P1329" i="5"/>
  <c r="P1585" i="5"/>
  <c r="P1870" i="5"/>
  <c r="P2073" i="5"/>
  <c r="H755" i="5"/>
  <c r="P14" i="5"/>
  <c r="P63" i="5"/>
  <c r="P121" i="5"/>
  <c r="P179" i="5"/>
  <c r="P268" i="5"/>
  <c r="P481" i="5"/>
  <c r="P643" i="5"/>
  <c r="P780" i="5"/>
  <c r="P922" i="5"/>
  <c r="P1606" i="5"/>
  <c r="P1872" i="5"/>
  <c r="Q230" i="5"/>
  <c r="P230" i="5"/>
  <c r="Q378" i="5"/>
  <c r="P378" i="5"/>
  <c r="Q450" i="5"/>
  <c r="P450" i="5"/>
  <c r="Q877" i="5"/>
  <c r="P877" i="5"/>
  <c r="Q1752" i="5"/>
  <c r="P1752" i="5"/>
  <c r="I346" i="5"/>
  <c r="P346" i="5"/>
  <c r="I427" i="5"/>
  <c r="P427" i="5"/>
  <c r="Q1293" i="5"/>
  <c r="P1293" i="5"/>
  <c r="I1605" i="5"/>
  <c r="P1605" i="5"/>
  <c r="Q2154" i="5"/>
  <c r="P2154" i="5"/>
  <c r="H116" i="5"/>
  <c r="P116" i="5"/>
  <c r="Q198" i="5"/>
  <c r="P198" i="5"/>
  <c r="Q213" i="5"/>
  <c r="P213" i="5"/>
  <c r="I358" i="5"/>
  <c r="P358" i="5"/>
  <c r="Q675" i="5"/>
  <c r="P675" i="5"/>
  <c r="H1311" i="5"/>
  <c r="P1311" i="5"/>
  <c r="H1467" i="5"/>
  <c r="P1467" i="5"/>
  <c r="I1525" i="5"/>
  <c r="P1525" i="5"/>
  <c r="I128" i="5"/>
  <c r="P128" i="5"/>
  <c r="Q416" i="5"/>
  <c r="P416" i="5"/>
  <c r="H652" i="5"/>
  <c r="P652" i="5"/>
  <c r="H849" i="5"/>
  <c r="P849" i="5"/>
  <c r="I419" i="5"/>
  <c r="P419" i="5"/>
  <c r="H1188" i="5"/>
  <c r="P1188" i="5"/>
  <c r="P134" i="5"/>
  <c r="Q295" i="5"/>
  <c r="P295" i="5"/>
  <c r="Q431" i="5"/>
  <c r="P431" i="5"/>
  <c r="Q620" i="5"/>
  <c r="P620" i="5"/>
  <c r="I1387" i="5"/>
  <c r="P1387" i="5"/>
  <c r="P1092" i="5"/>
  <c r="Q37" i="5"/>
  <c r="P37" i="5"/>
  <c r="H353" i="5"/>
  <c r="P353" i="5"/>
  <c r="H527" i="5"/>
  <c r="P527" i="5"/>
  <c r="Q533" i="5"/>
  <c r="P533" i="5"/>
  <c r="I565" i="5"/>
  <c r="P565" i="5"/>
  <c r="Q591" i="5"/>
  <c r="P591" i="5"/>
  <c r="H811" i="5"/>
  <c r="P811" i="5"/>
  <c r="Q814" i="5"/>
  <c r="P814" i="5"/>
  <c r="H952" i="5"/>
  <c r="P952" i="5"/>
  <c r="P1084" i="5"/>
  <c r="Q1084" i="5"/>
  <c r="Q1655" i="5"/>
  <c r="P1655" i="5"/>
  <c r="H1658" i="5"/>
  <c r="P1658" i="5"/>
  <c r="I1675" i="5"/>
  <c r="P1675" i="5"/>
  <c r="Q1678" i="5"/>
  <c r="P1678" i="5"/>
  <c r="H1713" i="5"/>
  <c r="P1713" i="5"/>
  <c r="Q1722" i="5"/>
  <c r="P1722" i="5"/>
  <c r="Q1863" i="5"/>
  <c r="P1863" i="5"/>
  <c r="H1874" i="5"/>
  <c r="P1874" i="5"/>
  <c r="H1896" i="5"/>
  <c r="P1896" i="5"/>
  <c r="H1989" i="5"/>
  <c r="Q2091" i="5"/>
  <c r="P2091" i="5"/>
  <c r="H2094" i="5"/>
  <c r="P2094" i="5"/>
  <c r="P62" i="5"/>
  <c r="P995" i="5"/>
  <c r="P1447" i="5"/>
  <c r="Q177" i="5"/>
  <c r="P177" i="5"/>
  <c r="H233" i="5"/>
  <c r="P233" i="5"/>
  <c r="Q1196" i="5"/>
  <c r="P1196" i="5"/>
  <c r="I1464" i="5"/>
  <c r="P1464" i="5"/>
  <c r="Q154" i="5"/>
  <c r="P154" i="5"/>
  <c r="Q424" i="5"/>
  <c r="P424" i="5"/>
  <c r="Q1530" i="5"/>
  <c r="P1530" i="5"/>
  <c r="Q1588" i="5"/>
  <c r="P1588" i="5"/>
  <c r="Q1950" i="5"/>
  <c r="P1950" i="5"/>
  <c r="Q122" i="5"/>
  <c r="P122" i="5"/>
  <c r="I355" i="5"/>
  <c r="P355" i="5"/>
  <c r="Q370" i="5"/>
  <c r="P370" i="5"/>
  <c r="H819" i="5"/>
  <c r="P819" i="5"/>
  <c r="I125" i="5"/>
  <c r="Q137" i="5"/>
  <c r="P137" i="5"/>
  <c r="I998" i="5"/>
  <c r="P998" i="5"/>
  <c r="I2017" i="5"/>
  <c r="P2017" i="5"/>
  <c r="Q2138" i="5"/>
  <c r="P2138" i="5"/>
  <c r="I687" i="5"/>
  <c r="P687" i="5"/>
  <c r="Q687" i="5"/>
  <c r="H687" i="5"/>
  <c r="Q1194" i="5"/>
  <c r="P1194" i="5"/>
  <c r="Q1279" i="5"/>
  <c r="P1279" i="5"/>
  <c r="Q1450" i="5"/>
  <c r="P1450" i="5"/>
  <c r="Q1557" i="5"/>
  <c r="P1557" i="5"/>
  <c r="H1577" i="5"/>
  <c r="P1577" i="5"/>
  <c r="Q2000" i="5"/>
  <c r="P2000" i="5"/>
  <c r="Q588" i="5"/>
  <c r="P588" i="5"/>
  <c r="Q623" i="5"/>
  <c r="P623" i="5"/>
  <c r="H1285" i="5"/>
  <c r="P1285" i="5"/>
  <c r="Q1652" i="5"/>
  <c r="P1652" i="5"/>
  <c r="I25" i="5"/>
  <c r="P25" i="5"/>
  <c r="I304" i="5"/>
  <c r="P304" i="5"/>
  <c r="I521" i="5"/>
  <c r="P521" i="5"/>
  <c r="H43" i="5"/>
  <c r="P43" i="5"/>
  <c r="H61" i="5"/>
  <c r="P61" i="5"/>
  <c r="Q252" i="5"/>
  <c r="P252" i="5"/>
  <c r="Q258" i="5"/>
  <c r="P258" i="5"/>
  <c r="Q273" i="5"/>
  <c r="P273" i="5"/>
  <c r="Q776" i="5"/>
  <c r="P776" i="5"/>
  <c r="Q981" i="5"/>
  <c r="P981" i="5"/>
  <c r="Q1259" i="5"/>
  <c r="P1259" i="5"/>
  <c r="H1632" i="5"/>
  <c r="P1632" i="5"/>
  <c r="Q1664" i="5"/>
  <c r="P1664" i="5"/>
  <c r="H1725" i="5"/>
  <c r="P1725" i="5"/>
  <c r="H1783" i="5"/>
  <c r="P1783" i="5"/>
  <c r="I1880" i="5"/>
  <c r="P1880" i="5"/>
  <c r="H1888" i="5"/>
  <c r="P1888" i="5"/>
  <c r="Q1975" i="5"/>
  <c r="P1975" i="5"/>
  <c r="Q2103" i="5"/>
  <c r="P2103" i="5"/>
  <c r="H2112" i="5"/>
  <c r="P2112" i="5"/>
  <c r="I2115" i="5"/>
  <c r="P2115" i="5"/>
  <c r="Q2121" i="5"/>
  <c r="P2121" i="5"/>
  <c r="P106" i="5"/>
  <c r="P148" i="5"/>
  <c r="P391" i="5"/>
  <c r="P494" i="5"/>
  <c r="P556" i="5"/>
  <c r="Q151" i="5"/>
  <c r="P151" i="5"/>
  <c r="I224" i="5"/>
  <c r="P224" i="5"/>
  <c r="I392" i="5"/>
  <c r="P392" i="5"/>
  <c r="Q459" i="5"/>
  <c r="P459" i="5"/>
  <c r="P880" i="5"/>
  <c r="Q880" i="5"/>
  <c r="Q1012" i="5"/>
  <c r="P1012" i="5"/>
  <c r="Q1050" i="5"/>
  <c r="P1050" i="5"/>
  <c r="Q1062" i="5"/>
  <c r="P1062" i="5"/>
  <c r="H1123" i="5"/>
  <c r="P1123" i="5"/>
  <c r="H1161" i="5"/>
  <c r="P1161" i="5"/>
  <c r="Q1959" i="5"/>
  <c r="P1959" i="5"/>
  <c r="P227" i="5"/>
  <c r="P1065" i="5"/>
  <c r="I364" i="5"/>
  <c r="P364" i="5"/>
  <c r="I678" i="5"/>
  <c r="P678" i="5"/>
  <c r="Q1305" i="5"/>
  <c r="P1305" i="5"/>
  <c r="I1686" i="5"/>
  <c r="P1686" i="5"/>
  <c r="I1744" i="5"/>
  <c r="P1744" i="5"/>
  <c r="Q1744" i="5"/>
  <c r="Q143" i="5"/>
  <c r="P143" i="5"/>
  <c r="I640" i="5"/>
  <c r="P640" i="5"/>
  <c r="Q831" i="5"/>
  <c r="P831" i="5"/>
  <c r="Q1004" i="5"/>
  <c r="P1004" i="5"/>
  <c r="I1913" i="5"/>
  <c r="P1913" i="5"/>
  <c r="H2026" i="5"/>
  <c r="P2026" i="5"/>
  <c r="Q341" i="5"/>
  <c r="P341" i="5"/>
  <c r="Q1986" i="5"/>
  <c r="P1986" i="5"/>
  <c r="Q152" i="5"/>
  <c r="P152" i="5"/>
  <c r="Q428" i="5"/>
  <c r="P428" i="5"/>
  <c r="Q626" i="5"/>
  <c r="P626" i="5"/>
  <c r="Q667" i="5"/>
  <c r="P667" i="5"/>
  <c r="Q802" i="5"/>
  <c r="P802" i="5"/>
  <c r="H1101" i="5"/>
  <c r="P1101" i="5"/>
  <c r="H1384" i="5"/>
  <c r="P1384" i="5"/>
  <c r="Q1402" i="5"/>
  <c r="P1402" i="5"/>
  <c r="Q1560" i="5"/>
  <c r="P1560" i="5"/>
  <c r="I1868" i="5"/>
  <c r="P1868" i="5"/>
  <c r="P102" i="5"/>
  <c r="I19" i="5"/>
  <c r="P19" i="5"/>
  <c r="Q34" i="5"/>
  <c r="P34" i="5"/>
  <c r="H319" i="5"/>
  <c r="P319" i="5"/>
  <c r="H518" i="5"/>
  <c r="P518" i="5"/>
  <c r="Q141" i="5"/>
  <c r="P141" i="5"/>
  <c r="Q414" i="5"/>
  <c r="P414" i="5"/>
  <c r="I773" i="5"/>
  <c r="P773" i="5"/>
  <c r="I969" i="5"/>
  <c r="P969" i="5"/>
  <c r="Q984" i="5"/>
  <c r="P984" i="5"/>
  <c r="Q1376" i="5"/>
  <c r="P1376" i="5"/>
  <c r="I79" i="5"/>
  <c r="P79" i="5"/>
  <c r="Q82" i="5"/>
  <c r="P82" i="5"/>
  <c r="Q91" i="5"/>
  <c r="P91" i="5"/>
  <c r="Q94" i="5"/>
  <c r="P94" i="5"/>
  <c r="I97" i="5"/>
  <c r="P97" i="5"/>
  <c r="I100" i="5"/>
  <c r="P100" i="5"/>
  <c r="H380" i="5"/>
  <c r="P380" i="5"/>
  <c r="I400" i="5"/>
  <c r="P400" i="5"/>
  <c r="Q417" i="5"/>
  <c r="P417" i="5"/>
  <c r="H499" i="5"/>
  <c r="P499" i="5"/>
  <c r="H542" i="5"/>
  <c r="P542" i="5"/>
  <c r="I545" i="5"/>
  <c r="P545" i="5"/>
  <c r="I551" i="5"/>
  <c r="P551" i="5"/>
  <c r="H568" i="5"/>
  <c r="P568" i="5"/>
  <c r="H571" i="5"/>
  <c r="P571" i="5"/>
  <c r="I574" i="5"/>
  <c r="P574" i="5"/>
  <c r="H612" i="5"/>
  <c r="P612" i="5"/>
  <c r="Q612" i="5"/>
  <c r="Q744" i="5"/>
  <c r="P744" i="5"/>
  <c r="Q747" i="5"/>
  <c r="P747" i="5"/>
  <c r="I750" i="5"/>
  <c r="P750" i="5"/>
  <c r="Q753" i="5"/>
  <c r="P753" i="5"/>
  <c r="H785" i="5"/>
  <c r="P785" i="5"/>
  <c r="I788" i="5"/>
  <c r="P788" i="5"/>
  <c r="H791" i="5"/>
  <c r="P791" i="5"/>
  <c r="I905" i="5"/>
  <c r="P905" i="5"/>
  <c r="I908" i="5"/>
  <c r="P908" i="5"/>
  <c r="I911" i="5"/>
  <c r="P911" i="5"/>
  <c r="I914" i="5"/>
  <c r="P914" i="5"/>
  <c r="I920" i="5"/>
  <c r="P920" i="5"/>
  <c r="I1084" i="5"/>
  <c r="H1166" i="5"/>
  <c r="P1166" i="5"/>
  <c r="Q1359" i="5"/>
  <c r="P1359" i="5"/>
  <c r="Q1442" i="5"/>
  <c r="P1442" i="5"/>
  <c r="Q1549" i="5"/>
  <c r="P1549" i="5"/>
  <c r="I1555" i="5"/>
  <c r="P1555" i="5"/>
  <c r="Q1621" i="5"/>
  <c r="P1621" i="5"/>
  <c r="I1635" i="5"/>
  <c r="P1635" i="5"/>
  <c r="H1638" i="5"/>
  <c r="P1638" i="5"/>
  <c r="I1641" i="5"/>
  <c r="P1641" i="5"/>
  <c r="H1754" i="5"/>
  <c r="P1754" i="5"/>
  <c r="H1760" i="5"/>
  <c r="P1760" i="5"/>
  <c r="Q1981" i="5"/>
  <c r="P1981" i="5"/>
  <c r="P64" i="5"/>
  <c r="P194" i="5"/>
  <c r="P394" i="5"/>
  <c r="P496" i="5"/>
  <c r="P559" i="5"/>
  <c r="P715" i="5"/>
  <c r="P817" i="5"/>
  <c r="P1461" i="5"/>
  <c r="Q389" i="5"/>
  <c r="P389" i="5"/>
  <c r="H1120" i="5"/>
  <c r="P1120" i="5"/>
  <c r="I183" i="5"/>
  <c r="P183" i="5"/>
  <c r="I701" i="5"/>
  <c r="P701" i="5"/>
  <c r="Q1415" i="5"/>
  <c r="P1415" i="5"/>
  <c r="I1697" i="5"/>
  <c r="P1697" i="5"/>
  <c r="Q1962" i="5"/>
  <c r="P1962" i="5"/>
  <c r="Q329" i="5"/>
  <c r="P329" i="5"/>
  <c r="Q367" i="5"/>
  <c r="P367" i="5"/>
  <c r="Q807" i="5"/>
  <c r="P807" i="5"/>
  <c r="Q321" i="5"/>
  <c r="P321" i="5"/>
  <c r="Q655" i="5"/>
  <c r="P655" i="5"/>
  <c r="H828" i="5"/>
  <c r="P828" i="5"/>
  <c r="H846" i="5"/>
  <c r="P846" i="5"/>
  <c r="Q1112" i="5"/>
  <c r="P1112" i="5"/>
  <c r="H1904" i="5"/>
  <c r="P1904" i="5"/>
  <c r="I1505" i="5"/>
  <c r="P1505" i="5"/>
  <c r="Q105" i="5"/>
  <c r="P105" i="5"/>
  <c r="H670" i="5"/>
  <c r="P670" i="5"/>
  <c r="Q799" i="5"/>
  <c r="P799" i="5"/>
  <c r="I1282" i="5"/>
  <c r="P1282" i="5"/>
  <c r="I1672" i="5"/>
  <c r="P1672" i="5"/>
  <c r="Q1727" i="5"/>
  <c r="P1727" i="5"/>
  <c r="Q31" i="5"/>
  <c r="P31" i="5"/>
  <c r="I114" i="5"/>
  <c r="P114" i="5"/>
  <c r="Q402" i="5"/>
  <c r="P402" i="5"/>
  <c r="Q58" i="5"/>
  <c r="P58" i="5"/>
  <c r="Q270" i="5"/>
  <c r="P270" i="5"/>
  <c r="H641" i="5"/>
  <c r="P641" i="5"/>
  <c r="Q653" i="5"/>
  <c r="P653" i="5"/>
  <c r="Q670" i="5"/>
  <c r="I770" i="5"/>
  <c r="P770" i="5"/>
  <c r="I955" i="5"/>
  <c r="P955" i="5"/>
  <c r="Q961" i="5"/>
  <c r="P961" i="5"/>
  <c r="H975" i="5"/>
  <c r="P975" i="5"/>
  <c r="Q978" i="5"/>
  <c r="P978" i="5"/>
  <c r="Q990" i="5"/>
  <c r="P990" i="5"/>
  <c r="H1268" i="5"/>
  <c r="P1268" i="5"/>
  <c r="Q73" i="5"/>
  <c r="P73" i="5"/>
  <c r="Q5" i="5"/>
  <c r="P5" i="5"/>
  <c r="I17" i="5"/>
  <c r="P17" i="5"/>
  <c r="Q109" i="5"/>
  <c r="P109" i="5"/>
  <c r="Q112" i="5"/>
  <c r="P112" i="5"/>
  <c r="H185" i="5"/>
  <c r="P185" i="5"/>
  <c r="I282" i="5"/>
  <c r="P282" i="5"/>
  <c r="Q470" i="5"/>
  <c r="P470" i="5"/>
  <c r="Q473" i="5"/>
  <c r="P473" i="5"/>
  <c r="Q479" i="5"/>
  <c r="P479" i="5"/>
  <c r="Q482" i="5"/>
  <c r="P482" i="5"/>
  <c r="Q502" i="5"/>
  <c r="P502" i="5"/>
  <c r="Q505" i="5"/>
  <c r="P505" i="5"/>
  <c r="H508" i="5"/>
  <c r="P508" i="5"/>
  <c r="I513" i="5"/>
  <c r="P513" i="5"/>
  <c r="H882" i="5"/>
  <c r="P882" i="5"/>
  <c r="H926" i="5"/>
  <c r="P926" i="5"/>
  <c r="Q935" i="5"/>
  <c r="P935" i="5"/>
  <c r="Q938" i="5"/>
  <c r="P938" i="5"/>
  <c r="I961" i="5"/>
  <c r="Q1070" i="5"/>
  <c r="P1070" i="5"/>
  <c r="Q1362" i="5"/>
  <c r="P1362" i="5"/>
  <c r="H1365" i="5"/>
  <c r="P1365" i="5"/>
  <c r="Q1379" i="5"/>
  <c r="P1379" i="5"/>
  <c r="Q1382" i="5"/>
  <c r="P1382" i="5"/>
  <c r="Q1428" i="5"/>
  <c r="P1428" i="5"/>
  <c r="H1483" i="5"/>
  <c r="P1483" i="5"/>
  <c r="I1486" i="5"/>
  <c r="P1486" i="5"/>
  <c r="I1489" i="5"/>
  <c r="P1489" i="5"/>
  <c r="Q1492" i="5"/>
  <c r="P1492" i="5"/>
  <c r="I1699" i="5"/>
  <c r="P1699" i="5"/>
  <c r="H1775" i="5"/>
  <c r="P1775" i="5"/>
  <c r="H1852" i="5"/>
  <c r="P1852" i="5"/>
  <c r="Q1967" i="5"/>
  <c r="P1967" i="5"/>
  <c r="P160" i="5"/>
  <c r="P454" i="5"/>
  <c r="P2085" i="5"/>
  <c r="Q453" i="5"/>
  <c r="P453" i="5"/>
  <c r="Q1199" i="5"/>
  <c r="P1199" i="5"/>
  <c r="Q1243" i="5"/>
  <c r="P1243" i="5"/>
  <c r="I1602" i="5"/>
  <c r="P1602" i="5"/>
  <c r="H157" i="5"/>
  <c r="P157" i="5"/>
  <c r="I1024" i="5"/>
  <c r="P1024" i="5"/>
  <c r="I1135" i="5"/>
  <c r="P1135" i="5"/>
  <c r="H373" i="5"/>
  <c r="Q373" i="5"/>
  <c r="H1302" i="5"/>
  <c r="P1302" i="5"/>
  <c r="Q1930" i="5"/>
  <c r="P1930" i="5"/>
  <c r="P672" i="5"/>
  <c r="I335" i="5"/>
  <c r="P335" i="5"/>
  <c r="H843" i="5"/>
  <c r="P843" i="5"/>
  <c r="I1007" i="5"/>
  <c r="P1007" i="5"/>
  <c r="H2146" i="5"/>
  <c r="P2146" i="5"/>
  <c r="Q324" i="5"/>
  <c r="P324" i="5"/>
  <c r="I1182" i="5"/>
  <c r="P1182" i="5"/>
  <c r="H1580" i="5"/>
  <c r="P1580" i="5"/>
  <c r="Q1788" i="5"/>
  <c r="P1788" i="5"/>
  <c r="I1791" i="5"/>
  <c r="P1791" i="5"/>
  <c r="H1805" i="5"/>
  <c r="P1805" i="5"/>
  <c r="Q2003" i="5"/>
  <c r="P2003" i="5"/>
  <c r="Q108" i="5"/>
  <c r="P108" i="5"/>
  <c r="H155" i="5"/>
  <c r="P155" i="5"/>
  <c r="H617" i="5"/>
  <c r="P617" i="5"/>
  <c r="I796" i="5"/>
  <c r="P796" i="5"/>
  <c r="Q1291" i="5"/>
  <c r="P1291" i="5"/>
  <c r="I1291" i="5"/>
  <c r="I1885" i="5"/>
  <c r="P1885" i="5"/>
  <c r="I22" i="5"/>
  <c r="P22" i="5"/>
  <c r="H301" i="5"/>
  <c r="P301" i="5"/>
  <c r="Q316" i="5"/>
  <c r="P316" i="5"/>
  <c r="Q49" i="5"/>
  <c r="P49" i="5"/>
  <c r="Q55" i="5"/>
  <c r="P55" i="5"/>
  <c r="I70" i="5"/>
  <c r="P70" i="5"/>
  <c r="Q126" i="5"/>
  <c r="P126" i="5"/>
  <c r="Q249" i="5"/>
  <c r="P249" i="5"/>
  <c r="Q276" i="5"/>
  <c r="P276" i="5"/>
  <c r="Q388" i="5"/>
  <c r="P388" i="5"/>
  <c r="Q411" i="5"/>
  <c r="P411" i="5"/>
  <c r="H536" i="5"/>
  <c r="P536" i="5"/>
  <c r="Q767" i="5"/>
  <c r="P767" i="5"/>
  <c r="Q8" i="5"/>
  <c r="P8" i="5"/>
  <c r="H188" i="5"/>
  <c r="P188" i="5"/>
  <c r="I191" i="5"/>
  <c r="P191" i="5"/>
  <c r="H197" i="5"/>
  <c r="P197" i="5"/>
  <c r="H200" i="5"/>
  <c r="P200" i="5"/>
  <c r="I203" i="5"/>
  <c r="P203" i="5"/>
  <c r="H209" i="5"/>
  <c r="P209" i="5"/>
  <c r="H212" i="5"/>
  <c r="P212" i="5"/>
  <c r="Q215" i="5"/>
  <c r="P215" i="5"/>
  <c r="Q241" i="5"/>
  <c r="P241" i="5"/>
  <c r="Q244" i="5"/>
  <c r="P244" i="5"/>
  <c r="H296" i="5"/>
  <c r="P296" i="5"/>
  <c r="I299" i="5"/>
  <c r="P299" i="5"/>
  <c r="Q302" i="5"/>
  <c r="P302" i="5"/>
  <c r="I305" i="5"/>
  <c r="P305" i="5"/>
  <c r="H308" i="5"/>
  <c r="P308" i="5"/>
  <c r="I314" i="5"/>
  <c r="P314" i="5"/>
  <c r="I317" i="5"/>
  <c r="P317" i="5"/>
  <c r="Q317" i="5"/>
  <c r="Q360" i="5"/>
  <c r="P360" i="5"/>
  <c r="Q363" i="5"/>
  <c r="P363" i="5"/>
  <c r="Q366" i="5"/>
  <c r="P366" i="5"/>
  <c r="Q383" i="5"/>
  <c r="P383" i="5"/>
  <c r="Q386" i="5"/>
  <c r="P386" i="5"/>
  <c r="Q403" i="5"/>
  <c r="P403" i="5"/>
  <c r="Q406" i="5"/>
  <c r="P406" i="5"/>
  <c r="Q551" i="5"/>
  <c r="Q595" i="5"/>
  <c r="P595" i="5"/>
  <c r="I718" i="5"/>
  <c r="P718" i="5"/>
  <c r="Q724" i="5"/>
  <c r="P724" i="5"/>
  <c r="Q727" i="5"/>
  <c r="P727" i="5"/>
  <c r="H730" i="5"/>
  <c r="P730" i="5"/>
  <c r="Q868" i="5"/>
  <c r="P868" i="5"/>
  <c r="H1026" i="5"/>
  <c r="P1026" i="5"/>
  <c r="Q1032" i="5"/>
  <c r="P1032" i="5"/>
  <c r="Q1035" i="5"/>
  <c r="P1035" i="5"/>
  <c r="I1047" i="5"/>
  <c r="P1047" i="5"/>
  <c r="I1073" i="5"/>
  <c r="P1073" i="5"/>
  <c r="Q1316" i="5"/>
  <c r="P1316" i="5"/>
  <c r="I1339" i="5"/>
  <c r="P1339" i="5"/>
  <c r="H1342" i="5"/>
  <c r="P1342" i="5"/>
  <c r="I1371" i="5"/>
  <c r="P1371" i="5"/>
  <c r="Q1420" i="5"/>
  <c r="P1420" i="5"/>
  <c r="I1532" i="5"/>
  <c r="P1532" i="5"/>
  <c r="Q1535" i="5"/>
  <c r="P1535" i="5"/>
  <c r="I1630" i="5"/>
  <c r="P1630" i="5"/>
  <c r="P1711" i="5"/>
  <c r="Q1711" i="5"/>
  <c r="H1829" i="5"/>
  <c r="P1829" i="5"/>
  <c r="I1832" i="5"/>
  <c r="P1832" i="5"/>
  <c r="H2068" i="5"/>
  <c r="P2068" i="5"/>
  <c r="P28" i="5"/>
  <c r="P119" i="5"/>
  <c r="P349" i="5"/>
  <c r="P848" i="5"/>
  <c r="P2088" i="5"/>
  <c r="Q180" i="5"/>
  <c r="P180" i="5"/>
  <c r="H221" i="5"/>
  <c r="P221" i="5"/>
  <c r="Q692" i="5"/>
  <c r="P692" i="5"/>
  <c r="Q1056" i="5"/>
  <c r="P1056" i="5"/>
  <c r="Q1152" i="5"/>
  <c r="P1152" i="5"/>
  <c r="Q1328" i="5"/>
  <c r="P1328" i="5"/>
  <c r="Q1478" i="5"/>
  <c r="P1478" i="5"/>
  <c r="I1599" i="5"/>
  <c r="P1599" i="5"/>
  <c r="H468" i="5"/>
  <c r="P468" i="5"/>
  <c r="H695" i="5"/>
  <c r="P695" i="5"/>
  <c r="Q1021" i="5"/>
  <c r="P1021" i="5"/>
  <c r="H1337" i="5"/>
  <c r="P1337" i="5"/>
  <c r="P1735" i="5"/>
  <c r="Q195" i="5"/>
  <c r="P195" i="5"/>
  <c r="I201" i="5"/>
  <c r="P201" i="5"/>
  <c r="I236" i="5"/>
  <c r="P236" i="5"/>
  <c r="I436" i="5"/>
  <c r="P436" i="5"/>
  <c r="Q725" i="5"/>
  <c r="P725" i="5"/>
  <c r="H810" i="5"/>
  <c r="P810" i="5"/>
  <c r="I825" i="5"/>
  <c r="P825" i="5"/>
  <c r="I1299" i="5"/>
  <c r="P1299" i="5"/>
  <c r="Q1927" i="5"/>
  <c r="P1927" i="5"/>
  <c r="I2014" i="5"/>
  <c r="P2014" i="5"/>
  <c r="I131" i="5"/>
  <c r="P131" i="5"/>
  <c r="H646" i="5"/>
  <c r="P646" i="5"/>
  <c r="I1910" i="5"/>
  <c r="P1910" i="5"/>
  <c r="Q1179" i="5"/>
  <c r="P1179" i="5"/>
  <c r="Q1444" i="5"/>
  <c r="P1444" i="5"/>
  <c r="Q1456" i="5"/>
  <c r="P1456" i="5"/>
  <c r="P422" i="5"/>
  <c r="H422" i="5"/>
  <c r="Q553" i="5"/>
  <c r="P553" i="5"/>
  <c r="H614" i="5"/>
  <c r="P614" i="5"/>
  <c r="I1393" i="5"/>
  <c r="P1393" i="5"/>
  <c r="I1733" i="5"/>
  <c r="P1733" i="5"/>
  <c r="Q298" i="5"/>
  <c r="P298" i="5"/>
  <c r="Q313" i="5"/>
  <c r="P313" i="5"/>
  <c r="I356" i="5"/>
  <c r="P356" i="5"/>
  <c r="Q356" i="5"/>
  <c r="Q46" i="5"/>
  <c r="P46" i="5"/>
  <c r="Q603" i="5"/>
  <c r="P603" i="5"/>
  <c r="Q644" i="5"/>
  <c r="P644" i="5"/>
  <c r="H44" i="5"/>
  <c r="P44" i="5"/>
  <c r="H53" i="5"/>
  <c r="P53" i="5"/>
  <c r="Q56" i="5"/>
  <c r="P56" i="5"/>
  <c r="Q59" i="5"/>
  <c r="P59" i="5"/>
  <c r="Q65" i="5"/>
  <c r="P65" i="5"/>
  <c r="Q68" i="5"/>
  <c r="P68" i="5"/>
  <c r="I165" i="5"/>
  <c r="P165" i="5"/>
  <c r="H218" i="5"/>
  <c r="P218" i="5"/>
  <c r="I274" i="5"/>
  <c r="P274" i="5"/>
  <c r="H375" i="5"/>
  <c r="P375" i="5"/>
  <c r="Q438" i="5"/>
  <c r="P438" i="5"/>
  <c r="I444" i="5"/>
  <c r="P444" i="5"/>
  <c r="Q447" i="5"/>
  <c r="P447" i="5"/>
  <c r="Q537" i="5"/>
  <c r="P537" i="5"/>
  <c r="Q733" i="5"/>
  <c r="P733" i="5"/>
  <c r="Q739" i="5"/>
  <c r="P739" i="5"/>
  <c r="Q836" i="5"/>
  <c r="P836" i="5"/>
  <c r="I842" i="5"/>
  <c r="P842" i="5"/>
  <c r="Q845" i="5"/>
  <c r="P845" i="5"/>
  <c r="H854" i="5"/>
  <c r="P854" i="5"/>
  <c r="H894" i="5"/>
  <c r="P894" i="5"/>
  <c r="H897" i="5"/>
  <c r="P897" i="5"/>
  <c r="Q903" i="5"/>
  <c r="P903" i="5"/>
  <c r="Q1149" i="5"/>
  <c r="P1149" i="5"/>
  <c r="I1228" i="5"/>
  <c r="P1228" i="5"/>
  <c r="H1231" i="5"/>
  <c r="P1231" i="5"/>
  <c r="H1234" i="5"/>
  <c r="P1234" i="5"/>
  <c r="I1322" i="5"/>
  <c r="P1322" i="5"/>
  <c r="Q1423" i="5"/>
  <c r="P1423" i="5"/>
  <c r="Q1426" i="5"/>
  <c r="P1426" i="5"/>
  <c r="Q1538" i="5"/>
  <c r="P1538" i="5"/>
  <c r="H1544" i="5"/>
  <c r="P1544" i="5"/>
  <c r="Q1749" i="5"/>
  <c r="P1749" i="5"/>
  <c r="H1835" i="5"/>
  <c r="P1835" i="5"/>
  <c r="I1838" i="5"/>
  <c r="P1838" i="5"/>
  <c r="Q1973" i="5"/>
  <c r="P1973" i="5"/>
  <c r="H2031" i="5"/>
  <c r="P2031" i="5"/>
  <c r="Q2054" i="5"/>
  <c r="P2054" i="5"/>
  <c r="Q2057" i="5"/>
  <c r="P2057" i="5"/>
  <c r="P76" i="5"/>
  <c r="P162" i="5"/>
  <c r="P516" i="5"/>
  <c r="P577" i="5"/>
  <c r="P1944" i="5"/>
  <c r="Q1819" i="5"/>
  <c r="P1819" i="5"/>
  <c r="I1827" i="5"/>
  <c r="P1827" i="5"/>
  <c r="Q1841" i="5"/>
  <c r="P1841" i="5"/>
  <c r="H1855" i="5"/>
  <c r="P1855" i="5"/>
  <c r="I1858" i="5"/>
  <c r="P1858" i="5"/>
  <c r="H1866" i="5"/>
  <c r="P1866" i="5"/>
  <c r="H1891" i="5"/>
  <c r="P1891" i="5"/>
  <c r="I1916" i="5"/>
  <c r="P1916" i="5"/>
  <c r="H1965" i="5"/>
  <c r="P1965" i="5"/>
  <c r="Q1995" i="5"/>
  <c r="P1995" i="5"/>
  <c r="Q2012" i="5"/>
  <c r="P2012" i="5"/>
  <c r="Q2043" i="5"/>
  <c r="P2043" i="5"/>
  <c r="H2074" i="5"/>
  <c r="P2074" i="5"/>
  <c r="I2077" i="5"/>
  <c r="P2077" i="5"/>
  <c r="I2127" i="5"/>
  <c r="P2127" i="5"/>
  <c r="I2130" i="5"/>
  <c r="P2130" i="5"/>
  <c r="H2149" i="5"/>
  <c r="P2149" i="5"/>
  <c r="P1822" i="5"/>
  <c r="P1951" i="5"/>
  <c r="I117" i="5"/>
  <c r="P117" i="5"/>
  <c r="Q285" i="5"/>
  <c r="P285" i="5"/>
  <c r="H293" i="5"/>
  <c r="P293" i="5"/>
  <c r="Q327" i="5"/>
  <c r="P327" i="5"/>
  <c r="Q330" i="5"/>
  <c r="P330" i="5"/>
  <c r="Q344" i="5"/>
  <c r="P344" i="5"/>
  <c r="H471" i="5"/>
  <c r="P471" i="5"/>
  <c r="Q522" i="5"/>
  <c r="P522" i="5"/>
  <c r="Q531" i="5"/>
  <c r="P531" i="5"/>
  <c r="I557" i="5"/>
  <c r="P557" i="5"/>
  <c r="Q676" i="5"/>
  <c r="P676" i="5"/>
  <c r="H713" i="5"/>
  <c r="P713" i="5"/>
  <c r="Q742" i="5"/>
  <c r="P742" i="5"/>
  <c r="Q745" i="5"/>
  <c r="P745" i="5"/>
  <c r="Q748" i="5"/>
  <c r="P748" i="5"/>
  <c r="Q771" i="5"/>
  <c r="P771" i="5"/>
  <c r="Q805" i="5"/>
  <c r="P805" i="5"/>
  <c r="Q808" i="5"/>
  <c r="P808" i="5"/>
  <c r="Q866" i="5"/>
  <c r="P866" i="5"/>
  <c r="I906" i="5"/>
  <c r="P906" i="5"/>
  <c r="Q1013" i="5"/>
  <c r="P1013" i="5"/>
  <c r="H1016" i="5"/>
  <c r="P1016" i="5"/>
  <c r="I1030" i="5"/>
  <c r="P1030" i="5"/>
  <c r="I1033" i="5"/>
  <c r="P1033" i="5"/>
  <c r="I1036" i="5"/>
  <c r="P1036" i="5"/>
  <c r="H1118" i="5"/>
  <c r="P1118" i="5"/>
  <c r="Q1121" i="5"/>
  <c r="P1121" i="5"/>
  <c r="H1130" i="5"/>
  <c r="P1130" i="5"/>
  <c r="H1167" i="5"/>
  <c r="P1167" i="5"/>
  <c r="Q1180" i="5"/>
  <c r="P1180" i="5"/>
  <c r="H1203" i="5"/>
  <c r="P1203" i="5"/>
  <c r="H1220" i="5"/>
  <c r="P1220" i="5"/>
  <c r="I1257" i="5"/>
  <c r="P1257" i="5"/>
  <c r="Q1340" i="5"/>
  <c r="P1340" i="5"/>
  <c r="Q1360" i="5"/>
  <c r="P1360" i="5"/>
  <c r="H1418" i="5"/>
  <c r="P1418" i="5"/>
  <c r="Q1437" i="5"/>
  <c r="P1437" i="5"/>
  <c r="H1547" i="5"/>
  <c r="P1547" i="5"/>
  <c r="I1558" i="5"/>
  <c r="P1558" i="5"/>
  <c r="H1592" i="5"/>
  <c r="P1592" i="5"/>
  <c r="Q1650" i="5"/>
  <c r="P1650" i="5"/>
  <c r="H1717" i="5"/>
  <c r="P1717" i="5"/>
  <c r="Q1755" i="5"/>
  <c r="P1755" i="5"/>
  <c r="H1789" i="5"/>
  <c r="P1789" i="5"/>
  <c r="I1811" i="5"/>
  <c r="P1811" i="5"/>
  <c r="I1847" i="5"/>
  <c r="P1847" i="5"/>
  <c r="H1899" i="5"/>
  <c r="P1899" i="5"/>
  <c r="Q1939" i="5"/>
  <c r="P1939" i="5"/>
  <c r="I1942" i="5"/>
  <c r="P1942" i="5"/>
  <c r="Q1976" i="5"/>
  <c r="P1976" i="5"/>
  <c r="Q1979" i="5"/>
  <c r="P1979" i="5"/>
  <c r="H2086" i="5"/>
  <c r="P2086" i="5"/>
  <c r="H2092" i="5"/>
  <c r="P2092" i="5"/>
  <c r="I2098" i="5"/>
  <c r="P2098" i="5"/>
  <c r="Q2136" i="5"/>
  <c r="P2136" i="5"/>
  <c r="P18" i="5"/>
  <c r="P30" i="5"/>
  <c r="P42" i="5"/>
  <c r="P54" i="5"/>
  <c r="P66" i="5"/>
  <c r="P78" i="5"/>
  <c r="P136" i="5"/>
  <c r="P181" i="5"/>
  <c r="P196" i="5"/>
  <c r="P214" i="5"/>
  <c r="P232" i="5"/>
  <c r="P275" i="5"/>
  <c r="P336" i="5"/>
  <c r="P376" i="5"/>
  <c r="P439" i="5"/>
  <c r="P458" i="5"/>
  <c r="P541" i="5"/>
  <c r="P602" i="5"/>
  <c r="P624" i="5"/>
  <c r="P790" i="5"/>
  <c r="P824" i="5"/>
  <c r="P861" i="5"/>
  <c r="P898" i="5"/>
  <c r="P1201" i="5"/>
  <c r="P1327" i="5"/>
  <c r="P1537" i="5"/>
  <c r="P1612" i="5"/>
  <c r="P1750" i="5"/>
  <c r="P2110" i="5"/>
  <c r="Q869" i="5"/>
  <c r="P869" i="5"/>
  <c r="I953" i="5"/>
  <c r="P953" i="5"/>
  <c r="Q976" i="5"/>
  <c r="P976" i="5"/>
  <c r="H1099" i="5"/>
  <c r="P1099" i="5"/>
  <c r="H1144" i="5"/>
  <c r="P1144" i="5"/>
  <c r="Q1277" i="5"/>
  <c r="P1277" i="5"/>
  <c r="Q1323" i="5"/>
  <c r="P1323" i="5"/>
  <c r="Q1625" i="5"/>
  <c r="P1625" i="5"/>
  <c r="I1792" i="5"/>
  <c r="P1792" i="5"/>
  <c r="Q1836" i="5"/>
  <c r="P1836" i="5"/>
  <c r="Q1878" i="5"/>
  <c r="P1878" i="5"/>
  <c r="I1957" i="5"/>
  <c r="P1957" i="5"/>
  <c r="H2101" i="5"/>
  <c r="P2101" i="5"/>
  <c r="P1005" i="5"/>
  <c r="P1042" i="5"/>
  <c r="P1413" i="5"/>
  <c r="H80" i="5"/>
  <c r="P80" i="5"/>
  <c r="I219" i="5"/>
  <c r="P219" i="5"/>
  <c r="Q339" i="5"/>
  <c r="P339" i="5"/>
  <c r="I437" i="5"/>
  <c r="P437" i="5"/>
  <c r="Q474" i="5"/>
  <c r="P474" i="5"/>
  <c r="Q477" i="5"/>
  <c r="P477" i="5"/>
  <c r="H497" i="5"/>
  <c r="P497" i="5"/>
  <c r="H500" i="5"/>
  <c r="P500" i="5"/>
  <c r="Q627" i="5"/>
  <c r="P627" i="5"/>
  <c r="Q659" i="5"/>
  <c r="P659" i="5"/>
  <c r="H728" i="5"/>
  <c r="P728" i="5"/>
  <c r="H731" i="5"/>
  <c r="P731" i="5"/>
  <c r="Q797" i="5"/>
  <c r="P797" i="5"/>
  <c r="Q832" i="5"/>
  <c r="P832" i="5"/>
  <c r="Q875" i="5"/>
  <c r="P875" i="5"/>
  <c r="Q886" i="5"/>
  <c r="P886" i="5"/>
  <c r="Q889" i="5"/>
  <c r="P889" i="5"/>
  <c r="H892" i="5"/>
  <c r="P892" i="5"/>
  <c r="I918" i="5"/>
  <c r="P918" i="5"/>
  <c r="Q1008" i="5"/>
  <c r="P1008" i="5"/>
  <c r="I1048" i="5"/>
  <c r="P1048" i="5"/>
  <c r="Q1175" i="5"/>
  <c r="P1175" i="5"/>
  <c r="Q1212" i="5"/>
  <c r="P1212" i="5"/>
  <c r="Q1249" i="5"/>
  <c r="P1249" i="5"/>
  <c r="Q1283" i="5"/>
  <c r="P1283" i="5"/>
  <c r="Q1346" i="5"/>
  <c r="P1346" i="5"/>
  <c r="Q1397" i="5"/>
  <c r="P1397" i="5"/>
  <c r="Q1421" i="5"/>
  <c r="P1421" i="5"/>
  <c r="H1454" i="5"/>
  <c r="P1454" i="5"/>
  <c r="Q1473" i="5"/>
  <c r="P1473" i="5"/>
  <c r="Q1476" i="5"/>
  <c r="P1476" i="5"/>
  <c r="Q1484" i="5"/>
  <c r="P1484" i="5"/>
  <c r="H1523" i="5"/>
  <c r="P1523" i="5"/>
  <c r="H1564" i="5"/>
  <c r="P1564" i="5"/>
  <c r="I1659" i="5"/>
  <c r="P1659" i="5"/>
  <c r="I1668" i="5"/>
  <c r="P1668" i="5"/>
  <c r="H1676" i="5"/>
  <c r="P1676" i="5"/>
  <c r="I1695" i="5"/>
  <c r="P1695" i="5"/>
  <c r="H1723" i="5"/>
  <c r="P1723" i="5"/>
  <c r="I1784" i="5"/>
  <c r="P1784" i="5"/>
  <c r="Q1814" i="5"/>
  <c r="P1814" i="5"/>
  <c r="Q1822" i="5"/>
  <c r="Q1850" i="5"/>
  <c r="P1850" i="5"/>
  <c r="H1889" i="5"/>
  <c r="P1889" i="5"/>
  <c r="Q2007" i="5"/>
  <c r="P2007" i="5"/>
  <c r="I2018" i="5"/>
  <c r="P2018" i="5"/>
  <c r="I2021" i="5"/>
  <c r="P2021" i="5"/>
  <c r="I2024" i="5"/>
  <c r="P2024" i="5"/>
  <c r="H2052" i="5"/>
  <c r="P2052" i="5"/>
  <c r="H2058" i="5"/>
  <c r="P2058" i="5"/>
  <c r="I2122" i="5"/>
  <c r="P2122" i="5"/>
  <c r="H2125" i="5"/>
  <c r="P2125" i="5"/>
  <c r="P20" i="5"/>
  <c r="P32" i="5"/>
  <c r="P96" i="5"/>
  <c r="P110" i="5"/>
  <c r="P216" i="5"/>
  <c r="P256" i="5"/>
  <c r="P382" i="5"/>
  <c r="P421" i="5"/>
  <c r="P443" i="5"/>
  <c r="P504" i="5"/>
  <c r="P544" i="5"/>
  <c r="P693" i="5"/>
  <c r="P757" i="5"/>
  <c r="P1006" i="5"/>
  <c r="P1043" i="5"/>
  <c r="P1221" i="5"/>
  <c r="P1341" i="5"/>
  <c r="P1414" i="5"/>
  <c r="P1701" i="5"/>
  <c r="I979" i="5"/>
  <c r="P979" i="5"/>
  <c r="Q1002" i="5"/>
  <c r="P1002" i="5"/>
  <c r="I1074" i="5"/>
  <c r="P1074" i="5"/>
  <c r="H1096" i="5"/>
  <c r="P1096" i="5"/>
  <c r="H1147" i="5"/>
  <c r="P1147" i="5"/>
  <c r="H1229" i="5"/>
  <c r="P1229" i="5"/>
  <c r="H1274" i="5"/>
  <c r="P1274" i="5"/>
  <c r="Q1394" i="5"/>
  <c r="P1394" i="5"/>
  <c r="Q1470" i="5"/>
  <c r="P1470" i="5"/>
  <c r="H1572" i="5"/>
  <c r="P1572" i="5"/>
  <c r="H1653" i="5"/>
  <c r="P1653" i="5"/>
  <c r="Q1720" i="5"/>
  <c r="P1720" i="5"/>
  <c r="I1875" i="5"/>
  <c r="P1875" i="5"/>
  <c r="Q2049" i="5"/>
  <c r="P2049" i="5"/>
  <c r="Q2066" i="5"/>
  <c r="P2066" i="5"/>
  <c r="H2107" i="5"/>
  <c r="P2107" i="5"/>
  <c r="I92" i="5"/>
  <c r="P92" i="5"/>
  <c r="I222" i="5"/>
  <c r="P222" i="5"/>
  <c r="Q231" i="5"/>
  <c r="P231" i="5"/>
  <c r="Q291" i="5"/>
  <c r="P291" i="5"/>
  <c r="Q342" i="5"/>
  <c r="P342" i="5"/>
  <c r="Q483" i="5"/>
  <c r="P483" i="5"/>
  <c r="Q489" i="5"/>
  <c r="P489" i="5"/>
  <c r="H509" i="5"/>
  <c r="P509" i="5"/>
  <c r="I543" i="5"/>
  <c r="P543" i="5"/>
  <c r="Q569" i="5"/>
  <c r="P569" i="5"/>
  <c r="I572" i="5"/>
  <c r="P572" i="5"/>
  <c r="H630" i="5"/>
  <c r="P630" i="5"/>
  <c r="H702" i="5"/>
  <c r="P702" i="5"/>
  <c r="H705" i="5"/>
  <c r="P705" i="5"/>
  <c r="Q708" i="5"/>
  <c r="P708" i="5"/>
  <c r="I711" i="5"/>
  <c r="P711" i="5"/>
  <c r="H760" i="5"/>
  <c r="P760" i="5"/>
  <c r="Q766" i="5"/>
  <c r="P766" i="5"/>
  <c r="Q783" i="5"/>
  <c r="P783" i="5"/>
  <c r="H792" i="5"/>
  <c r="P792" i="5"/>
  <c r="Q803" i="5"/>
  <c r="P803" i="5"/>
  <c r="Q835" i="5"/>
  <c r="P835" i="5"/>
  <c r="I864" i="5"/>
  <c r="P864" i="5"/>
  <c r="I930" i="5"/>
  <c r="P930" i="5"/>
  <c r="I939" i="5"/>
  <c r="P939" i="5"/>
  <c r="Q962" i="5"/>
  <c r="P962" i="5"/>
  <c r="I988" i="5"/>
  <c r="P988" i="5"/>
  <c r="Q991" i="5"/>
  <c r="P991" i="5"/>
  <c r="H1054" i="5"/>
  <c r="P1054" i="5"/>
  <c r="I1057" i="5"/>
  <c r="P1057" i="5"/>
  <c r="Q1060" i="5"/>
  <c r="P1060" i="5"/>
  <c r="Q1085" i="5"/>
  <c r="P1085" i="5"/>
  <c r="H1162" i="5"/>
  <c r="P1162" i="5"/>
  <c r="H1173" i="5"/>
  <c r="P1173" i="5"/>
  <c r="Q1183" i="5"/>
  <c r="Q1215" i="5"/>
  <c r="P1215" i="5"/>
  <c r="I1241" i="5"/>
  <c r="P1241" i="5"/>
  <c r="H1255" i="5"/>
  <c r="P1255" i="5"/>
  <c r="I1269" i="5"/>
  <c r="P1269" i="5"/>
  <c r="Q1289" i="5"/>
  <c r="P1289" i="5"/>
  <c r="H1335" i="5"/>
  <c r="P1335" i="5"/>
  <c r="Q1352" i="5"/>
  <c r="P1352" i="5"/>
  <c r="Q1383" i="5"/>
  <c r="P1383" i="5"/>
  <c r="Q1411" i="5"/>
  <c r="P1411" i="5"/>
  <c r="H1443" i="5"/>
  <c r="P1443" i="5"/>
  <c r="Q1457" i="5"/>
  <c r="P1457" i="5"/>
  <c r="H1490" i="5"/>
  <c r="P1490" i="5"/>
  <c r="H1515" i="5"/>
  <c r="P1515" i="5"/>
  <c r="H1526" i="5"/>
  <c r="P1526" i="5"/>
  <c r="H1542" i="5"/>
  <c r="Q1556" i="5"/>
  <c r="P1556" i="5"/>
  <c r="H1703" i="5"/>
  <c r="P1703" i="5"/>
  <c r="H1709" i="5"/>
  <c r="P1709" i="5"/>
  <c r="H1767" i="5"/>
  <c r="P1767" i="5"/>
  <c r="Q1770" i="5"/>
  <c r="P1770" i="5"/>
  <c r="I1839" i="5"/>
  <c r="P1839" i="5"/>
  <c r="H1853" i="5"/>
  <c r="P1853" i="5"/>
  <c r="H1856" i="5"/>
  <c r="P1856" i="5"/>
  <c r="H1892" i="5"/>
  <c r="P1892" i="5"/>
  <c r="H1963" i="5"/>
  <c r="P1963" i="5"/>
  <c r="Q2030" i="5"/>
  <c r="P2030" i="5"/>
  <c r="Q2075" i="5"/>
  <c r="P2075" i="5"/>
  <c r="Q2078" i="5"/>
  <c r="P2078" i="5"/>
  <c r="Q2081" i="5"/>
  <c r="P2081" i="5"/>
  <c r="Q2084" i="5"/>
  <c r="P2084" i="5"/>
  <c r="H2128" i="5"/>
  <c r="P2128" i="5"/>
  <c r="I2134" i="5"/>
  <c r="P2134" i="5"/>
  <c r="Q2150" i="5"/>
  <c r="P2150" i="5"/>
  <c r="P9" i="5"/>
  <c r="P21" i="5"/>
  <c r="P33" i="5"/>
  <c r="P45" i="5"/>
  <c r="P57" i="5"/>
  <c r="P69" i="5"/>
  <c r="P83" i="5"/>
  <c r="P139" i="5"/>
  <c r="P169" i="5"/>
  <c r="P202" i="5"/>
  <c r="P217" i="5"/>
  <c r="P239" i="5"/>
  <c r="P259" i="5"/>
  <c r="P278" i="5"/>
  <c r="P300" i="5"/>
  <c r="P322" i="5"/>
  <c r="P466" i="5"/>
  <c r="P547" i="5"/>
  <c r="P566" i="5"/>
  <c r="P610" i="5"/>
  <c r="P628" i="5"/>
  <c r="P694" i="5"/>
  <c r="P729" i="5"/>
  <c r="P763" i="5"/>
  <c r="P800" i="5"/>
  <c r="P865" i="5"/>
  <c r="P973" i="5"/>
  <c r="P1114" i="5"/>
  <c r="P1159" i="5"/>
  <c r="P1416" i="5"/>
  <c r="P1629" i="5"/>
  <c r="P1773" i="5"/>
  <c r="P1905" i="5"/>
  <c r="P2044" i="5"/>
  <c r="P2116" i="5"/>
  <c r="H1795" i="5"/>
  <c r="P1795" i="5"/>
  <c r="Q1827" i="5"/>
  <c r="H2032" i="5"/>
  <c r="P2032" i="5"/>
  <c r="I2104" i="5"/>
  <c r="P2104" i="5"/>
  <c r="Q104" i="5"/>
  <c r="P104" i="5"/>
  <c r="H173" i="5"/>
  <c r="P173" i="5"/>
  <c r="Q176" i="5"/>
  <c r="P176" i="5"/>
  <c r="H234" i="5"/>
  <c r="P234" i="5"/>
  <c r="H248" i="5"/>
  <c r="P248" i="5"/>
  <c r="I257" i="5"/>
  <c r="P257" i="5"/>
  <c r="Q294" i="5"/>
  <c r="P294" i="5"/>
  <c r="Q345" i="5"/>
  <c r="P345" i="5"/>
  <c r="Q401" i="5"/>
  <c r="P401" i="5"/>
  <c r="Q440" i="5"/>
  <c r="P440" i="5"/>
  <c r="Q449" i="5"/>
  <c r="P449" i="5"/>
  <c r="Q561" i="5"/>
  <c r="P561" i="5"/>
  <c r="Q584" i="5"/>
  <c r="P584" i="5"/>
  <c r="I633" i="5"/>
  <c r="P633" i="5"/>
  <c r="Q674" i="5"/>
  <c r="P674" i="5"/>
  <c r="Q746" i="5"/>
  <c r="P746" i="5"/>
  <c r="Q769" i="5"/>
  <c r="P769" i="5"/>
  <c r="Q772" i="5"/>
  <c r="P772" i="5"/>
  <c r="H775" i="5"/>
  <c r="P775" i="5"/>
  <c r="H806" i="5"/>
  <c r="P806" i="5"/>
  <c r="Q867" i="5"/>
  <c r="P867" i="5"/>
  <c r="I904" i="5"/>
  <c r="P904" i="5"/>
  <c r="I951" i="5"/>
  <c r="P951" i="5"/>
  <c r="Q965" i="5"/>
  <c r="P965" i="5"/>
  <c r="Q994" i="5"/>
  <c r="P994" i="5"/>
  <c r="I997" i="5"/>
  <c r="P997" i="5"/>
  <c r="H1025" i="5"/>
  <c r="P1025" i="5"/>
  <c r="Q1072" i="5"/>
  <c r="P1072" i="5"/>
  <c r="H1119" i="5"/>
  <c r="P1119" i="5"/>
  <c r="I1131" i="5"/>
  <c r="P1131" i="5"/>
  <c r="Q1139" i="5"/>
  <c r="P1139" i="5"/>
  <c r="I1173" i="5"/>
  <c r="H1338" i="5"/>
  <c r="P1338" i="5"/>
  <c r="Q1406" i="5"/>
  <c r="P1406" i="5"/>
  <c r="I1427" i="5"/>
  <c r="P1427" i="5"/>
  <c r="Q1438" i="5"/>
  <c r="P1438" i="5"/>
  <c r="Q1496" i="5"/>
  <c r="P1496" i="5"/>
  <c r="Q1545" i="5"/>
  <c r="P1545" i="5"/>
  <c r="Q1559" i="5"/>
  <c r="P1559" i="5"/>
  <c r="H1570" i="5"/>
  <c r="P1570" i="5"/>
  <c r="I1590" i="5"/>
  <c r="P1590" i="5"/>
  <c r="Q1593" i="5"/>
  <c r="P1593" i="5"/>
  <c r="Q1634" i="5"/>
  <c r="P1634" i="5"/>
  <c r="Q1648" i="5"/>
  <c r="P1648" i="5"/>
  <c r="H1671" i="5"/>
  <c r="P1671" i="5"/>
  <c r="Q1712" i="5"/>
  <c r="P1712" i="5"/>
  <c r="H1745" i="5"/>
  <c r="P1745" i="5"/>
  <c r="H1759" i="5"/>
  <c r="P1759" i="5"/>
  <c r="Q1779" i="5"/>
  <c r="P1779" i="5"/>
  <c r="Q1787" i="5"/>
  <c r="P1787" i="5"/>
  <c r="Q1801" i="5"/>
  <c r="P1801" i="5"/>
  <c r="H1842" i="5"/>
  <c r="P1842" i="5"/>
  <c r="H1895" i="5"/>
  <c r="P1895" i="5"/>
  <c r="Q1943" i="5"/>
  <c r="P1943" i="5"/>
  <c r="H2013" i="5"/>
  <c r="P2013" i="5"/>
  <c r="Q2090" i="5"/>
  <c r="P2090" i="5"/>
  <c r="Q2096" i="5"/>
  <c r="P2096" i="5"/>
  <c r="Q2099" i="5"/>
  <c r="P2099" i="5"/>
  <c r="Q2153" i="5"/>
  <c r="P2153" i="5"/>
  <c r="Q2156" i="5"/>
  <c r="P2156" i="5"/>
  <c r="P10" i="5"/>
  <c r="P84" i="5"/>
  <c r="P98" i="5"/>
  <c r="P240" i="5"/>
  <c r="P262" i="5"/>
  <c r="P280" i="5"/>
  <c r="P323" i="5"/>
  <c r="P362" i="5"/>
  <c r="P384" i="5"/>
  <c r="P445" i="5"/>
  <c r="P467" i="5"/>
  <c r="P487" i="5"/>
  <c r="P528" i="5"/>
  <c r="P611" i="5"/>
  <c r="P732" i="5"/>
  <c r="P838" i="5"/>
  <c r="P873" i="5"/>
  <c r="P907" i="5"/>
  <c r="P944" i="5"/>
  <c r="P1009" i="5"/>
  <c r="P1045" i="5"/>
  <c r="P1286" i="5"/>
  <c r="P1845" i="5"/>
  <c r="P1917" i="5"/>
  <c r="P2119" i="5"/>
  <c r="Q1971" i="5"/>
  <c r="P1971" i="5"/>
  <c r="Q1998" i="5"/>
  <c r="P1998" i="5"/>
  <c r="Q2015" i="5"/>
  <c r="P2015" i="5"/>
  <c r="H164" i="5"/>
  <c r="P164" i="5"/>
  <c r="Q303" i="5"/>
  <c r="P303" i="5"/>
  <c r="Q306" i="5"/>
  <c r="P306" i="5"/>
  <c r="Q309" i="5"/>
  <c r="P309" i="5"/>
  <c r="Q368" i="5"/>
  <c r="P368" i="5"/>
  <c r="I390" i="5"/>
  <c r="P390" i="5"/>
  <c r="I404" i="5"/>
  <c r="P404" i="5"/>
  <c r="I426" i="5"/>
  <c r="P426" i="5"/>
  <c r="Q437" i="5"/>
  <c r="Q654" i="5"/>
  <c r="P654" i="5"/>
  <c r="H723" i="5"/>
  <c r="P723" i="5"/>
  <c r="Q726" i="5"/>
  <c r="P726" i="5"/>
  <c r="Q752" i="5"/>
  <c r="P752" i="5"/>
  <c r="Q792" i="5"/>
  <c r="Q844" i="5"/>
  <c r="P844" i="5"/>
  <c r="I847" i="5"/>
  <c r="P847" i="5"/>
  <c r="Q850" i="5"/>
  <c r="P850" i="5"/>
  <c r="Q856" i="5"/>
  <c r="P856" i="5"/>
  <c r="Q870" i="5"/>
  <c r="P870" i="5"/>
  <c r="I910" i="5"/>
  <c r="P910" i="5"/>
  <c r="I954" i="5"/>
  <c r="P954" i="5"/>
  <c r="H957" i="5"/>
  <c r="P957" i="5"/>
  <c r="H974" i="5"/>
  <c r="P974" i="5"/>
  <c r="Q977" i="5"/>
  <c r="P977" i="5"/>
  <c r="I1000" i="5"/>
  <c r="P1000" i="5"/>
  <c r="I1037" i="5"/>
  <c r="P1037" i="5"/>
  <c r="I1091" i="5"/>
  <c r="P1091" i="5"/>
  <c r="Q1094" i="5"/>
  <c r="P1094" i="5"/>
  <c r="H1097" i="5"/>
  <c r="P1097" i="5"/>
  <c r="I1108" i="5"/>
  <c r="P1108" i="5"/>
  <c r="Q1134" i="5"/>
  <c r="P1134" i="5"/>
  <c r="H1204" i="5"/>
  <c r="P1204" i="5"/>
  <c r="I1227" i="5"/>
  <c r="P1227" i="5"/>
  <c r="H1230" i="5"/>
  <c r="P1230" i="5"/>
  <c r="Q1247" i="5"/>
  <c r="P1247" i="5"/>
  <c r="Q1278" i="5"/>
  <c r="P1278" i="5"/>
  <c r="I1295" i="5"/>
  <c r="P1295" i="5"/>
  <c r="I1321" i="5"/>
  <c r="P1321" i="5"/>
  <c r="Q1392" i="5"/>
  <c r="P1392" i="5"/>
  <c r="Q1446" i="5"/>
  <c r="P1446" i="5"/>
  <c r="Q1452" i="5"/>
  <c r="P1452" i="5"/>
  <c r="Q1463" i="5"/>
  <c r="P1463" i="5"/>
  <c r="H1482" i="5"/>
  <c r="P1482" i="5"/>
  <c r="H1507" i="5"/>
  <c r="P1507" i="5"/>
  <c r="Q1521" i="5"/>
  <c r="P1521" i="5"/>
  <c r="H1548" i="5"/>
  <c r="P1548" i="5"/>
  <c r="I1573" i="5"/>
  <c r="P1573" i="5"/>
  <c r="I1576" i="5"/>
  <c r="P1576" i="5"/>
  <c r="Q1604" i="5"/>
  <c r="P1604" i="5"/>
  <c r="Q1620" i="5"/>
  <c r="P1620" i="5"/>
  <c r="Q1623" i="5"/>
  <c r="P1623" i="5"/>
  <c r="Q1637" i="5"/>
  <c r="P1637" i="5"/>
  <c r="H1682" i="5"/>
  <c r="P1682" i="5"/>
  <c r="H1685" i="5"/>
  <c r="P1685" i="5"/>
  <c r="H1718" i="5"/>
  <c r="P1718" i="5"/>
  <c r="Q1740" i="5"/>
  <c r="P1740" i="5"/>
  <c r="Q1743" i="5"/>
  <c r="P1743" i="5"/>
  <c r="Q1762" i="5"/>
  <c r="P1762" i="5"/>
  <c r="H1790" i="5"/>
  <c r="P1790" i="5"/>
  <c r="H1796" i="5"/>
  <c r="P1796" i="5"/>
  <c r="I1804" i="5"/>
  <c r="P1804" i="5"/>
  <c r="H1823" i="5"/>
  <c r="P1823" i="5"/>
  <c r="Q1834" i="5"/>
  <c r="P1834" i="5"/>
  <c r="I1862" i="5"/>
  <c r="P1862" i="5"/>
  <c r="I1887" i="5"/>
  <c r="P1887" i="5"/>
  <c r="H1906" i="5"/>
  <c r="P1906" i="5"/>
  <c r="Q1923" i="5"/>
  <c r="P1923" i="5"/>
  <c r="Q1952" i="5"/>
  <c r="P1952" i="5"/>
  <c r="Q1955" i="5"/>
  <c r="P1955" i="5"/>
  <c r="H1969" i="5"/>
  <c r="P1969" i="5"/>
  <c r="H1980" i="5"/>
  <c r="P1980" i="5"/>
  <c r="Q1988" i="5"/>
  <c r="P1988" i="5"/>
  <c r="H1999" i="5"/>
  <c r="P1999" i="5"/>
  <c r="Q2002" i="5"/>
  <c r="P2002" i="5"/>
  <c r="I2005" i="5"/>
  <c r="P2005" i="5"/>
  <c r="H2033" i="5"/>
  <c r="P2033" i="5"/>
  <c r="H2047" i="5"/>
  <c r="P2047" i="5"/>
  <c r="P23" i="5"/>
  <c r="P71" i="5"/>
  <c r="P99" i="5"/>
  <c r="P113" i="5"/>
  <c r="P127" i="5"/>
  <c r="P187" i="5"/>
  <c r="P263" i="5"/>
  <c r="P385" i="5"/>
  <c r="P407" i="5"/>
  <c r="P529" i="5"/>
  <c r="P590" i="5"/>
  <c r="P696" i="5"/>
  <c r="P768" i="5"/>
  <c r="P945" i="5"/>
  <c r="P982" i="5"/>
  <c r="P1017" i="5"/>
  <c r="P1088" i="5"/>
  <c r="P1125" i="5"/>
  <c r="P1164" i="5"/>
  <c r="P1297" i="5"/>
  <c r="P1353" i="5"/>
  <c r="P1633" i="5"/>
  <c r="P1918" i="5"/>
  <c r="P2133" i="5"/>
  <c r="I1019" i="5"/>
  <c r="P1019" i="5"/>
  <c r="H1093" i="5"/>
  <c r="P1093" i="5"/>
  <c r="I1141" i="5"/>
  <c r="P1141" i="5"/>
  <c r="Q1226" i="5"/>
  <c r="P1226" i="5"/>
  <c r="Q1232" i="5"/>
  <c r="P1232" i="5"/>
  <c r="Q1294" i="5"/>
  <c r="P1294" i="5"/>
  <c r="H1374" i="5"/>
  <c r="P1374" i="5"/>
  <c r="Q1408" i="5"/>
  <c r="P1408" i="5"/>
  <c r="H1498" i="5"/>
  <c r="P1498" i="5"/>
  <c r="H1614" i="5"/>
  <c r="P1614" i="5"/>
  <c r="H1781" i="5"/>
  <c r="P1781" i="5"/>
  <c r="Q1925" i="5"/>
  <c r="P1925" i="5"/>
  <c r="Q237" i="5"/>
  <c r="P237" i="5"/>
  <c r="Q357" i="5"/>
  <c r="P357" i="5"/>
  <c r="Q605" i="5"/>
  <c r="P605" i="5"/>
  <c r="Q683" i="5"/>
  <c r="P683" i="5"/>
  <c r="Q688" i="5"/>
  <c r="P688" i="5"/>
  <c r="Q691" i="5"/>
  <c r="P691" i="5"/>
  <c r="Q798" i="5"/>
  <c r="P798" i="5"/>
  <c r="H827" i="5"/>
  <c r="P827" i="5"/>
  <c r="I833" i="5"/>
  <c r="P833" i="5"/>
  <c r="Q919" i="5"/>
  <c r="P919" i="5"/>
  <c r="Q1151" i="5"/>
  <c r="P1151" i="5"/>
  <c r="Q1157" i="5"/>
  <c r="P1157" i="5"/>
  <c r="Q1171" i="5"/>
  <c r="P1171" i="5"/>
  <c r="H1184" i="5"/>
  <c r="P1184" i="5"/>
  <c r="Q1250" i="5"/>
  <c r="P1250" i="5"/>
  <c r="Q1253" i="5"/>
  <c r="P1253" i="5"/>
  <c r="H1284" i="5"/>
  <c r="P1284" i="5"/>
  <c r="I1330" i="5"/>
  <c r="P1330" i="5"/>
  <c r="H1367" i="5"/>
  <c r="P1367" i="5"/>
  <c r="I1378" i="5"/>
  <c r="P1378" i="5"/>
  <c r="Q1409" i="5"/>
  <c r="P1409" i="5"/>
  <c r="Q1422" i="5"/>
  <c r="P1422" i="5"/>
  <c r="Q1474" i="5"/>
  <c r="P1474" i="5"/>
  <c r="Q1524" i="5"/>
  <c r="P1524" i="5"/>
  <c r="Q1551" i="5"/>
  <c r="P1551" i="5"/>
  <c r="Q1565" i="5"/>
  <c r="P1565" i="5"/>
  <c r="H1640" i="5"/>
  <c r="P1640" i="5"/>
  <c r="Q1674" i="5"/>
  <c r="P1674" i="5"/>
  <c r="I1696" i="5"/>
  <c r="P1696" i="5"/>
  <c r="H1751" i="5"/>
  <c r="P1751" i="5"/>
  <c r="Q1815" i="5"/>
  <c r="P1815" i="5"/>
  <c r="H1865" i="5"/>
  <c r="P1865" i="5"/>
  <c r="H1882" i="5"/>
  <c r="P1882" i="5"/>
  <c r="H1890" i="5"/>
  <c r="P1890" i="5"/>
  <c r="Q1909" i="5"/>
  <c r="P1909" i="5"/>
  <c r="Q1991" i="5"/>
  <c r="P1991" i="5"/>
  <c r="Q2019" i="5"/>
  <c r="P2019" i="5"/>
  <c r="Q2022" i="5"/>
  <c r="P2022" i="5"/>
  <c r="Q2036" i="5"/>
  <c r="P2036" i="5"/>
  <c r="H2053" i="5"/>
  <c r="P2053" i="5"/>
  <c r="Q2067" i="5"/>
  <c r="P2067" i="5"/>
  <c r="H2111" i="5"/>
  <c r="P2111" i="5"/>
  <c r="Q2117" i="5"/>
  <c r="P2117" i="5"/>
  <c r="H2140" i="5"/>
  <c r="P2140" i="5"/>
  <c r="P12" i="5"/>
  <c r="P24" i="5"/>
  <c r="P48" i="5"/>
  <c r="P60" i="5"/>
  <c r="P72" i="5"/>
  <c r="P86" i="5"/>
  <c r="P130" i="5"/>
  <c r="P144" i="5"/>
  <c r="P158" i="5"/>
  <c r="P172" i="5"/>
  <c r="P190" i="5"/>
  <c r="P205" i="5"/>
  <c r="P242" i="5"/>
  <c r="P448" i="5"/>
  <c r="P469" i="5"/>
  <c r="P491" i="5"/>
  <c r="P668" i="5"/>
  <c r="P697" i="5"/>
  <c r="P804" i="5"/>
  <c r="P1020" i="5"/>
  <c r="P1089" i="5"/>
  <c r="P1298" i="5"/>
  <c r="P1857" i="5"/>
  <c r="P1993" i="5"/>
  <c r="Q855" i="5"/>
  <c r="P855" i="5"/>
  <c r="Q1700" i="5"/>
  <c r="P1700" i="5"/>
  <c r="Q1761" i="5"/>
  <c r="P1761" i="5"/>
  <c r="Q1931" i="5"/>
  <c r="P1931" i="5"/>
  <c r="Q81" i="5"/>
  <c r="P81" i="5"/>
  <c r="Q393" i="5"/>
  <c r="P393" i="5"/>
  <c r="Q435" i="5"/>
  <c r="P435" i="5"/>
  <c r="Q461" i="5"/>
  <c r="P461" i="5"/>
  <c r="I567" i="5"/>
  <c r="P567" i="5"/>
  <c r="I281" i="5"/>
  <c r="P281" i="5"/>
  <c r="Q323" i="5"/>
  <c r="Q399" i="5"/>
  <c r="P399" i="5"/>
  <c r="Q464" i="5"/>
  <c r="P464" i="5"/>
  <c r="Q501" i="5"/>
  <c r="P501" i="5"/>
  <c r="H507" i="5"/>
  <c r="P507" i="5"/>
  <c r="H510" i="5"/>
  <c r="P510" i="5"/>
  <c r="I512" i="5"/>
  <c r="P512" i="5"/>
  <c r="I570" i="5"/>
  <c r="P570" i="5"/>
  <c r="H573" i="5"/>
  <c r="P573" i="5"/>
  <c r="Q579" i="5"/>
  <c r="P579" i="5"/>
  <c r="Q582" i="5"/>
  <c r="P582" i="5"/>
  <c r="H608" i="5"/>
  <c r="P608" i="5"/>
  <c r="Q663" i="5"/>
  <c r="P663" i="5"/>
  <c r="I686" i="5"/>
  <c r="P686" i="5"/>
  <c r="I700" i="5"/>
  <c r="P700" i="5"/>
  <c r="Q709" i="5"/>
  <c r="P709" i="5"/>
  <c r="Q735" i="5"/>
  <c r="P735" i="5"/>
  <c r="I761" i="5"/>
  <c r="P761" i="5"/>
  <c r="Q764" i="5"/>
  <c r="P764" i="5"/>
  <c r="Q879" i="5"/>
  <c r="P879" i="5"/>
  <c r="Q893" i="5"/>
  <c r="P893" i="5"/>
  <c r="H928" i="5"/>
  <c r="P928" i="5"/>
  <c r="Q963" i="5"/>
  <c r="P963" i="5"/>
  <c r="H1023" i="5"/>
  <c r="P1023" i="5"/>
  <c r="H1058" i="5"/>
  <c r="P1058" i="5"/>
  <c r="Q1061" i="5"/>
  <c r="P1061" i="5"/>
  <c r="H1086" i="5"/>
  <c r="P1086" i="5"/>
  <c r="I1137" i="5"/>
  <c r="P1137" i="5"/>
  <c r="Q1160" i="5"/>
  <c r="P1160" i="5"/>
  <c r="Q1173" i="5"/>
  <c r="Q1193" i="5"/>
  <c r="P1193" i="5"/>
  <c r="Q1213" i="5"/>
  <c r="P1213" i="5"/>
  <c r="H1216" i="5"/>
  <c r="P1216" i="5"/>
  <c r="Q1219" i="5"/>
  <c r="P1219" i="5"/>
  <c r="Q1242" i="5"/>
  <c r="P1242" i="5"/>
  <c r="H1267" i="5"/>
  <c r="P1267" i="5"/>
  <c r="H1290" i="5"/>
  <c r="P1290" i="5"/>
  <c r="I1304" i="5"/>
  <c r="P1304" i="5"/>
  <c r="Q1307" i="5"/>
  <c r="P1307" i="5"/>
  <c r="Q1347" i="5"/>
  <c r="P1347" i="5"/>
  <c r="I1398" i="5"/>
  <c r="P1398" i="5"/>
  <c r="Q1433" i="5"/>
  <c r="P1433" i="5"/>
  <c r="Q1502" i="5"/>
  <c r="P1502" i="5"/>
  <c r="Q1513" i="5"/>
  <c r="P1513" i="5"/>
  <c r="I1527" i="5"/>
  <c r="P1527" i="5"/>
  <c r="H1596" i="5"/>
  <c r="P1596" i="5"/>
  <c r="I1646" i="5"/>
  <c r="P1646" i="5"/>
  <c r="H1669" i="5"/>
  <c r="P1669" i="5"/>
  <c r="I1677" i="5"/>
  <c r="P1677" i="5"/>
  <c r="Q1710" i="5"/>
  <c r="P1710" i="5"/>
  <c r="H1732" i="5"/>
  <c r="P1732" i="5"/>
  <c r="Q1768" i="5"/>
  <c r="P1768" i="5"/>
  <c r="Q1774" i="5"/>
  <c r="P1774" i="5"/>
  <c r="Q1810" i="5"/>
  <c r="P1810" i="5"/>
  <c r="H1821" i="5"/>
  <c r="P1821" i="5"/>
  <c r="Q1840" i="5"/>
  <c r="P1840" i="5"/>
  <c r="H1898" i="5"/>
  <c r="P1898" i="5"/>
  <c r="Q1964" i="5"/>
  <c r="P1964" i="5"/>
  <c r="Q2011" i="5"/>
  <c r="P2011" i="5"/>
  <c r="H2042" i="5"/>
  <c r="P2042" i="5"/>
  <c r="Q2045" i="5"/>
  <c r="P2045" i="5"/>
  <c r="I2059" i="5"/>
  <c r="P2059" i="5"/>
  <c r="H2070" i="5"/>
  <c r="P2070" i="5"/>
  <c r="H2076" i="5"/>
  <c r="P2076" i="5"/>
  <c r="I2079" i="5"/>
  <c r="P2079" i="5"/>
  <c r="Q2126" i="5"/>
  <c r="P2126" i="5"/>
  <c r="H2143" i="5"/>
  <c r="P2143" i="5"/>
  <c r="I2148" i="5"/>
  <c r="P2148" i="5"/>
  <c r="I2151" i="5"/>
  <c r="P2151" i="5"/>
  <c r="P13" i="5"/>
  <c r="P87" i="5"/>
  <c r="P101" i="5"/>
  <c r="P115" i="5"/>
  <c r="P145" i="5"/>
  <c r="P159" i="5"/>
  <c r="P226" i="5"/>
  <c r="P326" i="5"/>
  <c r="P348" i="5"/>
  <c r="P409" i="5"/>
  <c r="P492" i="5"/>
  <c r="P532" i="5"/>
  <c r="P575" i="5"/>
  <c r="P671" i="5"/>
  <c r="P740" i="5"/>
  <c r="P777" i="5"/>
  <c r="P812" i="5"/>
  <c r="P841" i="5"/>
  <c r="P948" i="5"/>
  <c r="P1090" i="5"/>
  <c r="P1238" i="5"/>
  <c r="P1300" i="5"/>
  <c r="P1369" i="5"/>
  <c r="P1440" i="5"/>
  <c r="P1785" i="5"/>
  <c r="P1929" i="5"/>
  <c r="P2145" i="5"/>
  <c r="H33" i="5"/>
  <c r="I733" i="5"/>
  <c r="I1560" i="5"/>
  <c r="Q833" i="5"/>
  <c r="Q988" i="5"/>
  <c r="Q19" i="5"/>
  <c r="I1713" i="5"/>
  <c r="Q1957" i="5"/>
  <c r="Q2" i="5"/>
  <c r="Q1093" i="5"/>
  <c r="H2" i="5"/>
  <c r="Q33" i="5"/>
  <c r="H242" i="5"/>
  <c r="Q825" i="5"/>
  <c r="Q1300" i="5"/>
  <c r="Q1804" i="5"/>
  <c r="I242" i="5"/>
  <c r="Q619" i="5"/>
  <c r="Q305" i="5"/>
  <c r="Q319" i="5"/>
  <c r="I1234" i="5"/>
  <c r="Q1369" i="5"/>
  <c r="H1697" i="5"/>
  <c r="Q2021" i="5"/>
  <c r="I2052" i="5"/>
  <c r="Q17" i="5"/>
  <c r="Q1099" i="5"/>
  <c r="H65" i="5"/>
  <c r="I610" i="5"/>
  <c r="H825" i="5"/>
  <c r="I553" i="5"/>
  <c r="I1369" i="5"/>
  <c r="I278" i="5"/>
  <c r="Q1234" i="5"/>
  <c r="Q827" i="5"/>
  <c r="H833" i="5"/>
  <c r="H1294" i="5"/>
  <c r="H83" i="5"/>
  <c r="H1179" i="5"/>
  <c r="H1863" i="5"/>
  <c r="Q1201" i="5"/>
  <c r="Q610" i="5"/>
  <c r="Q693" i="5"/>
  <c r="I1093" i="5"/>
  <c r="I1149" i="5"/>
  <c r="H419" i="5"/>
  <c r="H696" i="5"/>
  <c r="H865" i="5"/>
  <c r="I1557" i="5"/>
  <c r="Q1899" i="5"/>
  <c r="Q1913" i="5"/>
  <c r="H1927" i="5"/>
  <c r="I2075" i="5"/>
  <c r="I266" i="5"/>
  <c r="Q392" i="5"/>
  <c r="Q419" i="5"/>
  <c r="Q529" i="5"/>
  <c r="H535" i="5"/>
  <c r="H537" i="5"/>
  <c r="H539" i="5"/>
  <c r="H569" i="5"/>
  <c r="I644" i="5"/>
  <c r="H771" i="5"/>
  <c r="Q908" i="5"/>
  <c r="H1021" i="5"/>
  <c r="I1043" i="5"/>
  <c r="H1114" i="5"/>
  <c r="I1139" i="5"/>
  <c r="Q1303" i="5"/>
  <c r="Q1384" i="5"/>
  <c r="I1409" i="5"/>
  <c r="H1476" i="5"/>
  <c r="I1584" i="5"/>
  <c r="I1821" i="5"/>
  <c r="I1930" i="5"/>
  <c r="H2073" i="5"/>
  <c r="Q2101" i="5"/>
  <c r="H266" i="5"/>
  <c r="H1139" i="5"/>
  <c r="Q1737" i="5"/>
  <c r="Q212" i="5"/>
  <c r="Q299" i="5"/>
  <c r="I535" i="5"/>
  <c r="I537" i="5"/>
  <c r="I539" i="5"/>
  <c r="Q547" i="5"/>
  <c r="I569" i="5"/>
  <c r="Q571" i="5"/>
  <c r="I1021" i="5"/>
  <c r="Q1066" i="5"/>
  <c r="Q1074" i="5"/>
  <c r="I1476" i="5"/>
  <c r="Q1672" i="5"/>
  <c r="Q1905" i="5"/>
  <c r="Q1916" i="5"/>
  <c r="Q1969" i="5"/>
  <c r="I2073" i="5"/>
  <c r="Q773" i="5"/>
  <c r="I867" i="5"/>
  <c r="I903" i="5"/>
  <c r="Q1320" i="5"/>
  <c r="H1584" i="5"/>
  <c r="H70" i="5"/>
  <c r="H317" i="5"/>
  <c r="H553" i="5"/>
  <c r="H855" i="5"/>
  <c r="I1032" i="5"/>
  <c r="Q1285" i="5"/>
  <c r="H1291" i="5"/>
  <c r="H1560" i="5"/>
  <c r="H1944" i="5"/>
  <c r="H2005" i="5"/>
  <c r="I976" i="5"/>
  <c r="Q89" i="5"/>
  <c r="I368" i="5"/>
  <c r="Q2086" i="5"/>
  <c r="I865" i="5"/>
  <c r="Q121" i="5"/>
  <c r="Q158" i="5"/>
  <c r="Q445" i="5"/>
  <c r="H516" i="5"/>
  <c r="Q567" i="5"/>
  <c r="H595" i="5"/>
  <c r="I899" i="5"/>
  <c r="H904" i="5"/>
  <c r="I935" i="5"/>
  <c r="H997" i="5"/>
  <c r="H1030" i="5"/>
  <c r="Q1255" i="5"/>
  <c r="H2066" i="5"/>
  <c r="Q2068" i="5"/>
  <c r="I1215" i="5"/>
  <c r="I237" i="5"/>
  <c r="I417" i="5"/>
  <c r="H644" i="5"/>
  <c r="Q614" i="5"/>
  <c r="Q2005" i="5"/>
  <c r="I89" i="5"/>
  <c r="H368" i="5"/>
  <c r="I1998" i="5"/>
  <c r="Q100" i="5"/>
  <c r="I1303" i="5"/>
  <c r="Q2112" i="5"/>
  <c r="H180" i="5"/>
  <c r="I212" i="5"/>
  <c r="I547" i="5"/>
  <c r="Q678" i="5"/>
  <c r="I595" i="5"/>
  <c r="H17" i="5"/>
  <c r="I500" i="5"/>
  <c r="H584" i="5"/>
  <c r="H761" i="5"/>
  <c r="H783" i="5"/>
  <c r="Q899" i="5"/>
  <c r="Q904" i="5"/>
  <c r="Q1030" i="5"/>
  <c r="H1752" i="5"/>
  <c r="I1801" i="5"/>
  <c r="Q2058" i="5"/>
  <c r="H867" i="5"/>
  <c r="H1196" i="5"/>
  <c r="Q1791" i="5"/>
  <c r="I571" i="5"/>
  <c r="H1074" i="5"/>
  <c r="H19" i="5"/>
  <c r="H323" i="5"/>
  <c r="Q640" i="5"/>
  <c r="Q775" i="5"/>
  <c r="I783" i="5"/>
  <c r="H981" i="5"/>
  <c r="I1201" i="5"/>
  <c r="Q1507" i="5"/>
  <c r="I1752" i="5"/>
  <c r="Q1855" i="5"/>
  <c r="H1002" i="5"/>
  <c r="H1152" i="5"/>
  <c r="H1815" i="5"/>
  <c r="H1995" i="5"/>
  <c r="I35" i="5"/>
  <c r="H35" i="5"/>
  <c r="H940" i="5"/>
  <c r="Q940" i="5"/>
  <c r="H491" i="5"/>
  <c r="H756" i="5"/>
  <c r="Q756" i="5"/>
  <c r="I756" i="5"/>
  <c r="Q968" i="5"/>
  <c r="H968" i="5"/>
  <c r="I968" i="5"/>
  <c r="H1608" i="5"/>
  <c r="Q1608" i="5"/>
  <c r="H365" i="5"/>
  <c r="Q365" i="5"/>
  <c r="I491" i="5"/>
  <c r="I748" i="5"/>
  <c r="Q912" i="5"/>
  <c r="I912" i="5"/>
  <c r="H1225" i="5"/>
  <c r="Q1225" i="5"/>
  <c r="I801" i="5"/>
  <c r="Q801" i="5"/>
  <c r="I636" i="5"/>
  <c r="Q636" i="5"/>
  <c r="H77" i="5"/>
  <c r="H427" i="5"/>
  <c r="Q427" i="5"/>
  <c r="I522" i="5"/>
  <c r="Q586" i="5"/>
  <c r="I592" i="5"/>
  <c r="Q592" i="5"/>
  <c r="H636" i="5"/>
  <c r="H724" i="5"/>
  <c r="I1002" i="5"/>
  <c r="H1993" i="5"/>
  <c r="I1995" i="5"/>
  <c r="Q2079" i="5"/>
  <c r="Q828" i="5"/>
  <c r="H269" i="5"/>
  <c r="Q269" i="5"/>
  <c r="H125" i="5"/>
  <c r="Q125" i="5"/>
  <c r="I347" i="5"/>
  <c r="Q347" i="5"/>
  <c r="H347" i="5"/>
  <c r="I514" i="5"/>
  <c r="Q514" i="5"/>
  <c r="I724" i="5"/>
  <c r="Q897" i="5"/>
  <c r="Q964" i="5"/>
  <c r="H964" i="5"/>
  <c r="I964" i="5"/>
  <c r="H1137" i="5"/>
  <c r="Q1137" i="5"/>
  <c r="Q1223" i="5"/>
  <c r="H1223" i="5"/>
  <c r="I1223" i="5"/>
  <c r="H1464" i="5"/>
  <c r="Q1464" i="5"/>
  <c r="I1993" i="5"/>
  <c r="I1189" i="5"/>
  <c r="Q1189" i="5"/>
  <c r="Q555" i="5"/>
  <c r="I555" i="5"/>
  <c r="H555" i="5"/>
  <c r="Q943" i="5"/>
  <c r="H943" i="5"/>
  <c r="Q35" i="5"/>
  <c r="Q751" i="5"/>
  <c r="I751" i="5"/>
  <c r="Q1181" i="5"/>
  <c r="I1181" i="5"/>
  <c r="I1225" i="5"/>
  <c r="H718" i="5"/>
  <c r="Q628" i="5"/>
  <c r="I634" i="5"/>
  <c r="Q634" i="5"/>
  <c r="H634" i="5"/>
  <c r="I1150" i="5"/>
  <c r="H1150" i="5"/>
  <c r="H1792" i="5"/>
  <c r="Q1792" i="5"/>
  <c r="H1033" i="5"/>
  <c r="Q1033" i="5"/>
  <c r="Q75" i="5"/>
  <c r="I75" i="5"/>
  <c r="H75" i="5"/>
  <c r="H1534" i="5"/>
  <c r="Q1534" i="5"/>
  <c r="Q1933" i="5"/>
  <c r="H1933" i="5"/>
  <c r="Q1983" i="5"/>
  <c r="I1983" i="5"/>
  <c r="H853" i="5"/>
  <c r="Q853" i="5"/>
  <c r="I853" i="5"/>
  <c r="I1769" i="5"/>
  <c r="Q1769" i="5"/>
  <c r="H2138" i="5"/>
  <c r="I365" i="5"/>
  <c r="H545" i="5"/>
  <c r="Q545" i="5"/>
  <c r="H751" i="5"/>
  <c r="I1883" i="5"/>
  <c r="Q1883" i="5"/>
  <c r="Q170" i="5"/>
  <c r="I170" i="5"/>
  <c r="H1299" i="5"/>
  <c r="Q1299" i="5"/>
  <c r="H170" i="5"/>
  <c r="I77" i="5"/>
  <c r="I380" i="5"/>
  <c r="Q380" i="5"/>
  <c r="H676" i="5"/>
  <c r="I696" i="5"/>
  <c r="Q699" i="5"/>
  <c r="H699" i="5"/>
  <c r="I855" i="5"/>
  <c r="Q1267" i="5"/>
  <c r="I1534" i="5"/>
  <c r="H979" i="5"/>
  <c r="Q979" i="5"/>
  <c r="I940" i="5"/>
  <c r="I362" i="5"/>
  <c r="I646" i="5"/>
  <c r="Q646" i="5"/>
  <c r="H1171" i="5"/>
  <c r="Q1693" i="5"/>
  <c r="H1693" i="5"/>
  <c r="I227" i="5"/>
  <c r="Q227" i="5"/>
  <c r="I469" i="5"/>
  <c r="I638" i="5"/>
  <c r="Q85" i="5"/>
  <c r="I85" i="5"/>
  <c r="H85" i="5"/>
  <c r="I269" i="5"/>
  <c r="I452" i="5"/>
  <c r="Q452" i="5"/>
  <c r="I597" i="5"/>
  <c r="Q597" i="5"/>
  <c r="H912" i="5"/>
  <c r="H966" i="5"/>
  <c r="Q966" i="5"/>
  <c r="I966" i="5"/>
  <c r="H977" i="5"/>
  <c r="Q1425" i="5"/>
  <c r="H1425" i="5"/>
  <c r="I1425" i="5"/>
  <c r="Q1683" i="5"/>
  <c r="I1683" i="5"/>
  <c r="H1683" i="5"/>
  <c r="H729" i="5"/>
  <c r="I407" i="5"/>
  <c r="Q407" i="5"/>
  <c r="I425" i="5"/>
  <c r="Q425" i="5"/>
  <c r="I694" i="5"/>
  <c r="Q694" i="5"/>
  <c r="Q970" i="5"/>
  <c r="H970" i="5"/>
  <c r="I970" i="5"/>
  <c r="I67" i="5"/>
  <c r="Q67" i="5"/>
  <c r="H92" i="5"/>
  <c r="Q92" i="5"/>
  <c r="I676" i="5"/>
  <c r="I1777" i="5"/>
  <c r="Q1777" i="5"/>
  <c r="Q1849" i="5"/>
  <c r="I1849" i="5"/>
  <c r="H1849" i="5"/>
  <c r="Q1903" i="5"/>
  <c r="I1903" i="5"/>
  <c r="H982" i="5"/>
  <c r="H1000" i="5"/>
  <c r="H1085" i="5"/>
  <c r="H1090" i="5"/>
  <c r="H1213" i="5"/>
  <c r="I1346" i="5"/>
  <c r="I1545" i="5"/>
  <c r="H1593" i="5"/>
  <c r="I1606" i="5"/>
  <c r="I1638" i="5"/>
  <c r="H1733" i="5"/>
  <c r="H1981" i="5"/>
  <c r="H2011" i="5"/>
  <c r="I1085" i="5"/>
  <c r="I1090" i="5"/>
  <c r="I1213" i="5"/>
  <c r="Q1862" i="5"/>
  <c r="H104" i="5"/>
  <c r="H299" i="5"/>
  <c r="I363" i="5"/>
  <c r="H551" i="5"/>
  <c r="H1164" i="5"/>
  <c r="H1228" i="5"/>
  <c r="I1397" i="5"/>
  <c r="I1433" i="5"/>
  <c r="H1452" i="5"/>
  <c r="I1457" i="5"/>
  <c r="Q1606" i="5"/>
  <c r="Q1847" i="5"/>
  <c r="Q1857" i="5"/>
  <c r="H1879" i="5"/>
  <c r="I1939" i="5"/>
  <c r="I1950" i="5"/>
  <c r="I1986" i="5"/>
  <c r="I2067" i="5"/>
  <c r="I1981" i="5"/>
  <c r="I65" i="5"/>
  <c r="I83" i="5"/>
  <c r="I450" i="5"/>
  <c r="I1050" i="5"/>
  <c r="H146" i="5"/>
  <c r="I176" i="5"/>
  <c r="Q358" i="5"/>
  <c r="I439" i="5"/>
  <c r="H502" i="5"/>
  <c r="I541" i="5"/>
  <c r="H561" i="5"/>
  <c r="I619" i="5"/>
  <c r="I624" i="5"/>
  <c r="Q711" i="5"/>
  <c r="Q761" i="5"/>
  <c r="I775" i="5"/>
  <c r="Q910" i="5"/>
  <c r="H978" i="5"/>
  <c r="H1048" i="5"/>
  <c r="I1162" i="5"/>
  <c r="I1203" i="5"/>
  <c r="H1226" i="5"/>
  <c r="H1300" i="5"/>
  <c r="H1352" i="5"/>
  <c r="I1376" i="5"/>
  <c r="H1392" i="5"/>
  <c r="I1452" i="5"/>
  <c r="Q1572" i="5"/>
  <c r="I1710" i="5"/>
  <c r="Q1821" i="5"/>
  <c r="I1834" i="5"/>
  <c r="I1845" i="5"/>
  <c r="I1969" i="5"/>
  <c r="H2014" i="5"/>
  <c r="I2016" i="5"/>
  <c r="I2057" i="5"/>
  <c r="Q2088" i="5"/>
  <c r="I982" i="5"/>
  <c r="Q1023" i="5"/>
  <c r="I2011" i="5"/>
  <c r="H57" i="5"/>
  <c r="H176" i="5"/>
  <c r="I178" i="5"/>
  <c r="I180" i="5"/>
  <c r="I209" i="5"/>
  <c r="I510" i="5"/>
  <c r="I616" i="5"/>
  <c r="H624" i="5"/>
  <c r="I957" i="5"/>
  <c r="H1100" i="5"/>
  <c r="I57" i="5"/>
  <c r="I104" i="5"/>
  <c r="H60" i="5"/>
  <c r="Q70" i="5"/>
  <c r="I146" i="5"/>
  <c r="Q178" i="5"/>
  <c r="Q209" i="5"/>
  <c r="Q275" i="5"/>
  <c r="H371" i="5"/>
  <c r="I502" i="5"/>
  <c r="I561" i="5"/>
  <c r="I675" i="5"/>
  <c r="Q741" i="5"/>
  <c r="H744" i="5"/>
  <c r="I827" i="5"/>
  <c r="Q957" i="5"/>
  <c r="I978" i="5"/>
  <c r="I1151" i="5"/>
  <c r="Q1164" i="5"/>
  <c r="H1193" i="5"/>
  <c r="I1226" i="5"/>
  <c r="Q1228" i="5"/>
  <c r="I1277" i="5"/>
  <c r="I1285" i="5"/>
  <c r="I1507" i="5"/>
  <c r="H1791" i="5"/>
  <c r="H1801" i="5"/>
  <c r="H1887" i="5"/>
  <c r="I1899" i="5"/>
  <c r="Q2032" i="5"/>
  <c r="I273" i="5"/>
  <c r="I319" i="5"/>
  <c r="Q541" i="5"/>
  <c r="H640" i="5"/>
  <c r="I670" i="5"/>
  <c r="H750" i="5"/>
  <c r="I757" i="5"/>
  <c r="H963" i="5"/>
  <c r="H988" i="5"/>
  <c r="H1009" i="5"/>
  <c r="Q1048" i="5"/>
  <c r="Q1162" i="5"/>
  <c r="H1242" i="5"/>
  <c r="I1347" i="5"/>
  <c r="I1379" i="5"/>
  <c r="I1473" i="5"/>
  <c r="I1478" i="5"/>
  <c r="H1521" i="5"/>
  <c r="H1634" i="5"/>
  <c r="H1672" i="5"/>
  <c r="H1674" i="5"/>
  <c r="H1737" i="5"/>
  <c r="H1913" i="5"/>
  <c r="H2002" i="5"/>
  <c r="Q2014" i="5"/>
  <c r="I2022" i="5"/>
  <c r="H2081" i="5"/>
  <c r="Q314" i="5"/>
  <c r="Q468" i="5"/>
  <c r="Q922" i="5"/>
  <c r="Q1483" i="5"/>
  <c r="I1521" i="5"/>
  <c r="Q1697" i="5"/>
  <c r="H1804" i="5"/>
  <c r="H1827" i="5"/>
  <c r="Q1832" i="5"/>
  <c r="Q1887" i="5"/>
  <c r="I2002" i="5"/>
  <c r="Q2052" i="5"/>
  <c r="H2084" i="5"/>
  <c r="I2112" i="5"/>
  <c r="I1923" i="5"/>
  <c r="Q700" i="5"/>
  <c r="I1039" i="5"/>
  <c r="H1039" i="5"/>
  <c r="Q1039" i="5"/>
  <c r="Q2027" i="5"/>
  <c r="I2027" i="5"/>
  <c r="H1034" i="5"/>
  <c r="Q1034" i="5"/>
  <c r="Q1036" i="5"/>
  <c r="H2131" i="5"/>
  <c r="I2131" i="5"/>
  <c r="Q23" i="5"/>
  <c r="Q53" i="5"/>
  <c r="H56" i="5"/>
  <c r="H131" i="5"/>
  <c r="I251" i="5"/>
  <c r="Q322" i="5"/>
  <c r="I329" i="5"/>
  <c r="Q398" i="5"/>
  <c r="Q466" i="5"/>
  <c r="I471" i="5"/>
  <c r="H473" i="5"/>
  <c r="H484" i="5"/>
  <c r="I484" i="5"/>
  <c r="Q484" i="5"/>
  <c r="I585" i="5"/>
  <c r="Q585" i="5"/>
  <c r="H585" i="5"/>
  <c r="H769" i="5"/>
  <c r="I813" i="5"/>
  <c r="Q813" i="5"/>
  <c r="I824" i="5"/>
  <c r="I831" i="5"/>
  <c r="Q949" i="5"/>
  <c r="I949" i="5"/>
  <c r="H1007" i="5"/>
  <c r="H1017" i="5"/>
  <c r="I1034" i="5"/>
  <c r="Q1135" i="5"/>
  <c r="H1135" i="5"/>
  <c r="I1168" i="5"/>
  <c r="Q1168" i="5"/>
  <c r="H1168" i="5"/>
  <c r="H1263" i="5"/>
  <c r="I1263" i="5"/>
  <c r="Q1263" i="5"/>
  <c r="Q1467" i="5"/>
  <c r="Q1577" i="5"/>
  <c r="I1577" i="5"/>
  <c r="H648" i="5"/>
  <c r="Q648" i="5"/>
  <c r="I648" i="5"/>
  <c r="Q47" i="5"/>
  <c r="H47" i="5"/>
  <c r="I47" i="5"/>
  <c r="H1273" i="5"/>
  <c r="Q1273" i="5"/>
  <c r="H1681" i="5"/>
  <c r="Q1681" i="5"/>
  <c r="I88" i="5"/>
  <c r="Q88" i="5"/>
  <c r="I1644" i="5"/>
  <c r="H1644" i="5"/>
  <c r="I1907" i="5"/>
  <c r="H1907" i="5"/>
  <c r="I68" i="5"/>
  <c r="H88" i="5"/>
  <c r="I149" i="5"/>
  <c r="Q149" i="5"/>
  <c r="Q267" i="5"/>
  <c r="I267" i="5"/>
  <c r="H688" i="5"/>
  <c r="Q706" i="5"/>
  <c r="I706" i="5"/>
  <c r="Q843" i="5"/>
  <c r="I843" i="5"/>
  <c r="I1356" i="5"/>
  <c r="H1356" i="5"/>
  <c r="Q1356" i="5"/>
  <c r="H1501" i="5"/>
  <c r="Q1501" i="5"/>
  <c r="I1501" i="5"/>
  <c r="H1830" i="5"/>
  <c r="Q1830" i="5"/>
  <c r="H149" i="5"/>
  <c r="H1087" i="5"/>
  <c r="I1087" i="5"/>
  <c r="Q1087" i="5"/>
  <c r="H29" i="5"/>
  <c r="Q29" i="5"/>
  <c r="I296" i="5"/>
  <c r="Q296" i="5"/>
  <c r="I841" i="5"/>
  <c r="Q841" i="5"/>
  <c r="H1587" i="5"/>
  <c r="Q1587" i="5"/>
  <c r="Q784" i="5"/>
  <c r="H784" i="5"/>
  <c r="Q916" i="5"/>
  <c r="H916" i="5"/>
  <c r="I916" i="5"/>
  <c r="I1017" i="5"/>
  <c r="Q251" i="5"/>
  <c r="I448" i="5"/>
  <c r="H517" i="5"/>
  <c r="Q637" i="5"/>
  <c r="I637" i="5"/>
  <c r="H742" i="5"/>
  <c r="I819" i="5"/>
  <c r="Q1319" i="5"/>
  <c r="I1319" i="5"/>
  <c r="Q1368" i="5"/>
  <c r="H1368" i="5"/>
  <c r="Q1445" i="5"/>
  <c r="I1445" i="5"/>
  <c r="Q1765" i="5"/>
  <c r="I1765" i="5"/>
  <c r="H281" i="5"/>
  <c r="I386" i="5"/>
  <c r="I435" i="5"/>
  <c r="I443" i="5"/>
  <c r="Q471" i="5"/>
  <c r="I508" i="5"/>
  <c r="I517" i="5"/>
  <c r="H570" i="5"/>
  <c r="Q570" i="5"/>
  <c r="I617" i="5"/>
  <c r="H637" i="5"/>
  <c r="I742" i="5"/>
  <c r="I767" i="5"/>
  <c r="I811" i="5"/>
  <c r="Q829" i="5"/>
  <c r="H829" i="5"/>
  <c r="I829" i="5"/>
  <c r="I889" i="5"/>
  <c r="H889" i="5"/>
  <c r="Q1000" i="5"/>
  <c r="Q1150" i="5"/>
  <c r="I1199" i="5"/>
  <c r="Q1261" i="5"/>
  <c r="H1261" i="5"/>
  <c r="I1261" i="5"/>
  <c r="H1305" i="5"/>
  <c r="I1308" i="5"/>
  <c r="Q1308" i="5"/>
  <c r="I1422" i="5"/>
  <c r="H1695" i="5"/>
  <c r="Q1708" i="5"/>
  <c r="H1708" i="5"/>
  <c r="H1765" i="5"/>
  <c r="I41" i="5"/>
  <c r="Q41" i="5"/>
  <c r="Q613" i="5"/>
  <c r="I613" i="5"/>
  <c r="I1174" i="5"/>
  <c r="H1174" i="5"/>
  <c r="H613" i="5"/>
  <c r="H700" i="5"/>
  <c r="H1170" i="5"/>
  <c r="I1170" i="5"/>
  <c r="Q1265" i="5"/>
  <c r="I1265" i="5"/>
  <c r="Q98" i="5"/>
  <c r="H698" i="5"/>
  <c r="I698" i="5"/>
  <c r="I791" i="5"/>
  <c r="I1877" i="5"/>
  <c r="H1877" i="5"/>
  <c r="Q1926" i="5"/>
  <c r="I1926" i="5"/>
  <c r="H2136" i="5"/>
  <c r="I688" i="5"/>
  <c r="H706" i="5"/>
  <c r="Q781" i="5"/>
  <c r="I781" i="5"/>
  <c r="H1160" i="5"/>
  <c r="Q1343" i="5"/>
  <c r="I1343" i="5"/>
  <c r="I1918" i="5"/>
  <c r="H142" i="5"/>
  <c r="Q142" i="5"/>
  <c r="Q188" i="5"/>
  <c r="I194" i="5"/>
  <c r="I874" i="5"/>
  <c r="Q874" i="5"/>
  <c r="H874" i="5"/>
  <c r="Q1170" i="5"/>
  <c r="Q1493" i="5"/>
  <c r="I1493" i="5"/>
  <c r="I56" i="5"/>
  <c r="Q1145" i="5"/>
  <c r="I1145" i="5"/>
  <c r="H1404" i="5"/>
  <c r="Q1404" i="5"/>
  <c r="I1404" i="5"/>
  <c r="H11" i="5"/>
  <c r="I11" i="5"/>
  <c r="Q11" i="5"/>
  <c r="Q260" i="5"/>
  <c r="H260" i="5"/>
  <c r="I260" i="5"/>
  <c r="I371" i="5"/>
  <c r="I505" i="5"/>
  <c r="I744" i="5"/>
  <c r="I787" i="5"/>
  <c r="Q787" i="5"/>
  <c r="Q998" i="5"/>
  <c r="H998" i="5"/>
  <c r="Q1007" i="5"/>
  <c r="I1383" i="5"/>
  <c r="I1724" i="5"/>
  <c r="Q1724" i="5"/>
  <c r="H1724" i="5"/>
  <c r="I1808" i="5"/>
  <c r="Q1808" i="5"/>
  <c r="Q131" i="5"/>
  <c r="H49" i="5"/>
  <c r="Q284" i="5"/>
  <c r="H284" i="5"/>
  <c r="I284" i="5"/>
  <c r="H305" i="5"/>
  <c r="H374" i="5"/>
  <c r="H425" i="5"/>
  <c r="Q510" i="5"/>
  <c r="I520" i="5"/>
  <c r="Q520" i="5"/>
  <c r="Q565" i="5"/>
  <c r="H578" i="5"/>
  <c r="Q578" i="5"/>
  <c r="I578" i="5"/>
  <c r="Q661" i="5"/>
  <c r="H661" i="5"/>
  <c r="I661" i="5"/>
  <c r="I755" i="5"/>
  <c r="Q755" i="5"/>
  <c r="Q817" i="5"/>
  <c r="I817" i="5"/>
  <c r="Q819" i="5"/>
  <c r="H878" i="5"/>
  <c r="Q878" i="5"/>
  <c r="Q928" i="5"/>
  <c r="I928" i="5"/>
  <c r="H976" i="5"/>
  <c r="I1054" i="5"/>
  <c r="Q1054" i="5"/>
  <c r="I1156" i="5"/>
  <c r="H1156" i="5"/>
  <c r="Q1156" i="5"/>
  <c r="H1189" i="5"/>
  <c r="I1204" i="5"/>
  <c r="Q1204" i="5"/>
  <c r="H1308" i="5"/>
  <c r="H1363" i="5"/>
  <c r="Q1363" i="5"/>
  <c r="Q1386" i="5"/>
  <c r="H1386" i="5"/>
  <c r="I1440" i="5"/>
  <c r="Q1505" i="5"/>
  <c r="H1505" i="5"/>
  <c r="H1538" i="5"/>
  <c r="I1708" i="5"/>
  <c r="H119" i="5"/>
  <c r="Q119" i="5"/>
  <c r="Q223" i="5"/>
  <c r="I223" i="5"/>
  <c r="I719" i="5"/>
  <c r="Q719" i="5"/>
  <c r="H895" i="5"/>
  <c r="Q895" i="5"/>
  <c r="Q1503" i="5"/>
  <c r="I1503" i="5"/>
  <c r="H205" i="5"/>
  <c r="H215" i="5"/>
  <c r="H223" i="5"/>
  <c r="H272" i="5"/>
  <c r="Q272" i="5"/>
  <c r="I272" i="5"/>
  <c r="I895" i="5"/>
  <c r="H915" i="5"/>
  <c r="Q915" i="5"/>
  <c r="I915" i="5"/>
  <c r="H1072" i="5"/>
  <c r="I1273" i="5"/>
  <c r="H1503" i="5"/>
  <c r="Q918" i="5"/>
  <c r="H918" i="5"/>
  <c r="Q1174" i="5"/>
  <c r="Q1276" i="5"/>
  <c r="H1276" i="5"/>
  <c r="I1276" i="5"/>
  <c r="I23" i="5"/>
  <c r="I398" i="5"/>
  <c r="Q854" i="5"/>
  <c r="I854" i="5"/>
  <c r="Q951" i="5"/>
  <c r="I1216" i="5"/>
  <c r="Q1216" i="5"/>
  <c r="I1802" i="5"/>
  <c r="Q1802" i="5"/>
  <c r="I2149" i="5"/>
  <c r="I133" i="5"/>
  <c r="Q698" i="5"/>
  <c r="H781" i="5"/>
  <c r="Q791" i="5"/>
  <c r="H913" i="5"/>
  <c r="I913" i="5"/>
  <c r="H1566" i="5"/>
  <c r="I1566" i="5"/>
  <c r="H1802" i="5"/>
  <c r="Q1921" i="5"/>
  <c r="I1921" i="5"/>
  <c r="H1921" i="5"/>
  <c r="H2019" i="5"/>
  <c r="Q2024" i="5"/>
  <c r="H2027" i="5"/>
  <c r="I286" i="5"/>
  <c r="Q286" i="5"/>
  <c r="Q580" i="5"/>
  <c r="I580" i="5"/>
  <c r="I769" i="5"/>
  <c r="Q992" i="5"/>
  <c r="I992" i="5"/>
  <c r="H992" i="5"/>
  <c r="Q1566" i="5"/>
  <c r="Q1838" i="5"/>
  <c r="Q1866" i="5"/>
  <c r="I8" i="5"/>
  <c r="I464" i="5"/>
  <c r="H580" i="5"/>
  <c r="H767" i="5"/>
  <c r="I784" i="5"/>
  <c r="H1012" i="5"/>
  <c r="H1209" i="5"/>
  <c r="Q1209" i="5"/>
  <c r="I1209" i="5"/>
  <c r="I1316" i="5"/>
  <c r="Q1734" i="5"/>
  <c r="I1734" i="5"/>
  <c r="H140" i="5"/>
  <c r="Q140" i="5"/>
  <c r="I140" i="5"/>
  <c r="Q164" i="5"/>
  <c r="I164" i="5"/>
  <c r="Q6" i="5"/>
  <c r="H6" i="5"/>
  <c r="I6" i="5"/>
  <c r="I49" i="5"/>
  <c r="H100" i="5"/>
  <c r="I113" i="5"/>
  <c r="H124" i="5"/>
  <c r="Q124" i="5"/>
  <c r="I124" i="5"/>
  <c r="Q233" i="5"/>
  <c r="Q281" i="5"/>
  <c r="H362" i="5"/>
  <c r="I374" i="5"/>
  <c r="Q443" i="5"/>
  <c r="I446" i="5"/>
  <c r="Q446" i="5"/>
  <c r="Q508" i="5"/>
  <c r="Q617" i="5"/>
  <c r="Q811" i="5"/>
  <c r="H907" i="5"/>
  <c r="I907" i="5"/>
  <c r="I985" i="5"/>
  <c r="H985" i="5"/>
  <c r="Q985" i="5"/>
  <c r="I996" i="5"/>
  <c r="Q996" i="5"/>
  <c r="Q1128" i="5"/>
  <c r="I1128" i="5"/>
  <c r="I1207" i="5"/>
  <c r="H1207" i="5"/>
  <c r="Q1207" i="5"/>
  <c r="Q1371" i="5"/>
  <c r="H1371" i="5"/>
  <c r="Q1430" i="5"/>
  <c r="I1430" i="5"/>
  <c r="Q1695" i="5"/>
  <c r="H923" i="5"/>
  <c r="Q923" i="5"/>
  <c r="Q1361" i="5"/>
  <c r="I1361" i="5"/>
  <c r="Q2064" i="5"/>
  <c r="H2064" i="5"/>
  <c r="I1353" i="5"/>
  <c r="Q1353" i="5"/>
  <c r="I1681" i="5"/>
  <c r="I188" i="5"/>
  <c r="I205" i="5"/>
  <c r="I215" i="5"/>
  <c r="Q350" i="5"/>
  <c r="I350" i="5"/>
  <c r="I1072" i="5"/>
  <c r="I1177" i="5"/>
  <c r="H1177" i="5"/>
  <c r="Q1177" i="5"/>
  <c r="Q1631" i="5"/>
  <c r="I1631" i="5"/>
  <c r="I36" i="5"/>
  <c r="Q36" i="5"/>
  <c r="I53" i="5"/>
  <c r="H78" i="5"/>
  <c r="I345" i="5"/>
  <c r="H350" i="5"/>
  <c r="Q544" i="5"/>
  <c r="I1467" i="5"/>
  <c r="Q1629" i="5"/>
  <c r="I1629" i="5"/>
  <c r="Q1644" i="5"/>
  <c r="I1830" i="5"/>
  <c r="Q1992" i="5"/>
  <c r="I1992" i="5"/>
  <c r="H329" i="5"/>
  <c r="H458" i="5"/>
  <c r="H574" i="5"/>
  <c r="Q574" i="5"/>
  <c r="Q458" i="5"/>
  <c r="Q913" i="5"/>
  <c r="H386" i="5"/>
  <c r="H839" i="5"/>
  <c r="I839" i="5"/>
  <c r="Q839" i="5"/>
  <c r="Q499" i="5"/>
  <c r="I499" i="5"/>
  <c r="I861" i="5"/>
  <c r="H861" i="5"/>
  <c r="Q1038" i="5"/>
  <c r="I1038" i="5"/>
  <c r="H1038" i="5"/>
  <c r="Q1270" i="5"/>
  <c r="H1270" i="5"/>
  <c r="I1278" i="5"/>
  <c r="H1278" i="5"/>
  <c r="Q1301" i="5"/>
  <c r="I1301" i="5"/>
  <c r="I1649" i="5"/>
  <c r="H1649" i="5"/>
  <c r="I1660" i="5"/>
  <c r="H1660" i="5"/>
  <c r="Q1364" i="5"/>
  <c r="I1364" i="5"/>
  <c r="I1893" i="5"/>
  <c r="Q1893" i="5"/>
  <c r="I986" i="5"/>
  <c r="H986" i="5"/>
  <c r="H1394" i="5"/>
  <c r="H1416" i="5"/>
  <c r="I1443" i="5"/>
  <c r="I1496" i="5"/>
  <c r="I1539" i="5"/>
  <c r="H1539" i="5"/>
  <c r="I1575" i="5"/>
  <c r="Q1575" i="5"/>
  <c r="I1763" i="5"/>
  <c r="Q1763" i="5"/>
  <c r="H1763" i="5"/>
  <c r="I1975" i="5"/>
  <c r="Q1978" i="5"/>
  <c r="H1978" i="5"/>
  <c r="Q2010" i="5"/>
  <c r="I2010" i="5"/>
  <c r="Q2120" i="5"/>
  <c r="H2120" i="5"/>
  <c r="H39" i="5"/>
  <c r="H52" i="5"/>
  <c r="H122" i="5"/>
  <c r="H152" i="5"/>
  <c r="H162" i="5"/>
  <c r="H239" i="5"/>
  <c r="I301" i="5"/>
  <c r="I308" i="5"/>
  <c r="H335" i="5"/>
  <c r="I409" i="5"/>
  <c r="H474" i="5"/>
  <c r="I479" i="5"/>
  <c r="I492" i="5"/>
  <c r="Q497" i="5"/>
  <c r="I497" i="5"/>
  <c r="H559" i="5"/>
  <c r="I573" i="5"/>
  <c r="H659" i="5"/>
  <c r="I685" i="5"/>
  <c r="Q689" i="5"/>
  <c r="I689" i="5"/>
  <c r="H689" i="5"/>
  <c r="H701" i="5"/>
  <c r="I730" i="5"/>
  <c r="I735" i="5"/>
  <c r="Q738" i="5"/>
  <c r="I738" i="5"/>
  <c r="H738" i="5"/>
  <c r="H797" i="5"/>
  <c r="H807" i="5"/>
  <c r="H914" i="5"/>
  <c r="I926" i="5"/>
  <c r="H944" i="5"/>
  <c r="Q944" i="5"/>
  <c r="I952" i="5"/>
  <c r="H991" i="5"/>
  <c r="H1037" i="5"/>
  <c r="I1052" i="5"/>
  <c r="Q1052" i="5"/>
  <c r="H1057" i="5"/>
  <c r="Q1123" i="5"/>
  <c r="H1134" i="5"/>
  <c r="H1159" i="5"/>
  <c r="I1175" i="5"/>
  <c r="Q1217" i="5"/>
  <c r="I1217" i="5"/>
  <c r="Q1231" i="5"/>
  <c r="H1259" i="5"/>
  <c r="H1279" i="5"/>
  <c r="I1279" i="5"/>
  <c r="H1330" i="5"/>
  <c r="Q1330" i="5"/>
  <c r="I1374" i="5"/>
  <c r="I1416" i="5"/>
  <c r="I1428" i="5"/>
  <c r="H1428" i="5"/>
  <c r="I1470" i="5"/>
  <c r="I1565" i="5"/>
  <c r="H1575" i="5"/>
  <c r="Q1616" i="5"/>
  <c r="H1616" i="5"/>
  <c r="Q1728" i="5"/>
  <c r="I1728" i="5"/>
  <c r="H1755" i="5"/>
  <c r="I1755" i="5"/>
  <c r="H1779" i="5"/>
  <c r="I1779" i="5"/>
  <c r="H1819" i="5"/>
  <c r="I1819" i="5"/>
  <c r="H1281" i="5"/>
  <c r="Q1281" i="5"/>
  <c r="H954" i="5"/>
  <c r="Q954" i="5"/>
  <c r="Q1001" i="5"/>
  <c r="I1001" i="5"/>
  <c r="I1003" i="5"/>
  <c r="I1311" i="5"/>
  <c r="H1351" i="5"/>
  <c r="Q1351" i="5"/>
  <c r="I1351" i="5"/>
  <c r="I162" i="5"/>
  <c r="I239" i="5"/>
  <c r="Q404" i="5"/>
  <c r="I474" i="5"/>
  <c r="I559" i="5"/>
  <c r="I598" i="5"/>
  <c r="Q598" i="5"/>
  <c r="I621" i="5"/>
  <c r="Q621" i="5"/>
  <c r="I659" i="5"/>
  <c r="I797" i="5"/>
  <c r="I807" i="5"/>
  <c r="H823" i="5"/>
  <c r="I823" i="5"/>
  <c r="H880" i="5"/>
  <c r="I880" i="5"/>
  <c r="I901" i="5"/>
  <c r="H901" i="5"/>
  <c r="Q921" i="5"/>
  <c r="Q934" i="5"/>
  <c r="I934" i="5"/>
  <c r="Q986" i="5"/>
  <c r="Q1003" i="5"/>
  <c r="I1006" i="5"/>
  <c r="H1006" i="5"/>
  <c r="Q1018" i="5"/>
  <c r="H1018" i="5"/>
  <c r="H1105" i="5"/>
  <c r="Q1105" i="5"/>
  <c r="Q1287" i="5"/>
  <c r="H1287" i="5"/>
  <c r="H1407" i="5"/>
  <c r="Q1407" i="5"/>
  <c r="Q1539" i="5"/>
  <c r="Q1570" i="5"/>
  <c r="H1588" i="5"/>
  <c r="I1588" i="5"/>
  <c r="H1771" i="5"/>
  <c r="Q1771" i="5"/>
  <c r="Q1963" i="5"/>
  <c r="I1963" i="5"/>
  <c r="Q1968" i="5"/>
  <c r="I1968" i="5"/>
  <c r="H1015" i="5"/>
  <c r="Q1015" i="5"/>
  <c r="H1175" i="5"/>
  <c r="Q1222" i="5"/>
  <c r="H1222" i="5"/>
  <c r="I122" i="5"/>
  <c r="Q39" i="5"/>
  <c r="Q52" i="5"/>
  <c r="H67" i="5"/>
  <c r="I182" i="5"/>
  <c r="I198" i="5"/>
  <c r="H263" i="5"/>
  <c r="Q301" i="5"/>
  <c r="H306" i="5"/>
  <c r="Q308" i="5"/>
  <c r="H321" i="5"/>
  <c r="H356" i="5"/>
  <c r="H392" i="5"/>
  <c r="H452" i="5"/>
  <c r="H521" i="5"/>
  <c r="H529" i="5"/>
  <c r="H543" i="5"/>
  <c r="H557" i="5"/>
  <c r="Q573" i="5"/>
  <c r="H598" i="5"/>
  <c r="I601" i="5"/>
  <c r="H601" i="5"/>
  <c r="Q673" i="5"/>
  <c r="I673" i="5"/>
  <c r="I683" i="5"/>
  <c r="H683" i="5"/>
  <c r="Q701" i="5"/>
  <c r="H778" i="5"/>
  <c r="H805" i="5"/>
  <c r="Q810" i="5"/>
  <c r="I810" i="5"/>
  <c r="H850" i="5"/>
  <c r="I850" i="5"/>
  <c r="H863" i="5"/>
  <c r="Q863" i="5"/>
  <c r="I891" i="5"/>
  <c r="Q891" i="5"/>
  <c r="H908" i="5"/>
  <c r="H910" i="5"/>
  <c r="Q914" i="5"/>
  <c r="H919" i="5"/>
  <c r="Q926" i="5"/>
  <c r="H934" i="5"/>
  <c r="I1018" i="5"/>
  <c r="Q1037" i="5"/>
  <c r="Q1057" i="5"/>
  <c r="Q1078" i="5"/>
  <c r="H1078" i="5"/>
  <c r="I1105" i="5"/>
  <c r="H1121" i="5"/>
  <c r="Q1147" i="5"/>
  <c r="I1147" i="5"/>
  <c r="Q1159" i="5"/>
  <c r="H1249" i="5"/>
  <c r="H1257" i="5"/>
  <c r="Q1257" i="5"/>
  <c r="Q1325" i="5"/>
  <c r="I1325" i="5"/>
  <c r="Q1344" i="5"/>
  <c r="H1344" i="5"/>
  <c r="I1362" i="5"/>
  <c r="I1382" i="5"/>
  <c r="H1387" i="5"/>
  <c r="Q1387" i="5"/>
  <c r="I1407" i="5"/>
  <c r="Q1443" i="5"/>
  <c r="H1558" i="5"/>
  <c r="Q1558" i="5"/>
  <c r="I1901" i="5"/>
  <c r="Q1901" i="5"/>
  <c r="H1901" i="5"/>
  <c r="H1065" i="5"/>
  <c r="Q1065" i="5"/>
  <c r="H1195" i="5"/>
  <c r="Q1195" i="5"/>
  <c r="I1297" i="5"/>
  <c r="H1297" i="5"/>
  <c r="Q1097" i="5"/>
  <c r="I1097" i="5"/>
  <c r="I1335" i="5"/>
  <c r="I152" i="5"/>
  <c r="Q62" i="5"/>
  <c r="Q229" i="5"/>
  <c r="Q304" i="5"/>
  <c r="I306" i="5"/>
  <c r="I321" i="5"/>
  <c r="Q335" i="5"/>
  <c r="Q409" i="5"/>
  <c r="H460" i="5"/>
  <c r="I460" i="5"/>
  <c r="Q492" i="5"/>
  <c r="Q504" i="5"/>
  <c r="Q652" i="5"/>
  <c r="I652" i="5"/>
  <c r="I657" i="5"/>
  <c r="Q657" i="5"/>
  <c r="Q685" i="5"/>
  <c r="Q763" i="5"/>
  <c r="I805" i="5"/>
  <c r="Q823" i="5"/>
  <c r="I835" i="5"/>
  <c r="H835" i="5"/>
  <c r="Q847" i="5"/>
  <c r="Q901" i="5"/>
  <c r="I919" i="5"/>
  <c r="Q952" i="5"/>
  <c r="H1108" i="5"/>
  <c r="Q1108" i="5"/>
  <c r="I1183" i="5"/>
  <c r="H1183" i="5"/>
  <c r="I1237" i="5"/>
  <c r="Q1237" i="5"/>
  <c r="Q1654" i="5"/>
  <c r="I1654" i="5"/>
  <c r="Q1731" i="5"/>
  <c r="H1731" i="5"/>
  <c r="H2071" i="5"/>
  <c r="Q2071" i="5"/>
  <c r="I972" i="5"/>
  <c r="H972" i="5"/>
  <c r="Q972" i="5"/>
  <c r="I1212" i="5"/>
  <c r="H1212" i="5"/>
  <c r="I1735" i="5"/>
  <c r="H1735" i="5"/>
  <c r="Q882" i="5"/>
  <c r="I882" i="5"/>
  <c r="Q160" i="5"/>
  <c r="Q182" i="5"/>
  <c r="Q263" i="5"/>
  <c r="Q394" i="5"/>
  <c r="Q521" i="5"/>
  <c r="Q543" i="5"/>
  <c r="Q557" i="5"/>
  <c r="I579" i="5"/>
  <c r="H579" i="5"/>
  <c r="Q665" i="5"/>
  <c r="I665" i="5"/>
  <c r="Q731" i="5"/>
  <c r="I731" i="5"/>
  <c r="I845" i="5"/>
  <c r="H845" i="5"/>
  <c r="I1116" i="5"/>
  <c r="H1116" i="5"/>
  <c r="I1232" i="5"/>
  <c r="H1237" i="5"/>
  <c r="I1255" i="5"/>
  <c r="Q1298" i="5"/>
  <c r="I1298" i="5"/>
  <c r="I1449" i="5"/>
  <c r="H1449" i="5"/>
  <c r="I1556" i="5"/>
  <c r="H1646" i="5"/>
  <c r="H1654" i="5"/>
  <c r="Q1687" i="5"/>
  <c r="I1687" i="5"/>
  <c r="H1687" i="5"/>
  <c r="Q1741" i="5"/>
  <c r="I1741" i="5"/>
  <c r="Q2017" i="5"/>
  <c r="H2017" i="5"/>
  <c r="Q788" i="5"/>
  <c r="H788" i="5"/>
  <c r="H1075" i="5"/>
  <c r="I1075" i="5"/>
  <c r="H1191" i="5"/>
  <c r="Q1191" i="5"/>
  <c r="I1198" i="5"/>
  <c r="Q1198" i="5"/>
  <c r="H1219" i="5"/>
  <c r="I1219" i="5"/>
  <c r="H1333" i="5"/>
  <c r="Q1333" i="5"/>
  <c r="Q1677" i="5"/>
  <c r="H1677" i="5"/>
  <c r="H2054" i="5"/>
  <c r="H2062" i="5"/>
  <c r="I2062" i="5"/>
  <c r="Q2072" i="5"/>
  <c r="I2072" i="5"/>
  <c r="H2072" i="5"/>
  <c r="I2126" i="5"/>
  <c r="H616" i="5"/>
  <c r="I623" i="5"/>
  <c r="H628" i="5"/>
  <c r="I667" i="5"/>
  <c r="H675" i="5"/>
  <c r="I705" i="5"/>
  <c r="H733" i="5"/>
  <c r="H905" i="5"/>
  <c r="Q905" i="5"/>
  <c r="H990" i="5"/>
  <c r="H1043" i="5"/>
  <c r="H1050" i="5"/>
  <c r="Q1068" i="5"/>
  <c r="H1068" i="5"/>
  <c r="I1099" i="5"/>
  <c r="I1101" i="5"/>
  <c r="I1119" i="5"/>
  <c r="H1149" i="5"/>
  <c r="I1191" i="5"/>
  <c r="H1198" i="5"/>
  <c r="I1245" i="5"/>
  <c r="I1253" i="5"/>
  <c r="H1277" i="5"/>
  <c r="I1289" i="5"/>
  <c r="I1307" i="5"/>
  <c r="I1333" i="5"/>
  <c r="H1478" i="5"/>
  <c r="H1624" i="5"/>
  <c r="I1624" i="5"/>
  <c r="H1753" i="5"/>
  <c r="Q1753" i="5"/>
  <c r="I1851" i="5"/>
  <c r="H1851" i="5"/>
  <c r="Q2115" i="5"/>
  <c r="Q2132" i="5"/>
  <c r="I2132" i="5"/>
  <c r="Q1914" i="5"/>
  <c r="I1914" i="5"/>
  <c r="H2050" i="5"/>
  <c r="Q2050" i="5"/>
  <c r="Q2107" i="5"/>
  <c r="H1878" i="5"/>
  <c r="I1909" i="5"/>
  <c r="H1912" i="5"/>
  <c r="Q1912" i="5"/>
  <c r="H1914" i="5"/>
  <c r="I2050" i="5"/>
  <c r="Q2060" i="5"/>
  <c r="I2060" i="5"/>
  <c r="H2091" i="5"/>
  <c r="H864" i="5"/>
  <c r="Q864" i="5"/>
  <c r="H1557" i="5"/>
  <c r="H1559" i="5"/>
  <c r="I1739" i="5"/>
  <c r="H1739" i="5"/>
  <c r="I1878" i="5"/>
  <c r="I1912" i="5"/>
  <c r="Q2004" i="5"/>
  <c r="H2004" i="5"/>
  <c r="H2034" i="5"/>
  <c r="Q2034" i="5"/>
  <c r="H2045" i="5"/>
  <c r="I2091" i="5"/>
  <c r="I2097" i="5"/>
  <c r="Q2097" i="5"/>
  <c r="H1971" i="5"/>
  <c r="Q1891" i="5"/>
  <c r="I1971" i="5"/>
  <c r="Q2127" i="5"/>
  <c r="Q2145" i="5"/>
  <c r="I1815" i="5"/>
  <c r="Q1839" i="5"/>
  <c r="H1875" i="5"/>
  <c r="I1927" i="5"/>
  <c r="H1957" i="5"/>
  <c r="H1983" i="5"/>
  <c r="H2007" i="5"/>
  <c r="H2016" i="5"/>
  <c r="I2049" i="5"/>
  <c r="Q2053" i="5"/>
  <c r="I2068" i="5"/>
  <c r="I2088" i="5"/>
  <c r="I2096" i="5"/>
  <c r="I2117" i="5"/>
  <c r="Q320" i="5"/>
  <c r="I320" i="5"/>
  <c r="Q587" i="5"/>
  <c r="I587" i="5"/>
  <c r="H587" i="5"/>
  <c r="Q902" i="5"/>
  <c r="H902" i="5"/>
  <c r="H134" i="5"/>
  <c r="H320" i="5"/>
  <c r="I430" i="5"/>
  <c r="Q430" i="5"/>
  <c r="H534" i="5"/>
  <c r="Q534" i="5"/>
  <c r="Q666" i="5"/>
  <c r="I666" i="5"/>
  <c r="H666" i="5"/>
  <c r="I86" i="5"/>
  <c r="H254" i="5"/>
  <c r="H344" i="5"/>
  <c r="I461" i="5"/>
  <c r="Q1334" i="5"/>
  <c r="H1334" i="5"/>
  <c r="Q22" i="5"/>
  <c r="I395" i="5"/>
  <c r="I898" i="5"/>
  <c r="Q86" i="5"/>
  <c r="I95" i="5"/>
  <c r="I116" i="5"/>
  <c r="I155" i="5"/>
  <c r="Q175" i="5"/>
  <c r="I187" i="5"/>
  <c r="Q332" i="5"/>
  <c r="I332" i="5"/>
  <c r="Q391" i="5"/>
  <c r="I412" i="5"/>
  <c r="Q412" i="5"/>
  <c r="H428" i="5"/>
  <c r="Q664" i="5"/>
  <c r="I664" i="5"/>
  <c r="H664" i="5"/>
  <c r="H879" i="5"/>
  <c r="Q881" i="5"/>
  <c r="I881" i="5"/>
  <c r="I883" i="5"/>
  <c r="Q883" i="5"/>
  <c r="H883" i="5"/>
  <c r="Q1165" i="5"/>
  <c r="I1165" i="5"/>
  <c r="H1536" i="5"/>
  <c r="Q1536" i="5"/>
  <c r="I1536" i="5"/>
  <c r="Q3" i="5"/>
  <c r="Q14" i="5"/>
  <c r="H30" i="5"/>
  <c r="I32" i="5"/>
  <c r="I38" i="5"/>
  <c r="I42" i="5"/>
  <c r="H59" i="5"/>
  <c r="Q71" i="5"/>
  <c r="H74" i="5"/>
  <c r="Q97" i="5"/>
  <c r="H110" i="5"/>
  <c r="Q128" i="5"/>
  <c r="I137" i="5"/>
  <c r="H143" i="5"/>
  <c r="H151" i="5"/>
  <c r="Q157" i="5"/>
  <c r="I161" i="5"/>
  <c r="H167" i="5"/>
  <c r="I169" i="5"/>
  <c r="I185" i="5"/>
  <c r="Q191" i="5"/>
  <c r="I230" i="5"/>
  <c r="I248" i="5"/>
  <c r="I252" i="5"/>
  <c r="H257" i="5"/>
  <c r="Q268" i="5"/>
  <c r="I309" i="5"/>
  <c r="H332" i="5"/>
  <c r="H383" i="5"/>
  <c r="H424" i="5"/>
  <c r="I428" i="5"/>
  <c r="I431" i="5"/>
  <c r="H431" i="5"/>
  <c r="H457" i="5"/>
  <c r="Q457" i="5"/>
  <c r="I532" i="5"/>
  <c r="Q550" i="5"/>
  <c r="I550" i="5"/>
  <c r="H550" i="5"/>
  <c r="Q840" i="5"/>
  <c r="I840" i="5"/>
  <c r="H840" i="5"/>
  <c r="H877" i="5"/>
  <c r="I879" i="5"/>
  <c r="H881" i="5"/>
  <c r="Q1122" i="5"/>
  <c r="I1122" i="5"/>
  <c r="H1122" i="5"/>
  <c r="H1165" i="5"/>
  <c r="Q1317" i="5"/>
  <c r="H1317" i="5"/>
  <c r="I1317" i="5"/>
  <c r="H1519" i="5"/>
  <c r="Q1519" i="5"/>
  <c r="I1519" i="5"/>
  <c r="H5" i="5"/>
  <c r="H50" i="5"/>
  <c r="H203" i="5"/>
  <c r="H360" i="5"/>
  <c r="Q816" i="5"/>
  <c r="I816" i="5"/>
  <c r="H816" i="5"/>
  <c r="I130" i="5"/>
  <c r="I134" i="5"/>
  <c r="H389" i="5"/>
  <c r="I534" i="5"/>
  <c r="H3" i="5"/>
  <c r="I344" i="5"/>
  <c r="H32" i="5"/>
  <c r="H38" i="5"/>
  <c r="H161" i="5"/>
  <c r="H169" i="5"/>
  <c r="Q203" i="5"/>
  <c r="I221" i="5"/>
  <c r="H230" i="5"/>
  <c r="H252" i="5"/>
  <c r="H337" i="5"/>
  <c r="I337" i="5"/>
  <c r="Q80" i="5"/>
  <c r="I110" i="5"/>
  <c r="Q116" i="5"/>
  <c r="Q139" i="5"/>
  <c r="I143" i="5"/>
  <c r="I151" i="5"/>
  <c r="I167" i="5"/>
  <c r="Q173" i="5"/>
  <c r="Q197" i="5"/>
  <c r="Q206" i="5"/>
  <c r="H206" i="5"/>
  <c r="H211" i="5"/>
  <c r="I211" i="5"/>
  <c r="Q221" i="5"/>
  <c r="Q232" i="5"/>
  <c r="Q236" i="5"/>
  <c r="Q250" i="5"/>
  <c r="Q337" i="5"/>
  <c r="I340" i="5"/>
  <c r="Q340" i="5"/>
  <c r="I359" i="5"/>
  <c r="H359" i="5"/>
  <c r="I383" i="5"/>
  <c r="Q462" i="5"/>
  <c r="I462" i="5"/>
  <c r="H530" i="5"/>
  <c r="Q530" i="5"/>
  <c r="I564" i="5"/>
  <c r="H564" i="5"/>
  <c r="I577" i="5"/>
  <c r="Q577" i="5"/>
  <c r="I615" i="5"/>
  <c r="Q615" i="5"/>
  <c r="H615" i="5"/>
  <c r="Q760" i="5"/>
  <c r="I760" i="5"/>
  <c r="I765" i="5"/>
  <c r="H765" i="5"/>
  <c r="Q838" i="5"/>
  <c r="I838" i="5"/>
  <c r="I873" i="5"/>
  <c r="Q873" i="5"/>
  <c r="H875" i="5"/>
  <c r="I877" i="5"/>
  <c r="I1022" i="5"/>
  <c r="H1022" i="5"/>
  <c r="Q1163" i="5"/>
  <c r="I1163" i="5"/>
  <c r="Q245" i="5"/>
  <c r="I245" i="5"/>
  <c r="H245" i="5"/>
  <c r="H14" i="5"/>
  <c r="H107" i="5"/>
  <c r="Q293" i="5"/>
  <c r="I293" i="5"/>
  <c r="I5" i="5"/>
  <c r="I175" i="5"/>
  <c r="H20" i="5"/>
  <c r="H179" i="5"/>
  <c r="I20" i="5"/>
  <c r="I80" i="5"/>
  <c r="I509" i="5"/>
  <c r="Q509" i="5"/>
  <c r="H532" i="5"/>
  <c r="Q26" i="5"/>
  <c r="Q28" i="5"/>
  <c r="I30" i="5"/>
  <c r="Q44" i="5"/>
  <c r="I59" i="5"/>
  <c r="I74" i="5"/>
  <c r="Q95" i="5"/>
  <c r="H8" i="5"/>
  <c r="H25" i="5"/>
  <c r="Q42" i="5"/>
  <c r="H68" i="5"/>
  <c r="Q101" i="5"/>
  <c r="H133" i="5"/>
  <c r="Q155" i="5"/>
  <c r="Q179" i="5"/>
  <c r="Q185" i="5"/>
  <c r="H194" i="5"/>
  <c r="I196" i="5"/>
  <c r="I206" i="5"/>
  <c r="Q255" i="5"/>
  <c r="I255" i="5"/>
  <c r="Q257" i="5"/>
  <c r="H355" i="5"/>
  <c r="Q355" i="5"/>
  <c r="Q376" i="5"/>
  <c r="Q381" i="5"/>
  <c r="I381" i="5"/>
  <c r="Q410" i="5"/>
  <c r="I410" i="5"/>
  <c r="Q422" i="5"/>
  <c r="I422" i="5"/>
  <c r="I473" i="5"/>
  <c r="H505" i="5"/>
  <c r="I523" i="5"/>
  <c r="I528" i="5"/>
  <c r="I530" i="5"/>
  <c r="I631" i="5"/>
  <c r="Q631" i="5"/>
  <c r="H631" i="5"/>
  <c r="I736" i="5"/>
  <c r="H736" i="5"/>
  <c r="Q736" i="5"/>
  <c r="I875" i="5"/>
  <c r="Q1014" i="5"/>
  <c r="H1014" i="5"/>
  <c r="Q1082" i="5"/>
  <c r="I1082" i="5"/>
  <c r="H16" i="5"/>
  <c r="H191" i="5"/>
  <c r="H461" i="5"/>
  <c r="I16" i="5"/>
  <c r="H26" i="5"/>
  <c r="I50" i="5"/>
  <c r="H128" i="5"/>
  <c r="I144" i="5"/>
  <c r="I28" i="5"/>
  <c r="I157" i="5"/>
  <c r="I254" i="5"/>
  <c r="I385" i="5"/>
  <c r="Q538" i="5"/>
  <c r="I538" i="5"/>
  <c r="H538" i="5"/>
  <c r="I593" i="5"/>
  <c r="Q593" i="5"/>
  <c r="H593" i="5"/>
  <c r="I44" i="5"/>
  <c r="H112" i="5"/>
  <c r="H137" i="5"/>
  <c r="I482" i="5"/>
  <c r="Q248" i="5"/>
  <c r="H265" i="5"/>
  <c r="Q265" i="5"/>
  <c r="I287" i="5"/>
  <c r="H287" i="5"/>
  <c r="I413" i="5"/>
  <c r="H413" i="5"/>
  <c r="Q455" i="5"/>
  <c r="I455" i="5"/>
  <c r="Q526" i="5"/>
  <c r="I526" i="5"/>
  <c r="Q629" i="5"/>
  <c r="I629" i="5"/>
  <c r="Q658" i="5"/>
  <c r="I658" i="5"/>
  <c r="H662" i="5"/>
  <c r="I662" i="5"/>
  <c r="Q662" i="5"/>
  <c r="H684" i="5"/>
  <c r="Q684" i="5"/>
  <c r="I684" i="5"/>
  <c r="Q765" i="5"/>
  <c r="Q871" i="5"/>
  <c r="I871" i="5"/>
  <c r="I1014" i="5"/>
  <c r="Q1022" i="5"/>
  <c r="Q216" i="5"/>
  <c r="H216" i="5"/>
  <c r="Q888" i="5"/>
  <c r="I888" i="5"/>
  <c r="H888" i="5"/>
  <c r="H933" i="5"/>
  <c r="Q933" i="5"/>
  <c r="I933" i="5"/>
  <c r="H489" i="5"/>
  <c r="Q277" i="5"/>
  <c r="I277" i="5"/>
  <c r="I391" i="5"/>
  <c r="Q789" i="5"/>
  <c r="I789" i="5"/>
  <c r="H789" i="5"/>
  <c r="H126" i="5"/>
  <c r="H187" i="5"/>
  <c r="Q193" i="5"/>
  <c r="I197" i="5"/>
  <c r="I232" i="5"/>
  <c r="H236" i="5"/>
  <c r="H311" i="5"/>
  <c r="H487" i="5"/>
  <c r="Q487" i="5"/>
  <c r="H583" i="5"/>
  <c r="Q583" i="5"/>
  <c r="Q721" i="5"/>
  <c r="I721" i="5"/>
  <c r="H721" i="5"/>
  <c r="I809" i="5"/>
  <c r="H809" i="5"/>
  <c r="Q809" i="5"/>
  <c r="H1332" i="5"/>
  <c r="I1332" i="5"/>
  <c r="Q1332" i="5"/>
  <c r="I139" i="5"/>
  <c r="Q234" i="5"/>
  <c r="I234" i="5"/>
  <c r="I507" i="5"/>
  <c r="Q507" i="5"/>
  <c r="H41" i="5"/>
  <c r="H62" i="5"/>
  <c r="H98" i="5"/>
  <c r="H158" i="5"/>
  <c r="I160" i="5"/>
  <c r="I200" i="5"/>
  <c r="H224" i="5"/>
  <c r="H247" i="5"/>
  <c r="I247" i="5"/>
  <c r="I265" i="5"/>
  <c r="I326" i="5"/>
  <c r="H326" i="5"/>
  <c r="Q338" i="5"/>
  <c r="I338" i="5"/>
  <c r="Q359" i="5"/>
  <c r="H401" i="5"/>
  <c r="Q429" i="5"/>
  <c r="I429" i="5"/>
  <c r="H429" i="5"/>
  <c r="H434" i="5"/>
  <c r="H455" i="5"/>
  <c r="Q469" i="5"/>
  <c r="H501" i="5"/>
  <c r="Q523" i="5"/>
  <c r="H526" i="5"/>
  <c r="Q562" i="5"/>
  <c r="I562" i="5"/>
  <c r="H562" i="5"/>
  <c r="H575" i="5"/>
  <c r="Q589" i="5"/>
  <c r="I589" i="5"/>
  <c r="H589" i="5"/>
  <c r="H627" i="5"/>
  <c r="H629" i="5"/>
  <c r="H658" i="5"/>
  <c r="Q682" i="5"/>
  <c r="I682" i="5"/>
  <c r="H727" i="5"/>
  <c r="Q729" i="5"/>
  <c r="H860" i="5"/>
  <c r="Q860" i="5"/>
  <c r="I860" i="5"/>
  <c r="H871" i="5"/>
  <c r="H515" i="5"/>
  <c r="Q515" i="5"/>
  <c r="I754" i="5"/>
  <c r="Q754" i="5"/>
  <c r="H754" i="5"/>
  <c r="I885" i="5"/>
  <c r="Q885" i="5"/>
  <c r="I902" i="5"/>
  <c r="I71" i="5"/>
  <c r="H97" i="5"/>
  <c r="I107" i="5"/>
  <c r="H395" i="5"/>
  <c r="I489" i="5"/>
  <c r="I173" i="5"/>
  <c r="H440" i="5"/>
  <c r="I1334" i="5"/>
  <c r="I101" i="5"/>
  <c r="I327" i="5"/>
  <c r="I440" i="5"/>
  <c r="I583" i="5"/>
  <c r="Q25" i="5"/>
  <c r="I142" i="5"/>
  <c r="Q196" i="5"/>
  <c r="H198" i="5"/>
  <c r="H214" i="5"/>
  <c r="Q214" i="5"/>
  <c r="Q218" i="5"/>
  <c r="I218" i="5"/>
  <c r="I229" i="5"/>
  <c r="I233" i="5"/>
  <c r="H283" i="5"/>
  <c r="Q283" i="5"/>
  <c r="I283" i="5"/>
  <c r="I290" i="5"/>
  <c r="H290" i="5"/>
  <c r="H338" i="5"/>
  <c r="I341" i="5"/>
  <c r="H341" i="5"/>
  <c r="Q353" i="5"/>
  <c r="I353" i="5"/>
  <c r="I373" i="5"/>
  <c r="Q377" i="5"/>
  <c r="I377" i="5"/>
  <c r="I401" i="5"/>
  <c r="I434" i="5"/>
  <c r="H446" i="5"/>
  <c r="I501" i="5"/>
  <c r="I575" i="5"/>
  <c r="H604" i="5"/>
  <c r="Q625" i="5"/>
  <c r="I625" i="5"/>
  <c r="I651" i="5"/>
  <c r="H651" i="5"/>
  <c r="Q651" i="5"/>
  <c r="H682" i="5"/>
  <c r="I712" i="5"/>
  <c r="H712" i="5"/>
  <c r="Q712" i="5"/>
  <c r="I727" i="5"/>
  <c r="Q793" i="5"/>
  <c r="I793" i="5"/>
  <c r="H793" i="5"/>
  <c r="Q820" i="5"/>
  <c r="I820" i="5"/>
  <c r="H820" i="5"/>
  <c r="H130" i="5"/>
  <c r="H144" i="5"/>
  <c r="I193" i="5"/>
  <c r="I496" i="5"/>
  <c r="H496" i="5"/>
  <c r="I360" i="5"/>
  <c r="H898" i="5"/>
  <c r="I389" i="5"/>
  <c r="I126" i="5"/>
  <c r="I311" i="5"/>
  <c r="Q200" i="5"/>
  <c r="Q224" i="5"/>
  <c r="Q287" i="5"/>
  <c r="Q331" i="5"/>
  <c r="I331" i="5"/>
  <c r="Q375" i="5"/>
  <c r="I375" i="5"/>
  <c r="H377" i="5"/>
  <c r="I399" i="5"/>
  <c r="Q413" i="5"/>
  <c r="I416" i="5"/>
  <c r="H416" i="5"/>
  <c r="I604" i="5"/>
  <c r="H623" i="5"/>
  <c r="H625" i="5"/>
  <c r="H673" i="5"/>
  <c r="Q723" i="5"/>
  <c r="I723" i="5"/>
  <c r="H560" i="5"/>
  <c r="Q560" i="5"/>
  <c r="Q609" i="5"/>
  <c r="H609" i="5"/>
  <c r="I649" i="5"/>
  <c r="H649" i="5"/>
  <c r="Q710" i="5"/>
  <c r="I710" i="5"/>
  <c r="H734" i="5"/>
  <c r="I734" i="5"/>
  <c r="Q818" i="5"/>
  <c r="I818" i="5"/>
  <c r="H946" i="5"/>
  <c r="I946" i="5"/>
  <c r="Q1063" i="5"/>
  <c r="H1063" i="5"/>
  <c r="Q1246" i="5"/>
  <c r="I1246" i="5"/>
  <c r="H1246" i="5"/>
  <c r="H1494" i="5"/>
  <c r="I1494" i="5"/>
  <c r="Q1494" i="5"/>
  <c r="Q2102" i="5"/>
  <c r="H2102" i="5"/>
  <c r="H275" i="5"/>
  <c r="I291" i="5"/>
  <c r="H302" i="5"/>
  <c r="H314" i="5"/>
  <c r="H404" i="5"/>
  <c r="H414" i="5"/>
  <c r="H449" i="5"/>
  <c r="H453" i="5"/>
  <c r="Q498" i="5"/>
  <c r="I498" i="5"/>
  <c r="I542" i="5"/>
  <c r="H544" i="5"/>
  <c r="H556" i="5"/>
  <c r="I560" i="5"/>
  <c r="I568" i="5"/>
  <c r="I602" i="5"/>
  <c r="Q607" i="5"/>
  <c r="I607" i="5"/>
  <c r="I609" i="5"/>
  <c r="I647" i="5"/>
  <c r="H647" i="5"/>
  <c r="H656" i="5"/>
  <c r="Q656" i="5"/>
  <c r="I669" i="5"/>
  <c r="Q669" i="5"/>
  <c r="I703" i="5"/>
  <c r="H703" i="5"/>
  <c r="H710" i="5"/>
  <c r="I715" i="5"/>
  <c r="H715" i="5"/>
  <c r="H717" i="5"/>
  <c r="H796" i="5"/>
  <c r="H818" i="5"/>
  <c r="H847" i="5"/>
  <c r="I849" i="5"/>
  <c r="H869" i="5"/>
  <c r="Q894" i="5"/>
  <c r="I894" i="5"/>
  <c r="H939" i="5"/>
  <c r="Q939" i="5"/>
  <c r="H951" i="5"/>
  <c r="H955" i="5"/>
  <c r="Q955" i="5"/>
  <c r="I1063" i="5"/>
  <c r="H1312" i="5"/>
  <c r="I1312" i="5"/>
  <c r="Q1312" i="5"/>
  <c r="Q1389" i="5"/>
  <c r="I1389" i="5"/>
  <c r="H1389" i="5"/>
  <c r="H267" i="5"/>
  <c r="I302" i="5"/>
  <c r="I414" i="5"/>
  <c r="I449" i="5"/>
  <c r="I466" i="5"/>
  <c r="I468" i="5"/>
  <c r="H483" i="5"/>
  <c r="I494" i="5"/>
  <c r="H494" i="5"/>
  <c r="H514" i="5"/>
  <c r="H520" i="5"/>
  <c r="Q540" i="5"/>
  <c r="H548" i="5"/>
  <c r="Q548" i="5"/>
  <c r="I556" i="5"/>
  <c r="H607" i="5"/>
  <c r="H622" i="5"/>
  <c r="H643" i="5"/>
  <c r="Q645" i="5"/>
  <c r="I645" i="5"/>
  <c r="H645" i="5"/>
  <c r="H708" i="5"/>
  <c r="I717" i="5"/>
  <c r="H719" i="5"/>
  <c r="Q734" i="5"/>
  <c r="H752" i="5"/>
  <c r="H814" i="5"/>
  <c r="I869" i="5"/>
  <c r="Q946" i="5"/>
  <c r="Q1010" i="5"/>
  <c r="I1010" i="5"/>
  <c r="H1010" i="5"/>
  <c r="Q1126" i="5"/>
  <c r="I1126" i="5"/>
  <c r="Q1469" i="5"/>
  <c r="I1469" i="5"/>
  <c r="I504" i="5"/>
  <c r="Q542" i="5"/>
  <c r="I548" i="5"/>
  <c r="Q568" i="5"/>
  <c r="I622" i="5"/>
  <c r="I643" i="5"/>
  <c r="Q647" i="5"/>
  <c r="Q649" i="5"/>
  <c r="H665" i="5"/>
  <c r="H667" i="5"/>
  <c r="H693" i="5"/>
  <c r="Q695" i="5"/>
  <c r="I695" i="5"/>
  <c r="Q703" i="5"/>
  <c r="I708" i="5"/>
  <c r="H748" i="5"/>
  <c r="I752" i="5"/>
  <c r="Q759" i="5"/>
  <c r="I759" i="5"/>
  <c r="H759" i="5"/>
  <c r="H766" i="5"/>
  <c r="Q796" i="5"/>
  <c r="I814" i="5"/>
  <c r="I832" i="5"/>
  <c r="H832" i="5"/>
  <c r="I859" i="5"/>
  <c r="H859" i="5"/>
  <c r="Q892" i="5"/>
  <c r="I892" i="5"/>
  <c r="H949" i="5"/>
  <c r="H1047" i="5"/>
  <c r="Q1047" i="5"/>
  <c r="I1051" i="5"/>
  <c r="Q1051" i="5"/>
  <c r="H1051" i="5"/>
  <c r="H1126" i="5"/>
  <c r="Q1702" i="5"/>
  <c r="I1702" i="5"/>
  <c r="H1702" i="5"/>
  <c r="Q681" i="5"/>
  <c r="I681" i="5"/>
  <c r="I852" i="5"/>
  <c r="H852" i="5"/>
  <c r="Q852" i="5"/>
  <c r="I937" i="5"/>
  <c r="Q937" i="5"/>
  <c r="Q942" i="5"/>
  <c r="H942" i="5"/>
  <c r="I942" i="5"/>
  <c r="Q958" i="5"/>
  <c r="I958" i="5"/>
  <c r="H958" i="5"/>
  <c r="I1049" i="5"/>
  <c r="Q1049" i="5"/>
  <c r="H1049" i="5"/>
  <c r="Q1611" i="5"/>
  <c r="I1611" i="5"/>
  <c r="H1611" i="5"/>
  <c r="H1639" i="5"/>
  <c r="Q1639" i="5"/>
  <c r="I1639" i="5"/>
  <c r="Q1657" i="5"/>
  <c r="I1657" i="5"/>
  <c r="H1657" i="5"/>
  <c r="H565" i="5"/>
  <c r="H567" i="5"/>
  <c r="I576" i="5"/>
  <c r="H586" i="5"/>
  <c r="H592" i="5"/>
  <c r="I612" i="5"/>
  <c r="H626" i="5"/>
  <c r="I626" i="5"/>
  <c r="I639" i="5"/>
  <c r="Q639" i="5"/>
  <c r="H663" i="5"/>
  <c r="H681" i="5"/>
  <c r="H691" i="5"/>
  <c r="H737" i="5"/>
  <c r="Q737" i="5"/>
  <c r="I737" i="5"/>
  <c r="H773" i="5"/>
  <c r="I790" i="5"/>
  <c r="H790" i="5"/>
  <c r="I806" i="5"/>
  <c r="H808" i="5"/>
  <c r="H925" i="5"/>
  <c r="Q925" i="5"/>
  <c r="I925" i="5"/>
  <c r="H937" i="5"/>
  <c r="Q980" i="5"/>
  <c r="H980" i="5"/>
  <c r="Q993" i="5"/>
  <c r="I993" i="5"/>
  <c r="H993" i="5"/>
  <c r="I525" i="5"/>
  <c r="Q525" i="5"/>
  <c r="H639" i="5"/>
  <c r="I663" i="5"/>
  <c r="Q679" i="5"/>
  <c r="I679" i="5"/>
  <c r="I691" i="5"/>
  <c r="H735" i="5"/>
  <c r="H746" i="5"/>
  <c r="Q780" i="5"/>
  <c r="I780" i="5"/>
  <c r="I802" i="5"/>
  <c r="H802" i="5"/>
  <c r="I808" i="5"/>
  <c r="H824" i="5"/>
  <c r="I826" i="5"/>
  <c r="Q826" i="5"/>
  <c r="Q859" i="5"/>
  <c r="Q890" i="5"/>
  <c r="H890" i="5"/>
  <c r="I980" i="5"/>
  <c r="H1024" i="5"/>
  <c r="Q1024" i="5"/>
  <c r="I1029" i="5"/>
  <c r="Q1029" i="5"/>
  <c r="H1029" i="5"/>
  <c r="Q1045" i="5"/>
  <c r="H1045" i="5"/>
  <c r="Q1167" i="5"/>
  <c r="I1167" i="5"/>
  <c r="Q1169" i="5"/>
  <c r="I1169" i="5"/>
  <c r="H1169" i="5"/>
  <c r="Q1192" i="5"/>
  <c r="I1192" i="5"/>
  <c r="H1192" i="5"/>
  <c r="H1579" i="5"/>
  <c r="Q1579" i="5"/>
  <c r="Q1599" i="5"/>
  <c r="H1599" i="5"/>
  <c r="Q576" i="5"/>
  <c r="H590" i="5"/>
  <c r="Q590" i="5"/>
  <c r="I655" i="5"/>
  <c r="H655" i="5"/>
  <c r="I709" i="5"/>
  <c r="H709" i="5"/>
  <c r="I716" i="5"/>
  <c r="H716" i="5"/>
  <c r="Q795" i="5"/>
  <c r="I795" i="5"/>
  <c r="H795" i="5"/>
  <c r="Q806" i="5"/>
  <c r="Q906" i="5"/>
  <c r="H906" i="5"/>
  <c r="Q930" i="5"/>
  <c r="H930" i="5"/>
  <c r="I1016" i="5"/>
  <c r="Q1016" i="5"/>
  <c r="Q1086" i="5"/>
  <c r="I1086" i="5"/>
  <c r="I1095" i="5"/>
  <c r="H1095" i="5"/>
  <c r="Q1095" i="5"/>
  <c r="H1102" i="5"/>
  <c r="Q1102" i="5"/>
  <c r="I1102" i="5"/>
  <c r="H989" i="5"/>
  <c r="I989" i="5"/>
  <c r="H1077" i="5"/>
  <c r="Q1077" i="5"/>
  <c r="I1077" i="5"/>
  <c r="I1117" i="5"/>
  <c r="H1117" i="5"/>
  <c r="Q1309" i="5"/>
  <c r="I1309" i="5"/>
  <c r="H1309" i="5"/>
  <c r="Q782" i="5"/>
  <c r="H782" i="5"/>
  <c r="H947" i="5"/>
  <c r="Q947" i="5"/>
  <c r="Q989" i="5"/>
  <c r="I1012" i="5"/>
  <c r="Q1071" i="5"/>
  <c r="H1071" i="5"/>
  <c r="Q1117" i="5"/>
  <c r="Q1129" i="5"/>
  <c r="I1129" i="5"/>
  <c r="H1129" i="5"/>
  <c r="Q1143" i="5"/>
  <c r="H1143" i="5"/>
  <c r="Q1210" i="5"/>
  <c r="I1210" i="5"/>
  <c r="H1210" i="5"/>
  <c r="I1294" i="5"/>
  <c r="H1315" i="5"/>
  <c r="Q1315" i="5"/>
  <c r="I1315" i="5"/>
  <c r="I1691" i="5"/>
  <c r="Q1691" i="5"/>
  <c r="I1693" i="5"/>
  <c r="H686" i="5"/>
  <c r="H697" i="5"/>
  <c r="H739" i="5"/>
  <c r="H745" i="5"/>
  <c r="H747" i="5"/>
  <c r="H753" i="5"/>
  <c r="H768" i="5"/>
  <c r="H772" i="5"/>
  <c r="I782" i="5"/>
  <c r="H799" i="5"/>
  <c r="H801" i="5"/>
  <c r="H803" i="5"/>
  <c r="H842" i="5"/>
  <c r="Q842" i="5"/>
  <c r="H844" i="5"/>
  <c r="H856" i="5"/>
  <c r="H862" i="5"/>
  <c r="H886" i="5"/>
  <c r="Q909" i="5"/>
  <c r="H909" i="5"/>
  <c r="H994" i="5"/>
  <c r="I1071" i="5"/>
  <c r="Q1120" i="5"/>
  <c r="I1120" i="5"/>
  <c r="I1143" i="5"/>
  <c r="I1188" i="5"/>
  <c r="Q1188" i="5"/>
  <c r="Q1224" i="5"/>
  <c r="H1224" i="5"/>
  <c r="I1224" i="5"/>
  <c r="Q1290" i="5"/>
  <c r="I1290" i="5"/>
  <c r="I1666" i="5"/>
  <c r="H1666" i="5"/>
  <c r="Q1666" i="5"/>
  <c r="H1691" i="5"/>
  <c r="H1770" i="5"/>
  <c r="I697" i="5"/>
  <c r="H720" i="5"/>
  <c r="I720" i="5"/>
  <c r="I739" i="5"/>
  <c r="I745" i="5"/>
  <c r="I747" i="5"/>
  <c r="I753" i="5"/>
  <c r="I768" i="5"/>
  <c r="H770" i="5"/>
  <c r="Q770" i="5"/>
  <c r="I772" i="5"/>
  <c r="I799" i="5"/>
  <c r="I803" i="5"/>
  <c r="I844" i="5"/>
  <c r="I856" i="5"/>
  <c r="I862" i="5"/>
  <c r="I886" i="5"/>
  <c r="I994" i="5"/>
  <c r="H1041" i="5"/>
  <c r="I1041" i="5"/>
  <c r="Q1132" i="5"/>
  <c r="I1132" i="5"/>
  <c r="H1132" i="5"/>
  <c r="H1141" i="5"/>
  <c r="Q1141" i="5"/>
  <c r="H1155" i="5"/>
  <c r="Q1155" i="5"/>
  <c r="I1155" i="5"/>
  <c r="Q1197" i="5"/>
  <c r="H1197" i="5"/>
  <c r="I1197" i="5"/>
  <c r="Q1264" i="5"/>
  <c r="I1264" i="5"/>
  <c r="H1264" i="5"/>
  <c r="Q1269" i="5"/>
  <c r="H1269" i="5"/>
  <c r="Q1398" i="5"/>
  <c r="H1398" i="5"/>
  <c r="Q1487" i="5"/>
  <c r="I1487" i="5"/>
  <c r="H1487" i="5"/>
  <c r="I1871" i="5"/>
  <c r="H1871" i="5"/>
  <c r="Q1871" i="5"/>
  <c r="Q931" i="5"/>
  <c r="I931" i="5"/>
  <c r="H931" i="5"/>
  <c r="Q1069" i="5"/>
  <c r="H1069" i="5"/>
  <c r="Q1146" i="5"/>
  <c r="H1146" i="5"/>
  <c r="H1260" i="5"/>
  <c r="Q1260" i="5"/>
  <c r="I1260" i="5"/>
  <c r="Q1288" i="5"/>
  <c r="H1288" i="5"/>
  <c r="Q1458" i="5"/>
  <c r="I1458" i="5"/>
  <c r="H1500" i="5"/>
  <c r="Q1500" i="5"/>
  <c r="I1500" i="5"/>
  <c r="Q1509" i="5"/>
  <c r="I1509" i="5"/>
  <c r="Q1512" i="5"/>
  <c r="I1512" i="5"/>
  <c r="H1512" i="5"/>
  <c r="I1689" i="5"/>
  <c r="Q1689" i="5"/>
  <c r="H1689" i="5"/>
  <c r="Q1756" i="5"/>
  <c r="I1756" i="5"/>
  <c r="H1756" i="5"/>
  <c r="Q720" i="5"/>
  <c r="I837" i="5"/>
  <c r="Q837" i="5"/>
  <c r="H868" i="5"/>
  <c r="H922" i="5"/>
  <c r="I943" i="5"/>
  <c r="I959" i="5"/>
  <c r="I963" i="5"/>
  <c r="Q967" i="5"/>
  <c r="H967" i="5"/>
  <c r="I973" i="5"/>
  <c r="H973" i="5"/>
  <c r="Q1041" i="5"/>
  <c r="Q1067" i="5"/>
  <c r="H1067" i="5"/>
  <c r="I1069" i="5"/>
  <c r="I1146" i="5"/>
  <c r="Q1186" i="5"/>
  <c r="I1186" i="5"/>
  <c r="I1288" i="5"/>
  <c r="I1338" i="5"/>
  <c r="H1431" i="5"/>
  <c r="Q1431" i="5"/>
  <c r="I1661" i="5"/>
  <c r="Q1661" i="5"/>
  <c r="H1661" i="5"/>
  <c r="H621" i="5"/>
  <c r="H638" i="5"/>
  <c r="H657" i="5"/>
  <c r="H672" i="5"/>
  <c r="H674" i="5"/>
  <c r="H678" i="5"/>
  <c r="Q705" i="5"/>
  <c r="H711" i="5"/>
  <c r="Q718" i="5"/>
  <c r="Q730" i="5"/>
  <c r="H757" i="5"/>
  <c r="H763" i="5"/>
  <c r="I777" i="5"/>
  <c r="I792" i="5"/>
  <c r="H831" i="5"/>
  <c r="H837" i="5"/>
  <c r="I868" i="5"/>
  <c r="H891" i="5"/>
  <c r="I967" i="5"/>
  <c r="Q971" i="5"/>
  <c r="H971" i="5"/>
  <c r="I971" i="5"/>
  <c r="I1067" i="5"/>
  <c r="H1186" i="5"/>
  <c r="I1267" i="5"/>
  <c r="Q1358" i="5"/>
  <c r="H1358" i="5"/>
  <c r="I1358" i="5"/>
  <c r="Q1365" i="5"/>
  <c r="I1365" i="5"/>
  <c r="I1431" i="5"/>
  <c r="H1641" i="5"/>
  <c r="Q1641" i="5"/>
  <c r="Q1651" i="5"/>
  <c r="I1651" i="5"/>
  <c r="H1651" i="5"/>
  <c r="Q929" i="5"/>
  <c r="I929" i="5"/>
  <c r="H929" i="5"/>
  <c r="Q959" i="5"/>
  <c r="Q1026" i="5"/>
  <c r="I1026" i="5"/>
  <c r="Q1031" i="5"/>
  <c r="I1031" i="5"/>
  <c r="H1031" i="5"/>
  <c r="I1060" i="5"/>
  <c r="H1060" i="5"/>
  <c r="Q1076" i="5"/>
  <c r="I1076" i="5"/>
  <c r="H1076" i="5"/>
  <c r="Q1111" i="5"/>
  <c r="I1111" i="5"/>
  <c r="H1111" i="5"/>
  <c r="Q1153" i="5"/>
  <c r="I1153" i="5"/>
  <c r="H1153" i="5"/>
  <c r="Q1338" i="5"/>
  <c r="Q1427" i="5"/>
  <c r="H1427" i="5"/>
  <c r="Q975" i="5"/>
  <c r="I975" i="5"/>
  <c r="Q1144" i="5"/>
  <c r="I1144" i="5"/>
  <c r="I1206" i="5"/>
  <c r="Q1206" i="5"/>
  <c r="H1206" i="5"/>
  <c r="Q1208" i="5"/>
  <c r="I1208" i="5"/>
  <c r="H1208" i="5"/>
  <c r="Q1244" i="5"/>
  <c r="I1244" i="5"/>
  <c r="H1244" i="5"/>
  <c r="Q1258" i="5"/>
  <c r="I1258" i="5"/>
  <c r="H1258" i="5"/>
  <c r="H1396" i="5"/>
  <c r="Q1396" i="5"/>
  <c r="I1396" i="5"/>
  <c r="Q1461" i="5"/>
  <c r="I1461" i="5"/>
  <c r="Q2037" i="5"/>
  <c r="I2037" i="5"/>
  <c r="H2037" i="5"/>
  <c r="H2089" i="5"/>
  <c r="Q2089" i="5"/>
  <c r="I1919" i="5"/>
  <c r="Q1919" i="5"/>
  <c r="Q1956" i="5"/>
  <c r="I1956" i="5"/>
  <c r="H960" i="5"/>
  <c r="Q960" i="5"/>
  <c r="I981" i="5"/>
  <c r="I991" i="5"/>
  <c r="I1078" i="5"/>
  <c r="Q1098" i="5"/>
  <c r="H1098" i="5"/>
  <c r="Q1107" i="5"/>
  <c r="I1107" i="5"/>
  <c r="I1114" i="5"/>
  <c r="I1134" i="5"/>
  <c r="I1222" i="5"/>
  <c r="Q1235" i="5"/>
  <c r="I1235" i="5"/>
  <c r="Q1240" i="5"/>
  <c r="H1240" i="5"/>
  <c r="I1249" i="5"/>
  <c r="H1419" i="5"/>
  <c r="Q1419" i="5"/>
  <c r="H1956" i="5"/>
  <c r="Q2048" i="5"/>
  <c r="H2048" i="5"/>
  <c r="I2048" i="5"/>
  <c r="I828" i="5"/>
  <c r="I878" i="5"/>
  <c r="H903" i="5"/>
  <c r="I923" i="5"/>
  <c r="H935" i="5"/>
  <c r="Q948" i="5"/>
  <c r="H948" i="5"/>
  <c r="I960" i="5"/>
  <c r="I962" i="5"/>
  <c r="H962" i="5"/>
  <c r="Q997" i="5"/>
  <c r="Q1005" i="5"/>
  <c r="H1013" i="5"/>
  <c r="I1013" i="5"/>
  <c r="I1015" i="5"/>
  <c r="I1070" i="5"/>
  <c r="Q1096" i="5"/>
  <c r="I1096" i="5"/>
  <c r="I1112" i="5"/>
  <c r="H1180" i="5"/>
  <c r="H1182" i="5"/>
  <c r="I1240" i="5"/>
  <c r="I1247" i="5"/>
  <c r="Q1252" i="5"/>
  <c r="I1252" i="5"/>
  <c r="H1252" i="5"/>
  <c r="Q1313" i="5"/>
  <c r="I1313" i="5"/>
  <c r="H1313" i="5"/>
  <c r="I1328" i="5"/>
  <c r="H1413" i="5"/>
  <c r="H1415" i="5"/>
  <c r="I1419" i="5"/>
  <c r="I1421" i="5"/>
  <c r="H1480" i="5"/>
  <c r="I1480" i="5"/>
  <c r="Q1485" i="5"/>
  <c r="I1485" i="5"/>
  <c r="H1625" i="5"/>
  <c r="I1044" i="5"/>
  <c r="Q1044" i="5"/>
  <c r="Q1046" i="5"/>
  <c r="I1046" i="5"/>
  <c r="H1046" i="5"/>
  <c r="I1081" i="5"/>
  <c r="H1081" i="5"/>
  <c r="Q1116" i="5"/>
  <c r="Q1138" i="5"/>
  <c r="I1138" i="5"/>
  <c r="I1176" i="5"/>
  <c r="Q1176" i="5"/>
  <c r="I1180" i="5"/>
  <c r="Q1282" i="5"/>
  <c r="H1282" i="5"/>
  <c r="Q1306" i="5"/>
  <c r="I1306" i="5"/>
  <c r="I1413" i="5"/>
  <c r="I1415" i="5"/>
  <c r="I1625" i="5"/>
  <c r="I1023" i="5"/>
  <c r="I1025" i="5"/>
  <c r="Q1025" i="5"/>
  <c r="Q1027" i="5"/>
  <c r="I1027" i="5"/>
  <c r="H1027" i="5"/>
  <c r="H1036" i="5"/>
  <c r="H1042" i="5"/>
  <c r="H1044" i="5"/>
  <c r="H1052" i="5"/>
  <c r="I1066" i="5"/>
  <c r="I1123" i="5"/>
  <c r="H1138" i="5"/>
  <c r="I1158" i="5"/>
  <c r="Q1158" i="5"/>
  <c r="H1176" i="5"/>
  <c r="I1231" i="5"/>
  <c r="Q1326" i="5"/>
  <c r="I1326" i="5"/>
  <c r="H1510" i="5"/>
  <c r="Q1510" i="5"/>
  <c r="I1510" i="5"/>
  <c r="H1555" i="5"/>
  <c r="Q1555" i="5"/>
  <c r="H1561" i="5"/>
  <c r="I1561" i="5"/>
  <c r="Q1561" i="5"/>
  <c r="I1042" i="5"/>
  <c r="I1062" i="5"/>
  <c r="H1062" i="5"/>
  <c r="Q1081" i="5"/>
  <c r="Q1092" i="5"/>
  <c r="I1092" i="5"/>
  <c r="H1236" i="5"/>
  <c r="Q1236" i="5"/>
  <c r="I1236" i="5"/>
  <c r="H1243" i="5"/>
  <c r="I1243" i="5"/>
  <c r="Q1271" i="5"/>
  <c r="I1271" i="5"/>
  <c r="H1345" i="5"/>
  <c r="I1345" i="5"/>
  <c r="Q1380" i="5"/>
  <c r="I1380" i="5"/>
  <c r="Q1523" i="5"/>
  <c r="I1523" i="5"/>
  <c r="H1581" i="5"/>
  <c r="I1581" i="5"/>
  <c r="Q1581" i="5"/>
  <c r="Q1704" i="5"/>
  <c r="I1704" i="5"/>
  <c r="H1704" i="5"/>
  <c r="Q1729" i="5"/>
  <c r="H1729" i="5"/>
  <c r="Q1803" i="5"/>
  <c r="I1803" i="5"/>
  <c r="H1227" i="5"/>
  <c r="Q1227" i="5"/>
  <c r="Q1229" i="5"/>
  <c r="I1229" i="5"/>
  <c r="I1248" i="5"/>
  <c r="Q1248" i="5"/>
  <c r="H1248" i="5"/>
  <c r="H1378" i="5"/>
  <c r="Q1378" i="5"/>
  <c r="Q1574" i="5"/>
  <c r="H1574" i="5"/>
  <c r="I1574" i="5"/>
  <c r="I1799" i="5"/>
  <c r="Q1799" i="5"/>
  <c r="H1348" i="5"/>
  <c r="I1348" i="5"/>
  <c r="H1543" i="5"/>
  <c r="I1543" i="5"/>
  <c r="Q1613" i="5"/>
  <c r="I1613" i="5"/>
  <c r="H1613" i="5"/>
  <c r="Q1698" i="5"/>
  <c r="H1698" i="5"/>
  <c r="Q1732" i="5"/>
  <c r="I1732" i="5"/>
  <c r="I1797" i="5"/>
  <c r="Q1797" i="5"/>
  <c r="H1797" i="5"/>
  <c r="I1828" i="5"/>
  <c r="Q1828" i="5"/>
  <c r="Q1848" i="5"/>
  <c r="I1848" i="5"/>
  <c r="H1848" i="5"/>
  <c r="Q1553" i="5"/>
  <c r="I1553" i="5"/>
  <c r="H1553" i="5"/>
  <c r="Q1595" i="5"/>
  <c r="I1595" i="5"/>
  <c r="I1730" i="5"/>
  <c r="Q1730" i="5"/>
  <c r="I1778" i="5"/>
  <c r="Q1778" i="5"/>
  <c r="Q1780" i="5"/>
  <c r="I1780" i="5"/>
  <c r="H1780" i="5"/>
  <c r="I1833" i="5"/>
  <c r="Q1833" i="5"/>
  <c r="H2065" i="5"/>
  <c r="Q2065" i="5"/>
  <c r="I2124" i="5"/>
  <c r="Q2124" i="5"/>
  <c r="H2124" i="5"/>
  <c r="H2155" i="5"/>
  <c r="Q2155" i="5"/>
  <c r="I2155" i="5"/>
  <c r="I1100" i="5"/>
  <c r="I1152" i="5"/>
  <c r="I1160" i="5"/>
  <c r="I1171" i="5"/>
  <c r="I1196" i="5"/>
  <c r="I1242" i="5"/>
  <c r="I1270" i="5"/>
  <c r="Q1348" i="5"/>
  <c r="Q1370" i="5"/>
  <c r="I1370" i="5"/>
  <c r="I1392" i="5"/>
  <c r="I1394" i="5"/>
  <c r="I1437" i="5"/>
  <c r="Q1466" i="5"/>
  <c r="I1466" i="5"/>
  <c r="H1502" i="5"/>
  <c r="Q1506" i="5"/>
  <c r="I1506" i="5"/>
  <c r="H1524" i="5"/>
  <c r="H1528" i="5"/>
  <c r="Q1528" i="5"/>
  <c r="H1530" i="5"/>
  <c r="Q1541" i="5"/>
  <c r="H1541" i="5"/>
  <c r="H1591" i="5"/>
  <c r="Q1591" i="5"/>
  <c r="I1593" i="5"/>
  <c r="H1595" i="5"/>
  <c r="H1602" i="5"/>
  <c r="H1609" i="5"/>
  <c r="Q1609" i="5"/>
  <c r="H1647" i="5"/>
  <c r="Q1647" i="5"/>
  <c r="Q1662" i="5"/>
  <c r="I1662" i="5"/>
  <c r="H1662" i="5"/>
  <c r="H1730" i="5"/>
  <c r="I1748" i="5"/>
  <c r="Q1748" i="5"/>
  <c r="H1778" i="5"/>
  <c r="Q1846" i="5"/>
  <c r="H1846" i="5"/>
  <c r="I1846" i="5"/>
  <c r="Q1867" i="5"/>
  <c r="I1867" i="5"/>
  <c r="H1954" i="5"/>
  <c r="Q1954" i="5"/>
  <c r="I1954" i="5"/>
  <c r="Q1311" i="5"/>
  <c r="Q1322" i="5"/>
  <c r="H1322" i="5"/>
  <c r="H1366" i="5"/>
  <c r="I1366" i="5"/>
  <c r="Q1374" i="5"/>
  <c r="H1455" i="5"/>
  <c r="I1455" i="5"/>
  <c r="H1484" i="5"/>
  <c r="H1489" i="5"/>
  <c r="Q1489" i="5"/>
  <c r="I1502" i="5"/>
  <c r="H1506" i="5"/>
  <c r="I1524" i="5"/>
  <c r="H1535" i="5"/>
  <c r="I1541" i="5"/>
  <c r="Q1543" i="5"/>
  <c r="Q1564" i="5"/>
  <c r="I1591" i="5"/>
  <c r="H1600" i="5"/>
  <c r="I1600" i="5"/>
  <c r="I1647" i="5"/>
  <c r="Q1649" i="5"/>
  <c r="Q1665" i="5"/>
  <c r="I1665" i="5"/>
  <c r="H1748" i="5"/>
  <c r="H1762" i="5"/>
  <c r="I1766" i="5"/>
  <c r="Q1766" i="5"/>
  <c r="Q1776" i="5"/>
  <c r="H1776" i="5"/>
  <c r="I1841" i="5"/>
  <c r="H1841" i="5"/>
  <c r="H1867" i="5"/>
  <c r="I1894" i="5"/>
  <c r="Q1894" i="5"/>
  <c r="Q2063" i="5"/>
  <c r="I2063" i="5"/>
  <c r="H2063" i="5"/>
  <c r="Q2106" i="5"/>
  <c r="I2106" i="5"/>
  <c r="H1327" i="5"/>
  <c r="I1327" i="5"/>
  <c r="Q1410" i="5"/>
  <c r="H1410" i="5"/>
  <c r="Q1451" i="5"/>
  <c r="I1451" i="5"/>
  <c r="I1484" i="5"/>
  <c r="I1535" i="5"/>
  <c r="Q1569" i="5"/>
  <c r="I1569" i="5"/>
  <c r="Q1607" i="5"/>
  <c r="I1607" i="5"/>
  <c r="H1607" i="5"/>
  <c r="Q1656" i="5"/>
  <c r="I1656" i="5"/>
  <c r="H1656" i="5"/>
  <c r="H1665" i="5"/>
  <c r="I1706" i="5"/>
  <c r="Q1706" i="5"/>
  <c r="H1744" i="5"/>
  <c r="Q1746" i="5"/>
  <c r="I1746" i="5"/>
  <c r="I1762" i="5"/>
  <c r="I1776" i="5"/>
  <c r="H1807" i="5"/>
  <c r="Q1807" i="5"/>
  <c r="I1807" i="5"/>
  <c r="I990" i="5"/>
  <c r="Q1020" i="5"/>
  <c r="I1179" i="5"/>
  <c r="H1232" i="5"/>
  <c r="H1250" i="5"/>
  <c r="I1281" i="5"/>
  <c r="H1301" i="5"/>
  <c r="I1305" i="5"/>
  <c r="I1320" i="5"/>
  <c r="Q1335" i="5"/>
  <c r="H1360" i="5"/>
  <c r="I1360" i="5"/>
  <c r="Q1366" i="5"/>
  <c r="I1384" i="5"/>
  <c r="I1386" i="5"/>
  <c r="I1410" i="5"/>
  <c r="H1440" i="5"/>
  <c r="H1451" i="5"/>
  <c r="Q1455" i="5"/>
  <c r="H1473" i="5"/>
  <c r="Q1515" i="5"/>
  <c r="H1546" i="5"/>
  <c r="Q1546" i="5"/>
  <c r="I1546" i="5"/>
  <c r="H1556" i="5"/>
  <c r="H1569" i="5"/>
  <c r="Q1598" i="5"/>
  <c r="H1598" i="5"/>
  <c r="Q1600" i="5"/>
  <c r="Q1602" i="5"/>
  <c r="Q1605" i="5"/>
  <c r="H1605" i="5"/>
  <c r="H1631" i="5"/>
  <c r="Q1719" i="5"/>
  <c r="I1719" i="5"/>
  <c r="H1719" i="5"/>
  <c r="I1742" i="5"/>
  <c r="Q1742" i="5"/>
  <c r="H1746" i="5"/>
  <c r="H1758" i="5"/>
  <c r="Q1758" i="5"/>
  <c r="I1758" i="5"/>
  <c r="Q1873" i="5"/>
  <c r="H1873" i="5"/>
  <c r="I1911" i="5"/>
  <c r="Q1911" i="5"/>
  <c r="Q2135" i="5"/>
  <c r="I2135" i="5"/>
  <c r="Q1622" i="5"/>
  <c r="I1622" i="5"/>
  <c r="H1622" i="5"/>
  <c r="H1686" i="5"/>
  <c r="Q1686" i="5"/>
  <c r="I1688" i="5"/>
  <c r="Q1688" i="5"/>
  <c r="H1688" i="5"/>
  <c r="I1714" i="5"/>
  <c r="H1714" i="5"/>
  <c r="Q1714" i="5"/>
  <c r="Q1858" i="5"/>
  <c r="I1873" i="5"/>
  <c r="H2029" i="5"/>
  <c r="Q2029" i="5"/>
  <c r="I2029" i="5"/>
  <c r="Q2042" i="5"/>
  <c r="I2042" i="5"/>
  <c r="Q1241" i="5"/>
  <c r="H1241" i="5"/>
  <c r="Q1529" i="5"/>
  <c r="H1529" i="5"/>
  <c r="H1636" i="5"/>
  <c r="Q1636" i="5"/>
  <c r="I1643" i="5"/>
  <c r="Q1643" i="5"/>
  <c r="H1643" i="5"/>
  <c r="H1740" i="5"/>
  <c r="I1740" i="5"/>
  <c r="Q1789" i="5"/>
  <c r="I1789" i="5"/>
  <c r="Q1818" i="5"/>
  <c r="I1818" i="5"/>
  <c r="Q1888" i="5"/>
  <c r="I1888" i="5"/>
  <c r="Q1816" i="5"/>
  <c r="I1816" i="5"/>
  <c r="H1816" i="5"/>
  <c r="I2142" i="5"/>
  <c r="Q2142" i="5"/>
  <c r="H2142" i="5"/>
  <c r="I1844" i="5"/>
  <c r="Q1844" i="5"/>
  <c r="I1869" i="5"/>
  <c r="Q1869" i="5"/>
  <c r="Q1945" i="5"/>
  <c r="I1945" i="5"/>
  <c r="H1945" i="5"/>
  <c r="Q1974" i="5"/>
  <c r="I1974" i="5"/>
  <c r="Q1784" i="5"/>
  <c r="Q1938" i="5"/>
  <c r="I1938" i="5"/>
  <c r="Q2130" i="5"/>
  <c r="Q1723" i="5"/>
  <c r="I1723" i="5"/>
  <c r="I1805" i="5"/>
  <c r="Q1805" i="5"/>
  <c r="I1879" i="5"/>
  <c r="I1898" i="5"/>
  <c r="Q1898" i="5"/>
  <c r="H1902" i="5"/>
  <c r="Q1902" i="5"/>
  <c r="I1902" i="5"/>
  <c r="I1933" i="5"/>
  <c r="H2040" i="5"/>
  <c r="Q2040" i="5"/>
  <c r="I2040" i="5"/>
  <c r="Q1877" i="5"/>
  <c r="I1896" i="5"/>
  <c r="Q1896" i="5"/>
  <c r="H2035" i="5"/>
  <c r="Q2035" i="5"/>
  <c r="Q2111" i="5"/>
  <c r="I2111" i="5"/>
  <c r="I2153" i="5"/>
  <c r="Q2148" i="5"/>
  <c r="Q1628" i="5"/>
  <c r="I1628" i="5"/>
  <c r="H1628" i="5"/>
  <c r="Q1852" i="5"/>
  <c r="I1852" i="5"/>
  <c r="Q1875" i="5"/>
  <c r="I1978" i="5"/>
  <c r="Q2018" i="5"/>
  <c r="Q2031" i="5"/>
  <c r="I2031" i="5"/>
  <c r="I1352" i="5"/>
  <c r="I1368" i="5"/>
  <c r="I1559" i="5"/>
  <c r="H1573" i="5"/>
  <c r="Q1573" i="5"/>
  <c r="Q1717" i="5"/>
  <c r="I1717" i="5"/>
  <c r="Q1942" i="5"/>
  <c r="Q2055" i="5"/>
  <c r="I2055" i="5"/>
  <c r="H2055" i="5"/>
  <c r="H2104" i="5"/>
  <c r="Q2104" i="5"/>
  <c r="Q2109" i="5"/>
  <c r="I2109" i="5"/>
  <c r="H2109" i="5"/>
  <c r="H2122" i="5"/>
  <c r="Q2122" i="5"/>
  <c r="I1882" i="5"/>
  <c r="H2021" i="5"/>
  <c r="I2076" i="5"/>
  <c r="I2094" i="5"/>
  <c r="I2140" i="5"/>
  <c r="Q2133" i="5"/>
  <c r="Q2151" i="5"/>
  <c r="Q2076" i="5"/>
  <c r="Q2094" i="5"/>
  <c r="H2127" i="5"/>
  <c r="Q1624" i="5"/>
  <c r="Q1638" i="5"/>
  <c r="Q1646" i="5"/>
  <c r="H1773" i="5"/>
  <c r="H1785" i="5"/>
  <c r="H1810" i="5"/>
  <c r="H1838" i="5"/>
  <c r="H1840" i="5"/>
  <c r="I1857" i="5"/>
  <c r="I1866" i="5"/>
  <c r="Q1882" i="5"/>
  <c r="H1893" i="5"/>
  <c r="I1962" i="5"/>
  <c r="I2007" i="5"/>
  <c r="I2019" i="5"/>
  <c r="H2030" i="5"/>
  <c r="I2034" i="5"/>
  <c r="I2036" i="5"/>
  <c r="I2045" i="5"/>
  <c r="I2058" i="5"/>
  <c r="H2121" i="5"/>
  <c r="Q2140" i="5"/>
  <c r="H2145" i="5"/>
  <c r="H2154" i="5"/>
  <c r="H2156" i="5"/>
  <c r="Q1713" i="5"/>
  <c r="Q1733" i="5"/>
  <c r="H1749" i="5"/>
  <c r="I1753" i="5"/>
  <c r="H1769" i="5"/>
  <c r="I1771" i="5"/>
  <c r="I1773" i="5"/>
  <c r="H1777" i="5"/>
  <c r="I1855" i="5"/>
  <c r="H1868" i="5"/>
  <c r="H1870" i="5"/>
  <c r="Q1880" i="5"/>
  <c r="I1891" i="5"/>
  <c r="Q1907" i="5"/>
  <c r="H1930" i="5"/>
  <c r="H1939" i="5"/>
  <c r="H2024" i="5"/>
  <c r="I2030" i="5"/>
  <c r="Q2047" i="5"/>
  <c r="I2064" i="5"/>
  <c r="I2066" i="5"/>
  <c r="I2081" i="5"/>
  <c r="I2090" i="5"/>
  <c r="H2099" i="5"/>
  <c r="H2103" i="5"/>
  <c r="I2121" i="5"/>
  <c r="Q2062" i="5"/>
  <c r="I2086" i="5"/>
  <c r="I2099" i="5"/>
  <c r="I2103" i="5"/>
  <c r="H2117" i="5"/>
  <c r="Q2125" i="5"/>
  <c r="Q318" i="5"/>
  <c r="H318" i="5"/>
  <c r="H82" i="5"/>
  <c r="H288" i="5"/>
  <c r="Q441" i="5"/>
  <c r="I441" i="5"/>
  <c r="H441" i="5"/>
  <c r="H653" i="5"/>
  <c r="H24" i="5"/>
  <c r="I27" i="5"/>
  <c r="Q132" i="5"/>
  <c r="H132" i="5"/>
  <c r="Q186" i="5"/>
  <c r="H186" i="5"/>
  <c r="Q896" i="5"/>
  <c r="H896" i="5"/>
  <c r="Q1059" i="5"/>
  <c r="H1059" i="5"/>
  <c r="Q1400" i="5"/>
  <c r="I1400" i="5"/>
  <c r="H1400" i="5"/>
  <c r="H7" i="5"/>
  <c r="I10" i="5"/>
  <c r="H79" i="5"/>
  <c r="H213" i="5"/>
  <c r="H231" i="5"/>
  <c r="I352" i="5"/>
  <c r="H4" i="5"/>
  <c r="I21" i="5"/>
  <c r="Q27" i="5"/>
  <c r="I43" i="5"/>
  <c r="I94" i="5"/>
  <c r="I99" i="5"/>
  <c r="I106" i="5"/>
  <c r="H154" i="5"/>
  <c r="I213" i="5"/>
  <c r="I231" i="5"/>
  <c r="Q246" i="5"/>
  <c r="H246" i="5"/>
  <c r="I367" i="5"/>
  <c r="Q635" i="5"/>
  <c r="I635" i="5"/>
  <c r="H635" i="5"/>
  <c r="Q749" i="5"/>
  <c r="H749" i="5"/>
  <c r="I749" i="5"/>
  <c r="Q235" i="5"/>
  <c r="H235" i="5"/>
  <c r="H459" i="5"/>
  <c r="H34" i="5"/>
  <c r="I48" i="5"/>
  <c r="I58" i="5"/>
  <c r="I84" i="5"/>
  <c r="Q156" i="5"/>
  <c r="H156" i="5"/>
  <c r="I270" i="5"/>
  <c r="H280" i="5"/>
  <c r="I285" i="5"/>
  <c r="Q289" i="5"/>
  <c r="I289" i="5"/>
  <c r="H289" i="5"/>
  <c r="I324" i="5"/>
  <c r="H334" i="5"/>
  <c r="I339" i="5"/>
  <c r="Q343" i="5"/>
  <c r="I343" i="5"/>
  <c r="H343" i="5"/>
  <c r="I378" i="5"/>
  <c r="H388" i="5"/>
  <c r="I393" i="5"/>
  <c r="Q397" i="5"/>
  <c r="I397" i="5"/>
  <c r="H397" i="5"/>
  <c r="I432" i="5"/>
  <c r="H442" i="5"/>
  <c r="I459" i="5"/>
  <c r="Q488" i="5"/>
  <c r="I488" i="5"/>
  <c r="H488" i="5"/>
  <c r="H519" i="5"/>
  <c r="Q519" i="5"/>
  <c r="I519" i="5"/>
  <c r="Q552" i="5"/>
  <c r="I552" i="5"/>
  <c r="I611" i="5"/>
  <c r="I725" i="5"/>
  <c r="Q830" i="5"/>
  <c r="I830" i="5"/>
  <c r="H872" i="5"/>
  <c r="Q872" i="5"/>
  <c r="Q264" i="5"/>
  <c r="H264" i="5"/>
  <c r="Q774" i="5"/>
  <c r="I774" i="5"/>
  <c r="Q794" i="5"/>
  <c r="H794" i="5"/>
  <c r="I794" i="5"/>
  <c r="Q941" i="5"/>
  <c r="I941" i="5"/>
  <c r="H941" i="5"/>
  <c r="H46" i="5"/>
  <c r="H64" i="5"/>
  <c r="H102" i="5"/>
  <c r="H109" i="5"/>
  <c r="H118" i="5"/>
  <c r="H303" i="5"/>
  <c r="I318" i="5"/>
  <c r="H342" i="5"/>
  <c r="Q956" i="5"/>
  <c r="H956" i="5"/>
  <c r="I102" i="5"/>
  <c r="Q307" i="5"/>
  <c r="I307" i="5"/>
  <c r="H307" i="5"/>
  <c r="I396" i="5"/>
  <c r="I411" i="5"/>
  <c r="Q476" i="5"/>
  <c r="I476" i="5"/>
  <c r="H476" i="5"/>
  <c r="I653" i="5"/>
  <c r="I956" i="5"/>
  <c r="H87" i="5"/>
  <c r="H94" i="5"/>
  <c r="Q111" i="5"/>
  <c r="H111" i="5"/>
  <c r="I186" i="5"/>
  <c r="I244" i="5"/>
  <c r="I298" i="5"/>
  <c r="I406" i="5"/>
  <c r="H421" i="5"/>
  <c r="H447" i="5"/>
  <c r="Q857" i="5"/>
  <c r="I857" i="5"/>
  <c r="I896" i="5"/>
  <c r="Q1254" i="5"/>
  <c r="I1254" i="5"/>
  <c r="H1254" i="5"/>
  <c r="I61" i="5"/>
  <c r="I195" i="5"/>
  <c r="H226" i="5"/>
  <c r="Q408" i="5"/>
  <c r="H408" i="5"/>
  <c r="Q758" i="5"/>
  <c r="I758" i="5"/>
  <c r="H758" i="5"/>
  <c r="H857" i="5"/>
  <c r="H15" i="5"/>
  <c r="Q118" i="5"/>
  <c r="Q163" i="5"/>
  <c r="H163" i="5"/>
  <c r="I172" i="5"/>
  <c r="Q199" i="5"/>
  <c r="H199" i="5"/>
  <c r="H324" i="5"/>
  <c r="H463" i="5"/>
  <c r="I463" i="5"/>
  <c r="Q463" i="5"/>
  <c r="Q10" i="5"/>
  <c r="I15" i="5"/>
  <c r="Q21" i="5"/>
  <c r="I37" i="5"/>
  <c r="I66" i="5"/>
  <c r="I76" i="5"/>
  <c r="I115" i="5"/>
  <c r="I120" i="5"/>
  <c r="Q129" i="5"/>
  <c r="H129" i="5"/>
  <c r="Q138" i="5"/>
  <c r="H138" i="5"/>
  <c r="I163" i="5"/>
  <c r="Q174" i="5"/>
  <c r="H174" i="5"/>
  <c r="Q192" i="5"/>
  <c r="H192" i="5"/>
  <c r="I199" i="5"/>
  <c r="Q210" i="5"/>
  <c r="H210" i="5"/>
  <c r="Q228" i="5"/>
  <c r="H228" i="5"/>
  <c r="I235" i="5"/>
  <c r="Q7" i="5"/>
  <c r="H9" i="5"/>
  <c r="I12" i="5"/>
  <c r="Q18" i="5"/>
  <c r="H31" i="5"/>
  <c r="I34" i="5"/>
  <c r="Q43" i="5"/>
  <c r="H45" i="5"/>
  <c r="H55" i="5"/>
  <c r="Q61" i="5"/>
  <c r="H63" i="5"/>
  <c r="H73" i="5"/>
  <c r="Q79" i="5"/>
  <c r="H81" i="5"/>
  <c r="H91" i="5"/>
  <c r="I103" i="5"/>
  <c r="Q106" i="5"/>
  <c r="H108" i="5"/>
  <c r="Q117" i="5"/>
  <c r="H117" i="5"/>
  <c r="I129" i="5"/>
  <c r="I138" i="5"/>
  <c r="Q147" i="5"/>
  <c r="H147" i="5"/>
  <c r="I156" i="5"/>
  <c r="Q165" i="5"/>
  <c r="H165" i="5"/>
  <c r="I174" i="5"/>
  <c r="Q183" i="5"/>
  <c r="H183" i="5"/>
  <c r="I192" i="5"/>
  <c r="Q201" i="5"/>
  <c r="H201" i="5"/>
  <c r="I210" i="5"/>
  <c r="Q219" i="5"/>
  <c r="H219" i="5"/>
  <c r="I228" i="5"/>
  <c r="H241" i="5"/>
  <c r="I280" i="5"/>
  <c r="H295" i="5"/>
  <c r="I334" i="5"/>
  <c r="H349" i="5"/>
  <c r="I388" i="5"/>
  <c r="H403" i="5"/>
  <c r="I442" i="5"/>
  <c r="H486" i="5"/>
  <c r="Q486" i="5"/>
  <c r="I486" i="5"/>
  <c r="H552" i="5"/>
  <c r="H554" i="5"/>
  <c r="Q554" i="5"/>
  <c r="H606" i="5"/>
  <c r="Q606" i="5"/>
  <c r="H680" i="5"/>
  <c r="Q707" i="5"/>
  <c r="I707" i="5"/>
  <c r="Q821" i="5"/>
  <c r="H821" i="5"/>
  <c r="I821" i="5"/>
  <c r="H830" i="5"/>
  <c r="I872" i="5"/>
  <c r="Q1178" i="5"/>
  <c r="I1178" i="5"/>
  <c r="H1178" i="5"/>
  <c r="Q1190" i="5"/>
  <c r="I1190" i="5"/>
  <c r="I1239" i="5"/>
  <c r="Q1239" i="5"/>
  <c r="H1239" i="5"/>
  <c r="Q1262" i="5"/>
  <c r="H1262" i="5"/>
  <c r="I1262" i="5"/>
  <c r="Q202" i="5"/>
  <c r="H202" i="5"/>
  <c r="Q220" i="5"/>
  <c r="H220" i="5"/>
  <c r="Q372" i="5"/>
  <c r="H372" i="5"/>
  <c r="H524" i="5"/>
  <c r="I524" i="5"/>
  <c r="I596" i="5"/>
  <c r="H596" i="5"/>
  <c r="Q596" i="5"/>
  <c r="Q1434" i="5"/>
  <c r="I1434" i="5"/>
  <c r="H1434" i="5"/>
  <c r="H13" i="5"/>
  <c r="H54" i="5"/>
  <c r="H72" i="5"/>
  <c r="I220" i="5"/>
  <c r="Q333" i="5"/>
  <c r="I333" i="5"/>
  <c r="H333" i="5"/>
  <c r="H396" i="5"/>
  <c r="H411" i="5"/>
  <c r="I46" i="5"/>
  <c r="I54" i="5"/>
  <c r="I109" i="5"/>
  <c r="Q222" i="5"/>
  <c r="H222" i="5"/>
  <c r="H244" i="5"/>
  <c r="I249" i="5"/>
  <c r="H406" i="5"/>
  <c r="H633" i="5"/>
  <c r="Q633" i="5"/>
  <c r="Q987" i="5"/>
  <c r="I987" i="5"/>
  <c r="H987" i="5"/>
  <c r="H99" i="5"/>
  <c r="I123" i="5"/>
  <c r="H159" i="5"/>
  <c r="H259" i="5"/>
  <c r="I1059" i="5"/>
  <c r="Q1355" i="5"/>
  <c r="I1355" i="5"/>
  <c r="H1355" i="5"/>
  <c r="H40" i="5"/>
  <c r="I159" i="5"/>
  <c r="I177" i="5"/>
  <c r="I259" i="5"/>
  <c r="Q300" i="5"/>
  <c r="H300" i="5"/>
  <c r="Q328" i="5"/>
  <c r="H328" i="5"/>
  <c r="I4" i="5"/>
  <c r="H37" i="5"/>
  <c r="I40" i="5"/>
  <c r="H58" i="5"/>
  <c r="H66" i="5"/>
  <c r="Q96" i="5"/>
  <c r="H96" i="5"/>
  <c r="Q217" i="5"/>
  <c r="H217" i="5"/>
  <c r="I226" i="5"/>
  <c r="Q261" i="5"/>
  <c r="I261" i="5"/>
  <c r="H261" i="5"/>
  <c r="Q369" i="5"/>
  <c r="I369" i="5"/>
  <c r="H369" i="5"/>
  <c r="I408" i="5"/>
  <c r="Q1280" i="5"/>
  <c r="I1280" i="5"/>
  <c r="H1280" i="5"/>
  <c r="H12" i="5"/>
  <c r="I9" i="5"/>
  <c r="I31" i="5"/>
  <c r="I45" i="5"/>
  <c r="I55" i="5"/>
  <c r="I63" i="5"/>
  <c r="I73" i="5"/>
  <c r="I81" i="5"/>
  <c r="I91" i="5"/>
  <c r="I108" i="5"/>
  <c r="I241" i="5"/>
  <c r="Q256" i="5"/>
  <c r="H256" i="5"/>
  <c r="Q282" i="5"/>
  <c r="H282" i="5"/>
  <c r="I295" i="5"/>
  <c r="Q310" i="5"/>
  <c r="H310" i="5"/>
  <c r="Q336" i="5"/>
  <c r="H336" i="5"/>
  <c r="I349" i="5"/>
  <c r="Q364" i="5"/>
  <c r="H364" i="5"/>
  <c r="Q390" i="5"/>
  <c r="H390" i="5"/>
  <c r="I403" i="5"/>
  <c r="Q418" i="5"/>
  <c r="H418" i="5"/>
  <c r="Q444" i="5"/>
  <c r="H444" i="5"/>
  <c r="H454" i="5"/>
  <c r="Q454" i="5"/>
  <c r="I554" i="5"/>
  <c r="Q558" i="5"/>
  <c r="I558" i="5"/>
  <c r="H558" i="5"/>
  <c r="I606" i="5"/>
  <c r="I680" i="5"/>
  <c r="H707" i="5"/>
  <c r="H1190" i="5"/>
  <c r="Q1233" i="5"/>
  <c r="I1233" i="5"/>
  <c r="H1233" i="5"/>
  <c r="Q400" i="5"/>
  <c r="H400" i="5"/>
  <c r="H249" i="5"/>
  <c r="Q279" i="5"/>
  <c r="I279" i="5"/>
  <c r="H279" i="5"/>
  <c r="H470" i="5"/>
  <c r="H493" i="5"/>
  <c r="Q493" i="5"/>
  <c r="I493" i="5"/>
  <c r="I64" i="5"/>
  <c r="Q168" i="5"/>
  <c r="H168" i="5"/>
  <c r="Q204" i="5"/>
  <c r="H204" i="5"/>
  <c r="Q253" i="5"/>
  <c r="I253" i="5"/>
  <c r="H253" i="5"/>
  <c r="I288" i="5"/>
  <c r="H298" i="5"/>
  <c r="I303" i="5"/>
  <c r="Q361" i="5"/>
  <c r="I361" i="5"/>
  <c r="H361" i="5"/>
  <c r="Q415" i="5"/>
  <c r="I415" i="5"/>
  <c r="H415" i="5"/>
  <c r="Q524" i="5"/>
  <c r="H69" i="5"/>
  <c r="I168" i="5"/>
  <c r="H177" i="5"/>
  <c r="H313" i="5"/>
  <c r="Q581" i="5"/>
  <c r="I581" i="5"/>
  <c r="H581" i="5"/>
  <c r="H983" i="5"/>
  <c r="Q983" i="5"/>
  <c r="I983" i="5"/>
  <c r="Q1349" i="5"/>
  <c r="I1349" i="5"/>
  <c r="H1349" i="5"/>
  <c r="I1667" i="5"/>
  <c r="H1667" i="5"/>
  <c r="Q1667" i="5"/>
  <c r="H18" i="5"/>
  <c r="I69" i="5"/>
  <c r="I87" i="5"/>
  <c r="Q127" i="5"/>
  <c r="H127" i="5"/>
  <c r="H136" i="5"/>
  <c r="Q354" i="5"/>
  <c r="H354" i="5"/>
  <c r="I421" i="5"/>
  <c r="I447" i="5"/>
  <c r="Q465" i="5"/>
  <c r="H465" i="5"/>
  <c r="I1272" i="5"/>
  <c r="H1272" i="5"/>
  <c r="Q1272" i="5"/>
  <c r="Q13" i="5"/>
  <c r="H76" i="5"/>
  <c r="H84" i="5"/>
  <c r="H115" i="5"/>
  <c r="H120" i="5"/>
  <c r="I136" i="5"/>
  <c r="I154" i="5"/>
  <c r="I246" i="5"/>
  <c r="H270" i="5"/>
  <c r="H285" i="5"/>
  <c r="Q315" i="5"/>
  <c r="I315" i="5"/>
  <c r="H315" i="5"/>
  <c r="H432" i="5"/>
  <c r="I465" i="5"/>
  <c r="H611" i="5"/>
  <c r="I1266" i="5"/>
  <c r="Q1266" i="5"/>
  <c r="H1266" i="5"/>
  <c r="Q243" i="5"/>
  <c r="I243" i="5"/>
  <c r="H243" i="5"/>
  <c r="Q297" i="5"/>
  <c r="I297" i="5"/>
  <c r="H297" i="5"/>
  <c r="Q351" i="5"/>
  <c r="I351" i="5"/>
  <c r="H351" i="5"/>
  <c r="Q405" i="5"/>
  <c r="I405" i="5"/>
  <c r="H405" i="5"/>
  <c r="I834" i="5"/>
  <c r="H834" i="5"/>
  <c r="Q834" i="5"/>
  <c r="Q1133" i="5"/>
  <c r="I1133" i="5"/>
  <c r="H1133" i="5"/>
  <c r="Q1200" i="5"/>
  <c r="I1200" i="5"/>
  <c r="H1200" i="5"/>
  <c r="Q1218" i="5"/>
  <c r="I1218" i="5"/>
  <c r="H1218" i="5"/>
  <c r="Q166" i="5"/>
  <c r="H166" i="5"/>
  <c r="Q238" i="5"/>
  <c r="H238" i="5"/>
  <c r="Q292" i="5"/>
  <c r="H292" i="5"/>
  <c r="Q346" i="5"/>
  <c r="H346" i="5"/>
  <c r="H90" i="5"/>
  <c r="I238" i="5"/>
  <c r="I72" i="5"/>
  <c r="I82" i="5"/>
  <c r="I90" i="5"/>
  <c r="H123" i="5"/>
  <c r="Q150" i="5"/>
  <c r="H150" i="5"/>
  <c r="I342" i="5"/>
  <c r="H352" i="5"/>
  <c r="I357" i="5"/>
  <c r="I470" i="5"/>
  <c r="H51" i="5"/>
  <c r="H141" i="5"/>
  <c r="I150" i="5"/>
  <c r="H195" i="5"/>
  <c r="I204" i="5"/>
  <c r="H367" i="5"/>
  <c r="I111" i="5"/>
  <c r="Q382" i="5"/>
  <c r="H382" i="5"/>
  <c r="Q24" i="5"/>
  <c r="Q145" i="5"/>
  <c r="H145" i="5"/>
  <c r="Q181" i="5"/>
  <c r="H181" i="5"/>
  <c r="I190" i="5"/>
  <c r="Q93" i="5"/>
  <c r="H93" i="5"/>
  <c r="H22" i="5"/>
  <c r="H36" i="5"/>
  <c r="I60" i="5"/>
  <c r="I78" i="5"/>
  <c r="I93" i="5"/>
  <c r="Q103" i="5"/>
  <c r="H105" i="5"/>
  <c r="I112" i="5"/>
  <c r="Q135" i="5"/>
  <c r="H135" i="5"/>
  <c r="Q153" i="5"/>
  <c r="H153" i="5"/>
  <c r="Q171" i="5"/>
  <c r="H171" i="5"/>
  <c r="Q189" i="5"/>
  <c r="H189" i="5"/>
  <c r="Q207" i="5"/>
  <c r="H207" i="5"/>
  <c r="Q225" i="5"/>
  <c r="H225" i="5"/>
  <c r="H262" i="5"/>
  <c r="Q271" i="5"/>
  <c r="I271" i="5"/>
  <c r="H271" i="5"/>
  <c r="H316" i="5"/>
  <c r="Q325" i="5"/>
  <c r="I325" i="5"/>
  <c r="H325" i="5"/>
  <c r="H370" i="5"/>
  <c r="Q379" i="5"/>
  <c r="I379" i="5"/>
  <c r="H379" i="5"/>
  <c r="Q433" i="5"/>
  <c r="I433" i="5"/>
  <c r="H433" i="5"/>
  <c r="Q456" i="5"/>
  <c r="H456" i="5"/>
  <c r="Q480" i="5"/>
  <c r="I480" i="5"/>
  <c r="Q506" i="5"/>
  <c r="I506" i="5"/>
  <c r="H506" i="5"/>
  <c r="Q594" i="5"/>
  <c r="I594" i="5"/>
  <c r="Q600" i="5"/>
  <c r="I600" i="5"/>
  <c r="Q660" i="5"/>
  <c r="I660" i="5"/>
  <c r="Q1109" i="5"/>
  <c r="H1109" i="5"/>
  <c r="Q1154" i="5"/>
  <c r="I1154" i="5"/>
  <c r="H1154" i="5"/>
  <c r="Q148" i="5"/>
  <c r="H148" i="5"/>
  <c r="Q184" i="5"/>
  <c r="H184" i="5"/>
  <c r="Q426" i="5"/>
  <c r="H426" i="5"/>
  <c r="Q536" i="5"/>
  <c r="I536" i="5"/>
  <c r="I166" i="5"/>
  <c r="I184" i="5"/>
  <c r="I264" i="5"/>
  <c r="I292" i="5"/>
  <c r="H357" i="5"/>
  <c r="I372" i="5"/>
  <c r="Q387" i="5"/>
  <c r="I387" i="5"/>
  <c r="H387" i="5"/>
  <c r="H774" i="5"/>
  <c r="H472" i="5"/>
  <c r="Q472" i="5"/>
  <c r="I472" i="5"/>
  <c r="Q920" i="5"/>
  <c r="H920" i="5"/>
  <c r="I132" i="5"/>
  <c r="H451" i="5"/>
  <c r="Q451" i="5"/>
  <c r="I451" i="5"/>
  <c r="H572" i="5"/>
  <c r="Q572" i="5"/>
  <c r="I618" i="5"/>
  <c r="H618" i="5"/>
  <c r="Q618" i="5"/>
  <c r="I51" i="5"/>
  <c r="I141" i="5"/>
  <c r="H172" i="5"/>
  <c r="H190" i="5"/>
  <c r="H208" i="5"/>
  <c r="Q274" i="5"/>
  <c r="H274" i="5"/>
  <c r="I313" i="5"/>
  <c r="Q436" i="5"/>
  <c r="H436" i="5"/>
  <c r="H48" i="5"/>
  <c r="I208" i="5"/>
  <c r="H339" i="5"/>
  <c r="I354" i="5"/>
  <c r="H378" i="5"/>
  <c r="H393" i="5"/>
  <c r="Q423" i="5"/>
  <c r="I423" i="5"/>
  <c r="H423" i="5"/>
  <c r="H725" i="5"/>
  <c r="I105" i="5"/>
  <c r="Q114" i="5"/>
  <c r="H114" i="5"/>
  <c r="I121" i="5"/>
  <c r="I135" i="5"/>
  <c r="I153" i="5"/>
  <c r="I171" i="5"/>
  <c r="I189" i="5"/>
  <c r="I207" i="5"/>
  <c r="I225" i="5"/>
  <c r="I262" i="5"/>
  <c r="H277" i="5"/>
  <c r="I316" i="5"/>
  <c r="H331" i="5"/>
  <c r="I370" i="5"/>
  <c r="H385" i="5"/>
  <c r="I424" i="5"/>
  <c r="H439" i="5"/>
  <c r="I456" i="5"/>
  <c r="H478" i="5"/>
  <c r="Q478" i="5"/>
  <c r="H480" i="5"/>
  <c r="I495" i="5"/>
  <c r="H495" i="5"/>
  <c r="Q495" i="5"/>
  <c r="I549" i="5"/>
  <c r="Q549" i="5"/>
  <c r="H549" i="5"/>
  <c r="H594" i="5"/>
  <c r="H600" i="5"/>
  <c r="Q642" i="5"/>
  <c r="H642" i="5"/>
  <c r="I642" i="5"/>
  <c r="H660" i="5"/>
  <c r="Q785" i="5"/>
  <c r="I785" i="5"/>
  <c r="I822" i="5"/>
  <c r="Q822" i="5"/>
  <c r="H822" i="5"/>
  <c r="I1109" i="5"/>
  <c r="Q1185" i="5"/>
  <c r="H1185" i="5"/>
  <c r="I1185" i="5"/>
  <c r="Q467" i="5"/>
  <c r="I467" i="5"/>
  <c r="Q608" i="5"/>
  <c r="I608" i="5"/>
  <c r="Q677" i="5"/>
  <c r="H677" i="5"/>
  <c r="I677" i="5"/>
  <c r="Q702" i="5"/>
  <c r="I702" i="5"/>
  <c r="Q713" i="5"/>
  <c r="I713" i="5"/>
  <c r="Q722" i="5"/>
  <c r="H722" i="5"/>
  <c r="I722" i="5"/>
  <c r="Q858" i="5"/>
  <c r="H858" i="5"/>
  <c r="I858" i="5"/>
  <c r="Q876" i="5"/>
  <c r="I876" i="5"/>
  <c r="H876" i="5"/>
  <c r="Q953" i="5"/>
  <c r="H953" i="5"/>
  <c r="H969" i="5"/>
  <c r="Q969" i="5"/>
  <c r="Q1110" i="5"/>
  <c r="I1110" i="5"/>
  <c r="H1110" i="5"/>
  <c r="Q1617" i="5"/>
  <c r="I1617" i="5"/>
  <c r="H1617" i="5"/>
  <c r="Q932" i="5"/>
  <c r="I932" i="5"/>
  <c r="H932" i="5"/>
  <c r="I936" i="5"/>
  <c r="Q936" i="5"/>
  <c r="H936" i="5"/>
  <c r="Q999" i="5"/>
  <c r="I999" i="5"/>
  <c r="H999" i="5"/>
  <c r="Q1104" i="5"/>
  <c r="H1104" i="5"/>
  <c r="Q1214" i="5"/>
  <c r="I1214" i="5"/>
  <c r="H1214" i="5"/>
  <c r="H531" i="5"/>
  <c r="I582" i="5"/>
  <c r="H582" i="5"/>
  <c r="H591" i="5"/>
  <c r="Q630" i="5"/>
  <c r="I630" i="5"/>
  <c r="Q641" i="5"/>
  <c r="I641" i="5"/>
  <c r="Q650" i="5"/>
  <c r="H650" i="5"/>
  <c r="I650" i="5"/>
  <c r="I762" i="5"/>
  <c r="H762" i="5"/>
  <c r="Q762" i="5"/>
  <c r="Q786" i="5"/>
  <c r="H786" i="5"/>
  <c r="I786" i="5"/>
  <c r="I800" i="5"/>
  <c r="Q917" i="5"/>
  <c r="I917" i="5"/>
  <c r="H917" i="5"/>
  <c r="Q1053" i="5"/>
  <c r="I1053" i="5"/>
  <c r="H1053" i="5"/>
  <c r="I1104" i="5"/>
  <c r="Q1118" i="5"/>
  <c r="I1118" i="5"/>
  <c r="Q1275" i="5"/>
  <c r="I1275" i="5"/>
  <c r="Q1401" i="5"/>
  <c r="I1401" i="5"/>
  <c r="H1401" i="5"/>
  <c r="H1567" i="5"/>
  <c r="I1567" i="5"/>
  <c r="Q1567" i="5"/>
  <c r="H490" i="5"/>
  <c r="Q490" i="5"/>
  <c r="I490" i="5"/>
  <c r="I531" i="5"/>
  <c r="H546" i="5"/>
  <c r="Q546" i="5"/>
  <c r="I591" i="5"/>
  <c r="Q851" i="5"/>
  <c r="I851" i="5"/>
  <c r="Q927" i="5"/>
  <c r="H927" i="5"/>
  <c r="Q1106" i="5"/>
  <c r="I1106" i="5"/>
  <c r="H1106" i="5"/>
  <c r="Q1172" i="5"/>
  <c r="I1172" i="5"/>
  <c r="Q1251" i="5"/>
  <c r="I1251" i="5"/>
  <c r="H1251" i="5"/>
  <c r="H1275" i="5"/>
  <c r="I1459" i="5"/>
  <c r="H1459" i="5"/>
  <c r="Q1459" i="5"/>
  <c r="H240" i="5"/>
  <c r="H250" i="5"/>
  <c r="H258" i="5"/>
  <c r="H268" i="5"/>
  <c r="H276" i="5"/>
  <c r="H286" i="5"/>
  <c r="H294" i="5"/>
  <c r="H304" i="5"/>
  <c r="H312" i="5"/>
  <c r="H322" i="5"/>
  <c r="H330" i="5"/>
  <c r="H340" i="5"/>
  <c r="H348" i="5"/>
  <c r="H358" i="5"/>
  <c r="H366" i="5"/>
  <c r="H376" i="5"/>
  <c r="H384" i="5"/>
  <c r="H394" i="5"/>
  <c r="H402" i="5"/>
  <c r="H412" i="5"/>
  <c r="H420" i="5"/>
  <c r="H430" i="5"/>
  <c r="H438" i="5"/>
  <c r="I453" i="5"/>
  <c r="H481" i="5"/>
  <c r="I481" i="5"/>
  <c r="H512" i="5"/>
  <c r="I546" i="5"/>
  <c r="Q564" i="5"/>
  <c r="H566" i="5"/>
  <c r="Q599" i="5"/>
  <c r="I599" i="5"/>
  <c r="H603" i="5"/>
  <c r="I672" i="5"/>
  <c r="I728" i="5"/>
  <c r="Q800" i="5"/>
  <c r="Q804" i="5"/>
  <c r="I804" i="5"/>
  <c r="Q849" i="5"/>
  <c r="H851" i="5"/>
  <c r="I927" i="5"/>
  <c r="Q1011" i="5"/>
  <c r="I1011" i="5"/>
  <c r="H1011" i="5"/>
  <c r="H1083" i="5"/>
  <c r="Q1083" i="5"/>
  <c r="I1083" i="5"/>
  <c r="Q1124" i="5"/>
  <c r="I1124" i="5"/>
  <c r="H1124" i="5"/>
  <c r="Q1136" i="5"/>
  <c r="H1136" i="5"/>
  <c r="H1172" i="5"/>
  <c r="H1221" i="5"/>
  <c r="Q1310" i="5"/>
  <c r="I1310" i="5"/>
  <c r="H1310" i="5"/>
  <c r="H1314" i="5"/>
  <c r="I1314" i="5"/>
  <c r="Q1314" i="5"/>
  <c r="I240" i="5"/>
  <c r="I258" i="5"/>
  <c r="I276" i="5"/>
  <c r="I294" i="5"/>
  <c r="I312" i="5"/>
  <c r="I330" i="5"/>
  <c r="I348" i="5"/>
  <c r="I366" i="5"/>
  <c r="I384" i="5"/>
  <c r="I402" i="5"/>
  <c r="I420" i="5"/>
  <c r="I438" i="5"/>
  <c r="I477" i="5"/>
  <c r="H477" i="5"/>
  <c r="Q485" i="5"/>
  <c r="I485" i="5"/>
  <c r="I566" i="5"/>
  <c r="I603" i="5"/>
  <c r="Q686" i="5"/>
  <c r="Q714" i="5"/>
  <c r="H714" i="5"/>
  <c r="I714" i="5"/>
  <c r="Q750" i="5"/>
  <c r="Q779" i="5"/>
  <c r="I779" i="5"/>
  <c r="Q1079" i="5"/>
  <c r="H1079" i="5"/>
  <c r="Q1113" i="5"/>
  <c r="H1113" i="5"/>
  <c r="I1140" i="5"/>
  <c r="Q1140" i="5"/>
  <c r="H1140" i="5"/>
  <c r="Q1205" i="5"/>
  <c r="I1205" i="5"/>
  <c r="H1205" i="5"/>
  <c r="H237" i="5"/>
  <c r="H255" i="5"/>
  <c r="H273" i="5"/>
  <c r="H291" i="5"/>
  <c r="H309" i="5"/>
  <c r="H327" i="5"/>
  <c r="H345" i="5"/>
  <c r="H363" i="5"/>
  <c r="H381" i="5"/>
  <c r="H399" i="5"/>
  <c r="H417" i="5"/>
  <c r="H435" i="5"/>
  <c r="I445" i="5"/>
  <c r="Q448" i="5"/>
  <c r="H450" i="5"/>
  <c r="I457" i="5"/>
  <c r="Q460" i="5"/>
  <c r="H462" i="5"/>
  <c r="H475" i="5"/>
  <c r="Q475" i="5"/>
  <c r="I483" i="5"/>
  <c r="H485" i="5"/>
  <c r="H498" i="5"/>
  <c r="Q512" i="5"/>
  <c r="I516" i="5"/>
  <c r="H528" i="5"/>
  <c r="I584" i="5"/>
  <c r="I614" i="5"/>
  <c r="I656" i="5"/>
  <c r="I690" i="5"/>
  <c r="H690" i="5"/>
  <c r="Q690" i="5"/>
  <c r="Q728" i="5"/>
  <c r="Q732" i="5"/>
  <c r="I732" i="5"/>
  <c r="Q777" i="5"/>
  <c r="H779" i="5"/>
  <c r="Q846" i="5"/>
  <c r="I846" i="5"/>
  <c r="Q1064" i="5"/>
  <c r="I1064" i="5"/>
  <c r="H1064" i="5"/>
  <c r="I1079" i="5"/>
  <c r="I1113" i="5"/>
  <c r="Q1131" i="5"/>
  <c r="H1131" i="5"/>
  <c r="Q1221" i="5"/>
  <c r="Q1295" i="5"/>
  <c r="H1295" i="5"/>
  <c r="Q1418" i="5"/>
  <c r="I1418" i="5"/>
  <c r="I668" i="5"/>
  <c r="H668" i="5"/>
  <c r="I740" i="5"/>
  <c r="H740" i="5"/>
  <c r="I812" i="5"/>
  <c r="H812" i="5"/>
  <c r="I884" i="5"/>
  <c r="H884" i="5"/>
  <c r="Q995" i="5"/>
  <c r="I995" i="5"/>
  <c r="H1019" i="5"/>
  <c r="Q1019" i="5"/>
  <c r="Q1088" i="5"/>
  <c r="I1088" i="5"/>
  <c r="I1194" i="5"/>
  <c r="H1194" i="5"/>
  <c r="Q1520" i="5"/>
  <c r="I1520" i="5"/>
  <c r="H1520" i="5"/>
  <c r="Q1547" i="5"/>
  <c r="I1547" i="5"/>
  <c r="I1563" i="5"/>
  <c r="H1563" i="5"/>
  <c r="Q1563" i="5"/>
  <c r="H1615" i="5"/>
  <c r="Q1615" i="5"/>
  <c r="I1682" i="5"/>
  <c r="Q1682" i="5"/>
  <c r="Q1684" i="5"/>
  <c r="I1684" i="5"/>
  <c r="H1684" i="5"/>
  <c r="I1924" i="5"/>
  <c r="H1924" i="5"/>
  <c r="Q1924" i="5"/>
  <c r="Q1947" i="5"/>
  <c r="I1947" i="5"/>
  <c r="H1947" i="5"/>
  <c r="Q1388" i="5"/>
  <c r="I1388" i="5"/>
  <c r="H1388" i="5"/>
  <c r="I1432" i="5"/>
  <c r="H1432" i="5"/>
  <c r="Q1432" i="5"/>
  <c r="H1518" i="5"/>
  <c r="Q1518" i="5"/>
  <c r="I1680" i="5"/>
  <c r="H1680" i="5"/>
  <c r="Q1680" i="5"/>
  <c r="I1738" i="5"/>
  <c r="Q1738" i="5"/>
  <c r="H1738" i="5"/>
  <c r="I1786" i="5"/>
  <c r="Q1786" i="5"/>
  <c r="H1786" i="5"/>
  <c r="H1794" i="5"/>
  <c r="Q1794" i="5"/>
  <c r="Q1798" i="5"/>
  <c r="I1798" i="5"/>
  <c r="I1859" i="5"/>
  <c r="Q1859" i="5"/>
  <c r="I1900" i="5"/>
  <c r="Q1900" i="5"/>
  <c r="Q1915" i="5"/>
  <c r="I1915" i="5"/>
  <c r="Q2100" i="5"/>
  <c r="I2100" i="5"/>
  <c r="H2100" i="5"/>
  <c r="Q1115" i="5"/>
  <c r="I1115" i="5"/>
  <c r="H1115" i="5"/>
  <c r="Q1187" i="5"/>
  <c r="I1187" i="5"/>
  <c r="H1187" i="5"/>
  <c r="I1230" i="5"/>
  <c r="Q1230" i="5"/>
  <c r="H1376" i="5"/>
  <c r="H1380" i="5"/>
  <c r="Q1403" i="5"/>
  <c r="I1403" i="5"/>
  <c r="H1403" i="5"/>
  <c r="Q1475" i="5"/>
  <c r="I1475" i="5"/>
  <c r="H1475" i="5"/>
  <c r="I1498" i="5"/>
  <c r="I1518" i="5"/>
  <c r="H1554" i="5"/>
  <c r="Q1554" i="5"/>
  <c r="I1554" i="5"/>
  <c r="Q1586" i="5"/>
  <c r="I1586" i="5"/>
  <c r="H1586" i="5"/>
  <c r="H1604" i="5"/>
  <c r="I1794" i="5"/>
  <c r="H1798" i="5"/>
  <c r="H1859" i="5"/>
  <c r="H1900" i="5"/>
  <c r="H1915" i="5"/>
  <c r="H1496" i="5"/>
  <c r="Q1532" i="5"/>
  <c r="H1532" i="5"/>
  <c r="H1552" i="5"/>
  <c r="Q1552" i="5"/>
  <c r="I1552" i="5"/>
  <c r="H1576" i="5"/>
  <c r="Q1576" i="5"/>
  <c r="H1582" i="5"/>
  <c r="I1582" i="5"/>
  <c r="Q1582" i="5"/>
  <c r="I1604" i="5"/>
  <c r="H1845" i="5"/>
  <c r="I900" i="5"/>
  <c r="H900" i="5"/>
  <c r="Q1040" i="5"/>
  <c r="I1040" i="5"/>
  <c r="Q1166" i="5"/>
  <c r="I1166" i="5"/>
  <c r="Q1268" i="5"/>
  <c r="I1268" i="5"/>
  <c r="Q1292" i="5"/>
  <c r="I1292" i="5"/>
  <c r="I1435" i="5"/>
  <c r="H1435" i="5"/>
  <c r="Q1435" i="5"/>
  <c r="Q1498" i="5"/>
  <c r="H1504" i="5"/>
  <c r="Q1504" i="5"/>
  <c r="Q1578" i="5"/>
  <c r="I1578" i="5"/>
  <c r="H1578" i="5"/>
  <c r="I1721" i="5"/>
  <c r="Q1721" i="5"/>
  <c r="H1721" i="5"/>
  <c r="Q1843" i="5"/>
  <c r="I1843" i="5"/>
  <c r="I2009" i="5"/>
  <c r="H2009" i="5"/>
  <c r="Q2009" i="5"/>
  <c r="Q2051" i="5"/>
  <c r="I2051" i="5"/>
  <c r="H2051" i="5"/>
  <c r="Q2129" i="5"/>
  <c r="H2129" i="5"/>
  <c r="H1292" i="5"/>
  <c r="H1296" i="5"/>
  <c r="Q1296" i="5"/>
  <c r="H1336" i="5"/>
  <c r="Q1336" i="5"/>
  <c r="I1336" i="5"/>
  <c r="I1453" i="5"/>
  <c r="H1453" i="5"/>
  <c r="Q1453" i="5"/>
  <c r="H1463" i="5"/>
  <c r="I1471" i="5"/>
  <c r="H1471" i="5"/>
  <c r="Q1471" i="5"/>
  <c r="I1504" i="5"/>
  <c r="Q1514" i="5"/>
  <c r="I1514" i="5"/>
  <c r="H1514" i="5"/>
  <c r="I1530" i="5"/>
  <c r="I1538" i="5"/>
  <c r="Q1550" i="5"/>
  <c r="I1550" i="5"/>
  <c r="H1550" i="5"/>
  <c r="I1707" i="5"/>
  <c r="H1707" i="5"/>
  <c r="Q1707" i="5"/>
  <c r="I1715" i="5"/>
  <c r="Q1715" i="5"/>
  <c r="I1729" i="5"/>
  <c r="H1843" i="5"/>
  <c r="I2129" i="5"/>
  <c r="H620" i="5"/>
  <c r="I632" i="5"/>
  <c r="H632" i="5"/>
  <c r="H669" i="5"/>
  <c r="H692" i="5"/>
  <c r="I704" i="5"/>
  <c r="H704" i="5"/>
  <c r="H741" i="5"/>
  <c r="H764" i="5"/>
  <c r="I776" i="5"/>
  <c r="H776" i="5"/>
  <c r="H813" i="5"/>
  <c r="H836" i="5"/>
  <c r="I848" i="5"/>
  <c r="H848" i="5"/>
  <c r="I866" i="5"/>
  <c r="H885" i="5"/>
  <c r="I893" i="5"/>
  <c r="Q900" i="5"/>
  <c r="I924" i="5"/>
  <c r="H938" i="5"/>
  <c r="H965" i="5"/>
  <c r="H996" i="5"/>
  <c r="I1004" i="5"/>
  <c r="H1020" i="5"/>
  <c r="I1028" i="5"/>
  <c r="I1035" i="5"/>
  <c r="I1056" i="5"/>
  <c r="H1061" i="5"/>
  <c r="H1089" i="5"/>
  <c r="I1094" i="5"/>
  <c r="Q1101" i="5"/>
  <c r="H1103" i="5"/>
  <c r="Q1130" i="5"/>
  <c r="I1130" i="5"/>
  <c r="H1157" i="5"/>
  <c r="Q1161" i="5"/>
  <c r="I1161" i="5"/>
  <c r="I1250" i="5"/>
  <c r="I1259" i="5"/>
  <c r="H1283" i="5"/>
  <c r="I1296" i="5"/>
  <c r="H1340" i="5"/>
  <c r="I1342" i="5"/>
  <c r="Q1391" i="5"/>
  <c r="I1391" i="5"/>
  <c r="H1391" i="5"/>
  <c r="I1417" i="5"/>
  <c r="H1417" i="5"/>
  <c r="Q1417" i="5"/>
  <c r="H1442" i="5"/>
  <c r="I1463" i="5"/>
  <c r="I1482" i="5"/>
  <c r="H1486" i="5"/>
  <c r="Q1486" i="5"/>
  <c r="Q1488" i="5"/>
  <c r="I1488" i="5"/>
  <c r="H1488" i="5"/>
  <c r="Q1548" i="5"/>
  <c r="I1548" i="5"/>
  <c r="Q1571" i="5"/>
  <c r="I1571" i="5"/>
  <c r="H1571" i="5"/>
  <c r="H1699" i="5"/>
  <c r="Q1699" i="5"/>
  <c r="H1701" i="5"/>
  <c r="Q1701" i="5"/>
  <c r="I1703" i="5"/>
  <c r="Q1703" i="5"/>
  <c r="H1715" i="5"/>
  <c r="Q1999" i="5"/>
  <c r="I1999" i="5"/>
  <c r="H2119" i="5"/>
  <c r="Q2119" i="5"/>
  <c r="Q2123" i="5"/>
  <c r="I2123" i="5"/>
  <c r="H2123" i="5"/>
  <c r="Q2147" i="5"/>
  <c r="I2147" i="5"/>
  <c r="H2147" i="5"/>
  <c r="Q563" i="5"/>
  <c r="I563" i="5"/>
  <c r="H866" i="5"/>
  <c r="H893" i="5"/>
  <c r="H924" i="5"/>
  <c r="I950" i="5"/>
  <c r="Q950" i="5"/>
  <c r="H950" i="5"/>
  <c r="H1004" i="5"/>
  <c r="H1028" i="5"/>
  <c r="H1035" i="5"/>
  <c r="H1040" i="5"/>
  <c r="H1056" i="5"/>
  <c r="Q1073" i="5"/>
  <c r="H1073" i="5"/>
  <c r="I1080" i="5"/>
  <c r="H1080" i="5"/>
  <c r="H1094" i="5"/>
  <c r="Q1142" i="5"/>
  <c r="I1142" i="5"/>
  <c r="H1142" i="5"/>
  <c r="Q1274" i="5"/>
  <c r="I1274" i="5"/>
  <c r="H503" i="5"/>
  <c r="H513" i="5"/>
  <c r="I518" i="5"/>
  <c r="H525" i="5"/>
  <c r="H533" i="5"/>
  <c r="H563" i="5"/>
  <c r="H588" i="5"/>
  <c r="H605" i="5"/>
  <c r="H464" i="5"/>
  <c r="H482" i="5"/>
  <c r="I503" i="5"/>
  <c r="I533" i="5"/>
  <c r="I588" i="5"/>
  <c r="H597" i="5"/>
  <c r="I605" i="5"/>
  <c r="I620" i="5"/>
  <c r="I692" i="5"/>
  <c r="I764" i="5"/>
  <c r="I836" i="5"/>
  <c r="I938" i="5"/>
  <c r="I965" i="5"/>
  <c r="I984" i="5"/>
  <c r="H984" i="5"/>
  <c r="I1008" i="5"/>
  <c r="H1008" i="5"/>
  <c r="I1061" i="5"/>
  <c r="I1089" i="5"/>
  <c r="I1103" i="5"/>
  <c r="Q1148" i="5"/>
  <c r="I1148" i="5"/>
  <c r="I1157" i="5"/>
  <c r="Q1182" i="5"/>
  <c r="Q1202" i="5"/>
  <c r="I1202" i="5"/>
  <c r="Q1211" i="5"/>
  <c r="I1211" i="5"/>
  <c r="Q1256" i="5"/>
  <c r="I1256" i="5"/>
  <c r="I1283" i="5"/>
  <c r="I1340" i="5"/>
  <c r="Q1350" i="5"/>
  <c r="I1350" i="5"/>
  <c r="Q1373" i="5"/>
  <c r="I1373" i="5"/>
  <c r="H1381" i="5"/>
  <c r="Q1381" i="5"/>
  <c r="I1381" i="5"/>
  <c r="I1442" i="5"/>
  <c r="I1444" i="5"/>
  <c r="H1444" i="5"/>
  <c r="Q1448" i="5"/>
  <c r="I1448" i="5"/>
  <c r="H1448" i="5"/>
  <c r="I1465" i="5"/>
  <c r="H1465" i="5"/>
  <c r="Q1465" i="5"/>
  <c r="H602" i="5"/>
  <c r="I627" i="5"/>
  <c r="Q632" i="5"/>
  <c r="I674" i="5"/>
  <c r="I699" i="5"/>
  <c r="Q704" i="5"/>
  <c r="I746" i="5"/>
  <c r="I771" i="5"/>
  <c r="I890" i="5"/>
  <c r="I909" i="5"/>
  <c r="H921" i="5"/>
  <c r="Q945" i="5"/>
  <c r="I945" i="5"/>
  <c r="I977" i="5"/>
  <c r="H1001" i="5"/>
  <c r="H1032" i="5"/>
  <c r="Q1058" i="5"/>
  <c r="I1058" i="5"/>
  <c r="I1068" i="5"/>
  <c r="Q1080" i="5"/>
  <c r="H1082" i="5"/>
  <c r="Q1091" i="5"/>
  <c r="H1091" i="5"/>
  <c r="I1098" i="5"/>
  <c r="Q1119" i="5"/>
  <c r="I1121" i="5"/>
  <c r="H1148" i="5"/>
  <c r="I1193" i="5"/>
  <c r="H1202" i="5"/>
  <c r="H1211" i="5"/>
  <c r="Q1238" i="5"/>
  <c r="I1238" i="5"/>
  <c r="H1247" i="5"/>
  <c r="H1256" i="5"/>
  <c r="I1287" i="5"/>
  <c r="H1329" i="5"/>
  <c r="Q1331" i="5"/>
  <c r="I1331" i="5"/>
  <c r="I1344" i="5"/>
  <c r="H1350" i="5"/>
  <c r="H1373" i="5"/>
  <c r="H1406" i="5"/>
  <c r="I1429" i="5"/>
  <c r="H1429" i="5"/>
  <c r="Q1429" i="5"/>
  <c r="Q1436" i="5"/>
  <c r="I1436" i="5"/>
  <c r="H1436" i="5"/>
  <c r="H1446" i="5"/>
  <c r="Q513" i="5"/>
  <c r="Q518" i="5"/>
  <c r="H479" i="5"/>
  <c r="H522" i="5"/>
  <c r="Q527" i="5"/>
  <c r="I527" i="5"/>
  <c r="I540" i="5"/>
  <c r="I654" i="5"/>
  <c r="H654" i="5"/>
  <c r="Q671" i="5"/>
  <c r="I671" i="5"/>
  <c r="I726" i="5"/>
  <c r="H726" i="5"/>
  <c r="Q743" i="5"/>
  <c r="I743" i="5"/>
  <c r="I798" i="5"/>
  <c r="H798" i="5"/>
  <c r="Q815" i="5"/>
  <c r="I815" i="5"/>
  <c r="I870" i="5"/>
  <c r="H870" i="5"/>
  <c r="Q887" i="5"/>
  <c r="I887" i="5"/>
  <c r="H911" i="5"/>
  <c r="Q911" i="5"/>
  <c r="Q974" i="5"/>
  <c r="I974" i="5"/>
  <c r="Q1125" i="5"/>
  <c r="I1125" i="5"/>
  <c r="I1293" i="5"/>
  <c r="H1293" i="5"/>
  <c r="Q1304" i="5"/>
  <c r="H1304" i="5"/>
  <c r="I1329" i="5"/>
  <c r="H1331" i="5"/>
  <c r="Q1342" i="5"/>
  <c r="I1406" i="5"/>
  <c r="I1408" i="5"/>
  <c r="H1408" i="5"/>
  <c r="Q1412" i="5"/>
  <c r="I1412" i="5"/>
  <c r="H1412" i="5"/>
  <c r="I1446" i="5"/>
  <c r="Q1454" i="5"/>
  <c r="I1454" i="5"/>
  <c r="Q1472" i="5"/>
  <c r="I1472" i="5"/>
  <c r="H1472" i="5"/>
  <c r="Q1480" i="5"/>
  <c r="Q1482" i="5"/>
  <c r="Q1619" i="5"/>
  <c r="I1619" i="5"/>
  <c r="H1619" i="5"/>
  <c r="Q1669" i="5"/>
  <c r="I1669" i="5"/>
  <c r="I1820" i="5"/>
  <c r="Q1820" i="5"/>
  <c r="H1820" i="5"/>
  <c r="I1705" i="5"/>
  <c r="H1705" i="5"/>
  <c r="Q1705" i="5"/>
  <c r="I1835" i="5"/>
  <c r="Q1835" i="5"/>
  <c r="Q1837" i="5"/>
  <c r="I1837" i="5"/>
  <c r="H1837" i="5"/>
  <c r="I1964" i="5"/>
  <c r="H1964" i="5"/>
  <c r="Q2001" i="5"/>
  <c r="I2001" i="5"/>
  <c r="Q2026" i="5"/>
  <c r="I2026" i="5"/>
  <c r="Q1220" i="5"/>
  <c r="I1220" i="5"/>
  <c r="Q1284" i="5"/>
  <c r="I1284" i="5"/>
  <c r="Q1337" i="5"/>
  <c r="I1337" i="5"/>
  <c r="H1354" i="5"/>
  <c r="Q1354" i="5"/>
  <c r="I1354" i="5"/>
  <c r="I1377" i="5"/>
  <c r="H1377" i="5"/>
  <c r="Q1377" i="5"/>
  <c r="Q1491" i="5"/>
  <c r="I1491" i="5"/>
  <c r="H1491" i="5"/>
  <c r="H1525" i="5"/>
  <c r="Q1525" i="5"/>
  <c r="H1527" i="5"/>
  <c r="Q1527" i="5"/>
  <c r="I1640" i="5"/>
  <c r="Q1640" i="5"/>
  <c r="H1642" i="5"/>
  <c r="Q1642" i="5"/>
  <c r="I1642" i="5"/>
  <c r="H1668" i="5"/>
  <c r="Q1668" i="5"/>
  <c r="I1670" i="5"/>
  <c r="H1670" i="5"/>
  <c r="Q1670" i="5"/>
  <c r="I1757" i="5"/>
  <c r="Q1757" i="5"/>
  <c r="H1757" i="5"/>
  <c r="Q1767" i="5"/>
  <c r="I1767" i="5"/>
  <c r="I1829" i="5"/>
  <c r="Q1829" i="5"/>
  <c r="Q1831" i="5"/>
  <c r="I1831" i="5"/>
  <c r="H1831" i="5"/>
  <c r="Q1055" i="5"/>
  <c r="H1055" i="5"/>
  <c r="Q1127" i="5"/>
  <c r="H1127" i="5"/>
  <c r="H1324" i="5"/>
  <c r="Q1324" i="5"/>
  <c r="H1375" i="5"/>
  <c r="Q1375" i="5"/>
  <c r="I1375" i="5"/>
  <c r="I1399" i="5"/>
  <c r="H1399" i="5"/>
  <c r="Q1399" i="5"/>
  <c r="I1423" i="5"/>
  <c r="H1423" i="5"/>
  <c r="Q1439" i="5"/>
  <c r="I1439" i="5"/>
  <c r="H1439" i="5"/>
  <c r="I1468" i="5"/>
  <c r="H1468" i="5"/>
  <c r="I1533" i="5"/>
  <c r="H1533" i="5"/>
  <c r="Q1533" i="5"/>
  <c r="I1623" i="5"/>
  <c r="H1623" i="5"/>
  <c r="H1627" i="5"/>
  <c r="Q1627" i="5"/>
  <c r="Q1812" i="5"/>
  <c r="I1812" i="5"/>
  <c r="H1812" i="5"/>
  <c r="I897" i="5"/>
  <c r="I947" i="5"/>
  <c r="I1005" i="5"/>
  <c r="I1055" i="5"/>
  <c r="H1070" i="5"/>
  <c r="H1107" i="5"/>
  <c r="H1112" i="5"/>
  <c r="I1127" i="5"/>
  <c r="H1151" i="5"/>
  <c r="H1158" i="5"/>
  <c r="Q1184" i="5"/>
  <c r="I1184" i="5"/>
  <c r="H1215" i="5"/>
  <c r="H1265" i="5"/>
  <c r="Q1286" i="5"/>
  <c r="H1286" i="5"/>
  <c r="Q1302" i="5"/>
  <c r="I1302" i="5"/>
  <c r="H1316" i="5"/>
  <c r="H1318" i="5"/>
  <c r="Q1318" i="5"/>
  <c r="I1318" i="5"/>
  <c r="I1324" i="5"/>
  <c r="H1326" i="5"/>
  <c r="H1362" i="5"/>
  <c r="H1393" i="5"/>
  <c r="Q1393" i="5"/>
  <c r="I1395" i="5"/>
  <c r="H1395" i="5"/>
  <c r="Q1395" i="5"/>
  <c r="H1437" i="5"/>
  <c r="H1470" i="5"/>
  <c r="Q1481" i="5"/>
  <c r="I1481" i="5"/>
  <c r="H1481" i="5"/>
  <c r="H1509" i="5"/>
  <c r="Q1511" i="5"/>
  <c r="I1511" i="5"/>
  <c r="H1511" i="5"/>
  <c r="H1531" i="5"/>
  <c r="I1531" i="5"/>
  <c r="Q1531" i="5"/>
  <c r="H1565" i="5"/>
  <c r="I1627" i="5"/>
  <c r="H1734" i="5"/>
  <c r="I1796" i="5"/>
  <c r="Q1796" i="5"/>
  <c r="I1800" i="5"/>
  <c r="Q1800" i="5"/>
  <c r="I1825" i="5"/>
  <c r="H1825" i="5"/>
  <c r="Q1825" i="5"/>
  <c r="H1357" i="5"/>
  <c r="Q1357" i="5"/>
  <c r="I1359" i="5"/>
  <c r="H1359" i="5"/>
  <c r="I1420" i="5"/>
  <c r="H1420" i="5"/>
  <c r="Q1424" i="5"/>
  <c r="I1424" i="5"/>
  <c r="H1424" i="5"/>
  <c r="I1456" i="5"/>
  <c r="H1456" i="5"/>
  <c r="Q1460" i="5"/>
  <c r="I1460" i="5"/>
  <c r="H1460" i="5"/>
  <c r="Q1499" i="5"/>
  <c r="I1499" i="5"/>
  <c r="H1499" i="5"/>
  <c r="H1516" i="5"/>
  <c r="Q1516" i="5"/>
  <c r="Q1583" i="5"/>
  <c r="H1583" i="5"/>
  <c r="Q1610" i="5"/>
  <c r="H1610" i="5"/>
  <c r="I1620" i="5"/>
  <c r="H1620" i="5"/>
  <c r="H1690" i="5"/>
  <c r="Q1690" i="5"/>
  <c r="I1782" i="5"/>
  <c r="Q1782" i="5"/>
  <c r="Q1806" i="5"/>
  <c r="I1806" i="5"/>
  <c r="H1806" i="5"/>
  <c r="I1997" i="5"/>
  <c r="H1997" i="5"/>
  <c r="Q1997" i="5"/>
  <c r="H1145" i="5"/>
  <c r="H1163" i="5"/>
  <c r="H1181" i="5"/>
  <c r="H1199" i="5"/>
  <c r="H1217" i="5"/>
  <c r="H1235" i="5"/>
  <c r="H1253" i="5"/>
  <c r="H1271" i="5"/>
  <c r="H1289" i="5"/>
  <c r="H1307" i="5"/>
  <c r="H1319" i="5"/>
  <c r="H1339" i="5"/>
  <c r="Q1339" i="5"/>
  <c r="I1341" i="5"/>
  <c r="H1341" i="5"/>
  <c r="I1357" i="5"/>
  <c r="I1363" i="5"/>
  <c r="H1370" i="5"/>
  <c r="H1383" i="5"/>
  <c r="H1422" i="5"/>
  <c r="H1458" i="5"/>
  <c r="I1479" i="5"/>
  <c r="H1479" i="5"/>
  <c r="Q1479" i="5"/>
  <c r="H1493" i="5"/>
  <c r="I1516" i="5"/>
  <c r="H1522" i="5"/>
  <c r="I1522" i="5"/>
  <c r="Q1522" i="5"/>
  <c r="I1583" i="5"/>
  <c r="I1587" i="5"/>
  <c r="Q1589" i="5"/>
  <c r="I1589" i="5"/>
  <c r="H1589" i="5"/>
  <c r="I1608" i="5"/>
  <c r="I1610" i="5"/>
  <c r="I1690" i="5"/>
  <c r="Q1692" i="5"/>
  <c r="I1692" i="5"/>
  <c r="H1692" i="5"/>
  <c r="I1745" i="5"/>
  <c r="Q1745" i="5"/>
  <c r="I1775" i="5"/>
  <c r="Q1775" i="5"/>
  <c r="H1782" i="5"/>
  <c r="I1886" i="5"/>
  <c r="H1886" i="5"/>
  <c r="Q1886" i="5"/>
  <c r="I1928" i="5"/>
  <c r="H1928" i="5"/>
  <c r="Q1928" i="5"/>
  <c r="I1937" i="5"/>
  <c r="H1937" i="5"/>
  <c r="Q1937" i="5"/>
  <c r="Q1385" i="5"/>
  <c r="I1385" i="5"/>
  <c r="H1390" i="5"/>
  <c r="Q1390" i="5"/>
  <c r="I1390" i="5"/>
  <c r="I1405" i="5"/>
  <c r="H1405" i="5"/>
  <c r="Q1405" i="5"/>
  <c r="I1411" i="5"/>
  <c r="H1411" i="5"/>
  <c r="I1441" i="5"/>
  <c r="H1441" i="5"/>
  <c r="Q1441" i="5"/>
  <c r="I1447" i="5"/>
  <c r="H1447" i="5"/>
  <c r="H1477" i="5"/>
  <c r="Q1477" i="5"/>
  <c r="I1477" i="5"/>
  <c r="I1497" i="5"/>
  <c r="H1497" i="5"/>
  <c r="Q1497" i="5"/>
  <c r="H1585" i="5"/>
  <c r="I1585" i="5"/>
  <c r="H1597" i="5"/>
  <c r="Q1597" i="5"/>
  <c r="Q1601" i="5"/>
  <c r="I1601" i="5"/>
  <c r="H1601" i="5"/>
  <c r="H1618" i="5"/>
  <c r="Q1618" i="5"/>
  <c r="I1618" i="5"/>
  <c r="I1645" i="5"/>
  <c r="Q1645" i="5"/>
  <c r="H1720" i="5"/>
  <c r="I1720" i="5"/>
  <c r="H1747" i="5"/>
  <c r="Q1747" i="5"/>
  <c r="I1747" i="5"/>
  <c r="I1813" i="5"/>
  <c r="H1813" i="5"/>
  <c r="Q1813" i="5"/>
  <c r="I1949" i="5"/>
  <c r="H1949" i="5"/>
  <c r="Q1949" i="5"/>
  <c r="H1321" i="5"/>
  <c r="Q1321" i="5"/>
  <c r="I1323" i="5"/>
  <c r="H1323" i="5"/>
  <c r="H1347" i="5"/>
  <c r="Q1367" i="5"/>
  <c r="I1367" i="5"/>
  <c r="H1372" i="5"/>
  <c r="Q1372" i="5"/>
  <c r="I1372" i="5"/>
  <c r="H1385" i="5"/>
  <c r="H1430" i="5"/>
  <c r="H1466" i="5"/>
  <c r="H1545" i="5"/>
  <c r="Q1568" i="5"/>
  <c r="I1568" i="5"/>
  <c r="H1568" i="5"/>
  <c r="I1570" i="5"/>
  <c r="I1572" i="5"/>
  <c r="I1597" i="5"/>
  <c r="H1603" i="5"/>
  <c r="I1603" i="5"/>
  <c r="Q1603" i="5"/>
  <c r="Q1632" i="5"/>
  <c r="I1632" i="5"/>
  <c r="I1636" i="5"/>
  <c r="H1645" i="5"/>
  <c r="Q1659" i="5"/>
  <c r="H1659" i="5"/>
  <c r="Q1671" i="5"/>
  <c r="I1671" i="5"/>
  <c r="I1793" i="5"/>
  <c r="Q1793" i="5"/>
  <c r="H1793" i="5"/>
  <c r="Q1884" i="5"/>
  <c r="I1884" i="5"/>
  <c r="H1884" i="5"/>
  <c r="I1904" i="5"/>
  <c r="Q1904" i="5"/>
  <c r="Q1935" i="5"/>
  <c r="I1935" i="5"/>
  <c r="H1935" i="5"/>
  <c r="H1495" i="5"/>
  <c r="Q1495" i="5"/>
  <c r="I1495" i="5"/>
  <c r="H1540" i="5"/>
  <c r="Q1540" i="5"/>
  <c r="H1590" i="5"/>
  <c r="Q1590" i="5"/>
  <c r="I1648" i="5"/>
  <c r="H1648" i="5"/>
  <c r="H1675" i="5"/>
  <c r="Q1675" i="5"/>
  <c r="I1865" i="5"/>
  <c r="Q1865" i="5"/>
  <c r="Q2033" i="5"/>
  <c r="I2033" i="5"/>
  <c r="H2044" i="5"/>
  <c r="Q2044" i="5"/>
  <c r="Q2046" i="5"/>
  <c r="I2046" i="5"/>
  <c r="H2046" i="5"/>
  <c r="H1328" i="5"/>
  <c r="H1346" i="5"/>
  <c r="H1364" i="5"/>
  <c r="H1382" i="5"/>
  <c r="I1483" i="5"/>
  <c r="Q1490" i="5"/>
  <c r="I1490" i="5"/>
  <c r="Q1526" i="5"/>
  <c r="I1526" i="5"/>
  <c r="Q1542" i="5"/>
  <c r="I1542" i="5"/>
  <c r="I1551" i="5"/>
  <c r="H1551" i="5"/>
  <c r="Q1592" i="5"/>
  <c r="I1592" i="5"/>
  <c r="H1633" i="5"/>
  <c r="Q1633" i="5"/>
  <c r="Q1635" i="5"/>
  <c r="H1635" i="5"/>
  <c r="I1673" i="5"/>
  <c r="Q1673" i="5"/>
  <c r="H1673" i="5"/>
  <c r="I1685" i="5"/>
  <c r="Q1685" i="5"/>
  <c r="I1694" i="5"/>
  <c r="H1694" i="5"/>
  <c r="Q1694" i="5"/>
  <c r="I1760" i="5"/>
  <c r="Q1760" i="5"/>
  <c r="Q1854" i="5"/>
  <c r="I1854" i="5"/>
  <c r="H1854" i="5"/>
  <c r="Q1881" i="5"/>
  <c r="I1881" i="5"/>
  <c r="Q2023" i="5"/>
  <c r="I2023" i="5"/>
  <c r="H2023" i="5"/>
  <c r="Q2069" i="5"/>
  <c r="I2069" i="5"/>
  <c r="I1402" i="5"/>
  <c r="H1402" i="5"/>
  <c r="I1414" i="5"/>
  <c r="H1414" i="5"/>
  <c r="I1426" i="5"/>
  <c r="H1426" i="5"/>
  <c r="I1438" i="5"/>
  <c r="H1438" i="5"/>
  <c r="I1450" i="5"/>
  <c r="H1450" i="5"/>
  <c r="I1462" i="5"/>
  <c r="H1462" i="5"/>
  <c r="H1474" i="5"/>
  <c r="I1474" i="5"/>
  <c r="Q1508" i="5"/>
  <c r="I1508" i="5"/>
  <c r="H1513" i="5"/>
  <c r="I1513" i="5"/>
  <c r="Q1562" i="5"/>
  <c r="I1562" i="5"/>
  <c r="H1626" i="5"/>
  <c r="Q1626" i="5"/>
  <c r="I1664" i="5"/>
  <c r="H1664" i="5"/>
  <c r="I1679" i="5"/>
  <c r="Q1679" i="5"/>
  <c r="H1679" i="5"/>
  <c r="I1712" i="5"/>
  <c r="H1712" i="5"/>
  <c r="Q1726" i="5"/>
  <c r="I1726" i="5"/>
  <c r="H1726" i="5"/>
  <c r="I1743" i="5"/>
  <c r="H1743" i="5"/>
  <c r="Q1764" i="5"/>
  <c r="H1764" i="5"/>
  <c r="I1788" i="5"/>
  <c r="H1788" i="5"/>
  <c r="Q1809" i="5"/>
  <c r="I1809" i="5"/>
  <c r="H1809" i="5"/>
  <c r="H1881" i="5"/>
  <c r="Q1941" i="5"/>
  <c r="I1941" i="5"/>
  <c r="Q1966" i="5"/>
  <c r="I1966" i="5"/>
  <c r="Q1987" i="5"/>
  <c r="I1987" i="5"/>
  <c r="H1987" i="5"/>
  <c r="H2069" i="5"/>
  <c r="H1325" i="5"/>
  <c r="H1343" i="5"/>
  <c r="H1361" i="5"/>
  <c r="H1379" i="5"/>
  <c r="H1397" i="5"/>
  <c r="H1409" i="5"/>
  <c r="H1421" i="5"/>
  <c r="H1433" i="5"/>
  <c r="H1445" i="5"/>
  <c r="H1457" i="5"/>
  <c r="H1469" i="5"/>
  <c r="H1485" i="5"/>
  <c r="H1492" i="5"/>
  <c r="I1492" i="5"/>
  <c r="H1508" i="5"/>
  <c r="I1515" i="5"/>
  <c r="Q1517" i="5"/>
  <c r="I1517" i="5"/>
  <c r="H1517" i="5"/>
  <c r="I1528" i="5"/>
  <c r="H1537" i="5"/>
  <c r="Q1537" i="5"/>
  <c r="H1562" i="5"/>
  <c r="I1564" i="5"/>
  <c r="I1579" i="5"/>
  <c r="H1594" i="5"/>
  <c r="Q1594" i="5"/>
  <c r="I1594" i="5"/>
  <c r="I1609" i="5"/>
  <c r="I1626" i="5"/>
  <c r="H1706" i="5"/>
  <c r="H1710" i="5"/>
  <c r="I1716" i="5"/>
  <c r="H1716" i="5"/>
  <c r="Q1716" i="5"/>
  <c r="H1741" i="5"/>
  <c r="I1764" i="5"/>
  <c r="I1774" i="5"/>
  <c r="H1774" i="5"/>
  <c r="H1803" i="5"/>
  <c r="I1861" i="5"/>
  <c r="H1861" i="5"/>
  <c r="Q1861" i="5"/>
  <c r="Q1932" i="5"/>
  <c r="I1932" i="5"/>
  <c r="H1932" i="5"/>
  <c r="H1941" i="5"/>
  <c r="H1966" i="5"/>
  <c r="I1970" i="5"/>
  <c r="H1970" i="5"/>
  <c r="Q1970" i="5"/>
  <c r="Q2013" i="5"/>
  <c r="I2013" i="5"/>
  <c r="I1787" i="5"/>
  <c r="H1787" i="5"/>
  <c r="Q1920" i="5"/>
  <c r="I1920" i="5"/>
  <c r="I1960" i="5"/>
  <c r="H1960" i="5"/>
  <c r="Q1544" i="5"/>
  <c r="I1544" i="5"/>
  <c r="H1549" i="5"/>
  <c r="I1549" i="5"/>
  <c r="Q1580" i="5"/>
  <c r="I1580" i="5"/>
  <c r="H1621" i="5"/>
  <c r="I1621" i="5"/>
  <c r="I1637" i="5"/>
  <c r="H1637" i="5"/>
  <c r="H1696" i="5"/>
  <c r="Q1696" i="5"/>
  <c r="H1722" i="5"/>
  <c r="I1722" i="5"/>
  <c r="I1736" i="5"/>
  <c r="H1736" i="5"/>
  <c r="Q1736" i="5"/>
  <c r="I1781" i="5"/>
  <c r="Q1781" i="5"/>
  <c r="I1783" i="5"/>
  <c r="H1818" i="5"/>
  <c r="I1826" i="5"/>
  <c r="Q1826" i="5"/>
  <c r="H1826" i="5"/>
  <c r="H1918" i="5"/>
  <c r="H1920" i="5"/>
  <c r="H1968" i="5"/>
  <c r="Q1972" i="5"/>
  <c r="I1972" i="5"/>
  <c r="H1972" i="5"/>
  <c r="Q1989" i="5"/>
  <c r="I1989" i="5"/>
  <c r="H2113" i="5"/>
  <c r="Q2113" i="5"/>
  <c r="I2113" i="5"/>
  <c r="Q1596" i="5"/>
  <c r="I1596" i="5"/>
  <c r="H1612" i="5"/>
  <c r="Q1612" i="5"/>
  <c r="H1650" i="5"/>
  <c r="I1650" i="5"/>
  <c r="I1652" i="5"/>
  <c r="H1652" i="5"/>
  <c r="I1678" i="5"/>
  <c r="H1678" i="5"/>
  <c r="I1698" i="5"/>
  <c r="I1700" i="5"/>
  <c r="H1700" i="5"/>
  <c r="I1731" i="5"/>
  <c r="Q1759" i="5"/>
  <c r="I1759" i="5"/>
  <c r="I1768" i="5"/>
  <c r="H1768" i="5"/>
  <c r="I1785" i="5"/>
  <c r="I1810" i="5"/>
  <c r="Q1824" i="5"/>
  <c r="I1824" i="5"/>
  <c r="H1824" i="5"/>
  <c r="I1850" i="5"/>
  <c r="H1850" i="5"/>
  <c r="I1864" i="5"/>
  <c r="Q1864" i="5"/>
  <c r="H1864" i="5"/>
  <c r="Q1890" i="5"/>
  <c r="I1890" i="5"/>
  <c r="Q1960" i="5"/>
  <c r="I1985" i="5"/>
  <c r="H1985" i="5"/>
  <c r="Q1985" i="5"/>
  <c r="Q1614" i="5"/>
  <c r="I1614" i="5"/>
  <c r="H1630" i="5"/>
  <c r="Q1630" i="5"/>
  <c r="I1663" i="5"/>
  <c r="H1663" i="5"/>
  <c r="H1711" i="5"/>
  <c r="I1711" i="5"/>
  <c r="I1750" i="5"/>
  <c r="Q1750" i="5"/>
  <c r="Q1783" i="5"/>
  <c r="I1856" i="5"/>
  <c r="Q1856" i="5"/>
  <c r="I1860" i="5"/>
  <c r="H1860" i="5"/>
  <c r="Q1860" i="5"/>
  <c r="Q1906" i="5"/>
  <c r="I1906" i="5"/>
  <c r="I1908" i="5"/>
  <c r="H1908" i="5"/>
  <c r="Q1908" i="5"/>
  <c r="I1958" i="5"/>
  <c r="H1958" i="5"/>
  <c r="Q1958" i="5"/>
  <c r="I1658" i="5"/>
  <c r="Q1658" i="5"/>
  <c r="I1754" i="5"/>
  <c r="Q1754" i="5"/>
  <c r="I1761" i="5"/>
  <c r="H1761" i="5"/>
  <c r="Q1795" i="5"/>
  <c r="I1795" i="5"/>
  <c r="I1922" i="5"/>
  <c r="H1922" i="5"/>
  <c r="Q1922" i="5"/>
  <c r="I1653" i="5"/>
  <c r="Q1653" i="5"/>
  <c r="I1725" i="5"/>
  <c r="Q1725" i="5"/>
  <c r="I1889" i="5"/>
  <c r="Q1889" i="5"/>
  <c r="I1895" i="5"/>
  <c r="Q1895" i="5"/>
  <c r="I1946" i="5"/>
  <c r="H1946" i="5"/>
  <c r="Q1946" i="5"/>
  <c r="Q1990" i="5"/>
  <c r="I1990" i="5"/>
  <c r="Q2020" i="5"/>
  <c r="I2020" i="5"/>
  <c r="I1836" i="5"/>
  <c r="H1836" i="5"/>
  <c r="I1872" i="5"/>
  <c r="H1872" i="5"/>
  <c r="Q1876" i="5"/>
  <c r="I1876" i="5"/>
  <c r="I1897" i="5"/>
  <c r="H1897" i="5"/>
  <c r="Q1897" i="5"/>
  <c r="Q1953" i="5"/>
  <c r="I1953" i="5"/>
  <c r="H1990" i="5"/>
  <c r="I2006" i="5"/>
  <c r="H2006" i="5"/>
  <c r="Q2006" i="5"/>
  <c r="H2020" i="5"/>
  <c r="Q2028" i="5"/>
  <c r="I2028" i="5"/>
  <c r="H2038" i="5"/>
  <c r="I2038" i="5"/>
  <c r="Q2038" i="5"/>
  <c r="I2061" i="5"/>
  <c r="H2061" i="5"/>
  <c r="Q2061" i="5"/>
  <c r="I1598" i="5"/>
  <c r="I1616" i="5"/>
  <c r="I1634" i="5"/>
  <c r="I1655" i="5"/>
  <c r="H1655" i="5"/>
  <c r="I1674" i="5"/>
  <c r="I1676" i="5"/>
  <c r="Q1676" i="5"/>
  <c r="I1718" i="5"/>
  <c r="Q1718" i="5"/>
  <c r="I1727" i="5"/>
  <c r="H1727" i="5"/>
  <c r="H1742" i="5"/>
  <c r="I1749" i="5"/>
  <c r="I1751" i="5"/>
  <c r="Q1751" i="5"/>
  <c r="I1770" i="5"/>
  <c r="I1772" i="5"/>
  <c r="H1772" i="5"/>
  <c r="Q1772" i="5"/>
  <c r="I1790" i="5"/>
  <c r="Q1790" i="5"/>
  <c r="H1799" i="5"/>
  <c r="I1817" i="5"/>
  <c r="Q1817" i="5"/>
  <c r="H1817" i="5"/>
  <c r="H1832" i="5"/>
  <c r="H1834" i="5"/>
  <c r="I1840" i="5"/>
  <c r="Q1842" i="5"/>
  <c r="I1842" i="5"/>
  <c r="Q1851" i="5"/>
  <c r="I1870" i="5"/>
  <c r="I1874" i="5"/>
  <c r="Q1874" i="5"/>
  <c r="H1876" i="5"/>
  <c r="H1909" i="5"/>
  <c r="H1911" i="5"/>
  <c r="Q1951" i="5"/>
  <c r="I1951" i="5"/>
  <c r="H1953" i="5"/>
  <c r="Q1980" i="5"/>
  <c r="I1980" i="5"/>
  <c r="H2028" i="5"/>
  <c r="H2049" i="5"/>
  <c r="H2057" i="5"/>
  <c r="H2059" i="5"/>
  <c r="Q2059" i="5"/>
  <c r="H2075" i="5"/>
  <c r="H2077" i="5"/>
  <c r="Q2077" i="5"/>
  <c r="H2090" i="5"/>
  <c r="Q1984" i="5"/>
  <c r="I1984" i="5"/>
  <c r="H1984" i="5"/>
  <c r="Q2093" i="5"/>
  <c r="I2093" i="5"/>
  <c r="H2093" i="5"/>
  <c r="H1885" i="5"/>
  <c r="I1892" i="5"/>
  <c r="Q1892" i="5"/>
  <c r="H1910" i="5"/>
  <c r="H1917" i="5"/>
  <c r="I1936" i="5"/>
  <c r="H1936" i="5"/>
  <c r="I1940" i="5"/>
  <c r="H1940" i="5"/>
  <c r="H1942" i="5"/>
  <c r="H1959" i="5"/>
  <c r="I1961" i="5"/>
  <c r="H1961" i="5"/>
  <c r="Q1965" i="5"/>
  <c r="I1965" i="5"/>
  <c r="I1982" i="5"/>
  <c r="H1982" i="5"/>
  <c r="Q1982" i="5"/>
  <c r="H1992" i="5"/>
  <c r="Q2070" i="5"/>
  <c r="I2070" i="5"/>
  <c r="I1709" i="5"/>
  <c r="Q1709" i="5"/>
  <c r="H1766" i="5"/>
  <c r="H1784" i="5"/>
  <c r="I1814" i="5"/>
  <c r="H1814" i="5"/>
  <c r="I1823" i="5"/>
  <c r="Q1823" i="5"/>
  <c r="H1828" i="5"/>
  <c r="H1839" i="5"/>
  <c r="I1853" i="5"/>
  <c r="Q1853" i="5"/>
  <c r="H1862" i="5"/>
  <c r="I1917" i="5"/>
  <c r="I1934" i="5"/>
  <c r="H1934" i="5"/>
  <c r="Q1934" i="5"/>
  <c r="I1959" i="5"/>
  <c r="Q1996" i="5"/>
  <c r="I1996" i="5"/>
  <c r="H1996" i="5"/>
  <c r="Q2025" i="5"/>
  <c r="I2025" i="5"/>
  <c r="H2025" i="5"/>
  <c r="Q2085" i="5"/>
  <c r="I2085" i="5"/>
  <c r="Q2087" i="5"/>
  <c r="I2087" i="5"/>
  <c r="H2087" i="5"/>
  <c r="Q2114" i="5"/>
  <c r="I2114" i="5"/>
  <c r="H2114" i="5"/>
  <c r="Q2139" i="5"/>
  <c r="I2139" i="5"/>
  <c r="Q2141" i="5"/>
  <c r="I2141" i="5"/>
  <c r="H2141" i="5"/>
  <c r="I1973" i="5"/>
  <c r="H1973" i="5"/>
  <c r="Q1977" i="5"/>
  <c r="I1977" i="5"/>
  <c r="I1994" i="5"/>
  <c r="H1994" i="5"/>
  <c r="Q1994" i="5"/>
  <c r="H2083" i="5"/>
  <c r="Q2083" i="5"/>
  <c r="Q2108" i="5"/>
  <c r="I2108" i="5"/>
  <c r="H2137" i="5"/>
  <c r="Q2137" i="5"/>
  <c r="H2139" i="5"/>
  <c r="H1903" i="5"/>
  <c r="Q1910" i="5"/>
  <c r="H1923" i="5"/>
  <c r="I1925" i="5"/>
  <c r="H1925" i="5"/>
  <c r="Q1929" i="5"/>
  <c r="I1929" i="5"/>
  <c r="Q1936" i="5"/>
  <c r="Q1940" i="5"/>
  <c r="I1944" i="5"/>
  <c r="I1948" i="5"/>
  <c r="H1948" i="5"/>
  <c r="I1952" i="5"/>
  <c r="H1952" i="5"/>
  <c r="Q1961" i="5"/>
  <c r="H1975" i="5"/>
  <c r="H1977" i="5"/>
  <c r="I2004" i="5"/>
  <c r="Q2008" i="5"/>
  <c r="I2008" i="5"/>
  <c r="H2008" i="5"/>
  <c r="Q2039" i="5"/>
  <c r="I2039" i="5"/>
  <c r="I2083" i="5"/>
  <c r="H2096" i="5"/>
  <c r="H2098" i="5"/>
  <c r="Q2098" i="5"/>
  <c r="H2106" i="5"/>
  <c r="H2108" i="5"/>
  <c r="I2137" i="5"/>
  <c r="H2041" i="5"/>
  <c r="Q2041" i="5"/>
  <c r="I2043" i="5"/>
  <c r="H2043" i="5"/>
  <c r="H2116" i="5"/>
  <c r="Q2116" i="5"/>
  <c r="H1811" i="5"/>
  <c r="H1822" i="5"/>
  <c r="H1833" i="5"/>
  <c r="H1847" i="5"/>
  <c r="H1858" i="5"/>
  <c r="H1869" i="5"/>
  <c r="H1883" i="5"/>
  <c r="H1894" i="5"/>
  <c r="H1905" i="5"/>
  <c r="H1919" i="5"/>
  <c r="I1931" i="5"/>
  <c r="H1931" i="5"/>
  <c r="I1943" i="5"/>
  <c r="H1943" i="5"/>
  <c r="I1955" i="5"/>
  <c r="H1955" i="5"/>
  <c r="I1967" i="5"/>
  <c r="H1967" i="5"/>
  <c r="I1979" i="5"/>
  <c r="H1979" i="5"/>
  <c r="I1991" i="5"/>
  <c r="H1991" i="5"/>
  <c r="I2003" i="5"/>
  <c r="H2003" i="5"/>
  <c r="I2015" i="5"/>
  <c r="H2015" i="5"/>
  <c r="I2041" i="5"/>
  <c r="H2095" i="5"/>
  <c r="Q2095" i="5"/>
  <c r="Q2118" i="5"/>
  <c r="I2118" i="5"/>
  <c r="H2152" i="5"/>
  <c r="Q2152" i="5"/>
  <c r="H1808" i="5"/>
  <c r="H1844" i="5"/>
  <c r="H1880" i="5"/>
  <c r="H1916" i="5"/>
  <c r="H1926" i="5"/>
  <c r="H1938" i="5"/>
  <c r="H1950" i="5"/>
  <c r="H1962" i="5"/>
  <c r="H1974" i="5"/>
  <c r="H1986" i="5"/>
  <c r="H1998" i="5"/>
  <c r="H2010" i="5"/>
  <c r="H2022" i="5"/>
  <c r="I2032" i="5"/>
  <c r="I2065" i="5"/>
  <c r="H2078" i="5"/>
  <c r="H2080" i="5"/>
  <c r="Q2080" i="5"/>
  <c r="I2095" i="5"/>
  <c r="H2118" i="5"/>
  <c r="Q2144" i="5"/>
  <c r="H2144" i="5"/>
  <c r="H2150" i="5"/>
  <c r="I2152" i="5"/>
  <c r="I2078" i="5"/>
  <c r="I2080" i="5"/>
  <c r="Q2082" i="5"/>
  <c r="I2082" i="5"/>
  <c r="I2101" i="5"/>
  <c r="H2134" i="5"/>
  <c r="Q2134" i="5"/>
  <c r="I2144" i="5"/>
  <c r="I2150" i="5"/>
  <c r="I1976" i="5"/>
  <c r="H1976" i="5"/>
  <c r="I1988" i="5"/>
  <c r="H1988" i="5"/>
  <c r="I2000" i="5"/>
  <c r="H2000" i="5"/>
  <c r="I2012" i="5"/>
  <c r="H2012" i="5"/>
  <c r="H2036" i="5"/>
  <c r="I2047" i="5"/>
  <c r="I2054" i="5"/>
  <c r="H2056" i="5"/>
  <c r="Q2056" i="5"/>
  <c r="I2056" i="5"/>
  <c r="H2060" i="5"/>
  <c r="H2067" i="5"/>
  <c r="H2082" i="5"/>
  <c r="Q2105" i="5"/>
  <c r="I2105" i="5"/>
  <c r="H2105" i="5"/>
  <c r="H2126" i="5"/>
  <c r="H2132" i="5"/>
  <c r="I2136" i="5"/>
  <c r="I2154" i="5"/>
  <c r="I2074" i="5"/>
  <c r="H2079" i="5"/>
  <c r="I2092" i="5"/>
  <c r="H2097" i="5"/>
  <c r="I2110" i="5"/>
  <c r="H2115" i="5"/>
  <c r="I2128" i="5"/>
  <c r="H2133" i="5"/>
  <c r="I2146" i="5"/>
  <c r="H2151" i="5"/>
  <c r="H2018" i="5"/>
  <c r="Q2131" i="5"/>
  <c r="Q2149" i="5"/>
  <c r="I2035" i="5"/>
  <c r="I2053" i="5"/>
  <c r="I2071" i="5"/>
  <c r="I2084" i="5"/>
  <c r="I2089" i="5"/>
  <c r="I2102" i="5"/>
  <c r="I2107" i="5"/>
  <c r="I2120" i="5"/>
  <c r="I2125" i="5"/>
  <c r="H2130" i="5"/>
  <c r="I2138" i="5"/>
  <c r="I2143" i="5"/>
  <c r="H2148" i="5"/>
  <c r="Q2074" i="5"/>
  <c r="Q2092" i="5"/>
  <c r="Q2110" i="5"/>
  <c r="Q2128" i="5"/>
  <c r="H2135" i="5"/>
  <c r="Q2146" i="5"/>
  <c r="H2153" i="5"/>
  <c r="I2156"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B487BB0-443C-48C9-A862-A939CA13EB4C}" keepAlive="1" name="Query - categories" description="Connection to the 'categories' query in the workbook." type="5" refreshedVersion="8" background="1" saveData="1">
    <dbPr connection="Provider=Microsoft.Mashup.OleDb.1;Data Source=$Workbook$;Location=categories;Extended Properties=&quot;&quot;" command="SELECT * FROM [categories]"/>
  </connection>
  <connection id="2" xr16:uid="{EFC4D777-85E0-4B69-BF75-79260709C854}"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3" xr16:uid="{2F6BF4FB-9A90-4A6A-8CFD-AA7F813BE7A5}" keepAlive="1" name="Query - employees" description="Connection to the 'employees' query in the workbook." type="5" refreshedVersion="8" background="1" saveData="1">
    <dbPr connection="Provider=Microsoft.Mashup.OleDb.1;Data Source=$Workbook$;Location=employees;Extended Properties=&quot;&quot;" command="SELECT * FROM [employees]"/>
  </connection>
  <connection id="4" xr16:uid="{2284FF83-167A-458D-BF33-1D4E9DC6318E}" keepAlive="1" name="Query - order details" description="Connection to the 'order details' query in the workbook." type="5" refreshedVersion="8" background="1" saveData="1">
    <dbPr connection="Provider=Microsoft.Mashup.OleDb.1;Data Source=$Workbook$;Location=&quot;order details&quot;;Extended Properties=&quot;&quot;" command="SELECT * FROM [order details]"/>
  </connection>
  <connection id="5" xr16:uid="{3BFF620C-82E5-475E-80D5-15417CEB4F95}"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6" xr16:uid="{DF1F1C33-2030-46AD-A5CE-032A1F8AB2A7}"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7" xr16:uid="{808ADAE6-5851-4FFE-8FAD-14350E832020}" keepAlive="1" name="Query - shippers" description="Connection to the 'shippers' query in the workbook." type="5" refreshedVersion="8" background="1" saveData="1">
    <dbPr connection="Provider=Microsoft.Mashup.OleDb.1;Data Source=$Workbook$;Location=shippers;Extended Properties=&quot;&quot;" command="SELECT * FROM [shippers]"/>
  </connection>
  <connection id="8" xr16:uid="{02E7B9FB-168F-45CF-8D7B-54CAA46FA87F}" keepAlive="1" name="Query - suppliers" description="Connection to the 'suppliers' query in the workbook." type="5" refreshedVersion="8" background="1" saveData="1">
    <dbPr connection="Provider=Microsoft.Mashup.OleDb.1;Data Source=$Workbook$;Location=suppliers;Extended Properties=&quot;&quot;" command="SELECT * FROM [suppliers]"/>
  </connection>
  <connection id="9" xr16:uid="{140F2F96-D442-415E-B34D-D83E164F1D4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7AD7FB93-602D-46C8-83D9-8F1B2FFBA32E}" name="WorksheetConnection_Sales_analysis project.xlsx!customers" type="102" refreshedVersion="8" minRefreshableVersion="5">
    <extLst>
      <ext xmlns:x15="http://schemas.microsoft.com/office/spreadsheetml/2010/11/main" uri="{DE250136-89BD-433C-8126-D09CA5730AF9}">
        <x15:connection id="customers" autoDelete="1">
          <x15:rangePr sourceName="_xlcn.WorksheetConnection_Sales_analysisproject.xlsxcustomers1"/>
        </x15:connection>
      </ext>
    </extLst>
  </connection>
  <connection id="11" xr16:uid="{CE34EADE-19DD-4BCE-A020-84BA4CF706C0}" name="WorksheetConnection_Sales_analysis project.xlsx!order_details" type="102" refreshedVersion="8" minRefreshableVersion="5">
    <extLst>
      <ext xmlns:x15="http://schemas.microsoft.com/office/spreadsheetml/2010/11/main" uri="{DE250136-89BD-433C-8126-D09CA5730AF9}">
        <x15:connection id="order_details">
          <x15:rangePr sourceName="_xlcn.WorksheetConnection_Sales_analysisproject.xlsxorder_details1"/>
        </x15:connection>
      </ext>
    </extLst>
  </connection>
  <connection id="12" xr16:uid="{1A7A6418-7546-4D68-894D-8BF82E38407C}" name="WorksheetConnection_Sales_analysis project.xlsx!orders" type="102" refreshedVersion="8" minRefreshableVersion="5">
    <extLst>
      <ext xmlns:x15="http://schemas.microsoft.com/office/spreadsheetml/2010/11/main" uri="{DE250136-89BD-433C-8126-D09CA5730AF9}">
        <x15:connection id="orders">
          <x15:rangePr sourceName="_xlcn.WorksheetConnection_Sales_analysisproject.xlsxorders1"/>
        </x15:connection>
      </ext>
    </extLst>
  </connection>
</connections>
</file>

<file path=xl/sharedStrings.xml><?xml version="1.0" encoding="utf-8"?>
<sst xmlns="http://schemas.openxmlformats.org/spreadsheetml/2006/main" count="8485" uniqueCount="1230">
  <si>
    <t>CategoryID</t>
  </si>
  <si>
    <t>CategoryName</t>
  </si>
  <si>
    <t>Description</t>
  </si>
  <si>
    <t>Beverages</t>
  </si>
  <si>
    <t>Soft drinks, coffees, teas, beers, and ales</t>
  </si>
  <si>
    <t>Condiments</t>
  </si>
  <si>
    <t>Sweet and savory sauces, relishes, spreads, and seasonings</t>
  </si>
  <si>
    <t>Confections</t>
  </si>
  <si>
    <t>Desserts, candies, and sweet breads</t>
  </si>
  <si>
    <t>Dairy Products</t>
  </si>
  <si>
    <t>Cheeses</t>
  </si>
  <si>
    <t>Grains/Cereals</t>
  </si>
  <si>
    <t>Breads, crackers, pasta, and cereal</t>
  </si>
  <si>
    <t>Meat/Poultry</t>
  </si>
  <si>
    <t>Prepared meats</t>
  </si>
  <si>
    <t>Produce</t>
  </si>
  <si>
    <t>Dried fruit and bean curd</t>
  </si>
  <si>
    <t>Seafood</t>
  </si>
  <si>
    <t>Seaweed and fish</t>
  </si>
  <si>
    <t>Column1</t>
  </si>
  <si>
    <t>Column2</t>
  </si>
  <si>
    <t>Column3</t>
  </si>
  <si>
    <t>Column4</t>
  </si>
  <si>
    <t>Column5</t>
  </si>
  <si>
    <t>Column6</t>
  </si>
  <si>
    <t>Column7</t>
  </si>
  <si>
    <t>Column8</t>
  </si>
  <si>
    <t>Column9</t>
  </si>
  <si>
    <t>Column10</t>
  </si>
  <si>
    <t>CustomerID</t>
  </si>
  <si>
    <t>CompanyName</t>
  </si>
  <si>
    <t>ContactName</t>
  </si>
  <si>
    <t>ContactTitle</t>
  </si>
  <si>
    <t>Address</t>
  </si>
  <si>
    <t>City</t>
  </si>
  <si>
    <t>Region</t>
  </si>
  <si>
    <t>PostalCode</t>
  </si>
  <si>
    <t>Country</t>
  </si>
  <si>
    <t>Phone</t>
  </si>
  <si>
    <t>ALFKI</t>
  </si>
  <si>
    <t>Alfreds Futterkiste</t>
  </si>
  <si>
    <t>Maria Anders</t>
  </si>
  <si>
    <t>Sales Representative</t>
  </si>
  <si>
    <t>Obere Str. 57</t>
  </si>
  <si>
    <t>Berlin</t>
  </si>
  <si>
    <t/>
  </si>
  <si>
    <t>12209</t>
  </si>
  <si>
    <t>Germany</t>
  </si>
  <si>
    <t>030-0074321</t>
  </si>
  <si>
    <t>ANATR</t>
  </si>
  <si>
    <t>Ana Trujillo Emparedados y helados</t>
  </si>
  <si>
    <t>Ana Trujillo</t>
  </si>
  <si>
    <t>Owner</t>
  </si>
  <si>
    <t>Avda. de la Constitución 2222</t>
  </si>
  <si>
    <t>México D.F.</t>
  </si>
  <si>
    <t>05021</t>
  </si>
  <si>
    <t>Mexico</t>
  </si>
  <si>
    <t>(5) 555-4729</t>
  </si>
  <si>
    <t>ANTON</t>
  </si>
  <si>
    <t>Antonio Moreno Taquería</t>
  </si>
  <si>
    <t>Antonio Moreno</t>
  </si>
  <si>
    <t>Mataderos  2312</t>
  </si>
  <si>
    <t>05023</t>
  </si>
  <si>
    <t>(5) 555-3932</t>
  </si>
  <si>
    <t>AROUT</t>
  </si>
  <si>
    <t>Around the Horn</t>
  </si>
  <si>
    <t>Thomas Hardy</t>
  </si>
  <si>
    <t>120 Hanover Sq.</t>
  </si>
  <si>
    <t>London</t>
  </si>
  <si>
    <t>WA1 1DP</t>
  </si>
  <si>
    <t>UK</t>
  </si>
  <si>
    <t>(171) 555-7788</t>
  </si>
  <si>
    <t>BERGS</t>
  </si>
  <si>
    <t>Berglunds snabbköp</t>
  </si>
  <si>
    <t>Christina Berglund</t>
  </si>
  <si>
    <t>Order Administrator</t>
  </si>
  <si>
    <t>Berguvsvägen  8</t>
  </si>
  <si>
    <t>Luleå</t>
  </si>
  <si>
    <t>S-958 22</t>
  </si>
  <si>
    <t>Sweden</t>
  </si>
  <si>
    <t>0921-12 34 65</t>
  </si>
  <si>
    <t>BLAUS</t>
  </si>
  <si>
    <t>Blauer See Delikatessen</t>
  </si>
  <si>
    <t>Hanna Moos</t>
  </si>
  <si>
    <t>Forsterstr. 57</t>
  </si>
  <si>
    <t>Mannheim</t>
  </si>
  <si>
    <t>68306</t>
  </si>
  <si>
    <t>0621-08460</t>
  </si>
  <si>
    <t>BLONP</t>
  </si>
  <si>
    <t>Blondel père et fils</t>
  </si>
  <si>
    <t>Frédérique Citeaux</t>
  </si>
  <si>
    <t>Marketing Manager</t>
  </si>
  <si>
    <t>24, place Kléber</t>
  </si>
  <si>
    <t>Strasbourg</t>
  </si>
  <si>
    <t>67000</t>
  </si>
  <si>
    <t>France</t>
  </si>
  <si>
    <t>88.60.15.31</t>
  </si>
  <si>
    <t>BOLID</t>
  </si>
  <si>
    <t>Bólido Comidas preparadas</t>
  </si>
  <si>
    <t>Martín Sommer</t>
  </si>
  <si>
    <t>C/ Araquil, 67</t>
  </si>
  <si>
    <t>Madrid</t>
  </si>
  <si>
    <t>28023</t>
  </si>
  <si>
    <t>Spain</t>
  </si>
  <si>
    <t>(91) 555 22 82</t>
  </si>
  <si>
    <t>BONAP</t>
  </si>
  <si>
    <t>Bon app'</t>
  </si>
  <si>
    <t>Laurence Lebihan</t>
  </si>
  <si>
    <t>12, rue des Bouchers</t>
  </si>
  <si>
    <t>Marseille</t>
  </si>
  <si>
    <t>13008</t>
  </si>
  <si>
    <t>91.24.45.40</t>
  </si>
  <si>
    <t>BOTTM</t>
  </si>
  <si>
    <t>Bottom-Dollar Markets</t>
  </si>
  <si>
    <t>Elizabeth Lincoln</t>
  </si>
  <si>
    <t>Accounting Manager</t>
  </si>
  <si>
    <t>23 Tsawassen Blvd.</t>
  </si>
  <si>
    <t>Tsawassen</t>
  </si>
  <si>
    <t>BC</t>
  </si>
  <si>
    <t>T2F 8M4</t>
  </si>
  <si>
    <t>Canada</t>
  </si>
  <si>
    <t>(604) 555-4729</t>
  </si>
  <si>
    <t>BSBEV</t>
  </si>
  <si>
    <t>B's Beverages</t>
  </si>
  <si>
    <t>Victoria Ashworth</t>
  </si>
  <si>
    <t>Fauntleroy Circus</t>
  </si>
  <si>
    <t>EC2 5NT</t>
  </si>
  <si>
    <t>(171) 555-1212</t>
  </si>
  <si>
    <t>CACTU</t>
  </si>
  <si>
    <t>Cactus Comidas para llevar</t>
  </si>
  <si>
    <t>Patricio Simpson</t>
  </si>
  <si>
    <t>Sales Agent</t>
  </si>
  <si>
    <t>Cerrito 333</t>
  </si>
  <si>
    <t>Buenos Aires</t>
  </si>
  <si>
    <t>1010</t>
  </si>
  <si>
    <t>Argentina</t>
  </si>
  <si>
    <t>(1) 135-5555</t>
  </si>
  <si>
    <t>CENTC</t>
  </si>
  <si>
    <t>Centro comercial Moctezuma</t>
  </si>
  <si>
    <t>Francisco Chang</t>
  </si>
  <si>
    <t>Sierras de Granada 9993</t>
  </si>
  <si>
    <t>05022</t>
  </si>
  <si>
    <t>(5) 555-3392</t>
  </si>
  <si>
    <t>CHOPS</t>
  </si>
  <si>
    <t>Chop-suey Chinese</t>
  </si>
  <si>
    <t>Yang Wang</t>
  </si>
  <si>
    <t>Hauptstr. 29</t>
  </si>
  <si>
    <t>Bern</t>
  </si>
  <si>
    <t>3012</t>
  </si>
  <si>
    <t>Switzerland</t>
  </si>
  <si>
    <t>0452-076545</t>
  </si>
  <si>
    <t>COMMI</t>
  </si>
  <si>
    <t>Comércio Mineiro</t>
  </si>
  <si>
    <t>Pedro Afonso</t>
  </si>
  <si>
    <t>Sales Associate</t>
  </si>
  <si>
    <t>Av. dos Lusíadas, 23</t>
  </si>
  <si>
    <t>São Paulo</t>
  </si>
  <si>
    <t>SP</t>
  </si>
  <si>
    <t>05432-043</t>
  </si>
  <si>
    <t>Brazil</t>
  </si>
  <si>
    <t>(11) 555-7647</t>
  </si>
  <si>
    <t>CONSH</t>
  </si>
  <si>
    <t>Consolidated Holdings</t>
  </si>
  <si>
    <t>Elizabeth Brown</t>
  </si>
  <si>
    <t xml:space="preserve">Berkeley Gardens
12  Brewery </t>
  </si>
  <si>
    <t>WX1 6LT</t>
  </si>
  <si>
    <t>(171) 555-2282</t>
  </si>
  <si>
    <t>DRACD</t>
  </si>
  <si>
    <t>Drachenblut Delikatessen</t>
  </si>
  <si>
    <t>Sven Ottlieb</t>
  </si>
  <si>
    <t>Walserweg 21</t>
  </si>
  <si>
    <t>Aachen</t>
  </si>
  <si>
    <t>52066</t>
  </si>
  <si>
    <t>0241-039123</t>
  </si>
  <si>
    <t>DUMON</t>
  </si>
  <si>
    <t>Du monde entier</t>
  </si>
  <si>
    <t>Janine Labrune</t>
  </si>
  <si>
    <t>67, rue des Cinquante Otages</t>
  </si>
  <si>
    <t>Nantes</t>
  </si>
  <si>
    <t>44000</t>
  </si>
  <si>
    <t>40.67.88.88</t>
  </si>
  <si>
    <t>EASTC</t>
  </si>
  <si>
    <t>Eastern Connection</t>
  </si>
  <si>
    <t>Ann Devon</t>
  </si>
  <si>
    <t>35 King George</t>
  </si>
  <si>
    <t>WX3 6FW</t>
  </si>
  <si>
    <t>(171) 555-0297</t>
  </si>
  <si>
    <t>ERNSH</t>
  </si>
  <si>
    <t>Ernst Handel</t>
  </si>
  <si>
    <t>Roland Mendel</t>
  </si>
  <si>
    <t>Sales Manager</t>
  </si>
  <si>
    <t>Kirchgasse 6</t>
  </si>
  <si>
    <t>Graz</t>
  </si>
  <si>
    <t>8010</t>
  </si>
  <si>
    <t>Austria</t>
  </si>
  <si>
    <t>7675-3425</t>
  </si>
  <si>
    <t>FAMIA</t>
  </si>
  <si>
    <t>Familia Arquibaldo</t>
  </si>
  <si>
    <t>Aria Cruz</t>
  </si>
  <si>
    <t>Marketing Assistant</t>
  </si>
  <si>
    <t>Rua Orós, 92</t>
  </si>
  <si>
    <t>05442-030</t>
  </si>
  <si>
    <t>(11) 555-9857</t>
  </si>
  <si>
    <t>FISSA</t>
  </si>
  <si>
    <t>FISSA Fabrica Inter. Salchichas S.A.</t>
  </si>
  <si>
    <t>Diego Roel</t>
  </si>
  <si>
    <t>C/ Moralzarzal, 86</t>
  </si>
  <si>
    <t>28034</t>
  </si>
  <si>
    <t>(91) 555 94 44</t>
  </si>
  <si>
    <t>FOLIG</t>
  </si>
  <si>
    <t>Folies gourmandes</t>
  </si>
  <si>
    <t>Martine Rancé</t>
  </si>
  <si>
    <t>Assistant Sales Agent</t>
  </si>
  <si>
    <t>184, chaussée de Tournai</t>
  </si>
  <si>
    <t>Lille</t>
  </si>
  <si>
    <t>59000</t>
  </si>
  <si>
    <t>20.16.10.16</t>
  </si>
  <si>
    <t>FOLKO</t>
  </si>
  <si>
    <t>Folk och fä HB</t>
  </si>
  <si>
    <t>Maria Larsson</t>
  </si>
  <si>
    <t>Åkergatan 24</t>
  </si>
  <si>
    <t>Bräcke</t>
  </si>
  <si>
    <t>S-844 67</t>
  </si>
  <si>
    <t>0695-34 67 21</t>
  </si>
  <si>
    <t>FRANK</t>
  </si>
  <si>
    <t>Frankenversand</t>
  </si>
  <si>
    <t>Peter Franken</t>
  </si>
  <si>
    <t>Berliner Platz 43</t>
  </si>
  <si>
    <t>München</t>
  </si>
  <si>
    <t>80805</t>
  </si>
  <si>
    <t>089-0877310</t>
  </si>
  <si>
    <t>FRANR</t>
  </si>
  <si>
    <t>France restauration</t>
  </si>
  <si>
    <t>Carine Schmitt</t>
  </si>
  <si>
    <t>54, rue Royale</t>
  </si>
  <si>
    <t>40.32.21.21</t>
  </si>
  <si>
    <t>FRANS</t>
  </si>
  <si>
    <t>Franchi S.p.A.</t>
  </si>
  <si>
    <t>Paolo Accorti</t>
  </si>
  <si>
    <t>Via Monte Bianco 34</t>
  </si>
  <si>
    <t>Torino</t>
  </si>
  <si>
    <t>10100</t>
  </si>
  <si>
    <t>Italy</t>
  </si>
  <si>
    <t>011-4988260</t>
  </si>
  <si>
    <t>FURIB</t>
  </si>
  <si>
    <t>Furia Bacalhau e Frutos do Mar</t>
  </si>
  <si>
    <t xml:space="preserve">Lino Rodriguez </t>
  </si>
  <si>
    <t>Jardim das rosas n. 32</t>
  </si>
  <si>
    <t>Lisboa</t>
  </si>
  <si>
    <t>1675</t>
  </si>
  <si>
    <t>Portugal</t>
  </si>
  <si>
    <t>(1) 354-2534</t>
  </si>
  <si>
    <t>GALED</t>
  </si>
  <si>
    <t>Galería del gastrónomo</t>
  </si>
  <si>
    <t>Eduardo Saavedra</t>
  </si>
  <si>
    <t>Rambla de Cataluña, 23</t>
  </si>
  <si>
    <t>Barcelona</t>
  </si>
  <si>
    <t>08022</t>
  </si>
  <si>
    <t>(93) 203 4560</t>
  </si>
  <si>
    <t>GODOS</t>
  </si>
  <si>
    <t>Godos Cocina Típica</t>
  </si>
  <si>
    <t>José Pedro Freyre</t>
  </si>
  <si>
    <t>C/ Romero, 33</t>
  </si>
  <si>
    <t>Sevilla</t>
  </si>
  <si>
    <t>41101</t>
  </si>
  <si>
    <t>(95) 555 82 82</t>
  </si>
  <si>
    <t>GOURL</t>
  </si>
  <si>
    <t>Gourmet Lanchonetes</t>
  </si>
  <si>
    <t>André Fonseca</t>
  </si>
  <si>
    <t>Av. Brasil, 442</t>
  </si>
  <si>
    <t>Campinas</t>
  </si>
  <si>
    <t>04876-786</t>
  </si>
  <si>
    <t>(11) 555-9482</t>
  </si>
  <si>
    <t>GREAL</t>
  </si>
  <si>
    <t>Great Lakes Food Market</t>
  </si>
  <si>
    <t>Howard Snyder</t>
  </si>
  <si>
    <t>2732 Baker Blvd.</t>
  </si>
  <si>
    <t>Eugene</t>
  </si>
  <si>
    <t>OR</t>
  </si>
  <si>
    <t>97403</t>
  </si>
  <si>
    <t>USA</t>
  </si>
  <si>
    <t>(503) 555-7555</t>
  </si>
  <si>
    <t>GROSR</t>
  </si>
  <si>
    <t>GROSELLA-Restaurante</t>
  </si>
  <si>
    <t>Manuel Pereira</t>
  </si>
  <si>
    <t>5ª Ave. Los Palos Grandes</t>
  </si>
  <si>
    <t>Caracas</t>
  </si>
  <si>
    <t>DF</t>
  </si>
  <si>
    <t>1081</t>
  </si>
  <si>
    <t>Venezuela</t>
  </si>
  <si>
    <t>(2) 283-2951</t>
  </si>
  <si>
    <t>HANAR</t>
  </si>
  <si>
    <t>Hanari Carnes</t>
  </si>
  <si>
    <t>Mario Pontes</t>
  </si>
  <si>
    <t>Rua do Paço, 67</t>
  </si>
  <si>
    <t>Rio de Janeiro</t>
  </si>
  <si>
    <t>RJ</t>
  </si>
  <si>
    <t>05454-876</t>
  </si>
  <si>
    <t>(21) 555-0091</t>
  </si>
  <si>
    <t>HILAA</t>
  </si>
  <si>
    <t>HILARIÓN-Abastos</t>
  </si>
  <si>
    <t>Carlos Hernández</t>
  </si>
  <si>
    <t>Carrera 22 con Ave. Carlos Soublette #8-35</t>
  </si>
  <si>
    <t>San Cristóbal</t>
  </si>
  <si>
    <t>Táchira</t>
  </si>
  <si>
    <t>5022</t>
  </si>
  <si>
    <t>(5) 555-1340</t>
  </si>
  <si>
    <t>HUNGC</t>
  </si>
  <si>
    <t>Hungry Coyote Import Store</t>
  </si>
  <si>
    <t>Yoshi Latimer</t>
  </si>
  <si>
    <t>City Center Plaza
516 Main St.</t>
  </si>
  <si>
    <t>Elgin</t>
  </si>
  <si>
    <t>97827</t>
  </si>
  <si>
    <t>(503) 555-6874</t>
  </si>
  <si>
    <t>HUNGO</t>
  </si>
  <si>
    <t>Hungry Owl All-Night Grocers</t>
  </si>
  <si>
    <t>Patricia McKenna</t>
  </si>
  <si>
    <t>8 Johnstown Road</t>
  </si>
  <si>
    <t>Cork</t>
  </si>
  <si>
    <t>Co. Cork</t>
  </si>
  <si>
    <t>Ireland</t>
  </si>
  <si>
    <t>2967 542</t>
  </si>
  <si>
    <t>ISLAT</t>
  </si>
  <si>
    <t>Island Trading</t>
  </si>
  <si>
    <t>Helen Bennett</t>
  </si>
  <si>
    <t>Garden House
Crowther Way</t>
  </si>
  <si>
    <t>Cowes</t>
  </si>
  <si>
    <t>Isle of Wight</t>
  </si>
  <si>
    <t>PO31 7PJ</t>
  </si>
  <si>
    <t>(198) 555-8888</t>
  </si>
  <si>
    <t>KOENE</t>
  </si>
  <si>
    <t>Königlich Essen</t>
  </si>
  <si>
    <t>Philip Cramer</t>
  </si>
  <si>
    <t>Maubelstr. 90</t>
  </si>
  <si>
    <t>Brandenburg</t>
  </si>
  <si>
    <t>14776</t>
  </si>
  <si>
    <t>0555-09876</t>
  </si>
  <si>
    <t>LACOR</t>
  </si>
  <si>
    <t>La corne d'abondance</t>
  </si>
  <si>
    <t>Daniel Tonini</t>
  </si>
  <si>
    <t>67, avenue de l'Europe</t>
  </si>
  <si>
    <t>Versailles</t>
  </si>
  <si>
    <t>78000</t>
  </si>
  <si>
    <t>30.59.84.10</t>
  </si>
  <si>
    <t>LAMAI</t>
  </si>
  <si>
    <t>La maison d'Asie</t>
  </si>
  <si>
    <t>Annette Roulet</t>
  </si>
  <si>
    <t>1 rue Alsace-Lorraine</t>
  </si>
  <si>
    <t>Toulouse</t>
  </si>
  <si>
    <t>31000</t>
  </si>
  <si>
    <t>61.77.61.10</t>
  </si>
  <si>
    <t>LAUGB</t>
  </si>
  <si>
    <t>Laughing Bacchus Wine Cellars</t>
  </si>
  <si>
    <t>Yoshi Tannamuri</t>
  </si>
  <si>
    <t>1900 Oak St.</t>
  </si>
  <si>
    <t>Vancouver</t>
  </si>
  <si>
    <t>V3F 2K1</t>
  </si>
  <si>
    <t>(604) 555-3392</t>
  </si>
  <si>
    <t>LAZYK</t>
  </si>
  <si>
    <t>Lazy K Kountry Store</t>
  </si>
  <si>
    <t>John Steel</t>
  </si>
  <si>
    <t>12 Orchestra Terrace</t>
  </si>
  <si>
    <t>Walla Walla</t>
  </si>
  <si>
    <t>WA</t>
  </si>
  <si>
    <t>99362</t>
  </si>
  <si>
    <t>(509) 555-7969</t>
  </si>
  <si>
    <t>LEHMS</t>
  </si>
  <si>
    <t>Lehmanns Marktstand</t>
  </si>
  <si>
    <t>Renate Messner</t>
  </si>
  <si>
    <t>Magazinweg 7</t>
  </si>
  <si>
    <t xml:space="preserve">Frankfurt a.M. </t>
  </si>
  <si>
    <t>60528</t>
  </si>
  <si>
    <t>069-0245984</t>
  </si>
  <si>
    <t>LETSS</t>
  </si>
  <si>
    <t>Let's Stop N Shop</t>
  </si>
  <si>
    <t>Jaime Yorres</t>
  </si>
  <si>
    <t>87 Polk St.
Suite 5</t>
  </si>
  <si>
    <t>San Francisco</t>
  </si>
  <si>
    <t>CA</t>
  </si>
  <si>
    <t>94117</t>
  </si>
  <si>
    <t>(415) 555-5938</t>
  </si>
  <si>
    <t>LILAS</t>
  </si>
  <si>
    <t>LILA-Supermercado</t>
  </si>
  <si>
    <t>Carlos González</t>
  </si>
  <si>
    <t>Carrera 52 con Ave. Bolívar #65-98 Llano Largo</t>
  </si>
  <si>
    <t>Barquisimeto</t>
  </si>
  <si>
    <t>Lara</t>
  </si>
  <si>
    <t>3508</t>
  </si>
  <si>
    <t>(9) 331-6954</t>
  </si>
  <si>
    <t>LINOD</t>
  </si>
  <si>
    <t>LINO-Delicateses</t>
  </si>
  <si>
    <t>Felipe Izquierdo</t>
  </si>
  <si>
    <t>Ave. 5 de Mayo Porlamar</t>
  </si>
  <si>
    <t>I. de Margarita</t>
  </si>
  <si>
    <t>Nueva Esparta</t>
  </si>
  <si>
    <t>4980</t>
  </si>
  <si>
    <t>(8) 34-56-12</t>
  </si>
  <si>
    <t>LONEP</t>
  </si>
  <si>
    <t>Lonesome Pine Restaurant</t>
  </si>
  <si>
    <t>Fran Wilson</t>
  </si>
  <si>
    <t>89 Chiaroscuro Rd.</t>
  </si>
  <si>
    <t>Portland</t>
  </si>
  <si>
    <t>97219</t>
  </si>
  <si>
    <t>(503) 555-9573</t>
  </si>
  <si>
    <t>MAGAA</t>
  </si>
  <si>
    <t>Magazzini Alimentari Riuniti</t>
  </si>
  <si>
    <t>Giovanni Rovelli</t>
  </si>
  <si>
    <t>Via Ludovico il Moro 22</t>
  </si>
  <si>
    <t>Bergamo</t>
  </si>
  <si>
    <t>24100</t>
  </si>
  <si>
    <t>035-640230</t>
  </si>
  <si>
    <t>MAISD</t>
  </si>
  <si>
    <t>Maison Dewey</t>
  </si>
  <si>
    <t>Catherine Dewey</t>
  </si>
  <si>
    <t>Rue Joseph-Bens 532</t>
  </si>
  <si>
    <t>Bruxelles</t>
  </si>
  <si>
    <t>B-1180</t>
  </si>
  <si>
    <t>Belgium</t>
  </si>
  <si>
    <t>(02) 201 24 67</t>
  </si>
  <si>
    <t>MEREP</t>
  </si>
  <si>
    <t>Mère Paillarde</t>
  </si>
  <si>
    <t>Jean Fresnière</t>
  </si>
  <si>
    <t>43 rue St. Laurent</t>
  </si>
  <si>
    <t>Montréal</t>
  </si>
  <si>
    <t>Québec</t>
  </si>
  <si>
    <t>H1J 1C3</t>
  </si>
  <si>
    <t>(514) 555-8054</t>
  </si>
  <si>
    <t>MORGK</t>
  </si>
  <si>
    <t>Morgenstern Gesundkost</t>
  </si>
  <si>
    <t>Alexander Feuer</t>
  </si>
  <si>
    <t>Heerstr. 22</t>
  </si>
  <si>
    <t>Leipzig</t>
  </si>
  <si>
    <t>04179</t>
  </si>
  <si>
    <t>0342-023176</t>
  </si>
  <si>
    <t>NORTS</t>
  </si>
  <si>
    <t>North/South</t>
  </si>
  <si>
    <t>Simon Crowther</t>
  </si>
  <si>
    <t>South House
300 Queensbridge</t>
  </si>
  <si>
    <t>SW7 1RZ</t>
  </si>
  <si>
    <t>(171) 555-7733</t>
  </si>
  <si>
    <t>OCEAN</t>
  </si>
  <si>
    <t>Océano Atlántico Ltda.</t>
  </si>
  <si>
    <t>Yvonne Moncada</t>
  </si>
  <si>
    <t>Ing. Gustavo Moncada 8585
Piso 20-A</t>
  </si>
  <si>
    <t>(1) 135-5333</t>
  </si>
  <si>
    <t>OLDWO</t>
  </si>
  <si>
    <t>Old World Delicatessen</t>
  </si>
  <si>
    <t>Rene Phillips</t>
  </si>
  <si>
    <t>2743 Bering St.</t>
  </si>
  <si>
    <t>Anchorage</t>
  </si>
  <si>
    <t>AK</t>
  </si>
  <si>
    <t>99508</t>
  </si>
  <si>
    <t>(907) 555-7584</t>
  </si>
  <si>
    <t>OTTIK</t>
  </si>
  <si>
    <t>Ottilies Käseladen</t>
  </si>
  <si>
    <t>Henriette Pfalzheim</t>
  </si>
  <si>
    <t>Mehrheimerstr. 369</t>
  </si>
  <si>
    <t>Köln</t>
  </si>
  <si>
    <t>50739</t>
  </si>
  <si>
    <t>0221-0644327</t>
  </si>
  <si>
    <t>PARIS</t>
  </si>
  <si>
    <t>Paris spécialités</t>
  </si>
  <si>
    <t>Marie Bertrand</t>
  </si>
  <si>
    <t>265, boulevard Charonne</t>
  </si>
  <si>
    <t>Paris</t>
  </si>
  <si>
    <t>75012</t>
  </si>
  <si>
    <t>(1) 42.34.22.66</t>
  </si>
  <si>
    <t>PERIC</t>
  </si>
  <si>
    <t>Pericles Comidas clásicas</t>
  </si>
  <si>
    <t>Guillermo Fernández</t>
  </si>
  <si>
    <t>Calle Dr. Jorge Cash 321</t>
  </si>
  <si>
    <t>05033</t>
  </si>
  <si>
    <t>(5) 552-3745</t>
  </si>
  <si>
    <t>PICCO</t>
  </si>
  <si>
    <t>Piccolo und mehr</t>
  </si>
  <si>
    <t>Georg Pipps</t>
  </si>
  <si>
    <t>Geislweg 14</t>
  </si>
  <si>
    <t>Salzburg</t>
  </si>
  <si>
    <t>5020</t>
  </si>
  <si>
    <t>6562-9722</t>
  </si>
  <si>
    <t>PRINI</t>
  </si>
  <si>
    <t>Princesa Isabel Vinhos</t>
  </si>
  <si>
    <t>Isabel de Castro</t>
  </si>
  <si>
    <t>Estrada da saúde n. 58</t>
  </si>
  <si>
    <t>1756</t>
  </si>
  <si>
    <t>(1) 356-5634</t>
  </si>
  <si>
    <t>QUEDE</t>
  </si>
  <si>
    <t>Que Delícia</t>
  </si>
  <si>
    <t>Bernardo Batista</t>
  </si>
  <si>
    <t>Rua da Panificadora, 12</t>
  </si>
  <si>
    <t>02389-673</t>
  </si>
  <si>
    <t>(21) 555-4252</t>
  </si>
  <si>
    <t>QUEEN</t>
  </si>
  <si>
    <t>Queen Cozinha</t>
  </si>
  <si>
    <t>Lúcia Carvalho</t>
  </si>
  <si>
    <t>Alameda dos Canàrios, 891</t>
  </si>
  <si>
    <t>05487-020</t>
  </si>
  <si>
    <t>(11) 555-1189</t>
  </si>
  <si>
    <t>QUICK</t>
  </si>
  <si>
    <t>QUICK-Stop</t>
  </si>
  <si>
    <t>Horst Kloss</t>
  </si>
  <si>
    <t>Taucherstraße 10</t>
  </si>
  <si>
    <t>Cunewalde</t>
  </si>
  <si>
    <t>01307</t>
  </si>
  <si>
    <t>0372-035188</t>
  </si>
  <si>
    <t>RANCH</t>
  </si>
  <si>
    <t>Rancho grande</t>
  </si>
  <si>
    <t>Sergio Gutiérrez</t>
  </si>
  <si>
    <t>Av. del Libertador 900</t>
  </si>
  <si>
    <t>(1) 123-5555</t>
  </si>
  <si>
    <t>RATTC</t>
  </si>
  <si>
    <t>Rattlesnake Canyon Grocery</t>
  </si>
  <si>
    <t>Paula Wilson</t>
  </si>
  <si>
    <t>Assistant Sales Representative</t>
  </si>
  <si>
    <t>2817 Milton Dr.</t>
  </si>
  <si>
    <t>Albuquerque</t>
  </si>
  <si>
    <t>NM</t>
  </si>
  <si>
    <t>87110</t>
  </si>
  <si>
    <t>(505) 555-5939</t>
  </si>
  <si>
    <t>REGGC</t>
  </si>
  <si>
    <t>Reggiani Caseifici</t>
  </si>
  <si>
    <t>Maurizio Moroni</t>
  </si>
  <si>
    <t>Strada Provinciale 124</t>
  </si>
  <si>
    <t>Reggio Emilia</t>
  </si>
  <si>
    <t>42100</t>
  </si>
  <si>
    <t>0522-556721</t>
  </si>
  <si>
    <t>RICAR</t>
  </si>
  <si>
    <t>Ricardo Adocicados</t>
  </si>
  <si>
    <t>Janete Limeira</t>
  </si>
  <si>
    <t>Av. Copacabana, 267</t>
  </si>
  <si>
    <t>02389-890</t>
  </si>
  <si>
    <t>(21) 555-3412</t>
  </si>
  <si>
    <t>RICSU</t>
  </si>
  <si>
    <t>Richter Supermarkt</t>
  </si>
  <si>
    <t>Michael Holz</t>
  </si>
  <si>
    <t>Grenzacherweg 237</t>
  </si>
  <si>
    <t>Genève</t>
  </si>
  <si>
    <t>1203</t>
  </si>
  <si>
    <t>0897-034214</t>
  </si>
  <si>
    <t>ROMEY</t>
  </si>
  <si>
    <t>Romero y tomillo</t>
  </si>
  <si>
    <t>Alejandra Camino</t>
  </si>
  <si>
    <t>Gran Vía, 1</t>
  </si>
  <si>
    <t>28001</t>
  </si>
  <si>
    <t>(91) 745 6200</t>
  </si>
  <si>
    <t>SANTG</t>
  </si>
  <si>
    <t>Santé Gourmet</t>
  </si>
  <si>
    <t>Jonas Bergulfsen</t>
  </si>
  <si>
    <t>Erling Skakkes gate 78</t>
  </si>
  <si>
    <t>Stavern</t>
  </si>
  <si>
    <t>4110</t>
  </si>
  <si>
    <t>Norway</t>
  </si>
  <si>
    <t>07-98 92 35</t>
  </si>
  <si>
    <t>SAVEA</t>
  </si>
  <si>
    <t>Save-a-lot Markets</t>
  </si>
  <si>
    <t>Jose Pavarotti</t>
  </si>
  <si>
    <t>187 Suffolk Ln.</t>
  </si>
  <si>
    <t>Boise</t>
  </si>
  <si>
    <t>ID</t>
  </si>
  <si>
    <t>83720</t>
  </si>
  <si>
    <t>(208) 555-8097</t>
  </si>
  <si>
    <t>SEVES</t>
  </si>
  <si>
    <t>Seven Seas Imports</t>
  </si>
  <si>
    <t>Hari Kumar</t>
  </si>
  <si>
    <t>90 Wadhurst Rd.</t>
  </si>
  <si>
    <t>OX15 4NB</t>
  </si>
  <si>
    <t>(171) 555-1717</t>
  </si>
  <si>
    <t>SIMOB</t>
  </si>
  <si>
    <t>Simons bistro</t>
  </si>
  <si>
    <t>Jytte Petersen</t>
  </si>
  <si>
    <t>Vinbæltet 34</t>
  </si>
  <si>
    <t>København</t>
  </si>
  <si>
    <t>1734</t>
  </si>
  <si>
    <t>Denmark</t>
  </si>
  <si>
    <t>31 12 34 56</t>
  </si>
  <si>
    <t>SPECD</t>
  </si>
  <si>
    <t>Spécialités du monde</t>
  </si>
  <si>
    <t>Dominique Perrier</t>
  </si>
  <si>
    <t>25, rue Lauriston</t>
  </si>
  <si>
    <t>75016</t>
  </si>
  <si>
    <t>(1) 47.55.60.10</t>
  </si>
  <si>
    <t>SPLIR</t>
  </si>
  <si>
    <t>Split Rail Beer &amp; Ale</t>
  </si>
  <si>
    <t>Art Braunschweiger</t>
  </si>
  <si>
    <t>P.O. Box 555</t>
  </si>
  <si>
    <t>Lander</t>
  </si>
  <si>
    <t>WY</t>
  </si>
  <si>
    <t>82520</t>
  </si>
  <si>
    <t>(307) 555-4680</t>
  </si>
  <si>
    <t>SUPRD</t>
  </si>
  <si>
    <t>Suprêmes délices</t>
  </si>
  <si>
    <t>Pascale Cartrain</t>
  </si>
  <si>
    <t>Boulevard Tirou, 255</t>
  </si>
  <si>
    <t>Charleroi</t>
  </si>
  <si>
    <t>B-6000</t>
  </si>
  <si>
    <t>(071) 23 67 22 20</t>
  </si>
  <si>
    <t>THEBI</t>
  </si>
  <si>
    <t>The Big Cheese</t>
  </si>
  <si>
    <t>Liz Nixon</t>
  </si>
  <si>
    <t>89 Jefferson Way
Suite 2</t>
  </si>
  <si>
    <t>97201</t>
  </si>
  <si>
    <t>(503) 555-3612</t>
  </si>
  <si>
    <t>THECR</t>
  </si>
  <si>
    <t>The Cracker Box</t>
  </si>
  <si>
    <t>Liu Wong</t>
  </si>
  <si>
    <t>55 Grizzly Peak Rd.</t>
  </si>
  <si>
    <t>Butte</t>
  </si>
  <si>
    <t>MT</t>
  </si>
  <si>
    <t>59801</t>
  </si>
  <si>
    <t>(406) 555-5834</t>
  </si>
  <si>
    <t>TOMSP</t>
  </si>
  <si>
    <t>Toms Spezialitäten</t>
  </si>
  <si>
    <t>Karin Josephs</t>
  </si>
  <si>
    <t>Luisenstr. 48</t>
  </si>
  <si>
    <t>Münster</t>
  </si>
  <si>
    <t>44087</t>
  </si>
  <si>
    <t>0251-031259</t>
  </si>
  <si>
    <t>TORTU</t>
  </si>
  <si>
    <t>Tortuga Restaurante</t>
  </si>
  <si>
    <t>Miguel Angel Paolino</t>
  </si>
  <si>
    <t>Avda. Azteca 123</t>
  </si>
  <si>
    <t>(5) 555-2933</t>
  </si>
  <si>
    <t>TRADH</t>
  </si>
  <si>
    <t>Tradição Hipermercados</t>
  </si>
  <si>
    <t>Anabela Domingues</t>
  </si>
  <si>
    <t>Av. Inês de Castro, 414</t>
  </si>
  <si>
    <t>05634-030</t>
  </si>
  <si>
    <t>(11) 555-2167</t>
  </si>
  <si>
    <t>TRAIH</t>
  </si>
  <si>
    <t>Trail's Head Gourmet Provisioners</t>
  </si>
  <si>
    <t>Helvetius Nagy</t>
  </si>
  <si>
    <t>722 DaVinci Blvd.</t>
  </si>
  <si>
    <t>Kirkland</t>
  </si>
  <si>
    <t>98034</t>
  </si>
  <si>
    <t>(206) 555-8257</t>
  </si>
  <si>
    <t>VAFFE</t>
  </si>
  <si>
    <t>Vaffeljernet</t>
  </si>
  <si>
    <t>Palle Ibsen</t>
  </si>
  <si>
    <t>Smagsløget 45</t>
  </si>
  <si>
    <t>Århus</t>
  </si>
  <si>
    <t>8200</t>
  </si>
  <si>
    <t>86 21 32 43</t>
  </si>
  <si>
    <t>VICTE</t>
  </si>
  <si>
    <t>Victuailles en stock</t>
  </si>
  <si>
    <t>Mary Saveley</t>
  </si>
  <si>
    <t>2, rue du Commerce</t>
  </si>
  <si>
    <t>Lyon</t>
  </si>
  <si>
    <t>69004</t>
  </si>
  <si>
    <t>78.32.54.86</t>
  </si>
  <si>
    <t>VINET</t>
  </si>
  <si>
    <t>Vins et alcools Chevalier</t>
  </si>
  <si>
    <t>Paul Henriot</t>
  </si>
  <si>
    <t>59 rue de l'Abbaye</t>
  </si>
  <si>
    <t>Reims</t>
  </si>
  <si>
    <t>51100</t>
  </si>
  <si>
    <t>26.47.15.10</t>
  </si>
  <si>
    <t>WANDK</t>
  </si>
  <si>
    <t>Die Wandernde Kuh</t>
  </si>
  <si>
    <t>Rita Müller</t>
  </si>
  <si>
    <t>Adenauerallee 900</t>
  </si>
  <si>
    <t>Stuttgart</t>
  </si>
  <si>
    <t>70563</t>
  </si>
  <si>
    <t>0711-020361</t>
  </si>
  <si>
    <t>WARTH</t>
  </si>
  <si>
    <t>Wartian Herkku</t>
  </si>
  <si>
    <t>Pirkko Koskitalo</t>
  </si>
  <si>
    <t>Torikatu 38</t>
  </si>
  <si>
    <t>Oulu</t>
  </si>
  <si>
    <t>90110</t>
  </si>
  <si>
    <t>Finland</t>
  </si>
  <si>
    <t>981-443655</t>
  </si>
  <si>
    <t>WELLI</t>
  </si>
  <si>
    <t>Wellington Importadora</t>
  </si>
  <si>
    <t>Paula Parente</t>
  </si>
  <si>
    <t>Rua do Mercado, 12</t>
  </si>
  <si>
    <t>Resende</t>
  </si>
  <si>
    <t>08737-363</t>
  </si>
  <si>
    <t>(14) 555-8122</t>
  </si>
  <si>
    <t>WHITC</t>
  </si>
  <si>
    <t>White Clover Markets</t>
  </si>
  <si>
    <t>Karl Jablonski</t>
  </si>
  <si>
    <t>305 - 14th Ave. S.
Suite 3B</t>
  </si>
  <si>
    <t>Seattle</t>
  </si>
  <si>
    <t>98128</t>
  </si>
  <si>
    <t>(206) 555-4112</t>
  </si>
  <si>
    <t>WILMK</t>
  </si>
  <si>
    <t>Wilman Kala</t>
  </si>
  <si>
    <t>Matti Karttunen</t>
  </si>
  <si>
    <t>Owner/Marketing Assistant</t>
  </si>
  <si>
    <t>Keskuskatu 45</t>
  </si>
  <si>
    <t>Helsinki</t>
  </si>
  <si>
    <t>21240</t>
  </si>
  <si>
    <t>90-224 8858</t>
  </si>
  <si>
    <t>WOLZA</t>
  </si>
  <si>
    <t>Wolski  Zajazd</t>
  </si>
  <si>
    <t>Zbyszek Piestrzeniewicz</t>
  </si>
  <si>
    <t>ul. Filtrowa 68</t>
  </si>
  <si>
    <t>Warszawa</t>
  </si>
  <si>
    <t>01-012</t>
  </si>
  <si>
    <t>Poland</t>
  </si>
  <si>
    <t>(26) 642-7012</t>
  </si>
  <si>
    <t>EmployeeID</t>
  </si>
  <si>
    <t>LastName</t>
  </si>
  <si>
    <t>FirstName</t>
  </si>
  <si>
    <t>Title</t>
  </si>
  <si>
    <t>TitleOfCourtesy</t>
  </si>
  <si>
    <t>BirthDate</t>
  </si>
  <si>
    <t>HireDate</t>
  </si>
  <si>
    <t>HomePhone</t>
  </si>
  <si>
    <t>Extension</t>
  </si>
  <si>
    <t>Notes</t>
  </si>
  <si>
    <t>ReportsTo</t>
  </si>
  <si>
    <t>Davolio</t>
  </si>
  <si>
    <t>Nancy</t>
  </si>
  <si>
    <t>Ms.</t>
  </si>
  <si>
    <t>507 - 20th Ave. E.
Apt. 2A</t>
  </si>
  <si>
    <t>98122</t>
  </si>
  <si>
    <t>(206) 555-9857</t>
  </si>
  <si>
    <t>Education includes a BA in psychology from Colorado State University in 1970.  She also completed "The Art of the Cold Call."  Nancy is a member of Toastmasters International.</t>
  </si>
  <si>
    <t>Fuller</t>
  </si>
  <si>
    <t>Andrew</t>
  </si>
  <si>
    <t>Vice President, Sales</t>
  </si>
  <si>
    <t>Dr.</t>
  </si>
  <si>
    <t>908 W. Capital Way</t>
  </si>
  <si>
    <t>Tacoma</t>
  </si>
  <si>
    <t>98401</t>
  </si>
  <si>
    <t>(206) 555-9482</t>
  </si>
  <si>
    <t>Andrew received his BTS commercial in 1974 and a Ph.D. in international marketing from the University of Dallas in 1981.  He is fluent in French and Italian and reads German.  He joined the company as a sales representative, was promoted to sales manager in January 1992 and to vice president of sales in March 1993.  Andrew is a member of the Sales Management Roundtable, the Seattle Chamber of Commerce, and the Pacific Rim Importers Association.</t>
  </si>
  <si>
    <t>Leverling</t>
  </si>
  <si>
    <t>Janet</t>
  </si>
  <si>
    <t>722 Moss Bay Blvd.</t>
  </si>
  <si>
    <t>98033</t>
  </si>
  <si>
    <t>(206) 555-3412</t>
  </si>
  <si>
    <t>Janet has a BS degree in chemistry from Boston College (1984).  She has also completed a certificate program in food retailing management.  Janet was hired as a sales associate in 1991 and promoted to sales representative in February 1992.</t>
  </si>
  <si>
    <t>Peacock</t>
  </si>
  <si>
    <t>Margaret</t>
  </si>
  <si>
    <t>Mrs.</t>
  </si>
  <si>
    <t>4110 Old Redmond Rd.</t>
  </si>
  <si>
    <t>Redmond</t>
  </si>
  <si>
    <t>98052</t>
  </si>
  <si>
    <t>(206) 555-8122</t>
  </si>
  <si>
    <t>Margaret holds a BA in English literature from Concordia College (1958) and an MA from the American Institute of Culinary Arts (1966).  She was assigned to the London office temporarily from July through November 1992.</t>
  </si>
  <si>
    <t>Buchanan</t>
  </si>
  <si>
    <t>Steven</t>
  </si>
  <si>
    <t>Mr.</t>
  </si>
  <si>
    <t>14 Garrett Hill</t>
  </si>
  <si>
    <t>SW1 8JR</t>
  </si>
  <si>
    <t>(71) 555-4848</t>
  </si>
  <si>
    <t>Steven Buchanan graduated from St. Andrews University, Scotland, with a BSC degree in 1976.  Upon joining the company as a sales representative in 1992, he spent 6 months in an orientation program at the Seattle office and then returned to his permanent post in London.  He was promoted to sales manager in March 1993.  Mr. Buchanan has completed the courses "Successful Telemarketing" and "International Sales Management."  He is fluent in French.</t>
  </si>
  <si>
    <t>Suyama</t>
  </si>
  <si>
    <t>Michael</t>
  </si>
  <si>
    <t>Coventry House
Miner Rd.</t>
  </si>
  <si>
    <t>EC2 7JR</t>
  </si>
  <si>
    <t>(71) 555-7773</t>
  </si>
  <si>
    <t>Michael is a graduate of Sussex University (MA, economics, 1983) and the University of California at Los Angeles (MBA, marketing, 1986).  He has also taken the courses "Multi-Cultural Selling" and "Time Management for the Sales Professional."  He is fluent in Japanese and can read and write French, Portuguese, and Spanish.</t>
  </si>
  <si>
    <t>King</t>
  </si>
  <si>
    <t>Robert</t>
  </si>
  <si>
    <t>Edgeham Hollow
Winchester Way</t>
  </si>
  <si>
    <t>RG1 9SP</t>
  </si>
  <si>
    <t>(71) 555-5598</t>
  </si>
  <si>
    <t>Robert King served in the Peace Corps and traveled extensively before completing his degree in English at the University of Michigan in 1992, the year he joined the company.  After completing a course entitled "Selling in Europe," he was transferred to the London office in March 1993.</t>
  </si>
  <si>
    <t>Callahan</t>
  </si>
  <si>
    <t>Laura</t>
  </si>
  <si>
    <t>Inside Sales Coordinator</t>
  </si>
  <si>
    <t>4726 - 11th Ave. N.E.</t>
  </si>
  <si>
    <t>98105</t>
  </si>
  <si>
    <t>(206) 555-1189</t>
  </si>
  <si>
    <t>Laura received a BA in psychology from the University of Washington.  She has also completed a course in business French.  She reads and writes French.</t>
  </si>
  <si>
    <t>Dodsworth</t>
  </si>
  <si>
    <t>Anne</t>
  </si>
  <si>
    <t>7 Houndstooth Rd.</t>
  </si>
  <si>
    <t>WG2 7LT</t>
  </si>
  <si>
    <t>(71) 555-4444</t>
  </si>
  <si>
    <t>Anne has a BA degree in English from St. Lawrence College.  She is fluent in French and German.</t>
  </si>
  <si>
    <t>OrderID</t>
  </si>
  <si>
    <t>ProductID</t>
  </si>
  <si>
    <t>UnitPrice</t>
  </si>
  <si>
    <t>Quantity</t>
  </si>
  <si>
    <t>Discount</t>
  </si>
  <si>
    <t>OrderDate</t>
  </si>
  <si>
    <t>RequiredDate</t>
  </si>
  <si>
    <t>ShippedDate</t>
  </si>
  <si>
    <t>ShipVia</t>
  </si>
  <si>
    <t>Freight</t>
  </si>
  <si>
    <t>ShipName</t>
  </si>
  <si>
    <t>ShipAddress</t>
  </si>
  <si>
    <t>ShipCity</t>
  </si>
  <si>
    <t>ShipRegion</t>
  </si>
  <si>
    <t>ShipPostalCode</t>
  </si>
  <si>
    <t>ShipCountry</t>
  </si>
  <si>
    <t>Hauptstr. 31</t>
  </si>
  <si>
    <t>Starenweg 5</t>
  </si>
  <si>
    <t>1204</t>
  </si>
  <si>
    <t>1029 - 12th Ave. S.</t>
  </si>
  <si>
    <t>98124</t>
  </si>
  <si>
    <t>Brook Farm
Stratford St. Mary</t>
  </si>
  <si>
    <t>Colchester</t>
  </si>
  <si>
    <t>Essex</t>
  </si>
  <si>
    <t>CO7 6JX</t>
  </si>
  <si>
    <t>Galería del gastronómo</t>
  </si>
  <si>
    <t>8022</t>
  </si>
  <si>
    <t>Wolski Zajazd</t>
  </si>
  <si>
    <t>2319 Elm St.</t>
  </si>
  <si>
    <t>Alfred's Futterkiste</t>
  </si>
  <si>
    <t>ProductName</t>
  </si>
  <si>
    <t>SupplierID</t>
  </si>
  <si>
    <t>QuantityPerUnit</t>
  </si>
  <si>
    <t>UnitsInStock</t>
  </si>
  <si>
    <t>UnitsOnOrder</t>
  </si>
  <si>
    <t>ReorderLevel</t>
  </si>
  <si>
    <t>Discontinued</t>
  </si>
  <si>
    <t>Chai</t>
  </si>
  <si>
    <t>10 boxes x 20 bags</t>
  </si>
  <si>
    <t>Chang</t>
  </si>
  <si>
    <t>24 - 12 oz bottles</t>
  </si>
  <si>
    <t>Aniseed Syrup</t>
  </si>
  <si>
    <t>12 - 550 ml bottles</t>
  </si>
  <si>
    <t>Chef Anton's Cajun Seasoning</t>
  </si>
  <si>
    <t>48 - 6 oz jars</t>
  </si>
  <si>
    <t>Chef Anton's Gumbo Mix</t>
  </si>
  <si>
    <t>36 boxes</t>
  </si>
  <si>
    <t>Grandma's Boysenberry Spread</t>
  </si>
  <si>
    <t>12 - 8 oz jars</t>
  </si>
  <si>
    <t>Uncle Bob's Organic Dried Pears</t>
  </si>
  <si>
    <t>12 - 1 lb pkgs.</t>
  </si>
  <si>
    <t>Northwoods Cranberry Sauce</t>
  </si>
  <si>
    <t>12 - 12 oz jars</t>
  </si>
  <si>
    <t>Mishi Kobe Niku</t>
  </si>
  <si>
    <t>18 - 500 g pkgs.</t>
  </si>
  <si>
    <t>Ikura</t>
  </si>
  <si>
    <t>12 - 200 ml jars</t>
  </si>
  <si>
    <t>Queso Cabrales</t>
  </si>
  <si>
    <t>1 kg pkg.</t>
  </si>
  <si>
    <t>Queso Manchego La Pastora</t>
  </si>
  <si>
    <t>10 - 500 g pkgs.</t>
  </si>
  <si>
    <t>Konbu</t>
  </si>
  <si>
    <t>2 kg box</t>
  </si>
  <si>
    <t>Tofu</t>
  </si>
  <si>
    <t>40 - 100 g pkgs.</t>
  </si>
  <si>
    <t>Genen Shouyu</t>
  </si>
  <si>
    <t>24 - 250 ml bottles</t>
  </si>
  <si>
    <t>Pavlova</t>
  </si>
  <si>
    <t>32 - 500 g boxes</t>
  </si>
  <si>
    <t>Alice Mutton</t>
  </si>
  <si>
    <t>20 - 1 kg tins</t>
  </si>
  <si>
    <t>Carnarvon Tigers</t>
  </si>
  <si>
    <t>16 kg pkg.</t>
  </si>
  <si>
    <t>Teatime Chocolate Biscuits</t>
  </si>
  <si>
    <t>10 boxes x 12 pieces</t>
  </si>
  <si>
    <t>Sir Rodney's Marmalade</t>
  </si>
  <si>
    <t>30 gift boxes</t>
  </si>
  <si>
    <t>Sir Rodney's Scones</t>
  </si>
  <si>
    <t>24 pkgs. x 4 pieces</t>
  </si>
  <si>
    <t>Gustaf's Knäckebröd</t>
  </si>
  <si>
    <t>24 - 500 g pkgs.</t>
  </si>
  <si>
    <t>Tunnbröd</t>
  </si>
  <si>
    <t>12 - 250 g pkgs.</t>
  </si>
  <si>
    <t>Guaraná Fantástica</t>
  </si>
  <si>
    <t>12 - 355 ml cans</t>
  </si>
  <si>
    <t>NuNuCa Nuß-Nougat-Creme</t>
  </si>
  <si>
    <t>20 - 450 g glasses</t>
  </si>
  <si>
    <t>Gumbär Gummibärchen</t>
  </si>
  <si>
    <t>100 - 250 g bags</t>
  </si>
  <si>
    <t>Schoggi Schokolade</t>
  </si>
  <si>
    <t>100 - 100 g pieces</t>
  </si>
  <si>
    <t>Rössle Sauerkraut</t>
  </si>
  <si>
    <t>25 - 825 g cans</t>
  </si>
  <si>
    <t>Thüringer Rostbratwurst</t>
  </si>
  <si>
    <t>50 bags x 30 sausgs.</t>
  </si>
  <si>
    <t>Nord-Ost Matjeshering</t>
  </si>
  <si>
    <t>10 - 200 g glasses</t>
  </si>
  <si>
    <t>Gorgonzola Telino</t>
  </si>
  <si>
    <t>12 - 100 g pkgs</t>
  </si>
  <si>
    <t>Mascarpone Fabioli</t>
  </si>
  <si>
    <t>24 - 200 g pkgs.</t>
  </si>
  <si>
    <t>Geitost</t>
  </si>
  <si>
    <t>500 g</t>
  </si>
  <si>
    <t>Sasquatch Ale</t>
  </si>
  <si>
    <t>Steeleye Stout</t>
  </si>
  <si>
    <t>Inlagd Sill</t>
  </si>
  <si>
    <t>24 - 250 g  jars</t>
  </si>
  <si>
    <t>Gravad lax</t>
  </si>
  <si>
    <t>12 - 500 g pkgs.</t>
  </si>
  <si>
    <t>Côte de Blaye</t>
  </si>
  <si>
    <t>12 - 75 cl bottles</t>
  </si>
  <si>
    <t>Chartreuse verte</t>
  </si>
  <si>
    <t>750 cc per bottle</t>
  </si>
  <si>
    <t>Boston Crab Meat</t>
  </si>
  <si>
    <t>24 - 4 oz tins</t>
  </si>
  <si>
    <t>Jack's New England Clam Chowder</t>
  </si>
  <si>
    <t>12 - 12 oz cans</t>
  </si>
  <si>
    <t>Singaporean Hokkien Fried Mee</t>
  </si>
  <si>
    <t>32 - 1 kg pkgs.</t>
  </si>
  <si>
    <t>Ipoh Coffee</t>
  </si>
  <si>
    <t>16 - 500 g tins</t>
  </si>
  <si>
    <t>Gula Malacca</t>
  </si>
  <si>
    <t>20 - 2 kg bags</t>
  </si>
  <si>
    <t>Røgede sild</t>
  </si>
  <si>
    <t>1k pkg.</t>
  </si>
  <si>
    <t>Spegesild</t>
  </si>
  <si>
    <t>4 - 450 g glasses</t>
  </si>
  <si>
    <t>Zaanse koeken</t>
  </si>
  <si>
    <t>10 - 4 oz boxes</t>
  </si>
  <si>
    <t>Chocolade</t>
  </si>
  <si>
    <t>10 pkgs.</t>
  </si>
  <si>
    <t>Maxilaku</t>
  </si>
  <si>
    <t>24 - 50 g pkgs.</t>
  </si>
  <si>
    <t>Valkoinen suklaa</t>
  </si>
  <si>
    <t>12 - 100 g bars</t>
  </si>
  <si>
    <t>Manjimup Dried Apples</t>
  </si>
  <si>
    <t>50 - 300 g pkgs.</t>
  </si>
  <si>
    <t>Filo Mix</t>
  </si>
  <si>
    <t>16 - 2 kg boxes</t>
  </si>
  <si>
    <t>Perth Pasties</t>
  </si>
  <si>
    <t>48 pieces</t>
  </si>
  <si>
    <t>Tourtière</t>
  </si>
  <si>
    <t>16 pies</t>
  </si>
  <si>
    <t>Pâté chinois</t>
  </si>
  <si>
    <t>24 boxes x 2 pies</t>
  </si>
  <si>
    <t>Gnocchi di nonna Alice</t>
  </si>
  <si>
    <t>24 - 250 g pkgs.</t>
  </si>
  <si>
    <t>Ravioli Angelo</t>
  </si>
  <si>
    <t>Escargots de Bourgogne</t>
  </si>
  <si>
    <t>24 pieces</t>
  </si>
  <si>
    <t>Raclette Courdavault</t>
  </si>
  <si>
    <t>5 kg pkg.</t>
  </si>
  <si>
    <t>Camembert Pierrot</t>
  </si>
  <si>
    <t>15 - 300 g rounds</t>
  </si>
  <si>
    <t>Sirop d'érable</t>
  </si>
  <si>
    <t>24 - 500 ml bottles</t>
  </si>
  <si>
    <t>Tarte au sucre</t>
  </si>
  <si>
    <t>48 pies</t>
  </si>
  <si>
    <t>Vegie-spread</t>
  </si>
  <si>
    <t>15 - 625 g jars</t>
  </si>
  <si>
    <t>Wimmers gute Semmelknödel</t>
  </si>
  <si>
    <t>20 bags x 4 pieces</t>
  </si>
  <si>
    <t>Louisiana Fiery Hot Pepper Sauce</t>
  </si>
  <si>
    <t>32 - 8 oz bottles</t>
  </si>
  <si>
    <t>Louisiana Hot Spiced Okra</t>
  </si>
  <si>
    <t>24 - 8 oz jars</t>
  </si>
  <si>
    <t>Laughing Lumberjack Lager</t>
  </si>
  <si>
    <t>Scottish Longbreads</t>
  </si>
  <si>
    <t>10 boxes x 8 pieces</t>
  </si>
  <si>
    <t>Gudbrandsdalsost</t>
  </si>
  <si>
    <t>10 kg pkg.</t>
  </si>
  <si>
    <t>Outback Lager</t>
  </si>
  <si>
    <t>24 - 355 ml bottles</t>
  </si>
  <si>
    <t>Fløtemysost</t>
  </si>
  <si>
    <t>Mozzarella di Giovanni</t>
  </si>
  <si>
    <t>Röd Kaviar</t>
  </si>
  <si>
    <t>24 - 150 g jars</t>
  </si>
  <si>
    <t>Longlife Tofu</t>
  </si>
  <si>
    <t>Rhönbräu Klosterbier</t>
  </si>
  <si>
    <t>24 - 0.5 l bottles</t>
  </si>
  <si>
    <t>Lakkalikööri</t>
  </si>
  <si>
    <t>500 ml</t>
  </si>
  <si>
    <t>Original Frankfurter grüne Soße</t>
  </si>
  <si>
    <t>12 boxes</t>
  </si>
  <si>
    <t>ShipperID</t>
  </si>
  <si>
    <t>Speedy Express</t>
  </si>
  <si>
    <t>(503) 555-9831</t>
  </si>
  <si>
    <t>United Package</t>
  </si>
  <si>
    <t>(503) 555-3199</t>
  </si>
  <si>
    <t>Federal Shipping</t>
  </si>
  <si>
    <t>(503) 555-9931</t>
  </si>
  <si>
    <t>Exotic Liquids</t>
  </si>
  <si>
    <t>Charlotte Cooper</t>
  </si>
  <si>
    <t>Purchasing Manager</t>
  </si>
  <si>
    <t>49 Gilbert St.</t>
  </si>
  <si>
    <t>EC1 4SD</t>
  </si>
  <si>
    <t>(171) 555-2222</t>
  </si>
  <si>
    <t>New Orleans Cajun Delights</t>
  </si>
  <si>
    <t>Shelley Burke</t>
  </si>
  <si>
    <t>P.O. Box 78934</t>
  </si>
  <si>
    <t>New Orleans</t>
  </si>
  <si>
    <t>LA</t>
  </si>
  <si>
    <t>70117</t>
  </si>
  <si>
    <t>(100) 555-4822</t>
  </si>
  <si>
    <t>Grandma Kelly's Homestead</t>
  </si>
  <si>
    <t>Regina Murphy</t>
  </si>
  <si>
    <t>707 Oxford Rd.</t>
  </si>
  <si>
    <t>Ann Arbor</t>
  </si>
  <si>
    <t>MI</t>
  </si>
  <si>
    <t>48104</t>
  </si>
  <si>
    <t>(313) 555-5735</t>
  </si>
  <si>
    <t>Tokyo Traders</t>
  </si>
  <si>
    <t>Yoshi Nagase</t>
  </si>
  <si>
    <t>9-8 Sekimai
Musashino-shi</t>
  </si>
  <si>
    <t>Tokyo</t>
  </si>
  <si>
    <t>100</t>
  </si>
  <si>
    <t>Japan</t>
  </si>
  <si>
    <t>(03) 3555-5011</t>
  </si>
  <si>
    <t>Cooperativa de Quesos 'Las Cabras'</t>
  </si>
  <si>
    <t xml:space="preserve">Antonio del Valle Saavedra </t>
  </si>
  <si>
    <t>Export Administrator</t>
  </si>
  <si>
    <t>Calle del Rosal 4</t>
  </si>
  <si>
    <t>Oviedo</t>
  </si>
  <si>
    <t>Asturias</t>
  </si>
  <si>
    <t>33007</t>
  </si>
  <si>
    <t>(98) 598 76 54</t>
  </si>
  <si>
    <t>Mayumi's</t>
  </si>
  <si>
    <t>Mayumi Ohno</t>
  </si>
  <si>
    <t>Marketing Representative</t>
  </si>
  <si>
    <t>92 Setsuko
Chuo-ku</t>
  </si>
  <si>
    <t>Osaka</t>
  </si>
  <si>
    <t>545</t>
  </si>
  <si>
    <t>(06) 431-7877</t>
  </si>
  <si>
    <t>Pavlova, Ltd.</t>
  </si>
  <si>
    <t>Ian Devling</t>
  </si>
  <si>
    <t>74 Rose St.
Moonie Ponds</t>
  </si>
  <si>
    <t>Melbourne</t>
  </si>
  <si>
    <t>Victoria</t>
  </si>
  <si>
    <t>3058</t>
  </si>
  <si>
    <t>Australia</t>
  </si>
  <si>
    <t>(03) 444-2343</t>
  </si>
  <si>
    <t>Specialty Biscuits, Ltd.</t>
  </si>
  <si>
    <t>Peter Wilson</t>
  </si>
  <si>
    <t>29 King's Way</t>
  </si>
  <si>
    <t>Manchester</t>
  </si>
  <si>
    <t>M14 GSD</t>
  </si>
  <si>
    <t>(161) 555-4448</t>
  </si>
  <si>
    <t>PB Knäckebröd AB</t>
  </si>
  <si>
    <t>Lars Peterson</t>
  </si>
  <si>
    <t>Kaloadagatan 13</t>
  </si>
  <si>
    <t>Göteborg</t>
  </si>
  <si>
    <t>S-345 67</t>
  </si>
  <si>
    <t xml:space="preserve">Sweden </t>
  </si>
  <si>
    <t>031-987 65 43</t>
  </si>
  <si>
    <t>Refrescos Americanas LTDA</t>
  </si>
  <si>
    <t>Carlos Diaz</t>
  </si>
  <si>
    <t>Av. das Americanas 12.890</t>
  </si>
  <si>
    <t>5442</t>
  </si>
  <si>
    <t>(11) 555 4640</t>
  </si>
  <si>
    <t>Heli Süßwaren GmbH &amp; Co. KG</t>
  </si>
  <si>
    <t>Petra Winkler</t>
  </si>
  <si>
    <t>Tiergartenstraße 5</t>
  </si>
  <si>
    <t>10785</t>
  </si>
  <si>
    <t>(010) 9984510</t>
  </si>
  <si>
    <t>Plutzer Lebensmittelgroßmärkte AG</t>
  </si>
  <si>
    <t>Martin Bein</t>
  </si>
  <si>
    <t>International Marketing Mgr.</t>
  </si>
  <si>
    <t>Bogenallee 51</t>
  </si>
  <si>
    <t>Frankfurt</t>
  </si>
  <si>
    <t>60439</t>
  </si>
  <si>
    <t>(069) 992755</t>
  </si>
  <si>
    <t>Nord-Ost-Fisch Handelsgesellschaft mbH</t>
  </si>
  <si>
    <t>Sven Petersen</t>
  </si>
  <si>
    <t>Coordinator Foreign Markets</t>
  </si>
  <si>
    <t>Frahmredder 112a</t>
  </si>
  <si>
    <t>Cuxhaven</t>
  </si>
  <si>
    <t>27478</t>
  </si>
  <si>
    <t>(04721) 8713</t>
  </si>
  <si>
    <t>Formaggi Fortini s.r.l.</t>
  </si>
  <si>
    <t>Elio Rossi</t>
  </si>
  <si>
    <t>Viale Dante, 75</t>
  </si>
  <si>
    <t>Ravenna</t>
  </si>
  <si>
    <t>48100</t>
  </si>
  <si>
    <t>(0544) 60323</t>
  </si>
  <si>
    <t>Norske Meierier</t>
  </si>
  <si>
    <t>Beate Vileid</t>
  </si>
  <si>
    <t>Hatlevegen 5</t>
  </si>
  <si>
    <t>Sandvika</t>
  </si>
  <si>
    <t>1320</t>
  </si>
  <si>
    <t>(0)2-953010</t>
  </si>
  <si>
    <t>Bigfoot Breweries</t>
  </si>
  <si>
    <t>Cheryl Saylor</t>
  </si>
  <si>
    <t>Regional Account Rep.</t>
  </si>
  <si>
    <t>3400 - 8th Avenue
Suite 210</t>
  </si>
  <si>
    <t>Bend</t>
  </si>
  <si>
    <t>97101</t>
  </si>
  <si>
    <t>Svensk Sjöföda AB</t>
  </si>
  <si>
    <t>Michael Björn</t>
  </si>
  <si>
    <t>Brovallavägen 231</t>
  </si>
  <si>
    <t>Stockholm</t>
  </si>
  <si>
    <t>S-123 45</t>
  </si>
  <si>
    <t>08-123 45 67</t>
  </si>
  <si>
    <t>Aux joyeux ecclésiastiques</t>
  </si>
  <si>
    <t>Guylène Nodier</t>
  </si>
  <si>
    <t>203, Rue des Francs-Bourgeois</t>
  </si>
  <si>
    <t>75004</t>
  </si>
  <si>
    <t>(1) 03.83.00.68</t>
  </si>
  <si>
    <t>New England Seafood Cannery</t>
  </si>
  <si>
    <t>Robb Merchant</t>
  </si>
  <si>
    <t>Wholesale Account Agent</t>
  </si>
  <si>
    <t>Order Processing Dept.
2100 Paul Revere Blvd.</t>
  </si>
  <si>
    <t>Boston</t>
  </si>
  <si>
    <t>MA</t>
  </si>
  <si>
    <t>02134</t>
  </si>
  <si>
    <t>(617) 555-3267</t>
  </si>
  <si>
    <t>Leka Trading</t>
  </si>
  <si>
    <t>Chandra Leka</t>
  </si>
  <si>
    <t>471 Serangoon Loop, Suite #402</t>
  </si>
  <si>
    <t>Singapore</t>
  </si>
  <si>
    <t>0512</t>
  </si>
  <si>
    <t>555-8787</t>
  </si>
  <si>
    <t>Lyngbysild</t>
  </si>
  <si>
    <t>Niels Petersen</t>
  </si>
  <si>
    <t>Lyngbysild
Fiskebakken 10</t>
  </si>
  <si>
    <t>Lyngby</t>
  </si>
  <si>
    <t>2800</t>
  </si>
  <si>
    <t>43844108</t>
  </si>
  <si>
    <t>Zaanse Snoepfabriek</t>
  </si>
  <si>
    <t>Dirk Luchte</t>
  </si>
  <si>
    <t>Verkoop
Rijnweg 22</t>
  </si>
  <si>
    <t>Zaandam</t>
  </si>
  <si>
    <t>9999 ZZ</t>
  </si>
  <si>
    <t>Netherlands</t>
  </si>
  <si>
    <t>(12345) 1212</t>
  </si>
  <si>
    <t>Karkki Oy</t>
  </si>
  <si>
    <t>Anne Heikkonen</t>
  </si>
  <si>
    <t>Product Manager</t>
  </si>
  <si>
    <t>Valtakatu 12</t>
  </si>
  <si>
    <t>Lappeenranta</t>
  </si>
  <si>
    <t>53120</t>
  </si>
  <si>
    <t>(953) 10956</t>
  </si>
  <si>
    <t>G'day, Mate</t>
  </si>
  <si>
    <t>Wendy Mackenzie</t>
  </si>
  <si>
    <t>170 Prince Edward Parade
Hunter's Hill</t>
  </si>
  <si>
    <t>Sydney</t>
  </si>
  <si>
    <t>NSW</t>
  </si>
  <si>
    <t>2042</t>
  </si>
  <si>
    <t>(02) 555-5914</t>
  </si>
  <si>
    <t>Ma Maison</t>
  </si>
  <si>
    <t>Jean-Guy Lauzon</t>
  </si>
  <si>
    <t>2960 Rue St. Laurent</t>
  </si>
  <si>
    <t>(514) 555-9022</t>
  </si>
  <si>
    <t>Pasta Buttini s.r.l.</t>
  </si>
  <si>
    <t>Giovanni Giudici</t>
  </si>
  <si>
    <t>Via dei Gelsomini, 153</t>
  </si>
  <si>
    <t>Salerno</t>
  </si>
  <si>
    <t>84100</t>
  </si>
  <si>
    <t>(089) 6547665</t>
  </si>
  <si>
    <t>Escargots Nouveaux</t>
  </si>
  <si>
    <t>Marie Delamare</t>
  </si>
  <si>
    <t>22, rue H. Voiron</t>
  </si>
  <si>
    <t>Montceau</t>
  </si>
  <si>
    <t>71300</t>
  </si>
  <si>
    <t>85.57.00.07</t>
  </si>
  <si>
    <t>Gai pâturage</t>
  </si>
  <si>
    <t>Eliane Noz</t>
  </si>
  <si>
    <t>Bat. B
3, rue des Alpes</t>
  </si>
  <si>
    <t>Annecy</t>
  </si>
  <si>
    <t>74000</t>
  </si>
  <si>
    <t>38.76.98.06</t>
  </si>
  <si>
    <t>Forêts d'érables</t>
  </si>
  <si>
    <t>Chantal Goulet</t>
  </si>
  <si>
    <t>148 rue Chasseur</t>
  </si>
  <si>
    <t>Ste-Hyacinthe</t>
  </si>
  <si>
    <t>J2S 7S8</t>
  </si>
  <si>
    <t>(514) 555-2955</t>
  </si>
  <si>
    <t>Fullname</t>
  </si>
  <si>
    <t>Row Labels</t>
  </si>
  <si>
    <t>Grand Total</t>
  </si>
  <si>
    <t>Count of OrderID</t>
  </si>
  <si>
    <t>Average number of Orders per customers</t>
  </si>
  <si>
    <t>Total_sales</t>
  </si>
  <si>
    <t>Sum of Total_sales</t>
  </si>
  <si>
    <t xml:space="preserve">High repeat value customers by Total_sales </t>
  </si>
  <si>
    <t>2. How do customer order patterns vary by city or country</t>
  </si>
  <si>
    <t>Category Name</t>
  </si>
  <si>
    <t>Country / City</t>
  </si>
  <si>
    <t>CustomerId</t>
  </si>
  <si>
    <t>Preffered_Category</t>
  </si>
  <si>
    <t>3. Can we cluster customers based on total spend, order count, and preferred categories?</t>
  </si>
  <si>
    <t>Customer Summary</t>
  </si>
  <si>
    <t>Count of CustomerId</t>
  </si>
  <si>
    <t>(blank)</t>
  </si>
  <si>
    <r>
      <t xml:space="preserve">. </t>
    </r>
    <r>
      <rPr>
        <b/>
        <sz val="14"/>
        <color theme="4" tint="-0.499984740745262"/>
        <rFont val="Calibri"/>
        <family val="2"/>
        <scheme val="minor"/>
      </rPr>
      <t>Which product categories or products contribute most to order revenue? Are there any correlations between orders and customer location or product category?</t>
    </r>
  </si>
  <si>
    <t>Category name</t>
  </si>
  <si>
    <t>Sum of Total_revenue</t>
  </si>
  <si>
    <t>Country and city wise revenue</t>
  </si>
  <si>
    <r>
      <rPr>
        <b/>
        <sz val="12"/>
        <color rgb="FFC00000"/>
        <rFont val="Calibri"/>
        <family val="2"/>
        <scheme val="minor"/>
      </rPr>
      <t>Country wise total order count</t>
    </r>
    <r>
      <rPr>
        <sz val="11"/>
        <color theme="1"/>
        <rFont val="Calibri"/>
        <family val="2"/>
        <scheme val="minor"/>
      </rPr>
      <t xml:space="preserve">                                    </t>
    </r>
    <r>
      <rPr>
        <b/>
        <sz val="11"/>
        <color rgb="FFC00000"/>
        <rFont val="Calibri"/>
        <family val="2"/>
        <scheme val="minor"/>
      </rPr>
      <t xml:space="preserve"> Country and category wise total revenue generation</t>
    </r>
  </si>
  <si>
    <t>Customer segment</t>
  </si>
  <si>
    <t>Frequent Customers</t>
  </si>
  <si>
    <t>Occasional Customers</t>
  </si>
  <si>
    <t>Regular Customers</t>
  </si>
  <si>
    <t>Average order per customer</t>
  </si>
  <si>
    <t>total ordres</t>
  </si>
  <si>
    <r>
      <t>1.</t>
    </r>
    <r>
      <rPr>
        <b/>
        <sz val="11"/>
        <color theme="1"/>
        <rFont val="Times New Roman"/>
        <family val="1"/>
      </rPr>
      <t xml:space="preserve"> </t>
    </r>
    <r>
      <rPr>
        <b/>
        <sz val="18"/>
        <color rgb="FFC00000"/>
        <rFont val="Times New Roman"/>
        <family val="1"/>
      </rPr>
      <t>How frequently do different customer segments place orders?</t>
    </r>
  </si>
  <si>
    <t>Count of EmployeeID</t>
  </si>
  <si>
    <t>1. What is the geographic and title-wise distribution of employees?</t>
  </si>
  <si>
    <t>Hire year</t>
  </si>
  <si>
    <t>Average of Hire year</t>
  </si>
  <si>
    <t xml:space="preserve"> What trends can we observe in hire dates across employee titles?</t>
  </si>
  <si>
    <t>Average Hire Date by Employee Title</t>
  </si>
  <si>
    <t>Employees Hired per Year by Title</t>
  </si>
  <si>
    <t>Earliest and Latest Hire Date per Title</t>
  </si>
  <si>
    <t>title</t>
  </si>
  <si>
    <t>1. What patterns exist in employee title and courtesy title distributions?</t>
  </si>
  <si>
    <t>Sum of Quantity</t>
  </si>
  <si>
    <t>Unit price</t>
  </si>
  <si>
    <t>Units in stock</t>
  </si>
  <si>
    <t>Quantity sold</t>
  </si>
  <si>
    <t>Total Revenue</t>
  </si>
  <si>
    <t>Price vs Sales Performance</t>
  </si>
  <si>
    <t>Stock Level vs Sales Performance</t>
  </si>
  <si>
    <t>Price vs Stock Level</t>
  </si>
  <si>
    <t>Stock Levels vs Quantity Sold</t>
  </si>
  <si>
    <t>Unit Price vs Quantity Sold</t>
  </si>
  <si>
    <t xml:space="preserve"> Are there correlations between product pricing, stock levels, and sales performance?</t>
  </si>
  <si>
    <t>month</t>
  </si>
  <si>
    <t>month number</t>
  </si>
  <si>
    <t>Aug</t>
  </si>
  <si>
    <t>Sep</t>
  </si>
  <si>
    <t>Oct</t>
  </si>
  <si>
    <t>Nov</t>
  </si>
  <si>
    <t>Dec</t>
  </si>
  <si>
    <t>Jan</t>
  </si>
  <si>
    <t>Feb</t>
  </si>
  <si>
    <t>Mar</t>
  </si>
  <si>
    <t>Apr</t>
  </si>
  <si>
    <t>May</t>
  </si>
  <si>
    <t>Jun</t>
  </si>
  <si>
    <t>Jul</t>
  </si>
  <si>
    <t>year</t>
  </si>
  <si>
    <t xml:space="preserve"> How does product demand change over months or seasons?</t>
  </si>
  <si>
    <t>Year / Month</t>
  </si>
  <si>
    <t>country</t>
  </si>
  <si>
    <t>Average of UnitPrice</t>
  </si>
  <si>
    <t>Max of UnitPrice</t>
  </si>
  <si>
    <t>Min of UnitPrice</t>
  </si>
  <si>
    <t>Supplier country</t>
  </si>
  <si>
    <t xml:space="preserve"> Are there any regional trends in supplier distribution and pricing?</t>
  </si>
  <si>
    <t>No of suppliers</t>
  </si>
  <si>
    <t>Company name</t>
  </si>
  <si>
    <t>How are suppliers distributed across different product categories?</t>
  </si>
  <si>
    <t>Count of SupplierID</t>
  </si>
  <si>
    <t>Column Labels</t>
  </si>
  <si>
    <t>Count of ProductID</t>
  </si>
  <si>
    <t xml:space="preserve"> How do supplier pricing and categories relate across different regions?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</si>
</sst>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4009]yyyy/mm/dd;@"/>
    <numFmt numFmtId="165" formatCode="0.00000"/>
  </numFmts>
  <fonts count="25" x14ac:knownFonts="1">
    <font>
      <sz val="11"/>
      <color theme="1"/>
      <name val="Calibri"/>
      <family val="2"/>
      <scheme val="minor"/>
    </font>
    <font>
      <b/>
      <sz val="11"/>
      <color theme="1"/>
      <name val="Calibri"/>
      <family val="2"/>
      <scheme val="minor"/>
    </font>
    <font>
      <b/>
      <sz val="16"/>
      <color theme="1"/>
      <name val="Calibri"/>
      <family val="2"/>
      <scheme val="minor"/>
    </font>
    <font>
      <b/>
      <sz val="15"/>
      <color theme="4" tint="-0.499984740745262"/>
      <name val="Calibri"/>
      <family val="2"/>
      <scheme val="minor"/>
    </font>
    <font>
      <b/>
      <sz val="11"/>
      <color theme="0"/>
      <name val="Calibri"/>
      <family val="2"/>
      <scheme val="minor"/>
    </font>
    <font>
      <b/>
      <sz val="24"/>
      <color theme="1"/>
      <name val="Calibri"/>
      <family val="2"/>
      <scheme val="minor"/>
    </font>
    <font>
      <b/>
      <sz val="16"/>
      <color theme="4" tint="-0.499984740745262"/>
      <name val="Calibri"/>
      <family val="2"/>
      <scheme val="minor"/>
    </font>
    <font>
      <b/>
      <sz val="14"/>
      <color theme="4" tint="-0.499984740745262"/>
      <name val="Calibri"/>
      <family val="2"/>
      <scheme val="minor"/>
    </font>
    <font>
      <b/>
      <sz val="11"/>
      <color rgb="FFC00000"/>
      <name val="Calibri"/>
      <family val="2"/>
      <scheme val="minor"/>
    </font>
    <font>
      <b/>
      <sz val="12"/>
      <color rgb="FFC00000"/>
      <name val="Calibri"/>
      <family val="2"/>
      <scheme val="minor"/>
    </font>
    <font>
      <sz val="11"/>
      <color rgb="FFC00000"/>
      <name val="Calibri"/>
      <family val="2"/>
      <scheme val="minor"/>
    </font>
    <font>
      <b/>
      <sz val="11"/>
      <color theme="1"/>
      <name val="Times New Roman"/>
      <family val="1"/>
    </font>
    <font>
      <b/>
      <sz val="18"/>
      <color rgb="FFC00000"/>
      <name val="Times New Roman"/>
      <family val="1"/>
    </font>
    <font>
      <b/>
      <sz val="20"/>
      <color theme="1"/>
      <name val="Calibri"/>
      <family val="2"/>
      <scheme val="minor"/>
    </font>
    <font>
      <b/>
      <sz val="20"/>
      <color theme="8" tint="-0.499984740745262"/>
      <name val="Calibri"/>
      <family val="2"/>
      <scheme val="minor"/>
    </font>
    <font>
      <b/>
      <sz val="14"/>
      <color rgb="FFC00000"/>
      <name val="Calibri"/>
      <family val="2"/>
      <scheme val="minor"/>
    </font>
    <font>
      <b/>
      <sz val="18"/>
      <color rgb="FF7030A0"/>
      <name val="Calibri"/>
      <family val="2"/>
      <scheme val="minor"/>
    </font>
    <font>
      <b/>
      <sz val="12"/>
      <color theme="8" tint="-0.499984740745262"/>
      <name val="Calibri"/>
      <family val="2"/>
      <scheme val="minor"/>
    </font>
    <font>
      <sz val="14"/>
      <color theme="1"/>
      <name val="Calibri"/>
      <family val="2"/>
      <scheme val="minor"/>
    </font>
    <font>
      <b/>
      <sz val="14"/>
      <color theme="1"/>
      <name val="Calibri"/>
      <family val="2"/>
      <scheme val="minor"/>
    </font>
    <font>
      <b/>
      <sz val="14"/>
      <color rgb="FF002060"/>
      <name val="Calibri"/>
      <family val="2"/>
      <scheme val="minor"/>
    </font>
    <font>
      <b/>
      <sz val="12"/>
      <color theme="1"/>
      <name val="Calibri"/>
      <family val="2"/>
      <scheme val="minor"/>
    </font>
    <font>
      <b/>
      <sz val="16"/>
      <color rgb="FFC00000"/>
      <name val="Calibri"/>
      <family val="2"/>
      <scheme val="minor"/>
    </font>
    <font>
      <b/>
      <sz val="16"/>
      <color rgb="FF002060"/>
      <name val="Times New Roman"/>
      <family val="1"/>
    </font>
    <font>
      <b/>
      <sz val="18"/>
      <color rgb="FF002060"/>
      <name val="Calibri"/>
      <family val="2"/>
      <scheme val="minor"/>
    </font>
  </fonts>
  <fills count="17">
    <fill>
      <patternFill patternType="none"/>
    </fill>
    <fill>
      <patternFill patternType="gray125"/>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theme="9" tint="0.59999389629810485"/>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7" tint="0.59999389629810485"/>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0"/>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3" tint="0.79998168889431442"/>
        <bgColor indexed="64"/>
      </patternFill>
    </fill>
  </fills>
  <borders count="5">
    <border>
      <left/>
      <right/>
      <top/>
      <bottom/>
      <diagonal/>
    </border>
    <border>
      <left/>
      <right/>
      <top style="thin">
        <color theme="4" tint="0.39997558519241921"/>
      </top>
      <bottom/>
      <diagonal/>
    </border>
    <border>
      <left/>
      <right/>
      <top style="thin">
        <color theme="9" tint="0.39997558519241921"/>
      </top>
      <bottom style="thin">
        <color theme="9" tint="0.39997558519241921"/>
      </bottom>
      <diagonal/>
    </border>
    <border>
      <left/>
      <right/>
      <top/>
      <bottom style="thin">
        <color theme="9" tint="0.39997558519241921"/>
      </bottom>
      <diagonal/>
    </border>
    <border>
      <left/>
      <right/>
      <top style="thin">
        <color theme="9" tint="0.39997558519241921"/>
      </top>
      <bottom/>
      <diagonal/>
    </border>
  </borders>
  <cellStyleXfs count="1">
    <xf numFmtId="0" fontId="0" fillId="0" borderId="0"/>
  </cellStyleXfs>
  <cellXfs count="56">
    <xf numFmtId="0" fontId="0" fillId="0" borderId="0" xfId="0"/>
    <xf numFmtId="14" fontId="0" fillId="0" borderId="0" xfId="0" applyNumberFormat="1"/>
    <xf numFmtId="164" fontId="0" fillId="0" borderId="0" xfId="0" applyNumberFormat="1"/>
    <xf numFmtId="164" fontId="0" fillId="0" borderId="0" xfId="0" applyNumberFormat="1" applyProtection="1">
      <protection locked="0"/>
    </xf>
    <xf numFmtId="0" fontId="0" fillId="0" borderId="0" xfId="0" pivotButton="1"/>
    <xf numFmtId="0" fontId="0" fillId="0" borderId="0" xfId="0" applyAlignment="1">
      <alignment horizontal="left"/>
    </xf>
    <xf numFmtId="0" fontId="0" fillId="3" borderId="0" xfId="0" applyFill="1"/>
    <xf numFmtId="0" fontId="0" fillId="3" borderId="0" xfId="0" applyFill="1" applyAlignment="1">
      <alignment horizontal="center" vertical="center"/>
    </xf>
    <xf numFmtId="0" fontId="2" fillId="3" borderId="0" xfId="0" applyFont="1" applyFill="1" applyAlignment="1">
      <alignment horizontal="left" vertical="center"/>
    </xf>
    <xf numFmtId="0" fontId="1" fillId="2" borderId="1" xfId="0" applyFont="1" applyFill="1" applyBorder="1"/>
    <xf numFmtId="0" fontId="0" fillId="4" borderId="0" xfId="0" applyFill="1"/>
    <xf numFmtId="0" fontId="3" fillId="4" borderId="0" xfId="0" applyFont="1" applyFill="1"/>
    <xf numFmtId="0" fontId="0" fillId="0" borderId="0" xfId="0" applyAlignment="1">
      <alignment horizontal="left" indent="1"/>
    </xf>
    <xf numFmtId="0" fontId="0" fillId="6" borderId="2" xfId="0" applyFill="1" applyBorder="1"/>
    <xf numFmtId="0" fontId="0" fillId="0" borderId="2" xfId="0" applyBorder="1"/>
    <xf numFmtId="0" fontId="4" fillId="5" borderId="3" xfId="0" applyFont="1" applyFill="1" applyBorder="1"/>
    <xf numFmtId="0" fontId="0" fillId="6" borderId="4" xfId="0" applyFill="1" applyBorder="1"/>
    <xf numFmtId="0" fontId="0" fillId="7" borderId="0" xfId="0" applyFill="1"/>
    <xf numFmtId="0" fontId="0" fillId="0" borderId="0" xfId="0" applyAlignment="1">
      <alignment vertical="center"/>
    </xf>
    <xf numFmtId="0" fontId="5" fillId="7" borderId="0" xfId="0" applyFont="1" applyFill="1" applyAlignment="1">
      <alignment horizontal="left" vertical="center"/>
    </xf>
    <xf numFmtId="0" fontId="4" fillId="5" borderId="2" xfId="0" applyFont="1" applyFill="1" applyBorder="1"/>
    <xf numFmtId="0" fontId="0" fillId="8" borderId="0" xfId="0" applyFill="1"/>
    <xf numFmtId="0" fontId="6" fillId="8" borderId="0" xfId="0" applyFont="1" applyFill="1" applyAlignment="1">
      <alignment horizontal="left" vertical="center"/>
    </xf>
    <xf numFmtId="0" fontId="0" fillId="9" borderId="0" xfId="0" applyFill="1"/>
    <xf numFmtId="0" fontId="6" fillId="9" borderId="0" xfId="0" applyFont="1" applyFill="1" applyAlignment="1">
      <alignment horizontal="left" vertical="center"/>
    </xf>
    <xf numFmtId="0" fontId="0" fillId="7" borderId="0" xfId="0" applyFill="1" applyAlignment="1">
      <alignment horizontal="left" vertical="center" indent="1"/>
    </xf>
    <xf numFmtId="0" fontId="0" fillId="10" borderId="0" xfId="0" applyFill="1"/>
    <xf numFmtId="0" fontId="8" fillId="10" borderId="0" xfId="0" applyFont="1" applyFill="1"/>
    <xf numFmtId="0" fontId="0" fillId="10" borderId="0" xfId="0" applyFill="1" applyAlignment="1">
      <alignment horizontal="center" vertical="center"/>
    </xf>
    <xf numFmtId="0" fontId="0" fillId="11" borderId="0" xfId="0" applyFill="1"/>
    <xf numFmtId="0" fontId="0" fillId="12" borderId="0" xfId="0" applyFill="1"/>
    <xf numFmtId="0" fontId="0" fillId="12" borderId="0" xfId="0" applyFill="1" applyAlignment="1">
      <alignment horizontal="left" vertical="center" indent="1"/>
    </xf>
    <xf numFmtId="0" fontId="10" fillId="12" borderId="0" xfId="0" applyFont="1" applyFill="1"/>
    <xf numFmtId="0" fontId="1" fillId="0" borderId="0" xfId="0" applyFont="1"/>
    <xf numFmtId="0" fontId="13" fillId="7" borderId="0" xfId="0" applyFont="1" applyFill="1" applyAlignment="1">
      <alignment horizontal="left" vertical="center" indent="1"/>
    </xf>
    <xf numFmtId="0" fontId="14" fillId="3" borderId="0" xfId="0" applyFont="1" applyFill="1" applyAlignment="1">
      <alignment horizontal="center" vertical="center"/>
    </xf>
    <xf numFmtId="0" fontId="15" fillId="4" borderId="0" xfId="0" applyFont="1" applyFill="1"/>
    <xf numFmtId="0" fontId="15" fillId="4" borderId="0" xfId="0" applyFont="1" applyFill="1" applyAlignment="1">
      <alignment horizontal="left"/>
    </xf>
    <xf numFmtId="0" fontId="0" fillId="13" borderId="0" xfId="0" applyFill="1"/>
    <xf numFmtId="0" fontId="0" fillId="14" borderId="0" xfId="0" applyFill="1"/>
    <xf numFmtId="0" fontId="16" fillId="14" borderId="0" xfId="0" applyFont="1" applyFill="1" applyAlignment="1">
      <alignment horizontal="left" vertical="center" indent="1"/>
    </xf>
    <xf numFmtId="165" fontId="0" fillId="3" borderId="0" xfId="0" applyNumberFormat="1" applyFill="1"/>
    <xf numFmtId="0" fontId="17" fillId="3" borderId="0" xfId="0" applyFont="1" applyFill="1"/>
    <xf numFmtId="165" fontId="18" fillId="3" borderId="0" xfId="0" applyNumberFormat="1" applyFont="1" applyFill="1"/>
    <xf numFmtId="0" fontId="0" fillId="15" borderId="0" xfId="0" applyFill="1"/>
    <xf numFmtId="0" fontId="19" fillId="15" borderId="0" xfId="0" applyFont="1" applyFill="1"/>
    <xf numFmtId="0" fontId="17" fillId="15" borderId="0" xfId="0" applyFont="1" applyFill="1"/>
    <xf numFmtId="0" fontId="20" fillId="11" borderId="0" xfId="0" applyFont="1" applyFill="1"/>
    <xf numFmtId="0" fontId="0" fillId="16" borderId="0" xfId="0" applyFill="1"/>
    <xf numFmtId="0" fontId="21" fillId="12" borderId="0" xfId="0" applyFont="1" applyFill="1"/>
    <xf numFmtId="0" fontId="21" fillId="16" borderId="0" xfId="0" applyFont="1" applyFill="1"/>
    <xf numFmtId="0" fontId="19" fillId="9" borderId="0" xfId="0" applyFont="1" applyFill="1" applyAlignment="1">
      <alignment horizontal="left" vertical="center" indent="1"/>
    </xf>
    <xf numFmtId="0" fontId="22" fillId="10" borderId="0" xfId="0" applyFont="1" applyFill="1" applyAlignment="1">
      <alignment horizontal="left" vertical="center" indent="1"/>
    </xf>
    <xf numFmtId="0" fontId="2" fillId="3" borderId="0" xfId="0" applyFont="1" applyFill="1" applyAlignment="1">
      <alignment horizontal="left" vertical="center" indent="1"/>
    </xf>
    <xf numFmtId="0" fontId="23" fillId="4" borderId="0" xfId="0" applyFont="1" applyFill="1" applyAlignment="1">
      <alignment horizontal="left" vertical="center" indent="1"/>
    </xf>
    <xf numFmtId="0" fontId="24" fillId="4" borderId="0" xfId="0" applyFont="1" applyFill="1" applyAlignment="1">
      <alignment horizontal="left" vertical="center" indent="1"/>
    </xf>
  </cellXfs>
  <cellStyles count="1">
    <cellStyle name="Normal" xfId="0" builtinId="0"/>
  </cellStyles>
  <dxfs count="7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border outline="0">
        <top style="thin">
          <color theme="9" tint="0.39997558519241921"/>
        </top>
      </border>
    </dxf>
    <dxf>
      <border outline="0">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dxf>
    <dxf>
      <border outline="0">
        <bottom style="thin">
          <color theme="9" tint="0.39997558519241921"/>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64" formatCode="[$-14009]yyyy/mm/dd;@"/>
    </dxf>
    <dxf>
      <numFmt numFmtId="164" formatCode="[$-14009]yyyy/mm/dd;@"/>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style="thin">
          <color theme="9" tint="0.39997558519241921"/>
        </bottom>
        <vertical/>
        <horizontal/>
      </border>
    </dxf>
    <dxf>
      <border outline="0">
        <left style="thin">
          <color theme="9" tint="0.39997558519241921"/>
        </left>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5.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4.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3.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2.xml"/><Relationship Id="rId28" Type="http://schemas.openxmlformats.org/officeDocument/2006/relationships/pivotCacheDefinition" Target="pivotCache/pivotCacheDefinition7.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openxmlformats.org/officeDocument/2006/relationships/pivotCacheDefinition" Target="pivotCache/pivotCacheDefinition6.xml"/><Relationship Id="rId30" Type="http://schemas.openxmlformats.org/officeDocument/2006/relationships/theme" Target="theme/theme1.xml"/><Relationship Id="rId35"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 project _EDA.xlsx]EDA Q_2!PivotTable4</c:name>
    <c:fmtId val="1"/>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 Q_2'!$D$6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'EDA Q_2'!$C$7:$C$98</c:f>
              <c:multiLvlStrCache>
                <c:ptCount val="70"/>
                <c:lvl>
                  <c:pt idx="0">
                    <c:v>Buenos Aires</c:v>
                  </c:pt>
                  <c:pt idx="1">
                    <c:v>Graz</c:v>
                  </c:pt>
                  <c:pt idx="2">
                    <c:v>Salzburg</c:v>
                  </c:pt>
                  <c:pt idx="3">
                    <c:v>Bruxelles</c:v>
                  </c:pt>
                  <c:pt idx="4">
                    <c:v>Charleroi</c:v>
                  </c:pt>
                  <c:pt idx="5">
                    <c:v>Campinas</c:v>
                  </c:pt>
                  <c:pt idx="6">
                    <c:v>Resende</c:v>
                  </c:pt>
                  <c:pt idx="7">
                    <c:v>Rio de Janeiro</c:v>
                  </c:pt>
                  <c:pt idx="8">
                    <c:v>São Paulo</c:v>
                  </c:pt>
                  <c:pt idx="9">
                    <c:v>Montréal</c:v>
                  </c:pt>
                  <c:pt idx="10">
                    <c:v>Tsawassen</c:v>
                  </c:pt>
                  <c:pt idx="11">
                    <c:v>Vancouver</c:v>
                  </c:pt>
                  <c:pt idx="12">
                    <c:v>Århus</c:v>
                  </c:pt>
                  <c:pt idx="13">
                    <c:v>København</c:v>
                  </c:pt>
                  <c:pt idx="14">
                    <c:v>Helsinki</c:v>
                  </c:pt>
                  <c:pt idx="15">
                    <c:v>Oulu</c:v>
                  </c:pt>
                  <c:pt idx="16">
                    <c:v>Lille</c:v>
                  </c:pt>
                  <c:pt idx="17">
                    <c:v>Lyon</c:v>
                  </c:pt>
                  <c:pt idx="18">
                    <c:v>Marseille</c:v>
                  </c:pt>
                  <c:pt idx="19">
                    <c:v>Nantes</c:v>
                  </c:pt>
                  <c:pt idx="20">
                    <c:v>Paris</c:v>
                  </c:pt>
                  <c:pt idx="21">
                    <c:v>Reims</c:v>
                  </c:pt>
                  <c:pt idx="22">
                    <c:v>Strasbourg</c:v>
                  </c:pt>
                  <c:pt idx="23">
                    <c:v>Toulouse</c:v>
                  </c:pt>
                  <c:pt idx="24">
                    <c:v>Versailles</c:v>
                  </c:pt>
                  <c:pt idx="25">
                    <c:v>Aachen</c:v>
                  </c:pt>
                  <c:pt idx="26">
                    <c:v>Berlin</c:v>
                  </c:pt>
                  <c:pt idx="27">
                    <c:v>Brandenburg</c:v>
                  </c:pt>
                  <c:pt idx="28">
                    <c:v>Cunewalde</c:v>
                  </c:pt>
                  <c:pt idx="29">
                    <c:v>Frankfurt a.M. </c:v>
                  </c:pt>
                  <c:pt idx="30">
                    <c:v>Köln</c:v>
                  </c:pt>
                  <c:pt idx="31">
                    <c:v>Leipzig</c:v>
                  </c:pt>
                  <c:pt idx="32">
                    <c:v>Mannheim</c:v>
                  </c:pt>
                  <c:pt idx="33">
                    <c:v>München</c:v>
                  </c:pt>
                  <c:pt idx="34">
                    <c:v>Münster</c:v>
                  </c:pt>
                  <c:pt idx="35">
                    <c:v>Stuttgart</c:v>
                  </c:pt>
                  <c:pt idx="36">
                    <c:v>Cork</c:v>
                  </c:pt>
                  <c:pt idx="37">
                    <c:v>Bergamo</c:v>
                  </c:pt>
                  <c:pt idx="38">
                    <c:v>Reggio Emilia</c:v>
                  </c:pt>
                  <c:pt idx="39">
                    <c:v>Torino</c:v>
                  </c:pt>
                  <c:pt idx="40">
                    <c:v>México D.F.</c:v>
                  </c:pt>
                  <c:pt idx="41">
                    <c:v>Stavern</c:v>
                  </c:pt>
                  <c:pt idx="42">
                    <c:v>Warszawa</c:v>
                  </c:pt>
                  <c:pt idx="43">
                    <c:v>Lisboa</c:v>
                  </c:pt>
                  <c:pt idx="44">
                    <c:v>Barcelona</c:v>
                  </c:pt>
                  <c:pt idx="45">
                    <c:v>Madrid</c:v>
                  </c:pt>
                  <c:pt idx="46">
                    <c:v>Sevilla</c:v>
                  </c:pt>
                  <c:pt idx="47">
                    <c:v>Bräcke</c:v>
                  </c:pt>
                  <c:pt idx="48">
                    <c:v>Luleå</c:v>
                  </c:pt>
                  <c:pt idx="49">
                    <c:v>Bern</c:v>
                  </c:pt>
                  <c:pt idx="50">
                    <c:v>Genève</c:v>
                  </c:pt>
                  <c:pt idx="51">
                    <c:v>Colchester</c:v>
                  </c:pt>
                  <c:pt idx="52">
                    <c:v>Cowes</c:v>
                  </c:pt>
                  <c:pt idx="53">
                    <c:v>London</c:v>
                  </c:pt>
                  <c:pt idx="54">
                    <c:v>Albuquerque</c:v>
                  </c:pt>
                  <c:pt idx="55">
                    <c:v>Anchorage</c:v>
                  </c:pt>
                  <c:pt idx="56">
                    <c:v>Boise</c:v>
                  </c:pt>
                  <c:pt idx="57">
                    <c:v>Butte</c:v>
                  </c:pt>
                  <c:pt idx="58">
                    <c:v>Elgin</c:v>
                  </c:pt>
                  <c:pt idx="59">
                    <c:v>Eugene</c:v>
                  </c:pt>
                  <c:pt idx="60">
                    <c:v>Kirkland</c:v>
                  </c:pt>
                  <c:pt idx="61">
                    <c:v>Lander</c:v>
                  </c:pt>
                  <c:pt idx="62">
                    <c:v>Portland</c:v>
                  </c:pt>
                  <c:pt idx="63">
                    <c:v>San Francisco</c:v>
                  </c:pt>
                  <c:pt idx="64">
                    <c:v>Seattle</c:v>
                  </c:pt>
                  <c:pt idx="65">
                    <c:v>Walla Walla</c:v>
                  </c:pt>
                  <c:pt idx="66">
                    <c:v>Barquisimeto</c:v>
                  </c:pt>
                  <c:pt idx="67">
                    <c:v>Caracas</c:v>
                  </c:pt>
                  <c:pt idx="68">
                    <c:v>I. de Margarita</c:v>
                  </c:pt>
                  <c:pt idx="69">
                    <c:v>San Cristóbal</c:v>
                  </c:pt>
                </c:lvl>
                <c:lvl>
                  <c:pt idx="0">
                    <c:v>Argentina</c:v>
                  </c:pt>
                  <c:pt idx="1">
                    <c:v>Austria</c:v>
                  </c:pt>
                  <c:pt idx="3">
                    <c:v>Belgium</c:v>
                  </c:pt>
                  <c:pt idx="5">
                    <c:v>Brazil</c:v>
                  </c:pt>
                  <c:pt idx="9">
                    <c:v>Canada</c:v>
                  </c:pt>
                  <c:pt idx="12">
                    <c:v>Denmark</c:v>
                  </c:pt>
                  <c:pt idx="14">
                    <c:v>Finland</c:v>
                  </c:pt>
                  <c:pt idx="16">
                    <c:v>France</c:v>
                  </c:pt>
                  <c:pt idx="25">
                    <c:v>Germany</c:v>
                  </c:pt>
                  <c:pt idx="36">
                    <c:v>Ireland</c:v>
                  </c:pt>
                  <c:pt idx="37">
                    <c:v>Italy</c:v>
                  </c:pt>
                  <c:pt idx="40">
                    <c:v>Mexico</c:v>
                  </c:pt>
                  <c:pt idx="41">
                    <c:v>Norway</c:v>
                  </c:pt>
                  <c:pt idx="42">
                    <c:v>Poland</c:v>
                  </c:pt>
                  <c:pt idx="43">
                    <c:v>Portugal</c:v>
                  </c:pt>
                  <c:pt idx="44">
                    <c:v>Spain</c:v>
                  </c:pt>
                  <c:pt idx="47">
                    <c:v>Sweden</c:v>
                  </c:pt>
                  <c:pt idx="49">
                    <c:v>Switzerland</c:v>
                  </c:pt>
                  <c:pt idx="51">
                    <c:v>UK</c:v>
                  </c:pt>
                  <c:pt idx="54">
                    <c:v>USA</c:v>
                  </c:pt>
                  <c:pt idx="66">
                    <c:v>Venezuela</c:v>
                  </c:pt>
                </c:lvl>
              </c:multiLvlStrCache>
            </c:multiLvlStrRef>
          </c:cat>
          <c:val>
            <c:numRef>
              <c:f>'EDA Q_2'!$D$7:$D$98</c:f>
              <c:numCache>
                <c:formatCode>General</c:formatCode>
                <c:ptCount val="70"/>
                <c:pt idx="0">
                  <c:v>16</c:v>
                </c:pt>
                <c:pt idx="1">
                  <c:v>30</c:v>
                </c:pt>
                <c:pt idx="2">
                  <c:v>10</c:v>
                </c:pt>
                <c:pt idx="3">
                  <c:v>7</c:v>
                </c:pt>
                <c:pt idx="4">
                  <c:v>12</c:v>
                </c:pt>
                <c:pt idx="5">
                  <c:v>9</c:v>
                </c:pt>
                <c:pt idx="6">
                  <c:v>9</c:v>
                </c:pt>
                <c:pt idx="7">
                  <c:v>34</c:v>
                </c:pt>
                <c:pt idx="8">
                  <c:v>31</c:v>
                </c:pt>
                <c:pt idx="9">
                  <c:v>13</c:v>
                </c:pt>
                <c:pt idx="10">
                  <c:v>14</c:v>
                </c:pt>
                <c:pt idx="11">
                  <c:v>3</c:v>
                </c:pt>
                <c:pt idx="12">
                  <c:v>11</c:v>
                </c:pt>
                <c:pt idx="13">
                  <c:v>7</c:v>
                </c:pt>
                <c:pt idx="14">
                  <c:v>7</c:v>
                </c:pt>
                <c:pt idx="15">
                  <c:v>15</c:v>
                </c:pt>
                <c:pt idx="16">
                  <c:v>5</c:v>
                </c:pt>
                <c:pt idx="17">
                  <c:v>10</c:v>
                </c:pt>
                <c:pt idx="18">
                  <c:v>17</c:v>
                </c:pt>
                <c:pt idx="19">
                  <c:v>7</c:v>
                </c:pt>
                <c:pt idx="20">
                  <c:v>4</c:v>
                </c:pt>
                <c:pt idx="21">
                  <c:v>5</c:v>
                </c:pt>
                <c:pt idx="22">
                  <c:v>11</c:v>
                </c:pt>
                <c:pt idx="23">
                  <c:v>14</c:v>
                </c:pt>
                <c:pt idx="24">
                  <c:v>4</c:v>
                </c:pt>
                <c:pt idx="25">
                  <c:v>6</c:v>
                </c:pt>
                <c:pt idx="26">
                  <c:v>6</c:v>
                </c:pt>
                <c:pt idx="27">
                  <c:v>14</c:v>
                </c:pt>
                <c:pt idx="28">
                  <c:v>28</c:v>
                </c:pt>
                <c:pt idx="29">
                  <c:v>15</c:v>
                </c:pt>
                <c:pt idx="30">
                  <c:v>10</c:v>
                </c:pt>
                <c:pt idx="31">
                  <c:v>5</c:v>
                </c:pt>
                <c:pt idx="32">
                  <c:v>7</c:v>
                </c:pt>
                <c:pt idx="33">
                  <c:v>15</c:v>
                </c:pt>
                <c:pt idx="34">
                  <c:v>6</c:v>
                </c:pt>
                <c:pt idx="35">
                  <c:v>10</c:v>
                </c:pt>
                <c:pt idx="36">
                  <c:v>19</c:v>
                </c:pt>
                <c:pt idx="37">
                  <c:v>10</c:v>
                </c:pt>
                <c:pt idx="38">
                  <c:v>12</c:v>
                </c:pt>
                <c:pt idx="39">
                  <c:v>6</c:v>
                </c:pt>
                <c:pt idx="40">
                  <c:v>28</c:v>
                </c:pt>
                <c:pt idx="41">
                  <c:v>6</c:v>
                </c:pt>
                <c:pt idx="42">
                  <c:v>7</c:v>
                </c:pt>
                <c:pt idx="43">
                  <c:v>13</c:v>
                </c:pt>
                <c:pt idx="44">
                  <c:v>5</c:v>
                </c:pt>
                <c:pt idx="45">
                  <c:v>8</c:v>
                </c:pt>
                <c:pt idx="46">
                  <c:v>10</c:v>
                </c:pt>
                <c:pt idx="47">
                  <c:v>19</c:v>
                </c:pt>
                <c:pt idx="48">
                  <c:v>18</c:v>
                </c:pt>
                <c:pt idx="49">
                  <c:v>8</c:v>
                </c:pt>
                <c:pt idx="50">
                  <c:v>10</c:v>
                </c:pt>
                <c:pt idx="51">
                  <c:v>13</c:v>
                </c:pt>
                <c:pt idx="52">
                  <c:v>10</c:v>
                </c:pt>
                <c:pt idx="53">
                  <c:v>33</c:v>
                </c:pt>
                <c:pt idx="54">
                  <c:v>18</c:v>
                </c:pt>
                <c:pt idx="55">
                  <c:v>10</c:v>
                </c:pt>
                <c:pt idx="56">
                  <c:v>31</c:v>
                </c:pt>
                <c:pt idx="57">
                  <c:v>3</c:v>
                </c:pt>
                <c:pt idx="58">
                  <c:v>5</c:v>
                </c:pt>
                <c:pt idx="59">
                  <c:v>11</c:v>
                </c:pt>
                <c:pt idx="60">
                  <c:v>3</c:v>
                </c:pt>
                <c:pt idx="61">
                  <c:v>9</c:v>
                </c:pt>
                <c:pt idx="62">
                  <c:v>12</c:v>
                </c:pt>
                <c:pt idx="63">
                  <c:v>4</c:v>
                </c:pt>
                <c:pt idx="64">
                  <c:v>14</c:v>
                </c:pt>
                <c:pt idx="65">
                  <c:v>2</c:v>
                </c:pt>
                <c:pt idx="66">
                  <c:v>14</c:v>
                </c:pt>
                <c:pt idx="67">
                  <c:v>2</c:v>
                </c:pt>
                <c:pt idx="68">
                  <c:v>12</c:v>
                </c:pt>
                <c:pt idx="69">
                  <c:v>18</c:v>
                </c:pt>
              </c:numCache>
            </c:numRef>
          </c:val>
          <c:extLst>
            <c:ext xmlns:c16="http://schemas.microsoft.com/office/drawing/2014/chart" uri="{C3380CC4-5D6E-409C-BE32-E72D297353CC}">
              <c16:uniqueId val="{00000000-6FB8-4BEC-84AC-6710AB67950B}"/>
            </c:ext>
          </c:extLst>
        </c:ser>
        <c:dLbls>
          <c:showLegendKey val="0"/>
          <c:showVal val="0"/>
          <c:showCatName val="0"/>
          <c:showSerName val="0"/>
          <c:showPercent val="0"/>
          <c:showBubbleSize val="0"/>
        </c:dLbls>
        <c:gapWidth val="100"/>
        <c:overlap val="-24"/>
        <c:axId val="262321152"/>
        <c:axId val="262277952"/>
      </c:barChart>
      <c:catAx>
        <c:axId val="2623211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2277952"/>
        <c:crosses val="autoZero"/>
        <c:auto val="1"/>
        <c:lblAlgn val="ctr"/>
        <c:lblOffset val="100"/>
        <c:noMultiLvlLbl val="0"/>
      </c:catAx>
      <c:valAx>
        <c:axId val="26227795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2321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 project _EDA.xlsx]EDA Q_3!PivotTable2</c:name>
    <c:fmtId val="1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7.4203762609144061E-2"/>
          <c:y val="0.25194801524641181"/>
          <c:w val="0.5458468767562995"/>
          <c:h val="0.66559524944980797"/>
        </c:manualLayout>
      </c:layout>
      <c:pieChart>
        <c:varyColors val="1"/>
        <c:ser>
          <c:idx val="0"/>
          <c:order val="0"/>
          <c:tx>
            <c:strRef>
              <c:f>'EDA Q_3'!$I$8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945-4FA6-840C-39E5C4B8D2B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945-4FA6-840C-39E5C4B8D2B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945-4FA6-840C-39E5C4B8D2B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945-4FA6-840C-39E5C4B8D2B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4945-4FA6-840C-39E5C4B8D2B6}"/>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4945-4FA6-840C-39E5C4B8D2B6}"/>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4945-4FA6-840C-39E5C4B8D2B6}"/>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4945-4FA6-840C-39E5C4B8D2B6}"/>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4945-4FA6-840C-39E5C4B8D2B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'EDA Q_3'!$H$9:$H$18</c:f>
              <c:strCache>
                <c:ptCount val="9"/>
                <c:pt idx="0">
                  <c:v>Beverages</c:v>
                </c:pt>
                <c:pt idx="1">
                  <c:v>Condiments</c:v>
                </c:pt>
                <c:pt idx="2">
                  <c:v>Confections</c:v>
                </c:pt>
                <c:pt idx="3">
                  <c:v>Dairy Products</c:v>
                </c:pt>
                <c:pt idx="4">
                  <c:v>Grains/Cereals</c:v>
                </c:pt>
                <c:pt idx="5">
                  <c:v>Meat/Poultry</c:v>
                </c:pt>
                <c:pt idx="6">
                  <c:v>Produce</c:v>
                </c:pt>
                <c:pt idx="7">
                  <c:v>Seafood</c:v>
                </c:pt>
                <c:pt idx="8">
                  <c:v>(blank)</c:v>
                </c:pt>
              </c:strCache>
            </c:strRef>
          </c:cat>
          <c:val>
            <c:numRef>
              <c:f>'EDA Q_3'!$I$9:$I$18</c:f>
              <c:numCache>
                <c:formatCode>General</c:formatCode>
                <c:ptCount val="9"/>
                <c:pt idx="0">
                  <c:v>12</c:v>
                </c:pt>
                <c:pt idx="1">
                  <c:v>11</c:v>
                </c:pt>
                <c:pt idx="2">
                  <c:v>18</c:v>
                </c:pt>
                <c:pt idx="3">
                  <c:v>15</c:v>
                </c:pt>
                <c:pt idx="4">
                  <c:v>5</c:v>
                </c:pt>
                <c:pt idx="5">
                  <c:v>9</c:v>
                </c:pt>
                <c:pt idx="6">
                  <c:v>7</c:v>
                </c:pt>
                <c:pt idx="7">
                  <c:v>12</c:v>
                </c:pt>
                <c:pt idx="8">
                  <c:v>1</c:v>
                </c:pt>
              </c:numCache>
            </c:numRef>
          </c:val>
          <c:extLst>
            <c:ext xmlns:c16="http://schemas.microsoft.com/office/drawing/2014/chart" uri="{C3380CC4-5D6E-409C-BE32-E72D297353CC}">
              <c16:uniqueId val="{00000000-CBC1-4A7B-B683-FEF25687477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[Sales_analysis project _EDA.xlsx]EDA Q_4!PivotTable3</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 Q_4'!$C$9</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'EDA Q_4'!$B$10:$B$18</c:f>
              <c:strCache>
                <c:ptCount val="8"/>
                <c:pt idx="0">
                  <c:v>Beverages</c:v>
                </c:pt>
                <c:pt idx="1">
                  <c:v>Condiments</c:v>
                </c:pt>
                <c:pt idx="2">
                  <c:v>Confections</c:v>
                </c:pt>
                <c:pt idx="3">
                  <c:v>Dairy Products</c:v>
                </c:pt>
                <c:pt idx="4">
                  <c:v>Grains/Cereals</c:v>
                </c:pt>
                <c:pt idx="5">
                  <c:v>Meat/Poultry</c:v>
                </c:pt>
                <c:pt idx="6">
                  <c:v>Produce</c:v>
                </c:pt>
                <c:pt idx="7">
                  <c:v>Seafood</c:v>
                </c:pt>
              </c:strCache>
            </c:strRef>
          </c:cat>
          <c:val>
            <c:numRef>
              <c:f>'EDA Q_4'!$C$10:$C$18</c:f>
              <c:numCache>
                <c:formatCode>General</c:formatCode>
                <c:ptCount val="8"/>
                <c:pt idx="0">
                  <c:v>267868.17999999993</c:v>
                </c:pt>
                <c:pt idx="1">
                  <c:v>106047.08500000002</c:v>
                </c:pt>
                <c:pt idx="2">
                  <c:v>167357.22499999995</c:v>
                </c:pt>
                <c:pt idx="3">
                  <c:v>234507.285</c:v>
                </c:pt>
                <c:pt idx="4">
                  <c:v>95744.587500000009</c:v>
                </c:pt>
                <c:pt idx="5">
                  <c:v>163022.35949999999</c:v>
                </c:pt>
                <c:pt idx="6">
                  <c:v>99984.579999999987</c:v>
                </c:pt>
                <c:pt idx="7">
                  <c:v>131261.73750000002</c:v>
                </c:pt>
              </c:numCache>
            </c:numRef>
          </c:val>
          <c:extLst>
            <c:ext xmlns:c16="http://schemas.microsoft.com/office/drawing/2014/chart" uri="{C3380CC4-5D6E-409C-BE32-E72D297353CC}">
              <c16:uniqueId val="{00000003-CF73-4B2B-BDE3-0331B36F08E4}"/>
            </c:ext>
          </c:extLst>
        </c:ser>
        <c:dLbls>
          <c:showLegendKey val="0"/>
          <c:showVal val="0"/>
          <c:showCatName val="0"/>
          <c:showSerName val="0"/>
          <c:showPercent val="0"/>
          <c:showBubbleSize val="0"/>
        </c:dLbls>
        <c:gapWidth val="115"/>
        <c:overlap val="-20"/>
        <c:axId val="1276536944"/>
        <c:axId val="1276547504"/>
      </c:barChart>
      <c:catAx>
        <c:axId val="127653694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6547504"/>
        <c:crosses val="autoZero"/>
        <c:auto val="1"/>
        <c:lblAlgn val="ctr"/>
        <c:lblOffset val="100"/>
        <c:noMultiLvlLbl val="0"/>
      </c:catAx>
      <c:valAx>
        <c:axId val="127654750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6536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 project _EDA.xlsx]EDA Q_5!PivotTable5</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 Q_5'!$H$6</c:f>
              <c:strCache>
                <c:ptCount val="1"/>
                <c:pt idx="0">
                  <c:v>Average order per customer</c:v>
                </c:pt>
              </c:strCache>
            </c:strRef>
          </c:tx>
          <c:spPr>
            <a:solidFill>
              <a:schemeClr val="accent1"/>
            </a:solidFill>
            <a:ln>
              <a:noFill/>
            </a:ln>
            <a:effectLst/>
          </c:spPr>
          <c:invertIfNegative val="0"/>
          <c:cat>
            <c:strRef>
              <c:f>'EDA Q_5'!$G$7:$G$10</c:f>
              <c:strCache>
                <c:ptCount val="3"/>
                <c:pt idx="0">
                  <c:v>Frequent Customers</c:v>
                </c:pt>
                <c:pt idx="1">
                  <c:v>Occasional Customers</c:v>
                </c:pt>
                <c:pt idx="2">
                  <c:v>Regular Customers</c:v>
                </c:pt>
              </c:strCache>
            </c:strRef>
          </c:cat>
          <c:val>
            <c:numRef>
              <c:f>'EDA Q_5'!$H$7:$H$10</c:f>
              <c:numCache>
                <c:formatCode>General</c:formatCode>
                <c:ptCount val="3"/>
                <c:pt idx="0">
                  <c:v>14.256410256410257</c:v>
                </c:pt>
                <c:pt idx="1">
                  <c:v>2.6</c:v>
                </c:pt>
                <c:pt idx="2">
                  <c:v>6.2</c:v>
                </c:pt>
              </c:numCache>
            </c:numRef>
          </c:val>
          <c:extLst>
            <c:ext xmlns:c16="http://schemas.microsoft.com/office/drawing/2014/chart" uri="{C3380CC4-5D6E-409C-BE32-E72D297353CC}">
              <c16:uniqueId val="{00000000-B919-44F9-89FA-F8EE9CCA08F8}"/>
            </c:ext>
          </c:extLst>
        </c:ser>
        <c:ser>
          <c:idx val="1"/>
          <c:order val="1"/>
          <c:tx>
            <c:strRef>
              <c:f>'EDA Q_5'!$I$6</c:f>
              <c:strCache>
                <c:ptCount val="1"/>
                <c:pt idx="0">
                  <c:v>total ordres</c:v>
                </c:pt>
              </c:strCache>
            </c:strRef>
          </c:tx>
          <c:spPr>
            <a:solidFill>
              <a:schemeClr val="accent2"/>
            </a:solidFill>
            <a:ln>
              <a:noFill/>
            </a:ln>
            <a:effectLst/>
          </c:spPr>
          <c:invertIfNegative val="0"/>
          <c:cat>
            <c:strRef>
              <c:f>'EDA Q_5'!$G$7:$G$10</c:f>
              <c:strCache>
                <c:ptCount val="3"/>
                <c:pt idx="0">
                  <c:v>Frequent Customers</c:v>
                </c:pt>
                <c:pt idx="1">
                  <c:v>Occasional Customers</c:v>
                </c:pt>
                <c:pt idx="2">
                  <c:v>Regular Customers</c:v>
                </c:pt>
              </c:strCache>
            </c:strRef>
          </c:cat>
          <c:val>
            <c:numRef>
              <c:f>'EDA Q_5'!$I$7:$I$10</c:f>
              <c:numCache>
                <c:formatCode>General</c:formatCode>
                <c:ptCount val="3"/>
                <c:pt idx="0">
                  <c:v>556</c:v>
                </c:pt>
                <c:pt idx="1">
                  <c:v>26</c:v>
                </c:pt>
                <c:pt idx="2">
                  <c:v>248</c:v>
                </c:pt>
              </c:numCache>
            </c:numRef>
          </c:val>
          <c:extLst>
            <c:ext xmlns:c16="http://schemas.microsoft.com/office/drawing/2014/chart" uri="{C3380CC4-5D6E-409C-BE32-E72D297353CC}">
              <c16:uniqueId val="{00000001-B919-44F9-89FA-F8EE9CCA08F8}"/>
            </c:ext>
          </c:extLst>
        </c:ser>
        <c:dLbls>
          <c:showLegendKey val="0"/>
          <c:showVal val="0"/>
          <c:showCatName val="0"/>
          <c:showSerName val="0"/>
          <c:showPercent val="0"/>
          <c:showBubbleSize val="0"/>
        </c:dLbls>
        <c:gapWidth val="219"/>
        <c:overlap val="-27"/>
        <c:axId val="1886090655"/>
        <c:axId val="1886091135"/>
      </c:barChart>
      <c:catAx>
        <c:axId val="1886090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091135"/>
        <c:crosses val="autoZero"/>
        <c:auto val="1"/>
        <c:lblAlgn val="ctr"/>
        <c:lblOffset val="100"/>
        <c:noMultiLvlLbl val="0"/>
      </c:catAx>
      <c:valAx>
        <c:axId val="1886091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090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 project _EDA.xlsx]EDA Q_6!PivotTable6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a:t>
            </a:r>
            <a:r>
              <a:rPr lang="en-US" baseline="0"/>
              <a:t> by country</a:t>
            </a:r>
          </a:p>
          <a:p>
            <a:pPr>
              <a:defRPr/>
            </a:pPr>
            <a:endParaRPr lang="en-US"/>
          </a:p>
        </c:rich>
      </c:tx>
      <c:layout>
        <c:manualLayout>
          <c:xMode val="edge"/>
          <c:yMode val="edge"/>
          <c:x val="0.18154576092189662"/>
          <c:y val="0.1482808834942143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 Q_6'!$E$19</c:f>
              <c:strCache>
                <c:ptCount val="1"/>
                <c:pt idx="0">
                  <c:v>Total</c:v>
                </c:pt>
              </c:strCache>
            </c:strRef>
          </c:tx>
          <c:spPr>
            <a:solidFill>
              <a:schemeClr val="accent6"/>
            </a:solidFill>
            <a:ln>
              <a:noFill/>
            </a:ln>
            <a:effectLst/>
          </c:spPr>
          <c:invertIfNegative val="0"/>
          <c:cat>
            <c:strRef>
              <c:f>'EDA Q_6'!$D$20:$D$22</c:f>
              <c:strCache>
                <c:ptCount val="2"/>
                <c:pt idx="0">
                  <c:v>UK</c:v>
                </c:pt>
                <c:pt idx="1">
                  <c:v>USA</c:v>
                </c:pt>
              </c:strCache>
            </c:strRef>
          </c:cat>
          <c:val>
            <c:numRef>
              <c:f>'EDA Q_6'!$E$20:$E$22</c:f>
              <c:numCache>
                <c:formatCode>General</c:formatCode>
                <c:ptCount val="2"/>
                <c:pt idx="0">
                  <c:v>4</c:v>
                </c:pt>
                <c:pt idx="1">
                  <c:v>5</c:v>
                </c:pt>
              </c:numCache>
            </c:numRef>
          </c:val>
          <c:extLst>
            <c:ext xmlns:c16="http://schemas.microsoft.com/office/drawing/2014/chart" uri="{C3380CC4-5D6E-409C-BE32-E72D297353CC}">
              <c16:uniqueId val="{00000000-594A-44AB-AF5B-F63F8881F1DA}"/>
            </c:ext>
          </c:extLst>
        </c:ser>
        <c:dLbls>
          <c:showLegendKey val="0"/>
          <c:showVal val="0"/>
          <c:showCatName val="0"/>
          <c:showSerName val="0"/>
          <c:showPercent val="0"/>
          <c:showBubbleSize val="0"/>
        </c:dLbls>
        <c:gapWidth val="219"/>
        <c:overlap val="-27"/>
        <c:axId val="123992959"/>
        <c:axId val="123994399"/>
      </c:barChart>
      <c:catAx>
        <c:axId val="123992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94399"/>
        <c:crosses val="autoZero"/>
        <c:auto val="1"/>
        <c:lblAlgn val="ctr"/>
        <c:lblOffset val="100"/>
        <c:noMultiLvlLbl val="0"/>
      </c:catAx>
      <c:valAx>
        <c:axId val="123994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92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[Sales_analysis project _EDA.xlsx]EDA Q_6!PivotTable7</c:name>
    <c:fmtId val="1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t>Employees by Title</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 Q_6'!$E$11</c:f>
              <c:strCache>
                <c:ptCount val="1"/>
                <c:pt idx="0">
                  <c:v>Total</c:v>
                </c:pt>
              </c:strCache>
            </c:strRef>
          </c:tx>
          <c:spPr>
            <a:solidFill>
              <a:schemeClr val="accent2"/>
            </a:solidFill>
            <a:ln>
              <a:noFill/>
            </a:ln>
            <a:effectLst/>
          </c:spPr>
          <c:invertIfNegative val="0"/>
          <c:cat>
            <c:strRef>
              <c:f>'EDA Q_6'!$D$12:$D$16</c:f>
              <c:strCache>
                <c:ptCount val="4"/>
                <c:pt idx="0">
                  <c:v>Inside Sales Coordinator</c:v>
                </c:pt>
                <c:pt idx="1">
                  <c:v>Sales Manager</c:v>
                </c:pt>
                <c:pt idx="2">
                  <c:v>Sales Representative</c:v>
                </c:pt>
                <c:pt idx="3">
                  <c:v>Vice President, Sales</c:v>
                </c:pt>
              </c:strCache>
            </c:strRef>
          </c:cat>
          <c:val>
            <c:numRef>
              <c:f>'EDA Q_6'!$E$12:$E$16</c:f>
              <c:numCache>
                <c:formatCode>General</c:formatCode>
                <c:ptCount val="4"/>
                <c:pt idx="0">
                  <c:v>1</c:v>
                </c:pt>
                <c:pt idx="1">
                  <c:v>1</c:v>
                </c:pt>
                <c:pt idx="2">
                  <c:v>6</c:v>
                </c:pt>
                <c:pt idx="3">
                  <c:v>1</c:v>
                </c:pt>
              </c:numCache>
            </c:numRef>
          </c:val>
          <c:extLst>
            <c:ext xmlns:c16="http://schemas.microsoft.com/office/drawing/2014/chart" uri="{C3380CC4-5D6E-409C-BE32-E72D297353CC}">
              <c16:uniqueId val="{00000000-901E-4552-9C3E-8FDAB41A516E}"/>
            </c:ext>
          </c:extLst>
        </c:ser>
        <c:dLbls>
          <c:showLegendKey val="0"/>
          <c:showVal val="0"/>
          <c:showCatName val="0"/>
          <c:showSerName val="0"/>
          <c:showPercent val="0"/>
          <c:showBubbleSize val="0"/>
        </c:dLbls>
        <c:gapWidth val="182"/>
        <c:axId val="123126064"/>
        <c:axId val="123127504"/>
      </c:barChart>
      <c:catAx>
        <c:axId val="123126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27504"/>
        <c:crosses val="autoZero"/>
        <c:auto val="1"/>
        <c:lblAlgn val="ctr"/>
        <c:lblOffset val="100"/>
        <c:noMultiLvlLbl val="0"/>
      </c:catAx>
      <c:valAx>
        <c:axId val="123127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26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 project _EDA.xlsx]EDA Q_6!PivotTable8</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'EDA Q_6'!$H$11:$H$12</c:f>
              <c:strCache>
                <c:ptCount val="1"/>
                <c:pt idx="0">
                  <c:v>UK</c:v>
                </c:pt>
              </c:strCache>
            </c:strRef>
          </c:tx>
          <c:spPr>
            <a:solidFill>
              <a:schemeClr val="accent1"/>
            </a:solidFill>
            <a:ln>
              <a:noFill/>
            </a:ln>
            <a:effectLst/>
          </c:spPr>
          <c:invertIfNegative val="0"/>
          <c:cat>
            <c:strRef>
              <c:f>'EDA Q_6'!$G$13:$G$17</c:f>
              <c:strCache>
                <c:ptCount val="4"/>
                <c:pt idx="0">
                  <c:v>Inside Sales Coordinator</c:v>
                </c:pt>
                <c:pt idx="1">
                  <c:v>Sales Manager</c:v>
                </c:pt>
                <c:pt idx="2">
                  <c:v>Sales Representative</c:v>
                </c:pt>
                <c:pt idx="3">
                  <c:v>Vice President, Sales</c:v>
                </c:pt>
              </c:strCache>
            </c:strRef>
          </c:cat>
          <c:val>
            <c:numRef>
              <c:f>'EDA Q_6'!$H$13:$H$17</c:f>
              <c:numCache>
                <c:formatCode>General</c:formatCode>
                <c:ptCount val="4"/>
                <c:pt idx="1">
                  <c:v>1</c:v>
                </c:pt>
                <c:pt idx="2">
                  <c:v>3</c:v>
                </c:pt>
              </c:numCache>
            </c:numRef>
          </c:val>
          <c:extLst>
            <c:ext xmlns:c16="http://schemas.microsoft.com/office/drawing/2014/chart" uri="{C3380CC4-5D6E-409C-BE32-E72D297353CC}">
              <c16:uniqueId val="{00000000-6852-45FC-BFCD-C8821744B7CB}"/>
            </c:ext>
          </c:extLst>
        </c:ser>
        <c:ser>
          <c:idx val="1"/>
          <c:order val="1"/>
          <c:tx>
            <c:strRef>
              <c:f>'EDA Q_6'!$I$11:$I$12</c:f>
              <c:strCache>
                <c:ptCount val="1"/>
                <c:pt idx="0">
                  <c:v>USA</c:v>
                </c:pt>
              </c:strCache>
            </c:strRef>
          </c:tx>
          <c:spPr>
            <a:solidFill>
              <a:schemeClr val="accent2"/>
            </a:solidFill>
            <a:ln>
              <a:noFill/>
            </a:ln>
            <a:effectLst/>
          </c:spPr>
          <c:invertIfNegative val="0"/>
          <c:cat>
            <c:strRef>
              <c:f>'EDA Q_6'!$G$13:$G$17</c:f>
              <c:strCache>
                <c:ptCount val="4"/>
                <c:pt idx="0">
                  <c:v>Inside Sales Coordinator</c:v>
                </c:pt>
                <c:pt idx="1">
                  <c:v>Sales Manager</c:v>
                </c:pt>
                <c:pt idx="2">
                  <c:v>Sales Representative</c:v>
                </c:pt>
                <c:pt idx="3">
                  <c:v>Vice President, Sales</c:v>
                </c:pt>
              </c:strCache>
            </c:strRef>
          </c:cat>
          <c:val>
            <c:numRef>
              <c:f>'EDA Q_6'!$I$13:$I$17</c:f>
              <c:numCache>
                <c:formatCode>General</c:formatCode>
                <c:ptCount val="4"/>
                <c:pt idx="0">
                  <c:v>1</c:v>
                </c:pt>
                <c:pt idx="2">
                  <c:v>3</c:v>
                </c:pt>
                <c:pt idx="3">
                  <c:v>1</c:v>
                </c:pt>
              </c:numCache>
            </c:numRef>
          </c:val>
          <c:extLst>
            <c:ext xmlns:c16="http://schemas.microsoft.com/office/drawing/2014/chart" uri="{C3380CC4-5D6E-409C-BE32-E72D297353CC}">
              <c16:uniqueId val="{00000001-6852-45FC-BFCD-C8821744B7CB}"/>
            </c:ext>
          </c:extLst>
        </c:ser>
        <c:dLbls>
          <c:showLegendKey val="0"/>
          <c:showVal val="0"/>
          <c:showCatName val="0"/>
          <c:showSerName val="0"/>
          <c:showPercent val="0"/>
          <c:showBubbleSize val="0"/>
        </c:dLbls>
        <c:gapWidth val="150"/>
        <c:overlap val="100"/>
        <c:axId val="123255471"/>
        <c:axId val="123690559"/>
      </c:barChart>
      <c:catAx>
        <c:axId val="123255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90559"/>
        <c:crosses val="autoZero"/>
        <c:auto val="1"/>
        <c:lblAlgn val="ctr"/>
        <c:lblOffset val="100"/>
        <c:noMultiLvlLbl val="0"/>
      </c:catAx>
      <c:valAx>
        <c:axId val="123690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55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 project _EDA.xlsx]EDA Q_7!PivotTable9</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 Q_7'!$E$10:$E$11</c:f>
              <c:strCache>
                <c:ptCount val="1"/>
                <c:pt idx="0">
                  <c:v>Inside Sales Coordinator</c:v>
                </c:pt>
              </c:strCache>
            </c:strRef>
          </c:tx>
          <c:spPr>
            <a:solidFill>
              <a:schemeClr val="accent1"/>
            </a:solidFill>
            <a:ln>
              <a:noFill/>
            </a:ln>
            <a:effectLst/>
          </c:spPr>
          <c:invertIfNegative val="0"/>
          <c:cat>
            <c:strRef>
              <c:f>'EDA Q_7'!$D$12:$D$15</c:f>
              <c:strCache>
                <c:ptCount val="3"/>
                <c:pt idx="0">
                  <c:v>1992</c:v>
                </c:pt>
                <c:pt idx="1">
                  <c:v>1993</c:v>
                </c:pt>
                <c:pt idx="2">
                  <c:v>1994</c:v>
                </c:pt>
              </c:strCache>
            </c:strRef>
          </c:cat>
          <c:val>
            <c:numRef>
              <c:f>'EDA Q_7'!$E$12:$E$15</c:f>
              <c:numCache>
                <c:formatCode>General</c:formatCode>
                <c:ptCount val="3"/>
                <c:pt idx="2">
                  <c:v>1</c:v>
                </c:pt>
              </c:numCache>
            </c:numRef>
          </c:val>
          <c:extLst>
            <c:ext xmlns:c16="http://schemas.microsoft.com/office/drawing/2014/chart" uri="{C3380CC4-5D6E-409C-BE32-E72D297353CC}">
              <c16:uniqueId val="{00000000-629E-4792-BB6D-7ED20F7396BE}"/>
            </c:ext>
          </c:extLst>
        </c:ser>
        <c:ser>
          <c:idx val="1"/>
          <c:order val="1"/>
          <c:tx>
            <c:strRef>
              <c:f>'EDA Q_7'!$F$10:$F$11</c:f>
              <c:strCache>
                <c:ptCount val="1"/>
                <c:pt idx="0">
                  <c:v>Sales Manager</c:v>
                </c:pt>
              </c:strCache>
            </c:strRef>
          </c:tx>
          <c:spPr>
            <a:solidFill>
              <a:schemeClr val="accent2"/>
            </a:solidFill>
            <a:ln>
              <a:noFill/>
            </a:ln>
            <a:effectLst/>
          </c:spPr>
          <c:invertIfNegative val="0"/>
          <c:cat>
            <c:strRef>
              <c:f>'EDA Q_7'!$D$12:$D$15</c:f>
              <c:strCache>
                <c:ptCount val="3"/>
                <c:pt idx="0">
                  <c:v>1992</c:v>
                </c:pt>
                <c:pt idx="1">
                  <c:v>1993</c:v>
                </c:pt>
                <c:pt idx="2">
                  <c:v>1994</c:v>
                </c:pt>
              </c:strCache>
            </c:strRef>
          </c:cat>
          <c:val>
            <c:numRef>
              <c:f>'EDA Q_7'!$F$12:$F$15</c:f>
              <c:numCache>
                <c:formatCode>General</c:formatCode>
                <c:ptCount val="3"/>
                <c:pt idx="1">
                  <c:v>1</c:v>
                </c:pt>
              </c:numCache>
            </c:numRef>
          </c:val>
          <c:extLst>
            <c:ext xmlns:c16="http://schemas.microsoft.com/office/drawing/2014/chart" uri="{C3380CC4-5D6E-409C-BE32-E72D297353CC}">
              <c16:uniqueId val="{00000001-629E-4792-BB6D-7ED20F7396BE}"/>
            </c:ext>
          </c:extLst>
        </c:ser>
        <c:ser>
          <c:idx val="2"/>
          <c:order val="2"/>
          <c:tx>
            <c:strRef>
              <c:f>'EDA Q_7'!$G$10:$G$11</c:f>
              <c:strCache>
                <c:ptCount val="1"/>
                <c:pt idx="0">
                  <c:v>Sales Representative</c:v>
                </c:pt>
              </c:strCache>
            </c:strRef>
          </c:tx>
          <c:spPr>
            <a:solidFill>
              <a:schemeClr val="accent3"/>
            </a:solidFill>
            <a:ln>
              <a:noFill/>
            </a:ln>
            <a:effectLst/>
          </c:spPr>
          <c:invertIfNegative val="0"/>
          <c:cat>
            <c:strRef>
              <c:f>'EDA Q_7'!$D$12:$D$15</c:f>
              <c:strCache>
                <c:ptCount val="3"/>
                <c:pt idx="0">
                  <c:v>1992</c:v>
                </c:pt>
                <c:pt idx="1">
                  <c:v>1993</c:v>
                </c:pt>
                <c:pt idx="2">
                  <c:v>1994</c:v>
                </c:pt>
              </c:strCache>
            </c:strRef>
          </c:cat>
          <c:val>
            <c:numRef>
              <c:f>'EDA Q_7'!$G$12:$G$15</c:f>
              <c:numCache>
                <c:formatCode>General</c:formatCode>
                <c:ptCount val="3"/>
                <c:pt idx="0">
                  <c:v>2</c:v>
                </c:pt>
                <c:pt idx="1">
                  <c:v>2</c:v>
                </c:pt>
                <c:pt idx="2">
                  <c:v>2</c:v>
                </c:pt>
              </c:numCache>
            </c:numRef>
          </c:val>
          <c:extLst>
            <c:ext xmlns:c16="http://schemas.microsoft.com/office/drawing/2014/chart" uri="{C3380CC4-5D6E-409C-BE32-E72D297353CC}">
              <c16:uniqueId val="{00000002-629E-4792-BB6D-7ED20F7396BE}"/>
            </c:ext>
          </c:extLst>
        </c:ser>
        <c:ser>
          <c:idx val="3"/>
          <c:order val="3"/>
          <c:tx>
            <c:strRef>
              <c:f>'EDA Q_7'!$H$10:$H$11</c:f>
              <c:strCache>
                <c:ptCount val="1"/>
                <c:pt idx="0">
                  <c:v>Vice President, Sales</c:v>
                </c:pt>
              </c:strCache>
            </c:strRef>
          </c:tx>
          <c:spPr>
            <a:solidFill>
              <a:schemeClr val="accent4"/>
            </a:solidFill>
            <a:ln>
              <a:noFill/>
            </a:ln>
            <a:effectLst/>
          </c:spPr>
          <c:invertIfNegative val="0"/>
          <c:cat>
            <c:strRef>
              <c:f>'EDA Q_7'!$D$12:$D$15</c:f>
              <c:strCache>
                <c:ptCount val="3"/>
                <c:pt idx="0">
                  <c:v>1992</c:v>
                </c:pt>
                <c:pt idx="1">
                  <c:v>1993</c:v>
                </c:pt>
                <c:pt idx="2">
                  <c:v>1994</c:v>
                </c:pt>
              </c:strCache>
            </c:strRef>
          </c:cat>
          <c:val>
            <c:numRef>
              <c:f>'EDA Q_7'!$H$12:$H$15</c:f>
              <c:numCache>
                <c:formatCode>General</c:formatCode>
                <c:ptCount val="3"/>
                <c:pt idx="0">
                  <c:v>1</c:v>
                </c:pt>
              </c:numCache>
            </c:numRef>
          </c:val>
          <c:extLst>
            <c:ext xmlns:c16="http://schemas.microsoft.com/office/drawing/2014/chart" uri="{C3380CC4-5D6E-409C-BE32-E72D297353CC}">
              <c16:uniqueId val="{00000003-629E-4792-BB6D-7ED20F7396BE}"/>
            </c:ext>
          </c:extLst>
        </c:ser>
        <c:dLbls>
          <c:showLegendKey val="0"/>
          <c:showVal val="0"/>
          <c:showCatName val="0"/>
          <c:showSerName val="0"/>
          <c:showPercent val="0"/>
          <c:showBubbleSize val="0"/>
        </c:dLbls>
        <c:gapWidth val="182"/>
        <c:axId val="706243871"/>
        <c:axId val="706252511"/>
      </c:barChart>
      <c:catAx>
        <c:axId val="706243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252511"/>
        <c:crosses val="autoZero"/>
        <c:auto val="1"/>
        <c:lblAlgn val="ctr"/>
        <c:lblOffset val="100"/>
        <c:noMultiLvlLbl val="0"/>
      </c:catAx>
      <c:valAx>
        <c:axId val="7062525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243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 project _EDA.xlsx]EDA Q_7!PivotTable10</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'EDA Q_7'!$M$10</c:f>
              <c:strCache>
                <c:ptCount val="1"/>
                <c:pt idx="0">
                  <c:v>Total</c:v>
                </c:pt>
              </c:strCache>
            </c:strRef>
          </c:tx>
          <c:spPr>
            <a:solidFill>
              <a:schemeClr val="accent1"/>
            </a:solidFill>
            <a:ln>
              <a:noFill/>
            </a:ln>
            <a:effectLst/>
          </c:spPr>
          <c:invertIfNegative val="0"/>
          <c:cat>
            <c:strRef>
              <c:f>'EDA Q_7'!$L$11:$L$15</c:f>
              <c:strCache>
                <c:ptCount val="4"/>
                <c:pt idx="0">
                  <c:v>Inside Sales Coordinator</c:v>
                </c:pt>
                <c:pt idx="1">
                  <c:v>Sales Manager</c:v>
                </c:pt>
                <c:pt idx="2">
                  <c:v>Sales Representative</c:v>
                </c:pt>
                <c:pt idx="3">
                  <c:v>Vice President, Sales</c:v>
                </c:pt>
              </c:strCache>
            </c:strRef>
          </c:cat>
          <c:val>
            <c:numRef>
              <c:f>'EDA Q_7'!$M$11:$M$15</c:f>
              <c:numCache>
                <c:formatCode>General</c:formatCode>
                <c:ptCount val="4"/>
                <c:pt idx="0">
                  <c:v>1994</c:v>
                </c:pt>
                <c:pt idx="1">
                  <c:v>1993</c:v>
                </c:pt>
                <c:pt idx="2">
                  <c:v>1993</c:v>
                </c:pt>
                <c:pt idx="3">
                  <c:v>1992</c:v>
                </c:pt>
              </c:numCache>
            </c:numRef>
          </c:val>
          <c:extLst>
            <c:ext xmlns:c16="http://schemas.microsoft.com/office/drawing/2014/chart" uri="{C3380CC4-5D6E-409C-BE32-E72D297353CC}">
              <c16:uniqueId val="{00000000-AA24-48B7-9A02-BCECF78F8171}"/>
            </c:ext>
          </c:extLst>
        </c:ser>
        <c:dLbls>
          <c:showLegendKey val="0"/>
          <c:showVal val="0"/>
          <c:showCatName val="0"/>
          <c:showSerName val="0"/>
          <c:showPercent val="0"/>
          <c:showBubbleSize val="0"/>
        </c:dLbls>
        <c:gapWidth val="150"/>
        <c:overlap val="100"/>
        <c:axId val="1955268095"/>
        <c:axId val="1955269055"/>
      </c:barChart>
      <c:catAx>
        <c:axId val="1955268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5269055"/>
        <c:crosses val="autoZero"/>
        <c:auto val="1"/>
        <c:lblAlgn val="ctr"/>
        <c:lblOffset val="100"/>
        <c:noMultiLvlLbl val="0"/>
      </c:catAx>
      <c:valAx>
        <c:axId val="1955269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5268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 project _EDA.xlsx]EDA Q_8!PivotTable11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rgbClr val="C00000"/>
                </a:solidFill>
              </a:rPr>
              <a:t>Title vs Courtesy Title</a:t>
            </a:r>
            <a:endParaRPr lang="en-US" baseline="0">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'EDA Q_8'!$D$10</c:f>
              <c:strCache>
                <c:ptCount val="1"/>
                <c:pt idx="0">
                  <c:v>Total</c:v>
                </c:pt>
              </c:strCache>
            </c:strRef>
          </c:tx>
          <c:spPr>
            <a:solidFill>
              <a:schemeClr val="accent1"/>
            </a:solidFill>
            <a:ln>
              <a:noFill/>
            </a:ln>
            <a:effectLst/>
          </c:spPr>
          <c:invertIfNegative val="0"/>
          <c:cat>
            <c:multiLvlStrRef>
              <c:f>'EDA Q_8'!$C$11:$C$21</c:f>
              <c:multiLvlStrCache>
                <c:ptCount val="6"/>
                <c:lvl>
                  <c:pt idx="0">
                    <c:v>Ms.</c:v>
                  </c:pt>
                  <c:pt idx="1">
                    <c:v>Mr.</c:v>
                  </c:pt>
                  <c:pt idx="2">
                    <c:v>Mr.</c:v>
                  </c:pt>
                  <c:pt idx="3">
                    <c:v>Mrs.</c:v>
                  </c:pt>
                  <c:pt idx="4">
                    <c:v>Ms.</c:v>
                  </c:pt>
                  <c:pt idx="5">
                    <c:v>Dr.</c:v>
                  </c:pt>
                </c:lvl>
                <c:lvl>
                  <c:pt idx="0">
                    <c:v>Inside Sales Coordinator</c:v>
                  </c:pt>
                  <c:pt idx="1">
                    <c:v>Sales Manager</c:v>
                  </c:pt>
                  <c:pt idx="2">
                    <c:v>Sales Representative</c:v>
                  </c:pt>
                  <c:pt idx="5">
                    <c:v>Vice President, Sales</c:v>
                  </c:pt>
                </c:lvl>
              </c:multiLvlStrCache>
            </c:multiLvlStrRef>
          </c:cat>
          <c:val>
            <c:numRef>
              <c:f>'EDA Q_8'!$D$11:$D$21</c:f>
              <c:numCache>
                <c:formatCode>General</c:formatCode>
                <c:ptCount val="6"/>
                <c:pt idx="0">
                  <c:v>1</c:v>
                </c:pt>
                <c:pt idx="1">
                  <c:v>1</c:v>
                </c:pt>
                <c:pt idx="2">
                  <c:v>2</c:v>
                </c:pt>
                <c:pt idx="3">
                  <c:v>1</c:v>
                </c:pt>
                <c:pt idx="4">
                  <c:v>3</c:v>
                </c:pt>
                <c:pt idx="5">
                  <c:v>1</c:v>
                </c:pt>
              </c:numCache>
            </c:numRef>
          </c:val>
          <c:extLst>
            <c:ext xmlns:c16="http://schemas.microsoft.com/office/drawing/2014/chart" uri="{C3380CC4-5D6E-409C-BE32-E72D297353CC}">
              <c16:uniqueId val="{00000000-3BAE-4ABA-8A0C-55BCAABEACA3}"/>
            </c:ext>
          </c:extLst>
        </c:ser>
        <c:dLbls>
          <c:showLegendKey val="0"/>
          <c:showVal val="0"/>
          <c:showCatName val="0"/>
          <c:showSerName val="0"/>
          <c:showPercent val="0"/>
          <c:showBubbleSize val="0"/>
        </c:dLbls>
        <c:gapWidth val="150"/>
        <c:overlap val="100"/>
        <c:axId val="743565679"/>
        <c:axId val="743563759"/>
      </c:barChart>
      <c:catAx>
        <c:axId val="743565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563759"/>
        <c:crosses val="autoZero"/>
        <c:auto val="1"/>
        <c:lblAlgn val="ctr"/>
        <c:lblOffset val="100"/>
        <c:noMultiLvlLbl val="0"/>
      </c:catAx>
      <c:valAx>
        <c:axId val="743563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565679"/>
        <c:crosses val="autoZero"/>
        <c:crossBetween val="between"/>
        <c:majorUnit val="1"/>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barChart>
        <c:barDir val="col"/>
        <c:grouping val="clustered"/>
        <c:varyColors val="0"/>
        <c:ser>
          <c:idx val="0"/>
          <c:order val="0"/>
          <c:tx>
            <c:strRef>
              <c:f>'EDA Q_10'!$H$7</c:f>
              <c:strCache>
                <c:ptCount val="1"/>
                <c:pt idx="0">
                  <c:v>Sum of Quantity</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'EDA Q_10'!$G$8:$G$33</c:f>
              <c:strCache>
                <c:ptCount val="26"/>
                <c:pt idx="0">
                  <c:v>1994</c:v>
                </c:pt>
                <c:pt idx="1">
                  <c:v>Aug</c:v>
                </c:pt>
                <c:pt idx="2">
                  <c:v>Sep</c:v>
                </c:pt>
                <c:pt idx="3">
                  <c:v>Oct</c:v>
                </c:pt>
                <c:pt idx="4">
                  <c:v>Nov</c:v>
                </c:pt>
                <c:pt idx="5">
                  <c:v>Dec</c:v>
                </c:pt>
                <c:pt idx="6">
                  <c:v>1995</c:v>
                </c:pt>
                <c:pt idx="7">
                  <c:v>Jan</c:v>
                </c:pt>
                <c:pt idx="8">
                  <c:v>Feb</c:v>
                </c:pt>
                <c:pt idx="9">
                  <c:v>Mar</c:v>
                </c:pt>
                <c:pt idx="10">
                  <c:v>Apr</c:v>
                </c:pt>
                <c:pt idx="11">
                  <c:v>May</c:v>
                </c:pt>
                <c:pt idx="12">
                  <c:v>Jun</c:v>
                </c:pt>
                <c:pt idx="13">
                  <c:v>Jul</c:v>
                </c:pt>
                <c:pt idx="14">
                  <c:v>Aug</c:v>
                </c:pt>
                <c:pt idx="15">
                  <c:v>Sep</c:v>
                </c:pt>
                <c:pt idx="16">
                  <c:v>Oct</c:v>
                </c:pt>
                <c:pt idx="17">
                  <c:v>Nov</c:v>
                </c:pt>
                <c:pt idx="18">
                  <c:v>Dec</c:v>
                </c:pt>
                <c:pt idx="19">
                  <c:v>1996</c:v>
                </c:pt>
                <c:pt idx="20">
                  <c:v>Jan</c:v>
                </c:pt>
                <c:pt idx="21">
                  <c:v>Feb</c:v>
                </c:pt>
                <c:pt idx="22">
                  <c:v>Mar</c:v>
                </c:pt>
                <c:pt idx="23">
                  <c:v>Apr</c:v>
                </c:pt>
                <c:pt idx="24">
                  <c:v>May</c:v>
                </c:pt>
                <c:pt idx="25">
                  <c:v>Jun</c:v>
                </c:pt>
              </c:strCache>
            </c:strRef>
          </c:cat>
          <c:val>
            <c:numRef>
              <c:f>'EDA Q_10'!$H$8:$H$33</c:f>
              <c:numCache>
                <c:formatCode>General</c:formatCode>
                <c:ptCount val="26"/>
                <c:pt idx="0">
                  <c:v>7381</c:v>
                </c:pt>
                <c:pt idx="1">
                  <c:v>1462</c:v>
                </c:pt>
                <c:pt idx="2">
                  <c:v>1322</c:v>
                </c:pt>
                <c:pt idx="3">
                  <c:v>1124</c:v>
                </c:pt>
                <c:pt idx="4">
                  <c:v>1669</c:v>
                </c:pt>
                <c:pt idx="5">
                  <c:v>1804</c:v>
                </c:pt>
                <c:pt idx="6">
                  <c:v>25007</c:v>
                </c:pt>
                <c:pt idx="7">
                  <c:v>2200</c:v>
                </c:pt>
                <c:pt idx="8">
                  <c:v>1951</c:v>
                </c:pt>
                <c:pt idx="9">
                  <c:v>2582</c:v>
                </c:pt>
                <c:pt idx="10">
                  <c:v>1622</c:v>
                </c:pt>
                <c:pt idx="11">
                  <c:v>2060</c:v>
                </c:pt>
                <c:pt idx="12">
                  <c:v>2164</c:v>
                </c:pt>
                <c:pt idx="13">
                  <c:v>1635</c:v>
                </c:pt>
                <c:pt idx="14">
                  <c:v>2054</c:v>
                </c:pt>
                <c:pt idx="15">
                  <c:v>1861</c:v>
                </c:pt>
                <c:pt idx="16">
                  <c:v>2343</c:v>
                </c:pt>
                <c:pt idx="17">
                  <c:v>2657</c:v>
                </c:pt>
                <c:pt idx="18">
                  <c:v>1878</c:v>
                </c:pt>
                <c:pt idx="19">
                  <c:v>18929</c:v>
                </c:pt>
                <c:pt idx="20">
                  <c:v>2682</c:v>
                </c:pt>
                <c:pt idx="21">
                  <c:v>3293</c:v>
                </c:pt>
                <c:pt idx="22">
                  <c:v>3288</c:v>
                </c:pt>
                <c:pt idx="23">
                  <c:v>4065</c:v>
                </c:pt>
                <c:pt idx="24">
                  <c:v>4957</c:v>
                </c:pt>
                <c:pt idx="25">
                  <c:v>644</c:v>
                </c:pt>
              </c:numCache>
            </c:numRef>
          </c:val>
          <c:extLst>
            <c:ext xmlns:c16="http://schemas.microsoft.com/office/drawing/2014/chart" uri="{C3380CC4-5D6E-409C-BE32-E72D297353CC}">
              <c16:uniqueId val="{00000000-5856-40EE-845A-BF4831EBCD44}"/>
            </c:ext>
          </c:extLst>
        </c:ser>
        <c:dLbls>
          <c:showLegendKey val="0"/>
          <c:showVal val="0"/>
          <c:showCatName val="0"/>
          <c:showSerName val="0"/>
          <c:showPercent val="0"/>
          <c:showBubbleSize val="0"/>
        </c:dLbls>
        <c:gapWidth val="100"/>
        <c:overlap val="-24"/>
        <c:axId val="1826557312"/>
        <c:axId val="1826554432"/>
      </c:barChart>
      <c:catAx>
        <c:axId val="18265573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6554432"/>
        <c:crosses val="autoZero"/>
        <c:auto val="1"/>
        <c:lblAlgn val="ctr"/>
        <c:lblOffset val="100"/>
        <c:noMultiLvlLbl val="0"/>
      </c:catAx>
      <c:valAx>
        <c:axId val="18265544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6557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'EDA Q_12'!$I$7</c:f>
              <c:strCache>
                <c:ptCount val="1"/>
                <c:pt idx="0">
                  <c:v>Average of UnitPrice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'EDA Q_12'!$H$8:$H$25</c:f>
              <c:strCache>
                <c:ptCount val="18"/>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Sweden </c:v>
                </c:pt>
                <c:pt idx="15">
                  <c:v>UK</c:v>
                </c:pt>
                <c:pt idx="16">
                  <c:v>USA</c:v>
                </c:pt>
                <c:pt idx="17">
                  <c:v>Grand Total</c:v>
                </c:pt>
              </c:strCache>
            </c:strRef>
          </c:cat>
          <c:val>
            <c:numRef>
              <c:f>'EDA Q_12'!$I$8:$I$25</c:f>
              <c:numCache>
                <c:formatCode>General</c:formatCode>
                <c:ptCount val="18"/>
                <c:pt idx="0">
                  <c:v>33.831249999999997</c:v>
                </c:pt>
                <c:pt idx="1">
                  <c:v>4.5</c:v>
                </c:pt>
                <c:pt idx="2">
                  <c:v>27.3125</c:v>
                </c:pt>
                <c:pt idx="3">
                  <c:v>10.75</c:v>
                </c:pt>
                <c:pt idx="4">
                  <c:v>18.083333333333332</c:v>
                </c:pt>
                <c:pt idx="5">
                  <c:v>76.75</c:v>
                </c:pt>
                <c:pt idx="6">
                  <c:v>37.601111111111109</c:v>
                </c:pt>
                <c:pt idx="7">
                  <c:v>27.360000000000003</c:v>
                </c:pt>
                <c:pt idx="8">
                  <c:v>30.458333333333332</c:v>
                </c:pt>
                <c:pt idx="9">
                  <c:v>11.125</c:v>
                </c:pt>
                <c:pt idx="10">
                  <c:v>20</c:v>
                </c:pt>
                <c:pt idx="11">
                  <c:v>26.483333333333334</c:v>
                </c:pt>
                <c:pt idx="12">
                  <c:v>29.5</c:v>
                </c:pt>
                <c:pt idx="13">
                  <c:v>20</c:v>
                </c:pt>
                <c:pt idx="14">
                  <c:v>15</c:v>
                </c:pt>
                <c:pt idx="15">
                  <c:v>22.814285714285713</c:v>
                </c:pt>
                <c:pt idx="16">
                  <c:v>20.870833333333334</c:v>
                </c:pt>
                <c:pt idx="17">
                  <c:v>28.866363636363644</c:v>
                </c:pt>
              </c:numCache>
            </c:numRef>
          </c:val>
          <c:extLst>
            <c:ext xmlns:c16="http://schemas.microsoft.com/office/drawing/2014/chart" uri="{C3380CC4-5D6E-409C-BE32-E72D297353CC}">
              <c16:uniqueId val="{00000000-458D-4A89-A498-89DD01194250}"/>
            </c:ext>
          </c:extLst>
        </c:ser>
        <c:dLbls>
          <c:showLegendKey val="0"/>
          <c:showVal val="0"/>
          <c:showCatName val="0"/>
          <c:showSerName val="0"/>
          <c:showPercent val="0"/>
          <c:showBubbleSize val="0"/>
        </c:dLbls>
        <c:gapWidth val="100"/>
        <c:overlap val="-24"/>
        <c:axId val="1835127440"/>
        <c:axId val="1835127920"/>
      </c:barChart>
      <c:catAx>
        <c:axId val="18351274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5127920"/>
        <c:crosses val="autoZero"/>
        <c:auto val="1"/>
        <c:lblAlgn val="ctr"/>
        <c:lblOffset val="100"/>
        <c:noMultiLvlLbl val="0"/>
      </c:catAx>
      <c:valAx>
        <c:axId val="183512792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5127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'EDA Q_12'!$T$7</c:f>
              <c:strCache>
                <c:ptCount val="1"/>
                <c:pt idx="0">
                  <c:v>No of suppliers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'EDA Q_12'!$S$8:$S$24</c:f>
              <c:strCache>
                <c:ptCount val="17"/>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Sweden </c:v>
                </c:pt>
                <c:pt idx="15">
                  <c:v>UK</c:v>
                </c:pt>
                <c:pt idx="16">
                  <c:v>USA</c:v>
                </c:pt>
              </c:strCache>
            </c:strRef>
          </c:cat>
          <c:val>
            <c:numRef>
              <c:f>'EDA Q_12'!$T$8:$T$24</c:f>
              <c:numCache>
                <c:formatCode>General</c:formatCode>
                <c:ptCount val="17"/>
                <c:pt idx="0">
                  <c:v>8</c:v>
                </c:pt>
                <c:pt idx="1">
                  <c:v>1</c:v>
                </c:pt>
                <c:pt idx="2">
                  <c:v>4</c:v>
                </c:pt>
                <c:pt idx="3">
                  <c:v>2</c:v>
                </c:pt>
                <c:pt idx="4">
                  <c:v>3</c:v>
                </c:pt>
                <c:pt idx="5">
                  <c:v>5</c:v>
                </c:pt>
                <c:pt idx="6">
                  <c:v>9</c:v>
                </c:pt>
                <c:pt idx="7">
                  <c:v>5</c:v>
                </c:pt>
                <c:pt idx="8">
                  <c:v>6</c:v>
                </c:pt>
                <c:pt idx="9">
                  <c:v>2</c:v>
                </c:pt>
                <c:pt idx="10">
                  <c:v>3</c:v>
                </c:pt>
                <c:pt idx="11">
                  <c:v>3</c:v>
                </c:pt>
                <c:pt idx="12">
                  <c:v>2</c:v>
                </c:pt>
                <c:pt idx="13">
                  <c:v>3</c:v>
                </c:pt>
                <c:pt idx="14">
                  <c:v>2</c:v>
                </c:pt>
                <c:pt idx="15">
                  <c:v>7</c:v>
                </c:pt>
                <c:pt idx="16">
                  <c:v>12</c:v>
                </c:pt>
              </c:numCache>
            </c:numRef>
          </c:val>
          <c:extLst>
            <c:ext xmlns:c16="http://schemas.microsoft.com/office/drawing/2014/chart" uri="{C3380CC4-5D6E-409C-BE32-E72D297353CC}">
              <c16:uniqueId val="{00000000-1462-40E7-B17D-C8FBCF3194FE}"/>
            </c:ext>
          </c:extLst>
        </c:ser>
        <c:dLbls>
          <c:showLegendKey val="0"/>
          <c:showVal val="0"/>
          <c:showCatName val="0"/>
          <c:showSerName val="0"/>
          <c:showPercent val="0"/>
          <c:showBubbleSize val="0"/>
        </c:dLbls>
        <c:gapWidth val="115"/>
        <c:overlap val="-20"/>
        <c:axId val="1851712720"/>
        <c:axId val="1851714160"/>
      </c:barChart>
      <c:catAx>
        <c:axId val="185171272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1714160"/>
        <c:crosses val="autoZero"/>
        <c:auto val="1"/>
        <c:lblAlgn val="ctr"/>
        <c:lblOffset val="100"/>
        <c:noMultiLvlLbl val="0"/>
      </c:catAx>
      <c:valAx>
        <c:axId val="185171416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171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[Sales_analysis project _EDA.xlsx]EDA Q_13!PivotTable1</c:name>
    <c:fmtId val="3"/>
  </c:pivotSource>
  <c:chart>
    <c:autoTitleDeleted val="1"/>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 Q_13'!$J$6</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'EDA Q_13'!$I$7:$I$15</c:f>
              <c:strCache>
                <c:ptCount val="8"/>
                <c:pt idx="0">
                  <c:v>Beverages</c:v>
                </c:pt>
                <c:pt idx="1">
                  <c:v>Condiments</c:v>
                </c:pt>
                <c:pt idx="2">
                  <c:v>Confections</c:v>
                </c:pt>
                <c:pt idx="3">
                  <c:v>Dairy Products</c:v>
                </c:pt>
                <c:pt idx="4">
                  <c:v>Grains/Cereals</c:v>
                </c:pt>
                <c:pt idx="5">
                  <c:v>Meat/Poultry</c:v>
                </c:pt>
                <c:pt idx="6">
                  <c:v>Produce</c:v>
                </c:pt>
                <c:pt idx="7">
                  <c:v>Seafood</c:v>
                </c:pt>
              </c:strCache>
            </c:strRef>
          </c:cat>
          <c:val>
            <c:numRef>
              <c:f>'EDA Q_13'!$J$7:$J$15</c:f>
              <c:numCache>
                <c:formatCode>General</c:formatCode>
                <c:ptCount val="8"/>
                <c:pt idx="0">
                  <c:v>12</c:v>
                </c:pt>
                <c:pt idx="1">
                  <c:v>12</c:v>
                </c:pt>
                <c:pt idx="2">
                  <c:v>13</c:v>
                </c:pt>
                <c:pt idx="3">
                  <c:v>10</c:v>
                </c:pt>
                <c:pt idx="4">
                  <c:v>7</c:v>
                </c:pt>
                <c:pt idx="5">
                  <c:v>6</c:v>
                </c:pt>
                <c:pt idx="6">
                  <c:v>5</c:v>
                </c:pt>
                <c:pt idx="7">
                  <c:v>12</c:v>
                </c:pt>
              </c:numCache>
            </c:numRef>
          </c:val>
          <c:extLst>
            <c:ext xmlns:c16="http://schemas.microsoft.com/office/drawing/2014/chart" uri="{C3380CC4-5D6E-409C-BE32-E72D297353CC}">
              <c16:uniqueId val="{00000000-D4D3-4FDF-B5DD-B59DD2DB0E59}"/>
            </c:ext>
          </c:extLst>
        </c:ser>
        <c:dLbls>
          <c:showLegendKey val="0"/>
          <c:showVal val="0"/>
          <c:showCatName val="0"/>
          <c:showSerName val="0"/>
          <c:showPercent val="0"/>
          <c:showBubbleSize val="0"/>
        </c:dLbls>
        <c:gapWidth val="100"/>
        <c:overlap val="-24"/>
        <c:axId val="1314784655"/>
        <c:axId val="440918511"/>
      </c:barChart>
      <c:catAx>
        <c:axId val="13147846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0918511"/>
        <c:crosses val="autoZero"/>
        <c:auto val="1"/>
        <c:lblAlgn val="ctr"/>
        <c:lblOffset val="100"/>
        <c:noMultiLvlLbl val="0"/>
      </c:catAx>
      <c:valAx>
        <c:axId val="44091851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4784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 project _EDA.xlsx]EDA Q_14!PivotTable2</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 Q_14'!$G$7:$G$8</c:f>
              <c:strCache>
                <c:ptCount val="1"/>
                <c:pt idx="0">
                  <c:v>Beverages</c:v>
                </c:pt>
              </c:strCache>
            </c:strRef>
          </c:tx>
          <c:spPr>
            <a:solidFill>
              <a:schemeClr val="accent1"/>
            </a:solidFill>
            <a:ln>
              <a:noFill/>
            </a:ln>
            <a:effectLst/>
          </c:spPr>
          <c:invertIfNegative val="0"/>
          <c:cat>
            <c:strRef>
              <c:f>'EDA Q_14'!$F$9:$F$26</c:f>
              <c:strCache>
                <c:ptCount val="17"/>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Sweden </c:v>
                </c:pt>
                <c:pt idx="15">
                  <c:v>UK</c:v>
                </c:pt>
                <c:pt idx="16">
                  <c:v>USA</c:v>
                </c:pt>
              </c:strCache>
            </c:strRef>
          </c:cat>
          <c:val>
            <c:numRef>
              <c:f>'EDA Q_14'!$G$9:$G$26</c:f>
              <c:numCache>
                <c:formatCode>General</c:formatCode>
                <c:ptCount val="17"/>
                <c:pt idx="0">
                  <c:v>15</c:v>
                </c:pt>
                <c:pt idx="1">
                  <c:v>4.5</c:v>
                </c:pt>
                <c:pt idx="4">
                  <c:v>18</c:v>
                </c:pt>
                <c:pt idx="5">
                  <c:v>140.75</c:v>
                </c:pt>
                <c:pt idx="6">
                  <c:v>7.75</c:v>
                </c:pt>
                <c:pt idx="11">
                  <c:v>46</c:v>
                </c:pt>
                <c:pt idx="15">
                  <c:v>18.5</c:v>
                </c:pt>
                <c:pt idx="16">
                  <c:v>15.333333333333334</c:v>
                </c:pt>
              </c:numCache>
            </c:numRef>
          </c:val>
          <c:extLst>
            <c:ext xmlns:c16="http://schemas.microsoft.com/office/drawing/2014/chart" uri="{C3380CC4-5D6E-409C-BE32-E72D297353CC}">
              <c16:uniqueId val="{00000000-B227-4947-8F53-17F6FB104CD2}"/>
            </c:ext>
          </c:extLst>
        </c:ser>
        <c:ser>
          <c:idx val="1"/>
          <c:order val="1"/>
          <c:tx>
            <c:strRef>
              <c:f>'EDA Q_14'!$H$7:$H$8</c:f>
              <c:strCache>
                <c:ptCount val="1"/>
                <c:pt idx="0">
                  <c:v>Condiments</c:v>
                </c:pt>
              </c:strCache>
            </c:strRef>
          </c:tx>
          <c:spPr>
            <a:solidFill>
              <a:schemeClr val="accent2"/>
            </a:solidFill>
            <a:ln>
              <a:noFill/>
            </a:ln>
            <a:effectLst/>
          </c:spPr>
          <c:invertIfNegative val="0"/>
          <c:cat>
            <c:strRef>
              <c:f>'EDA Q_14'!$F$9:$F$26</c:f>
              <c:strCache>
                <c:ptCount val="17"/>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Sweden </c:v>
                </c:pt>
                <c:pt idx="15">
                  <c:v>UK</c:v>
                </c:pt>
                <c:pt idx="16">
                  <c:v>USA</c:v>
                </c:pt>
              </c:strCache>
            </c:strRef>
          </c:cat>
          <c:val>
            <c:numRef>
              <c:f>'EDA Q_14'!$H$9:$H$26</c:f>
              <c:numCache>
                <c:formatCode>General</c:formatCode>
                <c:ptCount val="17"/>
                <c:pt idx="0">
                  <c:v>43.9</c:v>
                </c:pt>
                <c:pt idx="2">
                  <c:v>28.5</c:v>
                </c:pt>
                <c:pt idx="6">
                  <c:v>13</c:v>
                </c:pt>
                <c:pt idx="8">
                  <c:v>15.5</c:v>
                </c:pt>
                <c:pt idx="11">
                  <c:v>19.45</c:v>
                </c:pt>
                <c:pt idx="15">
                  <c:v>10</c:v>
                </c:pt>
                <c:pt idx="16">
                  <c:v>24.400000000000002</c:v>
                </c:pt>
              </c:numCache>
            </c:numRef>
          </c:val>
          <c:extLst>
            <c:ext xmlns:c16="http://schemas.microsoft.com/office/drawing/2014/chart" uri="{C3380CC4-5D6E-409C-BE32-E72D297353CC}">
              <c16:uniqueId val="{00000001-B227-4947-8F53-17F6FB104CD2}"/>
            </c:ext>
          </c:extLst>
        </c:ser>
        <c:ser>
          <c:idx val="2"/>
          <c:order val="2"/>
          <c:tx>
            <c:strRef>
              <c:f>'EDA Q_14'!$I$7:$I$8</c:f>
              <c:strCache>
                <c:ptCount val="1"/>
                <c:pt idx="0">
                  <c:v>Confections</c:v>
                </c:pt>
              </c:strCache>
            </c:strRef>
          </c:tx>
          <c:spPr>
            <a:solidFill>
              <a:schemeClr val="accent3"/>
            </a:solidFill>
            <a:ln>
              <a:noFill/>
            </a:ln>
            <a:effectLst/>
          </c:spPr>
          <c:invertIfNegative val="0"/>
          <c:cat>
            <c:strRef>
              <c:f>'EDA Q_14'!$F$9:$F$26</c:f>
              <c:strCache>
                <c:ptCount val="17"/>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Sweden </c:v>
                </c:pt>
                <c:pt idx="15">
                  <c:v>UK</c:v>
                </c:pt>
                <c:pt idx="16">
                  <c:v>USA</c:v>
                </c:pt>
              </c:strCache>
            </c:strRef>
          </c:cat>
          <c:val>
            <c:numRef>
              <c:f>'EDA Q_14'!$I$9:$I$26</c:f>
              <c:numCache>
                <c:formatCode>General</c:formatCode>
                <c:ptCount val="17"/>
                <c:pt idx="0">
                  <c:v>17.45</c:v>
                </c:pt>
                <c:pt idx="2">
                  <c:v>49.3</c:v>
                </c:pt>
                <c:pt idx="4">
                  <c:v>18.125</c:v>
                </c:pt>
                <c:pt idx="6">
                  <c:v>29.709999999999997</c:v>
                </c:pt>
                <c:pt idx="9">
                  <c:v>11.125</c:v>
                </c:pt>
                <c:pt idx="15">
                  <c:v>28.175000000000001</c:v>
                </c:pt>
              </c:numCache>
            </c:numRef>
          </c:val>
          <c:extLst>
            <c:ext xmlns:c16="http://schemas.microsoft.com/office/drawing/2014/chart" uri="{C3380CC4-5D6E-409C-BE32-E72D297353CC}">
              <c16:uniqueId val="{00000002-B227-4947-8F53-17F6FB104CD2}"/>
            </c:ext>
          </c:extLst>
        </c:ser>
        <c:ser>
          <c:idx val="3"/>
          <c:order val="3"/>
          <c:tx>
            <c:strRef>
              <c:f>'EDA Q_14'!$J$7:$J$8</c:f>
              <c:strCache>
                <c:ptCount val="1"/>
                <c:pt idx="0">
                  <c:v>Dairy Products</c:v>
                </c:pt>
              </c:strCache>
            </c:strRef>
          </c:tx>
          <c:spPr>
            <a:solidFill>
              <a:schemeClr val="accent4"/>
            </a:solidFill>
            <a:ln>
              <a:noFill/>
            </a:ln>
            <a:effectLst/>
          </c:spPr>
          <c:invertIfNegative val="0"/>
          <c:cat>
            <c:strRef>
              <c:f>'EDA Q_14'!$F$9:$F$26</c:f>
              <c:strCache>
                <c:ptCount val="17"/>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Sweden </c:v>
                </c:pt>
                <c:pt idx="15">
                  <c:v>UK</c:v>
                </c:pt>
                <c:pt idx="16">
                  <c:v>USA</c:v>
                </c:pt>
              </c:strCache>
            </c:strRef>
          </c:cat>
          <c:val>
            <c:numRef>
              <c:f>'EDA Q_14'!$J$9:$J$26</c:f>
              <c:numCache>
                <c:formatCode>General</c:formatCode>
                <c:ptCount val="17"/>
                <c:pt idx="5">
                  <c:v>44.5</c:v>
                </c:pt>
                <c:pt idx="7">
                  <c:v>26.433333333333334</c:v>
                </c:pt>
                <c:pt idx="10">
                  <c:v>20</c:v>
                </c:pt>
                <c:pt idx="12">
                  <c:v>29.5</c:v>
                </c:pt>
              </c:numCache>
            </c:numRef>
          </c:val>
          <c:extLst>
            <c:ext xmlns:c16="http://schemas.microsoft.com/office/drawing/2014/chart" uri="{C3380CC4-5D6E-409C-BE32-E72D297353CC}">
              <c16:uniqueId val="{00000003-B227-4947-8F53-17F6FB104CD2}"/>
            </c:ext>
          </c:extLst>
        </c:ser>
        <c:ser>
          <c:idx val="4"/>
          <c:order val="4"/>
          <c:tx>
            <c:strRef>
              <c:f>'EDA Q_14'!$K$7:$K$8</c:f>
              <c:strCache>
                <c:ptCount val="1"/>
                <c:pt idx="0">
                  <c:v>Grains/Cereals</c:v>
                </c:pt>
              </c:strCache>
            </c:strRef>
          </c:tx>
          <c:spPr>
            <a:solidFill>
              <a:schemeClr val="accent5"/>
            </a:solidFill>
            <a:ln>
              <a:noFill/>
            </a:ln>
            <a:effectLst/>
          </c:spPr>
          <c:invertIfNegative val="0"/>
          <c:cat>
            <c:strRef>
              <c:f>'EDA Q_14'!$F$9:$F$26</c:f>
              <c:strCache>
                <c:ptCount val="17"/>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Sweden </c:v>
                </c:pt>
                <c:pt idx="15">
                  <c:v>UK</c:v>
                </c:pt>
                <c:pt idx="16">
                  <c:v>USA</c:v>
                </c:pt>
              </c:strCache>
            </c:strRef>
          </c:cat>
          <c:val>
            <c:numRef>
              <c:f>'EDA Q_14'!$K$9:$K$26</c:f>
              <c:numCache>
                <c:formatCode>General</c:formatCode>
                <c:ptCount val="17"/>
                <c:pt idx="0">
                  <c:v>7</c:v>
                </c:pt>
                <c:pt idx="6">
                  <c:v>33.25</c:v>
                </c:pt>
                <c:pt idx="7">
                  <c:v>28.75</c:v>
                </c:pt>
                <c:pt idx="11">
                  <c:v>14</c:v>
                </c:pt>
                <c:pt idx="14">
                  <c:v>15</c:v>
                </c:pt>
              </c:numCache>
            </c:numRef>
          </c:val>
          <c:extLst>
            <c:ext xmlns:c16="http://schemas.microsoft.com/office/drawing/2014/chart" uri="{C3380CC4-5D6E-409C-BE32-E72D297353CC}">
              <c16:uniqueId val="{00000004-B227-4947-8F53-17F6FB104CD2}"/>
            </c:ext>
          </c:extLst>
        </c:ser>
        <c:ser>
          <c:idx val="5"/>
          <c:order val="5"/>
          <c:tx>
            <c:strRef>
              <c:f>'EDA Q_14'!$L$7:$L$8</c:f>
              <c:strCache>
                <c:ptCount val="1"/>
                <c:pt idx="0">
                  <c:v>Meat/Poultry</c:v>
                </c:pt>
              </c:strCache>
            </c:strRef>
          </c:tx>
          <c:spPr>
            <a:solidFill>
              <a:schemeClr val="accent6"/>
            </a:solidFill>
            <a:ln>
              <a:noFill/>
            </a:ln>
            <a:effectLst/>
          </c:spPr>
          <c:invertIfNegative val="0"/>
          <c:cat>
            <c:strRef>
              <c:f>'EDA Q_14'!$F$9:$F$26</c:f>
              <c:strCache>
                <c:ptCount val="17"/>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Sweden </c:v>
                </c:pt>
                <c:pt idx="15">
                  <c:v>UK</c:v>
                </c:pt>
                <c:pt idx="16">
                  <c:v>USA</c:v>
                </c:pt>
              </c:strCache>
            </c:strRef>
          </c:cat>
          <c:val>
            <c:numRef>
              <c:f>'EDA Q_14'!$L$9:$L$26</c:f>
              <c:numCache>
                <c:formatCode>General</c:formatCode>
                <c:ptCount val="17"/>
                <c:pt idx="0">
                  <c:v>35.9</c:v>
                </c:pt>
                <c:pt idx="2">
                  <c:v>15.725</c:v>
                </c:pt>
                <c:pt idx="6">
                  <c:v>123.79</c:v>
                </c:pt>
                <c:pt idx="8">
                  <c:v>97</c:v>
                </c:pt>
              </c:numCache>
            </c:numRef>
          </c:val>
          <c:extLst>
            <c:ext xmlns:c16="http://schemas.microsoft.com/office/drawing/2014/chart" uri="{C3380CC4-5D6E-409C-BE32-E72D297353CC}">
              <c16:uniqueId val="{00000005-B227-4947-8F53-17F6FB104CD2}"/>
            </c:ext>
          </c:extLst>
        </c:ser>
        <c:ser>
          <c:idx val="6"/>
          <c:order val="6"/>
          <c:tx>
            <c:strRef>
              <c:f>'EDA Q_14'!$M$7:$M$8</c:f>
              <c:strCache>
                <c:ptCount val="1"/>
                <c:pt idx="0">
                  <c:v>Produce</c:v>
                </c:pt>
              </c:strCache>
            </c:strRef>
          </c:tx>
          <c:spPr>
            <a:solidFill>
              <a:schemeClr val="accent1">
                <a:lumMod val="60000"/>
              </a:schemeClr>
            </a:solidFill>
            <a:ln>
              <a:noFill/>
            </a:ln>
            <a:effectLst/>
          </c:spPr>
          <c:invertIfNegative val="0"/>
          <c:cat>
            <c:strRef>
              <c:f>'EDA Q_14'!$F$9:$F$26</c:f>
              <c:strCache>
                <c:ptCount val="17"/>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Sweden </c:v>
                </c:pt>
                <c:pt idx="15">
                  <c:v>UK</c:v>
                </c:pt>
                <c:pt idx="16">
                  <c:v>USA</c:v>
                </c:pt>
              </c:strCache>
            </c:strRef>
          </c:cat>
          <c:val>
            <c:numRef>
              <c:f>'EDA Q_14'!$M$9:$M$26</c:f>
              <c:numCache>
                <c:formatCode>General</c:formatCode>
                <c:ptCount val="17"/>
                <c:pt idx="0">
                  <c:v>53</c:v>
                </c:pt>
                <c:pt idx="6">
                  <c:v>45.6</c:v>
                </c:pt>
                <c:pt idx="8">
                  <c:v>16.625</c:v>
                </c:pt>
                <c:pt idx="16">
                  <c:v>30</c:v>
                </c:pt>
              </c:numCache>
            </c:numRef>
          </c:val>
          <c:extLst>
            <c:ext xmlns:c16="http://schemas.microsoft.com/office/drawing/2014/chart" uri="{C3380CC4-5D6E-409C-BE32-E72D297353CC}">
              <c16:uniqueId val="{00000006-B227-4947-8F53-17F6FB104CD2}"/>
            </c:ext>
          </c:extLst>
        </c:ser>
        <c:ser>
          <c:idx val="7"/>
          <c:order val="7"/>
          <c:tx>
            <c:strRef>
              <c:f>'EDA Q_14'!$N$7:$N$8</c:f>
              <c:strCache>
                <c:ptCount val="1"/>
                <c:pt idx="0">
                  <c:v>Seafood</c:v>
                </c:pt>
              </c:strCache>
            </c:strRef>
          </c:tx>
          <c:spPr>
            <a:solidFill>
              <a:schemeClr val="accent2">
                <a:lumMod val="60000"/>
              </a:schemeClr>
            </a:solidFill>
            <a:ln>
              <a:noFill/>
            </a:ln>
            <a:effectLst/>
          </c:spPr>
          <c:invertIfNegative val="0"/>
          <c:cat>
            <c:strRef>
              <c:f>'EDA Q_14'!$F$9:$F$26</c:f>
              <c:strCache>
                <c:ptCount val="17"/>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Sweden </c:v>
                </c:pt>
                <c:pt idx="15">
                  <c:v>UK</c:v>
                </c:pt>
                <c:pt idx="16">
                  <c:v>USA</c:v>
                </c:pt>
              </c:strCache>
            </c:strRef>
          </c:cat>
          <c:val>
            <c:numRef>
              <c:f>'EDA Q_14'!$N$9:$N$26</c:f>
              <c:numCache>
                <c:formatCode>General</c:formatCode>
                <c:ptCount val="17"/>
                <c:pt idx="0">
                  <c:v>62.5</c:v>
                </c:pt>
                <c:pt idx="3">
                  <c:v>10.75</c:v>
                </c:pt>
                <c:pt idx="5">
                  <c:v>13.25</c:v>
                </c:pt>
                <c:pt idx="6">
                  <c:v>25.89</c:v>
                </c:pt>
                <c:pt idx="8">
                  <c:v>18.5</c:v>
                </c:pt>
                <c:pt idx="13">
                  <c:v>20</c:v>
                </c:pt>
                <c:pt idx="16">
                  <c:v>14.024999999999999</c:v>
                </c:pt>
              </c:numCache>
            </c:numRef>
          </c:val>
          <c:extLst>
            <c:ext xmlns:c16="http://schemas.microsoft.com/office/drawing/2014/chart" uri="{C3380CC4-5D6E-409C-BE32-E72D297353CC}">
              <c16:uniqueId val="{00000007-B227-4947-8F53-17F6FB104CD2}"/>
            </c:ext>
          </c:extLst>
        </c:ser>
        <c:dLbls>
          <c:showLegendKey val="0"/>
          <c:showVal val="0"/>
          <c:showCatName val="0"/>
          <c:showSerName val="0"/>
          <c:showPercent val="0"/>
          <c:showBubbleSize val="0"/>
        </c:dLbls>
        <c:gapWidth val="219"/>
        <c:overlap val="-27"/>
        <c:axId val="509766224"/>
        <c:axId val="509790224"/>
      </c:barChart>
      <c:catAx>
        <c:axId val="509766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790224"/>
        <c:crosses val="autoZero"/>
        <c:auto val="1"/>
        <c:lblAlgn val="ctr"/>
        <c:lblOffset val="100"/>
        <c:noMultiLvlLbl val="0"/>
      </c:catAx>
      <c:valAx>
        <c:axId val="509790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766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Total sales by country</cx:v>
        </cx:txData>
      </cx:tx>
      <cx:spPr>
        <a:solidFill>
          <a:schemeClr val="tx2">
            <a:lumMod val="60000"/>
            <a:lumOff val="40000"/>
          </a:schemeClr>
        </a:solidFill>
      </cx:spPr>
      <cx:txPr>
        <a:bodyPr spcFirstLastPara="1" vertOverflow="ellipsis" horzOverflow="overflow" wrap="square" lIns="0" tIns="0" rIns="0" bIns="0" anchor="ctr" anchorCtr="1"/>
        <a:lstStyle/>
        <a:p>
          <a:pPr algn="ctr" rtl="0">
            <a:defRPr/>
          </a:pPr>
          <a:r>
            <a:rPr lang="en-US" sz="1400" b="1" i="0" u="none" strike="noStrike" baseline="0">
              <a:solidFill>
                <a:schemeClr val="accent4"/>
              </a:solidFill>
              <a:latin typeface="Calibri" panose="020F0502020204030204"/>
            </a:rPr>
            <a:t>Total sales by country</a:t>
          </a:r>
        </a:p>
      </cx:txPr>
    </cx:title>
    <cx:plotArea>
      <cx:plotAreaRegion>
        <cx:plotSurface>
          <cx:spPr>
            <a:noFill/>
          </cx:spPr>
        </cx:plotSurface>
        <cx:series layoutId="regionMap" uniqueId="{3237C679-2939-417A-8930-6F340AD38D99}">
          <cx:tx>
            <cx:txData>
              <cx:f>_xlchart.v5.2</cx:f>
              <cx:v>Total_sales</cx:v>
            </cx:txData>
          </cx:tx>
          <cx:dataId val="0"/>
          <cx:layoutPr>
            <cx:geography viewedRegionType="dataOnly" cultureLanguage="en-US" cultureRegion="IN" attribution="Powered by Bing">
              <cx:geoCache provider="{E9337A44-BEBE-4D9F-B70C-5C5E7DAFC167}">
                <cx:binary>7Htbc902svVfSfn5o0JcCUxNTlXIfZH2lmRZ8iX2C0uRJd4BAgRBgr/+tCzLI+3RjDM1/ip5ODtV
kkMIJLC60b16Nfffb+a/3bS31/anuWvV8Leb+ZdXpXP9337+ebgpb7vr4airbqwe9J07utHdz/ru
rrq5/fmzvZ4qVfyMY0R/vimvrbudX/3P3+Fuxa0+1TfXrtLqzXhrw+XtMLZu+DdjLw79dKNH5e6n
F3CnX15t7LW6uX31061ylQtvQ3/7y6tnf/Lqp58Pb/RPD/2phXW58TPMpfyIYypiiZNXP7VaFV+v
4yPKBEm4SOTXz+Mzz687mPf9dXxZxfXnz/Z2GH76+vsf856t+R+Xq0FnDxvO9P3yNpdf9vPzc0D/
5+8HF2CHB1eeYH4Ix/eGDiHf3truWoXH/f/3mDN0FEskRcLjB2yfQ4/iIyJiESdCxF8+6PHRD9D/
gfW8jP23iQfgf7t+iP5q/eejf9VfV+oRgP8eewrgyhjFHH11a/HM7SNyxBglnCP0gH18AP53l/My
9F+nHQD/9eoh7OurPx/21F4vVfvjcI/uvfrLJ8bPEWfkCH/BGo7Dlw+MP0S3B3f//kpehvxx3gHm
j5cPQU//ApFmU6n2Wn1+3P9/7+0csKU8STj7GkqeY4/ZkcQQithX5A+d/Q+s52Xsv008AP/b9UP0
Nyd/AZe/bYtq7H4c+iw+4jSW7FsSfR7n6RGEGSzYY5iPyeOjvzr+99fzMvrp48QD9L9dP0Q//QvE
+Xf7x93/924PIUVSIggmLwd5DEE+ZmAb9jXIH4Scd6pyt59/2gOz+6z/rUO8bIDD+Qd2OBw+NMc2
/fMPw/tbdbuMt+31j7OKOIpjJBLIrF+t8vw4RJwf3Y8R9MRqTxPBH1rSywZ5MvXAFk9GDs3w/q9w
Kq5+/XEGIPKIxYQllCQPfg8B5wnlj6Q8AgMRTiR9sBB9fPZDQPrqt1fu2t0Oj0MvndaXjXAw/cAQ
B6OHxnj3F+BEV1Plllv7Y1M0FGAiRhCpgJR++Tw3ijjCJJaccvaPQ/P0UPzBNb1skWeTD+zxbOzQ
Gtnxnx+hfh0HZ6sfGJ9ocsREEicxfR6YED1CkMaFIF/TxUFJ8AcW8jL83yYeQP/t+iHsv77982E/
TF4/Soj4v5ztvnjJy7rRi0OHQsXZ7Vzd6H8XmP8zbQgDjSKESZKw54kCxcCgICrd//f4uIcU8f0l
vHwUHucdnITHy4cH4ey3P/8gXE23n29/oDLB5BFPqEwwww+h/rkyAVGI4RiqheQxEzxH/vvLeRn5
x3kHyD9ePkT+6i9Aik7cdfsD5TgKmg9mUBEI+pCBIb4/oUUIH6Ev9fHXEvqwSP7ual7G/eu0A9i/
Xj1E/eQvEPhPLFQDP1KcYPhIcIYkB4bz5fNcnIiSI5lIyuSjLvRPwH9/Qf8C+seJh+A/Xv8n+P8C
Tn+hrRuL6x8oyUE5wAVGMmHP+c498DAAyv9jIQbjTznnH1nKy8j/Y+YB9P8YOMT+4i/g+tm1uv78
A5kmh/SZECn4owBx4PkSmjKxQBDtH5TRe8n0qQG+v56X4X+cdwD+4+VD6LNf//wsu7pV3bVtHvf/
UrX5n5Eadq95ci7QE2yfRHtxJCUSXEoow55C/gfW8TLm3yYegP7t+iHqKxDCoIV30M/6pwv/X1te
F/qHh3qMgEjS5GsJ9dzhkTxChFL8mAgOI/33l/My9o/zDqB/vHyI/MXpn4/8ubbT9Q8kN8AqJYK+
SwwNxS+fA3ITHyVEAI8HsvnU3b+/jJcRf5x3gPjj5UPEz1//+Yj/aov7nasfGN8jQiGMcCohhj9w
+YMMy2GcJ6D9PzDL+FD6/0NretkCT6YeGOHJyKEdfr388+1wIAA+eON/H+//T/Q8yCRPXn/49mLI
6tpdr7+8UfKHR794H4gVB1O/RpEX7fZg0pPPv7xCHHSDb++p3N/iWfR5LPsPJtxeD+6XV5HgRwlG
0KMXAhNMgcG++mm6/TKEkDgCtQLeZ4HCQkAnH86dAuJc/vKK4KMEQcsnSRKooYWMYQWDHu+H7ktr
QiiHXmgMeQgnybdXeCBVhEKrb0B9/f+f1Nhd6Eq54ZdXEDn7h7+63xmLE2g7ESgYobkHGQ2KShi/
ub6EXhL8Mfp/lnhUKVWas3KSVbIyGgf0uqGmwTeRzTFP24gkdO9ACIg2eWvr5f0TrF5YAIKQ/nwF
sG9ItQmHV3gkyPmw06crqKaqLRvX+1M9GINX2Fsur2hB0HgSmCz73RwIZhe5tfMQpXU9c7prO+J0
lxXIFsuU8qHLSZl+Z11AoZ6vC14owtCJZknMX1gXht6EQ1OLTvHk2mElNK+KzFZi8llTN4VPy3qx
/HyYCR02TTfLciVIF6q0HXxVX5jQNFNGaRklO6aHET1UbQ+vDr2EG6haz9YnJagAGEMLhEFjFpzl
OW4NaSnuCetPK14t4yrWMQl70kfiIprjrr+bm35xe9QQNmw8ttWUzjRR4vfQlKNdFZLZS9lg4fcF
dt2yaZmX1cWkfMUuvoNk/HyloL9JeEMInFYixOHngYWRDohGM0b7JZ7b+cQr1+cnphXLnBZmdnhd
8k7dal2Ob5rGNmFVT2Zgx4bOrnqgn/8StftHPXF3FBOg0tDDBl0qTu7/8Rw0VZX53HI07XGeeJcZ
1A3t2TQthKVLM9b9x4obVxbfsRUc8cOnQgHFOaj1jGOB7wF6csjUoiOu6uD2OkbMr8bFGpky3sRx
1rmFmbcLs3WcRopW81bjDq6HqBb+IQ/+y80feAxsXjLI8mACOGYUOsrPl9EpqvygJrOP5xpHO0M8
H09oV89Lanpd6QfC+S8fd3+751iD2Rm8roEkpvAC2T0qT3ZNQt+Wpem7Pba6aUI29poakxqpynn7
710MAuWzRzGIh3AGhAQdgN2HxuePMnnBRUHxvGvqKIyr/gFCVHKy75Ih6t5Z1dHlJDjN6PF/+GhK
aSIwBTwxLIPeg/5klxGnLZFhMDseoXreCt5NK9z0mL/W1QIbjeqQ27Upxsh+x6sOzckovCwDGYBj
Cccf8wOviuJQDJaofjcUBsWZcR2c9IdwVPIJPOnfbxRKzoOQiCCHIYTgDRwMbDFG6N4MT/Y6VP2c
66j320FHQa+LaAh3jizBH5MCtLE1nGutslp2S2Zlzdd16+m+a5OcrfPehNckcTb1DZUnoQ/tKjGU
p12lxT63FV5PWE2ZdTNPe+v8rqUd+WAkn45NHPHLSfIqm61CazK685nl5ZXPk6mnaStzI6ONqeaq
obs4WmYX3fq2HbLBmvFOutz+3o+D3xQRak9KsrBzcIffu7GPtixu3Bmae5H1LLaZxDk6bhfRsRQb
LPa2QW4rFineRjMTrystVdYVmqZzr5NNXPbdqZ21WVVRvJRprdoGQMEqg6T6jnBkL8sEN2nwXbPR
I6t3XOliq/Lu3dQ3yxs/4XnNF21XHo351smBHxeDLq/70d0lbuFxOtHGZHJqljSfomXVcddspZxp
Zpj1cgswkFSVtD93ApBAUY3KtO/RsSO1SScW9+9zNHVrzOdGpLZXFtSLEW/zwJKNYrl+W5hBrJc4
VytIz+h3MeFQpsHYsA66CGeUNRcD4ckbJtyYOu7QG6HK5tLr2N/5ms2ZqJlUOwl1W9oENqk3hCCa
JrASn6IixEPGFI/LdISO5SeWo0Jn8KKpOcU6sN3cuyVjZe62LHC5HXl/VXeK7HTJ5zVEiylNtMmz
soQ/U9BhNWseSRLtcTEsp3XdjW9z0ZQfa6/afAXhoX7duMCvkMjJ66go/fuOoiXVpZdrMzbR3nAa
pXMlgsyCpMimphNo640p11HbOZ3aJqZ8JX2ob5qZ7TEa2oGvoA9b1HKTRKZm3ZUpInCu85nObNzp
PNww1LNs5gNK2zoMJ5Eq5r2XNPnNT1E1p6Xt6uMyisYidVXijnVs3+Mibj+TwNBJL4ZpWxPTpCVv
/blJoirtp3oTJ02VjbE5G8PsCjAqU+8CXarVIsFCni7JpsUVzjrWN5t6TJoU48FndgrLGc11t4KY
7NcI47xLe1ZeJRad1pi1WUj0Z250nk59cYL60F0hVn4IqBnSRtRuk1gypQHN8UdUia1nHclcMfan
oRjjjFbj61z7aYv1Mq9J29THczH7dYWbJkNRHsDrqJg2HkVDNvl6OZ9cIrcY1/0x7np9oUgYrviS
d+eVqYqLKi/CaV0Qs7ZmHvdRz6MxGxLPSLZMdjSpkwjOZY+9L9Ys6XKbJqHtfZaX5XxL+gqzTI+N
TCs0t2eodHWzF+XUtr+VTd5GHysfuhxuIibWpkEmdXnWy17Vn1FeozsDlsPvF0XspQqK8dWkjHPn
ogZJ7oNMbJW/tz2k8y6tlqqudp7HuLkT2vsxi3AY+BUHnvHZirazQAdHu1x4Kop5iysxxCtSDKjd
PBAzFfFRtSkXztOTuaSwqiHUZD1PcRNXWTRPtMrE4G21CZEfS+CYJbC6YRzndiNrjcuTaWhzkenQ
wR08iUqbRqFqzkpU0CTzcz+K00LFC82GWVXNjgWAQGW6mbU9nVFL/XkCkZjStdGiBdqMLMSV92PZ
zE3a5TiJUxWPcslI2xXDmkIc5ZlO9ERPWd+y5sxIbZYLGhvIsDialvx2CXA+zrq+odfYAnHc9WFY
3ikJLlZkNbJAjzkvICslpsrZb7NBgM0gIHZkQ9S63YJ1T4oVyXkMEbdfiB90l85haZd8Q5BL/GXX
maLZjSXvlwunZsHfdlzodg2vZU1yzMA7PUvNJHqRgmFzLOBI00XdqqUtu5XBlOk9HipbnsTS90Wd
dZGoJr5ZYrBQuU5UJa3dVAlXZ9xNmGzUYMglgWKork5NrALlWdQaU3dnqB3aptizsSMyycw0e4hd
EOXjTAQyxWDcURm1ofAOq9pWsfYDnH0vSLxWIq7nlTdN0/N0KZcBqxVq4uSz7GpRdqlGIamLdPYu
ROukHnyyZYVpN7oqi6ReUU+bccs4mUQakVLoU9aiptjJOaH0vZzFZG87NYFZIhH3flgB76ohW07w
Y95C+VkLsy60q+pTrFQzfnLTpCoIfjpuxX16yjW9pV3sepKSJWeOrGqoioo7YB+2f7MAN11OIEjS
4bLIIWBmSgFtP9ZlX1TveocHfu6HsABSJTIk/6hsUBCy8rGr8kuDURxoOnDT0iSdoKiiKm1Daeq7
CmiLVWnZKm+irMup0W6lh4CBJQY1j/XbyMjyQ1LUaB1V+Zy2Qhq/nYfGnBS2zYdsNDk9d4TNn5ga
8ncoeLnrVcmzqUL9SrSIvwda/sEMRXUC21ObSUENlEoy8VS3zZ7TfGo3ZoxDnvaddhdynK+Nd2Xa
Wlptc1GLs8h1eTbRAH6G++GEz3l0FetcbRfcQ26Zqc04TTQ8co7f9BBXVnKQyesq8SSTleQrNJZs
VRqDUptAizHNZTKuzeL1pomY3AUcjeteFgvJ+AyBRei5WS0+du0lE0W7EtEy4jSCUnReGVm3u1KI
lqQjM/osYUXbnMiFxid48flx1TXomCBfrutuyjdVOb1HoauSlMtiyKTiJo07yvZ+tmFHa2b2uJum
FGzS7r0Cr2YOsC57zUWqVM9+x0Xfbkmds7SdxyUdulGdOCXMG72gORVEhxO7VMNaDfUtXTp7aQqm
0gEl40ov+ZihWZeXuobbDahI3rF2RCJTVPSnNlaKpKHsk9f1ZCWwBMIKSHgLyqR1yGcsGv27Zept
t66cniHneVKGjCSVj9fWTehO5pE4rQMl73EOxXDaKt1mQx+ZOJVxXW3GanA+hdrKmnVZ5ux9g3Bg
m0QWnfhIrSzqcz+FekgFBF+oOtlQAwUcynKlmFA47ZWwQIbwaKt0AXpg0rod+6sKkvWuKCr8Oyl0
vm/IhE/w3GqfeVn4LekFkik0y8Jx44oQrayW9ZjW3o67uXDTB+2svnAMGqgp7F5cOqMR5HyeNG9V
V+t5FQqPP1SYiHdVUs+70g760lU5OSnvC/sVDfNwEpsZpAZrh2q9NH5usqpidBPzvufr4CeXZyNt
8s9uDPI9Q5URGR97F6djFGAeCDxSpTaajUqNKHXajrU7hhuLIjU+rtrV4OiYzXPi0Ga0Y7HroP2a
9oRA3vJ1kGWGK1uNGR378TRU1n7yomquUDvneSrNuHwgpOCQUPq23iR6luRcuCgeUhR3Zspaq+sz
1sCx3wkRhncOCv43ENDbEv6grV/bOW+P3Tj1q3mO27AZJj9V66I2pE6j1rcZDTEfN7IL81lBeDEc
17KcJsA3RF0q54ZFaR7qdo9DEa1RuczXnU+S9WwrdOXHQWaeLCorG1ZsBjuzrc0LvRnyrnrbwJce
kG7oMWyQ+UxDifUBoDVsFZZ+WGFdoWQVL5JvIlyGbVEOam+gbtoSPhYrQxJi0tm2pT+XwA8vTBVP
73iVTArCcT69m4lyO1Gb5rQZm+6sV91ZZIK7mYzLz3hrxGvsS7eJ58COqc55l5IpsdtQFTshRQ0a
U0NxJpvani5xDS424AFqqthFxz3v7Guml+haQKEyZ220LDdwWHG3iglXH9sq9NeMqmlLR/EZKyCY
sJ1RjOtoIXQEujJBcVXJ+phWUI51VkRmhari1oia76IJzoVVFdrWQ7tsg0cW6is1nGHX2jVi/e+j
ayaxmQVrVhHz6IpDFbzyXVceQ03er1Vgt2yOyhUaun2RjMXGTLl8E+c4fuugBtjFwGIzbOV07qaC
ZovQOM354taVr5Pf2JAP51HtIepErtxq2uA0oX1ywmLfbzs6sDXqqnjVCmeyiJpTJBAG9jOYzMzT
kDmNYWrD252ecjgjRqGPdKrjTU+L+KRVNM5c1VaZF8NxnnMCbMz3kmwIA0a1wII2oury1RI3N5Yk
ZVa3kVx7H3VAdFw4VjxvV4GPUI5GTbHuZOHMdkZkugkTfddT2+yagRc7VusiBZZ1yVuS3EGNpa88
1JHnNVQewzrw0Kj1JKLpMqdAkFdiGPvXeIhVchY6OF1phAuxL7s5rqo0sYKNacQcI2mkA7+oFIve
wtdnpNgKn1f1ca2S2qe9cPkn4D5oJZxcijTw7jImMf4tWDNsddVzl4qigaIMoea9mFuycqy1q0bl
7DJu2ATamGxPKo0/jpPvL6dyBh5lcn+hejPtwiILiNkJ2uc8uCwHnnCVx8Jnte7UqpoRUDpGxAfD
rcgG0kavqxq/rx3Cx7wMIALGbclXSrZnYwwxTFiX7E1JYRG+724glA1pUUbzBz32vsnolLQni4J4
HRywoExxHq1b4efz2SbhFM52mxJP5elsSr6r8+Z3KI3rNw2UIdkcGfxGUQe+DhnqeFaYb4q4AFIG
flKCAGGak07P9TrgtrqqZe/PKdD//tjHAWexSLpP1ET9b70x5pzGgmSo78xxW5noGoRTCOJLqzbg
0UlzLHC0bECyXkJWkBzd2Ym6bEmSdt1TWqxb0LHWg7QVT1FjSQohJxmgyoPIuKZaeXDGssuGRn8o
nW0ucNPaS85Jk5XEQ6kYhVilKmrOZAXcLFbTcNz3/nNFG+sybwaut4OqSNonTf9pSWqaxqyCAlVB
3gb/m0ezBjZ8zeC2XVaFCqV1jC7QoPUuv8+1scHDnlAjzmaP6TnIiuTN4HGt0qVL8LEv832nCmoy
vbRJBlVNSdK5RmTrqmia1wwI4FVZC/V6JKi6lvBVY9jQEt+VIGgAs8+hXJ3mvliBUJdf0djF55p7
jLMZOOGpothtbNX7OENI8V2fx8l6WOS0LWh04uMepUUbxZuiH1iXDg4tNIUS3d2OoJXfV5N+pWav
t62mS7rQmn8amhhfL6DFDGkyQhwDvg+AiSHZWKCsawDgtqXyQ180UdZ0VF7SBfVrNCVVGvKuPUaT
QRkyzbCdjK1PCmpNVhTzHFI7oHAatRgh4NGMfYixcW9mn3iQRBiDJSR7KGnZu8iG+ZoPg9qAAtzR
9UzsAlVU0n/siilcCBOYT6OoY3Mqh2VhK5AbxzS4pv3ULu00fAwBTjmwI+k3SDWwMWU1vZFdMd9C
svRZBYY9HXxUr4iWsUjZFOjVSCvi00TE+rSNkgkiJh59nxFRTKtK+6bag2SUF6c5F/lqaEA5+j2e
ij45JhDsxhWUXewDZpDB2obYqURQvMhIybRG3JnTERx7dB9mjvxkeFpRj4mpMoeE6zuymquhnGeg
hvN0FlCJPtQeyzTu6QcLmfYstk13C1oJUI6+iDy9aBwys85XWOhG9xknsLad/1LD2BKUgXPVGKgl
S+9augUFxvGUL7OE1JAATdobXMEo7vtenZlGWJMuIYcrYShzFQFvZIuBExYn1rep1bE8X8akWlbK
eOrfFtLRs9ZFip/1k435p1ER3Jwt0xTydc5bkaySKnZqq1oRwQlcjIBZwbQgIpaVaeSpNGDwy4DJ
DJ0pFXc12AQWBjVC1ZOSbvsv5TME7ny+iUrZOJfmOTP5O9vwgWwQNAKGjZgK0d1WcnDLZbLELYh6
/QJ9+6zhfbDbZexsuRdLsdT7gi4+uSCRwzbrSFmBwq4DLuEXRSZACRUXwkAwnLs4KU5EqMb6GL7E
nZy3jEAdv9Qsrz4tuiMgaeYLFI9jIENSphoPidi5OsLza0wGKPybJCZ4b3o0NxBb2zLqcBoGDfJE
bwoM5a/MSXcxLVEfb3RCB1BBGuDSJ2ZsQ7cXUQHSdyynhB6PEGmgt+HzYv7AiloJmiGvBr2GNkFO
twI57LZATUEsKJo5RiehElAwQFfIySKlLHS7GOSFcUXhXczmbFKzru+iyvZQBHlg6Cc9UgZtljHm
UZ2CxuzC3YKEXXSaFIvgdwkjta6zeRzAnxAq71tmWgPwJLLwM5ee+0sWtxjqUscX6OzxnA7VaVvG
pt53iMCzVQLU9jcIxjW+AC5UW2DIyLzBukXXTUk4M2kH1ZqFGp7YeV0VUBrDyemhQ5Lfc5mYh7Wp
nL8Xdi0b85TIiN+ZIUL+7dRIAqZrvYjhV8L4vbOwQBlPHUMayFOX5FCN9HnRpWUOFPPtgPIC5OE5
iD5Nlqne4aFM6MbmNQQpZN1C3ozFovXG5D1WG6DJoV7TGSuWRgVf1EVd17DPctANCIsLrku1a6sC
/ZbXiQtzOhQTK4HHQZcs4+Aax5ACJ3m6ANWN1kRAb/dMLQM1KST+Bb8p6RCV6VRZaJDmHYdiMAi5
aZqxcxsTL7BrEDvkHtlxFilt/b1y1hRgzPu3P9U6d8AINhXhUwfNsVrlq2lATZlNpgduBYFvNjvl
KcyiiU8EcD7oue2GSSxix/JRlSfAeLxf1g9dUfrFrJbMFl3hdpRdZnzCzUluWWyy0ER+OY2GlvtU
d73zmzB2Aq/l4id1Pg1maFf1PEZ7cK5Ino+W6pMFnmgvaY2a/loOKIpWIeHNFoTsut9BqYnDHnpw
Y7KpreDquMVjF1+WjQ5qBYGQLSsZxb4+Nwt8hwpkBTSos5kquWJD1+ebBcg+cFgF70CdQmFkqlTE
zdyte9CP6x1zuAJxl0r7wctO5WkM36UGdQ0RJ7NmXvRwQ+uGtitEvfk9jMxfFB2Y6DhgZIfP8Boh
bYCUajD3WNgurOD7FPhD0nZw3nTfQzGFl6L/TMDU16ARNeTYyVmHDZ+l0Ctc6ZysAgSGfH1/wiBE
Cyjqj1t17xqubsPvD4fTWQQ+KmIrzXHslqRsUouHaTlWHrVhVXIMwmA36mXY4bpj06YFosg3zoKS
CE2hXuF1Uw/1HvlCjWlFiFOrMi7msOMB2+I1iXNt9nWk2jgFKjo60FJLXUNd6SokPFqpaQH9keuk
WtfguMkmcbIZs0JH9d4HaYqTJEb9XTLEU3lHNEMLKM845zUAR0HZMREmyQ6aIl33G7UjnPkKG+ji
NbZrQDgtdAutuWwhsLkLjD2YoE9o22zx0hXbCVtcrIbWO7GkXdGYdstcosMOKnZoD6cYIm59V4O2
0+wgDfDmjHlR67CCb0POdgPtX1DWI9ZztelrGd6boMIpDg00xaERYSF+wpdSIXrNjQLeXdvJFFkj
E97t2FLHZuNoFYUpdb3G+fsqKZnZyoiJCIFQDkwb4nSXT69bCprYazlXpd6IWoJHYOcqsp1bD/2s
ks3jOGTt0ESwh76Lmi5tKt22u6H7X/a+rMluFcv6D7U6NIBAL9+DdHSGnJzpTNtpvyg8XRACzUhI
v77Xufd2la1qt7v0/EVUOOKWbRIjNnuz1wD32GH2uTqvYVLScyD1qC64biTvCGmITBHB7XIQ3B8R
r6rp5cGsQ/fFn0pcu8ehDOgxQEvste94MR9IpXSY/ZUj/oJKnZFa5U2pgmdaxo24xyLR5qkhS4GW
BcDU8X27yDF++OvEZF1YBe+m3m/U0QV+SbMFN4toTT0STfLkDRYfLmEcwC+RJLiewH4tz+HqVnUJ
8Skv7SSJyhYbjcO3uA+L8TAh4+H0iXUfnxbUYe8q0nNy8Gs9fGwD5k/5tPC1thlr2jkcM+lsjEoZ
H9lHzSY65Z1rNmJbBEuBmtgLbNM+zgTwBTqfo/NOfl265I2HzmeRlo2w/JOmnOp74qr4K9oM3XI3
eCMhB4W0OL2gIqLTW4HKd30swimaXpiwHcLXNdOFKC+e7nQt/PVtD5n59BKDWmTRBsFOKi+F10vy
VdXx4gfH0keSvI3Wdem+I5/oCgnFL02pU/SvV+9hAJ7fnmalff9MyXBtCHs2hOrhgCt04eZMTqKL
vxamF1XKiZDNHe+paeT1mArWg+fzZpWHxoVe4R+CBIDCfFt3zdJOKeXNvKA7H5kpjydk+k+9meh8
KOb4SuIBOJAAIigT8FDSAG1z1MM9k/X0PPR6ap9wmVjKE/BYyu+YtjPJlAqNObeFUR+rfgkUtqjl
/bWH7YBynGvT8eAB/SfT5bjpjdGNAGiKZnuvAHv8XSNR30aouhYRk/NQVjVSF1gZbEQUG7M+CL+a
vgXlghPAiwPpjRlHUdl+6mk4EvQC5knfC+W17pm3bSkOpbDYZzWv8dF8ldDmgtZF2549zxN9pqmr
7PPqo6Y5+xq3nvO0Mu89gKbhPM/+0mZkVLW6KyY6LU0m4mlxoO544jtjwD4/487q1a+Chf4X5oWq
++ovQYJ74OxkzMZ07qRDDQDMUvpVOppQfEmmYZavc+K64jNdCuyNAu3N5A8ALK47L6Mspku/qPIQ
rV61ooctAUXcRnUVVfeDQCGfF1M8+M8L+lltKq4Le46G0hvvaoMOykMBLkZ7XM0YVh8ocH4c9JWe
aJMGUsaDPkachATwIYqub1KW8cTTpmh4nNVLB0hRqwE3qiGQAutqHqMOlCfgk2synRZMeS5TG1Vq
fWoLwNK3TTnGwxdT234BsUrMJTg7QKHsbd+GbXPuwbELriBLud6t/RiGDy065XXqMT0tS9rMuJ4V
6eo14/LaUN2V6I7UdL433ViTt1OA5Hg2fYCzucMNvbpXyRyvN9Oka/CBWn/kzGVetQzlpRyKJnlU
BSPsga9jEQJqQcUSoynSBteoHyNvucWdwdrcD9AT+cCoVyY52sDGDrlWjT+EmZ1pj16hFqboDnZE
66VH57SJhc4NOBVe+ybypjFI7r0mKqVKS41C1+YrfmxZ/4bstmEBXq/vNETtTygJ4wSMlp+JHRQ1
dR9PvTtNjYmj55EsyfChVqStPjtJAdolARD3x1XjC70mOkH6+ZNc8jeZ8/FHXuLXBjeVUsi/3cX+
8Z//76Ux+N+fUoJ//p9Xc7J//tf9f7ua/a9/6vS9ueo7h+0fus7mH2P9U5FwJXT+Q7CwIYj+5YP2
C/bo//qb/zdqKUQEP7Bw/oVa+vyvGv4rbfPPv/UXvxRGRSQJEGZ/GYgwAsbbX/RSKEdgngD5JcBq
H0TB6+/8zS6FdhzMLCj1Q9i94JMnIPL8zS4l9D95SMGwB0BBIfOPw3+LXXoVovzAzEIZBUKn72MW
jIB/4W9JSlF5JSeVYZiGZJWvoP5UmR8qQAMBUcAd/A4EkaRa+2wKARlOkqHlPHvs0XS6uMi181H6
Jn5KsP8ecCtun2XkPrWDbS5jYYM3xjXJbeVpcZcs9XQv+NjoQzio5r4uvRawfUzup6TPKWXhpRVJ
jL7JNEw3rlz5hVfAuWPcWlUaTuAE0sizJ1vE1Y3qx/GIbtj60TG0Td1E+XBpkma5FVNEb0H0eq6T
prx3+NunCIyJBMPOUSoG0b+OBcWtD2zcazPiSVMAYomr+wPOoYlnnpHixJZZ5XqIokNFLLJvvyRA
B2VJT10Y2RKkKO2eVOuDSBPHSSYStMJH0pFTRHDLYOM4n7Soo6MJ2fQVwKA99hH5DjAozP2m9LMG
hjNZWCVgHGmzpDPA9tyL+uk+GMR0E+iuatMa/K7LPIXM5LNErzsNIjFmTg/yFbC39wX9y/EQtEmV
TkYDaUcavHGDIWPKAud9XPsgBIdKsfMIslGZNnGXfBTBWN30wBmeBwtgfyGTPk9Dpf9wIhTnqp6O
rojGbJB2OU9NXV9kUxTsACTwNAIQPHPTtu/mflgz21MBaGdltwMqWJqSapiAOA/DmoalprcgJgSZ
bfv1oqvEe4hKv0zS2DSnpPHVYWmUd705oEeJEx891k6jRkEZMhwspX80KGJugcehsV0069M6EfoU
1mGZxq3hl8ZGyYl3Xg+m1TDcTisSDfJQfBNXkz7qydVnNhueCnzUd6H2UMLginoEPzE8dfXQZk5w
daC8oICDvOAFdg06PJBOo/QvRRrTFWCzY6cFvUf0w1fcNE17GsaKfZnRH05DNCSwdNo/MMc+oIrr
jvMYN1nF0An3VcdukPxw6R4KmoEiDqyalebA0ARMK0PZxSCXXiTS2rlNqErjOTmZafLfw8qGv5C4
GI8ziLpelviFzDXSVD7aeMpxgyKvjbby3I+e6FIqwvq2AFlTpf6w2Mw0HBUCGVTwKrUEAoR79lcx
kSUrRBR2AFHD8DC0LrjwgQIrRY0rT0L3BX6hYz7XuI2Fa9TotGS0yBLQQ1O02KLcorEPcg6+5QRo
Igzy0c2xTal2n8J+9bNhlO5LHUr6Mq3zp8oD8KQDHT0E/XSrxWQysOsBv3k0eJOQvsgHvXinOUaZ
2bTSP9YGSzROcXDfdY6Cu2DaMy60Ek2KfkC7daBSsmuvyL7v5mStUgBSqHuoffXicX0HPnp7KCYy
H8FNAS7nmnPtDQF6t72fxUH12oBIkqO4Lz4gVC1YaVw/GeneM+D8Z0u9KI/D624EOh69cUS91aUG
6WJ05dErq+qxsLbANWjkXVrNzj50YNPaPGkUuox101Xv49A5NGRn+2aMJva9czK4XbglmQnQOMxU
OJZZhGpJAm33xztDfOflM3iI96EdzYQ7KDoZBxcn9YOs0MWS0qAQ8qseIBr4VIVdv3hzv9wD9l+/
dazRZUpMvJzadpCZI7E7DgCk0mDVyfcApKpDgvFOKIXGm1obUKkr3PR0sBxbXb2rPELbQzmrnqVA
8M18w205JaBOLtGaeWDhfegQ6g8Nblgqwx1+fWq8+p6LnhzQlg4vSGWySEOUfzqbQYYEUkLqF9fE
pL34vqhPsqiG9qBAnUS+kWlpvJuQoZ8NPHxEkwzHne6mdj2UU6hzXnrvtR3j27Uy6iW08dEkM3hS
c+8BPmvCA+pErHsj1cnFxaFoCjEcJi8Rl4hIe4crV5wKlIOnsEXBn1TT16gDlpFYZS4RsHVcZdGm
dwt2kHS0yjTDJZdqrbISUon7Mla4K5bm1JihPCak/hpX/Uc9mAtLplemNVAk+RyjOCxTKZQ9xoCz
SpTwgc0m4drziC7TVETLPfi24g4VLiYbRf0ZEP2Q48YatZlwIji3K05KtQ4PS2KjVw80y1yAQAuu
CHgMkSval6pky6cSfMdcLbHLusrqrLPTMKZkbT6GunsF6/GhmpM3fMQB1U/9t7Hv+uMYWtvgYMxx
WsxHVTH3sHqEZAKf9aLpcJWGyGwh/CnSgTiCGPalnr3iwzi08hBVdXkQ9boibYM6O8ylOpQ8sTjM
pCWXQiE3elD8gVcUijeaR+Rgp4o/aV2CMWKrO1sJ3WUUCbgB7jsbQNOJ/9xOrPps1kYpUIIEA2pU
Fhe07LrTUFKH087qD0tRuZueByso2UuX+UNZZAVnzSto6DUu1gFINS1r4ksQttGXImjbYxDXZZuu
Y8Ru6TLQb43U4ZtEG/+pbyUD8wBTfUNEtWg0Qm9CrpabmYnifTM5qm7LptOPoD98DeZZ3/QFkljc
uCeB7tyzF4XsNKNBdxTDCL4aA26dVOUMQJbKj91S0gQU/Mj7WHmivYCY6+rcr+mFodV6wLnM8QvQ
JGxM/6Aa6m5p6OI31eLjJiR00D4Jt7LPdagfJ2j4piPKqjVIpUFzEZ+4AI2SLTU6P4t9H1X+h6FB
RDk+iKycdMPT1YlUWQHCWd8KtFRt9C4svOYsuonKrEbpyUAZ8btD16OIANHO0weq2/i1LTnyYBv1
t4Xfgb8Q6vZB9mp624vBXQIQtQ7S69ZsMRy32yZSyN6J875ijhp0Zd9x5JUJmIToiuBWSO4dE7GM
6QCsNKR9mEe4Hd2t4PGfJIRIQTqHunJplRh55X6tx8ReWzxtfW4mcz9zFaQV04m4ma6MLG+SPoDN
ZY3RGSBVzkZ0Ipupr4p8Liz5NMK/BLRZ7jk0qgAl8yBm3+qwd2eOC9FDU7TytAq+3qB73L+oiVuk
kGAJ0yngLpsDv3sEg6UdzxptWMBdsaJnEO+iLit1EXyCaUE1poIHcxZ6hgNoF+LICu49VxIQK7qp
sZeOc9y+B8Ou+9hHMffvNJ+L7zrqbPAM2MrRK0VoPTYaUFu2luxTX06rTgNXkvAIe2QvG1hXgxuo
+DvSDH/0kfdHM+IKNycFP3ATD6lE2jegeLXmcxK1o38AwaY7VXRMHnrCwLaNDH+/xiuQQ/yudwM1
2yngUqMikc0zIUN/gv6BHrupWt9Sha3S8XLFxAHw27E/+kuvOGotMaKHDq4JoW48jvjgb6gXfyCo
JY+O+sXRCCbz1Tn1nZuVHa5yuYtdkEnRPq/OvpVtji/RnUGrBIfUgfcxmU8dCWnKirrKYIX1DSVE
dYfe+E1sVoA4mp4C85HVFagQZXlH6PosenAZ2tGbPquRPqhq7B+vpM0L6pSnnnRHHbcPfS+/h02S
86V+2/nJ91qvb0tHvkZVePIan53nZg3vwFh4mfl80Zo9FroNcrcEF7caIMh1W6VD5+HklPGlFzFy
D0jQOQ7CKuspavoZLXwiT+Gi1y9OFRLH5rygREtGpY4FOiNv0d4IknNRNnN7UbYx3lODhiF78qry
K0MF+xR60fjCAhKBJDbGKq3BZHryBNgszNczeLmhPqwuMs+FASdqTdx6sN3IQTLRIp/RF3mT0GXx
QfzrJ5S5ZREDNoy9GFlPiAMV3vw0+1Ysx0T7HlryvXorLP5IMadJHyz3/tx65yFR5Zm3K24LUiO7
Gp/Iiwfs/ZGtTQwush3XB2A45Xef9AJXrqbJSto3D7IQ05WpRx9J2Pc5a0uT1i5YfRzGUXyyqHIc
qKkAcUF6YNobcmk7A4qf7WUeEY1T2LTyXM1FnetCTWVa4wPTEucPcm+E5v8YzlkAqvW9GUm2zOVr
3BAsxFA771IvGhWEicHqsi6LrAHbAF2u4LFdkFxVyN/qFZBCbV9rIzIkE/tsQE7ImV3NOY6K/sh5
kwpB2U1txvlGAoE4zehCPskuvNOke4zBcMtB5+k++F4fve0q8N5tqIZDDQT2Pu5WmZO5qzOmtDn1
CvgrRUf0BNB5zcEoLt6wkodgbrvw2JmYnMCLBOVVse5JGWzvNZznix0MuqLAZCZaPjEQqu7IOHuX
GRyTe/DsTeoDbVE5KDRQl4zlZN6uo/tmVROcZ+vPhyXwwiZdIiFRcaNxeEcRdnNaDAPNSunKdwzC
xrQRInkbLHP1AUTzKszHYhIkRzdyeOk5SNC4UyXkOoBhd6Ik+KUqxVNZhLWD5KFu86VP1oMMcCJ4
axBnQpo+kwRtyogkD4FHsNsmwPt3tAYn/iBa77VvuMqN0fhahfZveNCsN+sE+muoo3PF2/qxm3qG
a6QSjysoYjlOOPOW0nU8yt5fsy5uWQbAyH3pJ/Sc1ehh2y1+231rweH9QMFdAvzhcA6BN9SkBMo2
4IdQyrx36AifwEatnqdu8Q8zAPvjuPb64tha3ZeKvGAzoPix4+LfrN7QmbxvickaEIcuoy3KnPlL
g/ys8H1lN1h07yZy/bfI1Cuce2OWkT/3okVNGJYDfzXYGLcAJ0FVQIFxbyPmZ1G/LC98pW3GrPO+
AHpfsqEeyj+CMeavsbeoC6hg7uU/Gmq6FdKFMC1pIK/RNWSyLaIzTeYA3AL/c8DVfPsflqlVodFB
UwgAp7N/pXYuInEPrYofVGmLjIH+i2qhfMK1Uz0ELlj+knj+//bd75ThEDP/Whj+g4XBD9pw/JW/
peE0guMyPBe4f+3OwUsWbdm/peHs6uzOCaxd0CJH9YA23H8377ww+E8owuH+BQtOdjXKwF/7u3vn
wS8GgmV8TwYmw7V7R/+d9t3PCk78IMII8xO2URaSzqJLX0iNO4T9AL3Rl8K+/2Eh/m73/ig7/8XI
8UYTqqkALGgxMkqtVEEctfb8N73sXw197XH/IE4s1wUdMhdVOWQ+j37kPeog8naOvRE+tpaFdVEV
Ve7P0XrfoPrOikXHh32LchUt/zDzAo24AReeKg9QuTc0E+XvpKK/WpONOLVR0J0sPKhQd9XTzQo4
7qCrJXneN+/rT/1h3mHRr+jqQIwDxhTLSqLWQ+yRD/sGvzaWfxic4Uo9o/dQ5dZUkEXW4+fZr/hv
JLS/WhdE14+Dr3woSYdCKo8G8FbEelf24rxv3le7gx/mTWtcrEaIN3KdnJLhsy53Rs4mJvHZ2hYa
2yofxBA+DLS2X9F29V22a9p0E5gFB5kGuULnYIFdxn55qSjbOfQmMFk3d3Osa50rbt1to2xwj0vQ
XwASEBu4dvzfDxS6iUw6MgI8EMsiw69dKzLIzfbFPN1GZQzuFVPoIWmwXuOW65R4Ru8cfBOYJZri
A2lYlZdt9waQvjjT1vnHfd9yE5fwQGjaIWh1jkpDf117Iy6DCpPLvtE3gUk0gaJwGnROX1dQSdud
K7IJyeIqmClBp8tnXOdTEOpUBhLuvninm6BEByPuWI1dIpw69QJEWAPB5M6ZbyJzAieh7cpe5xMT
A3RSaDTN3Hb7lptsAlNC2byKGcmBJxoHCi8z+LL2+6ZONqG5guMwA9jVOROAEMAyROUIdGnn1Dex
CeKMRZMOo7fqbrAvTXuzawdegc0fj1hQCmq1eouG6ni6NwUuEn3d/uXd9e+eJ2QTmHG0SlzSiMo5
iS5NZcxn2dDo076JbwKzi/kADmCkchXH1ac+9ocKbO++3hf3ZBOZq/EhGSGxygs0m9e5IWfcAX9n
A/GLlEk28ambxQbCx8KEWjeHgtbVeYrHnTmCbAJUASMba5CdDn3fpj5Bx2z6tm/NN9EJX7NOyXJU
+WDJkFJLvkXFtC98ok1s1uB8elryMuetfzCu/SQDNe8cexOaQUFZt0adgoQ/JmkJipBhEP/tWpRo
E5njBGZv32Pi1QxpXwSUUKvqad/Ym+icuKxNSDFxhWH9qH43GPO4b+hNcNYuYgmvMXTPRnZBn/7G
7x3bFz3RJjgraJJJP2BwA8ST0kNPds56E5ZuQAvVIJ/lCxp3MsThHYNUsHObbMISTId+8WOJbdJ5
UP5Ln+Rxsrzbt96bqNSF10IubtBkUproUxEkC/0IR4Cm3Ve9RZvgZKwZWzmC7ilXUOu8D7KP9n3N
cBOaC/MsqAZXIqm33IyiDVIzrC+7liXchCbcNJRFn+hPkfUX+HrcFbTt9hXL13cOf8xtaD9b52Qk
8yly8Vvlu3cEQPy/5cz0j3t9uAnNou7KMkoslLTXfpI34t7jz8O+rIzOw08zT0Loe0lpJG6D33sI
TurzvtXexOUQSeC5AuMWs5/5iXdwttq3/f70O/rhrlaPGldKqAtATshBek0TvrOwCjdhGQoSKIiD
ZA6ypztEdf0RF9rfWdRd/+X/NNj652fchGXRVpg2gEPo4qEW5d6QAHnp9xVA/+JV5qFPBY42PmP5
Ee57EM77+8rBqxHij1vb81sFbR6R2H2QfvRtkKBdEPx7rmP/WJRgE5S+8mk7c4xeiPYOAfQUQvG7
75Dd+l6NPdgUFs4buROfkZRBEbHVzo8ZbGJS8zKYLRrIOUhCTc7F+H4QCd8XO8EmJmdQD8JQYHCA
S6micO3ZWfoEm6i09MqPXrBNZjVmNPHn1MaV2ncIBpuMCSYVGSXcHnLD4eWgTBOCAufNO/fhJjbh
IAmhAcT7eQhjrhR6R5W1rpxOu46rP+0ufzhTKLyBJscxeuPPD7qav3crULd9Y2/SpSr6YgoljsLe
4yQFjzev1qHYt+j+JjyJgLMlJNMyj7tQHaA5HLPAdHJf6rn2rH8Mfsh2rPAXTJ17bba2j3H7umtN
/E3C7MF2G8UVWo5KSP7UnEzwVeN85+ib6PTmsFWVBAupWFZgoAXg/H1lsr8JTdHM9Vx1GFl14Cv2
cJ1b9+0SfxOakMgkM7yaED0eSI8y+gInnd8Rxn+Req5O0D9+Rgb8S3vXvFbNfXCQC60z68z9vk+5
Ccy245FuGgjxG5u4dFqnw3RFv/YNvkmaEiI/Ay4KBh/vygUcoX1lj7+JSQYHjXFarczHZrlrtb5f
p3zPjHmyCUi/56vjyYgZg/Ah0mFXgodpyM+fsCazHeQAnB2VySUOIAcq5GHfjDexmEBJwaWE+1C0
xjdmvo+W8jf+rf/zvoMF/M+T1kvkz0B0Zd5Jpd7KaHhX27radTbxZBOK7qpmYg6fELq+557ft12x
6/gAaPfztB25Ol4SJDKyvAib13LXpoNt8s/jwszN6/sBYRiQ4OsCi8N1jfaVrrBU/XnsMYnFOBps
O9cW9lQAwc5ghyZ2hSFPNmFo4Fc1+O66qRuowmEAVxy49XalMNA/f556ZFi0NF2NwUXdfma8De4k
BY6/b+5bQ1udxP2kQIjObbdyaBXcaRRetG/uW2fiVow+76CfzGnVdx/ASwdXNWIWXL9dsck3sSl8
v/KUaFE7aLihwLxL8eW8b+hNcDYTk3oaED/GBGeplzqDD9m+7jpkKT9/06aLJ9bP1+A0J0aWN4tr
d6UbzjfBCfdFChYdgjOqObQJa3eCAFcd963JJkIrAwVzHOGUXcawXY5wH1jAdFLW7d2MmzDtfbPg
loYf0Htkva20/abgdvh23+w3UWrbtY3CGf6IJHihoGgFbh/Wjcekf/6cttDhTK4nYigTeNnAwy9O
jL8vQNkmY7KuKT3nMLiem7Ms7yH92FXVw5H/52lrHo5oZeLYqvjwCAeQ4AjeFduXNmHo/3NRtaxB
WNSW5VMyTncWvK47uBT8zoT8F6mTbaIz9uFqA5fx+FiqXhz6idSXZe7oviKFbcKzqgOFVDTCR2lq
zQnOfeulgOvdzmXfhChj7eiCscRJWIBuGjGxwCteuZ1z38aoBzHvnPTxsUoGe8ZTAsERZg87D3S2
CVC/MF7S11185LY1DwkV60Evatw5902EgiJeLgVsz4+ymvyURoM+eWDh/Wbdr3vjXztM8E76eUfW
SHSwElNQS8At5SuDVh5OJ9DUNzBCPQZtGe87grd0oBhE6BGOPPBkLPrgFtnbT4tSFPviKt4EbbPI
0M1Lc9V8xPVTR7roUmno2XadkfEman3UjJ1bW/hWwE7riXqdO2vJ3OO+0TdRC5HE9eUQuGLMFnJp
BTOJV0Os3bnum6jtDZzpIQCJj+CrqrMH1xow2cfxad/ct1FrTAIfH+yepgIDtfbhczjj+ZB9hUy8
iVqv9qLOZ1gZoyxoui3Ytvf+SL2dk9+G7VAQb4EN1BF2NPDM8aApN1zsI6nxeBO2LFg4j2G4d4RY
/6nznLlrJz7vu9lttbY6QudQCXzVCpYONxHEbefChwJg11fdMoSoH5ikhnDySOHB80KbOvxDNrCW
3Tf6JlbLSZSdE1gYN1pzgOFbc7ao+vbtmS1LKPGHiEHahT3Dl/Ho5iZO+3iNf3Na/iLDbplCJloq
I+eCHoWFHMVxTXL4N1W72pV4Jujns5iAr6d6ggwLb/PwOEzRmA8E8tN9676J1XK+6tykh7nTzh1G
fza3Nqb7SGt4AubnucdV1w2KGewZOoVnlGM8W2Fls6/GpptQdWsXDxxGRMe5HOwb+BSIwxoFzb4M
u+UMGRJxEJ1gFd7P0Il4lNzYmsT7rkx0k2BtVdVtOE/x0R+bb9AzJpdoVM2+wbeUIbgbw65s5fRo
NTztRQTzcNhH7ePCgqP88zeNbFeuVezi41L7EgIdHZ3gcVLuguTAff559IqoHv7zUQwTDe6d4H7D
brwlsvvQFr6lDtXSS1q4nSE1dRbCZR5BLcqc2ReqW/JQEY+LDuqEHmFrBf+geonha6KKfcfM1qRj
KtpWRSFClVTGe4Y4zEGezxOz7yTYsoc4s8TBWgj7HdD2rYJDUeYbN2W7zpktfSjUyWhchWjqSjwq
5psK6mcuf/cYz/Us/B/q1S19CA82lI3BqzVHC4eA1MG47baCaPRSNR3fV0ySTcQ6Js1atDjKSBAu
ry2c658Skyzlb1b/F/+CLZWoxCNDQObxL+iTpn7oC42XG0SNzQ+tqPvNz/hFnrrKDX5s3ss25tg0
MT1GrYsvifTEK9L4/HXXF95yiuB/W+MpObh7xVB8n9ugZFAQBjtby9tX4gxTZQiTUHpcVw6tdk/M
EV6Nxb5MEm1ybCgwcaQ9euSiZLgEFgxelJXe11/eMovwdobFBRNbRxIvzskQljnI3OG+yIo2OZZK
3+tGstLjEss5r2tIgqOqS3aOvsmxeIYecsUVN3BvEObclD0slGi77iu2o005LK86FlZqdlzw/k8G
tiK/WpTuA8Lw0MbP+z0Y4SAl4DWDJGvab64d4ttZ1MvLrv2+ZRiNtCqmoEXVN0ZhmEP3nsA4o2T7
KtYtx2jy8SIbkLb4qMYJT2V5ivXfW9GE+xiAfMszcizuZ7pg/GFZQtgnw5n6BJcLSKH3rc7m/uq8
tqph70qPoGOMHzjk93crnkj4TYVzrQb+h/N+yzUCi3Yq4+uuHKJqEpkGApclSZO8MVEZHWAQsaYW
UKXYFwThpkiegFAoeHqzYwQ4+DCQvn1o5kDtu+pvWUi4tK28LtCgg9VBl4aKwMgDPpT7ytgtEymG
l4rzWxTJCwgJeNXW9SmYG+R532feBDDFhlmIQz0FK83pFqjieIT32j56IJzWfw5goEd95QSNj7Az
1Hh2pscToRnOoKjYh6NtKUkBQHctcPRAhRviKSRekD/6hO/s4WwpSVUdzdNEGe4nk3PPU02CN3Dd
1L+JgV9k8y0pyYRNWDE8P3scwmB8nLwlyJjRzb6MuKUlwT7Mk14Ng/RknJviUkCl+4zHA7i3b1tu
mUke1F2tH5rkSHubpAUEcEdvQb2za1tu2UmqwwsXpG2S4zCo6MHAwuMuGSr2um/0TcYlFV6HkRKu
xnD+gTGkZck70bfzvt5csMm4gw9JZAALqiMjnbrA6tTAYcNN+w6bLT2pht+V5V6cHAs44uBRgMh8
lSJqvu9bmU3ALtAcJJMNse7QMb8HIWw0ePhGmLe7ht9SlGI4CeORYrjueBVs9g901XGVJUWy7Gug
bUlK1IdXPZ7XKo4LIJn7phphV+/30b4tv2Uq0cjOI97fKvDUbuBOnT8Xh4aq8bBvbTYJtylp0hDo
ho9RNXopTKfxIMyok50rT38+icshKjXUysW1Ha1vZzz3cANyyrgvXLeMJaMhWRNVXxxli9o49kn0
MNaW7OQcbElLePM3Mf9F3ZksV4qk2/pVzgtQBt7QmF2rAbBb9b0UE0wKSU7jgOOO48DTn7Uzy25l
6NS5UaXZNctBhoViiw14t/71ry8up2IL4JmPHDyvfm0R7PD2vRv/ZbxqakBGJJ23rRzshOFUky2f
UH/83qd/WWCjOekLCBbetkza4CFEfFquXGnev/fpX8brqhrqY3MMsjdIShsbB8XOjV7wrccafTUw
tZ2na+BYCoQeSZmBgNFcR7ShP79z7Wj8+PWVXGaQDU9Ftq2k8pSl4Q33OKLLb235olNC5l/Pyqtf
tmNoF287DdP8TGaEdRcRUCvfu/Yvg5UBC0Eai7x3RGORrVP1ZVUgu/B7H/5lrBatCwYDyNEWqbOA
mCxzkc5rWX5rFgNm4dcbgzzgTnnN5G3ZxNUGnv96h8Tz75mPoq/GJlJQK/gK1PzYSbECEq6GO+Ah
1ffm4OiruUm0IyqlgnrbIGooDB/OqSAjtvK/NaCir/amOgJ/fGC4ftAUwxwScvFEQdP65oD6Mlwb
brvZlJhqLMhNZ+WCqBAG+uq3phosFb8+WazTJFpijll4sfJA0C/32ADD8LsT4end/p9nNhzjf/14
pXBSW3rnbePSgvSHaB5/hy43u22GEglOYR9G6/cG71evEyxsILKy2QP7BYk3PeIp0WCE9JRvja/4
y+Ct+tAHH2PFlExnevSZYEjLW+S3tn/Ipf/1NiGwXyZeK8TOOO6As6Y8fOghjOjt967+y/gtEWI7
zrE/7EYbFFtOudvXCHr83uwQ01+vfvQI69uoB1UMwX0gykwNiFEAoX9+7+K/rLXM8rIK0Ny+i5JZ
52PJTd6WTf3Ni/+y1tbl4oUVab0ds9hdlr10OwCfv9fZBebSr7emADmp8CgvdoBjTSXO+V74wSYt
viUYRV+9Tz6aDkoD4OS+IZ7f5apDWRxhk/M33/qvDqjJDH1fxIjJiBTz04lM9nxUjfjeW/nVArWC
qFsxn+i9sSPzciUFEjzDsv1eazQCcn69+Q1oTi3oAMPeNRw46RhPtUNeyfdenK8mqIHHoV80gu9V
jdQP+AfUTUNH9y35OIq+jNi+sQ7v5eztq0E9LY53HzJy5uVbIyr6MmB1PNWurVoFojSTP3hQq3c1
dr8zbwJ4ixv8L2b9ry6oxvpkYcSqQ7mMVCBXk81FsItGkGe6c4SlWQ80sdbU/pmKwY66aJzz4h0J
6FJ8AMfsnwp0Xa0rIOlMr2ydlt7qjRcei7qpO+XxU9BdQq+s3wYQkFsAzoDOBLViaUNyLIEGV20G
pnHib+tqos2bN1OAUUCFC12A6ED8kxkbyGoAkHFetDx2RVK1FxHiPrsjF7ESL7azAyK5VW9mfQcq
k5UqQ/btyOoUX6IQbx5xgSjAjSB9/e45bwQNZwZIWDwUS+mGKWUMsO5M9Ysurnrkns/n7TivIfiZ
4FwgY5u1TXGrJoRUXPSo264e0m3VUt9GSMsNJuAdhD9HOagqXD9KDbboDj0HnToAMxTzVIxTO/X5
5EvZ4vuXdh0Oq2YgfwW+Vw7PREnaXcZ9kIDN5jQLx/M+mcjQZs7NcfzeMhUMlydOjP/cjnIifj6B
pInTV48om0hniF4WAl92jJvFHiZ85jDkBvyz4G2VPi+BfI+HulLZgqBZsNLhWSZRD/wItoqIF46K
SW1E4Yr+sgYWkN9oEMHxCTH3PIQ7So6Q+mUjYB7gV7XpmvoyActY7hOcTRS+UMFAIBpNgHPnGseV
vKnnFtSVHAt8v+5KvnBzgbRxiXztCvlY092agM4hsxFMnFOM9Qyk0R5BoNx7aem4mA48thHlvHSa
W/DDoIHMHAxkUCKdAdwrqEG6y9CSt1B6BoTsBFnND5bxhNjqIl7vkColAVMeVuOdeBJdXAC1DRw5
Q1IvNc492IrE5cMAttukkQyAvJsqYwhxRliCRwUtD6HtefijMkTWn6MfeWu9hZF8JV06hR7+WRaW
Uz3vQZ5CpO4OAHsjvbRGOkLgp0EX4fduugQ2OYwJB37rp29EiezDqh4K9CYOse28Z4S3W15nulzp
+jNAtor3znyQnnJ0UQCQWtYqaTdUuWHuzrqlOQ2waBjLYYN+csBj87Lrp2Q+Y1VPA72tAZoau42X
lCP1M24psknzCIxA90GgN9jbuBVLZfKxH4swa6x4CWfdR5vanGKtfe3jNddDVI0/A4N79D7UhihE
syObezl2fodwQTSxG3IbD6h3IgofQTA3LaKQjw6c9GtwDCR7B8GjbwBzxRciqwHnkC0RYn8Csd6z
JnDiXYDJxnYiSspoPcFKSkTSgss8NudubBbmADRmRdKIZ1vipWouQCRISHVEms1cIWy6SXT5ZDA7
sH6j6zmqyhxMKNcfZS2WaUDwbg0Ccc7kErqnEDDj9WP29KQeQpN4iAceS4jIICxTNq43ZVBgOQaN
NvSDLpMuAscEtANYvoa091FmVFtQ3VtN9sAJIeFqh1bH0BRpi9Sh4RPNYQoMJ4FElhERiyOCWWIA
AJaYgOZoa6TFgi8A98J2xmZOJhkShJqpR/plYkWCxHs2+LjtCyKunjmm0uRWk86FL3TxRkHSBNA1
hmsDVJl9ylHT/qYqTTw8g1zYB23KZqbsZeEjY/vViamWiGpDvmK1kwVHeu7GDApJUSkiW9sq2DoR
RrAJNItGgOp5MwX+FKSSdQMwnDouKHwEkiAx/Xm2bkHIJmtC9mk9HMLkwfRAG8ht1EDo3wY+UMaX
w1TbrgdtCjmwW45CSHRXIpkByJuktK5IYwCGkSaKpcEl17YbSQS3VQ9PCv5N1M3uraa9Fniba/AD
NRB33UzsrhnU6A1IFFKhuApLCrIxGfnqH/yKjVgvIqBpROqBSPy+gGBT3iBGGIHrfTFwssO9Eeyn
jFkboMMQocHiAQu9rRukTzetAOjOtJ07xODfDTP87LHzRYr6EGrg2cimDlGlkZVWPIDk0Y97/wRD
ezbSMWApB16VjdvIcR5Glyk3+9ONBUmyvjB1KU/BPH4F9Ci2k00u5JogyheQ1uAmKoGxTTu5VASg
Q+Zm+eQVNlz7G+ztgWLLNU/CWp0tkVqjjQuMms9Q6fO4nxLSGbuDXTtgCxCUSStjJLv2S/uGyH0G
2EF3YmkXeTlopurUlkgEQjiyJ8qrOgKXIZVFMbNXhI/JrgWpvh4Dl6L3RisAvwk+48nEUWKu2qap
e+S1+3XZxLsumHTsbwIReNUZ6TswBa5cPDWkA3J9IWK9oOuKZ5UOAYDSMBAggxMMqR7RyXWbdyEe
bpcN6nS4TseVeupGjQC41uB8rwsZNquDyAdoI7gRXXwlBydeEGENYiRo3COZPwJ8d0R7RpTU0ztz
LoEpbTZB5wBsnjvAz0nsaCY8v3Ancujo4lvfBrCuisQgwB44ggVH+s+qWKdlQNT9uiYPmAF9UCMm
hJJ7W5+E1iJzNgSlGHm9XUmWt2VYFbKxCZK6jwA3rO4eYcNmumCIER0BnAasiNMTNhiTQJMqjMe1
fABqCy9IRswYAXVAOR0r5JvOpJ0fMavX3g8bLRFBYjdp4VMQdULLjzqRnUZiq6W92LGelnGQDRJI
jnNwDmMRZghxbyaTVYHqq/3SzZWf5MkUdGpKkTEeNbeAroAIjL3KwLpr4BdDewBecgxvQLz2J2Ar
kOaL0GVQ4kRnMqBGwHLyAkHh8sCW1DokuosebUUR4GvyLul6LOVpz0s+/vBmN4kPVYOkCeyI3zq7
pBOq8fVL0igkxaSekzV9CqakpmU66B4HmLSILVhN6VwiQyoA/RehyxhvCzaEPEV4+FKfcRCLwlsU
Z2lyV618kCOeBAkGiLDhUHWQvxA2XIIRKxp1jFnB60e5Wt79jEilyJKyjs4BAEzIOw5/VlxgGUBq
ayirJ7GIQgv0+nrY+6Sz4sVwaE1Zg2rIKFzljwb4KDC2gJIrPdzAcDxF5hdLFYkdr7CPJVmF2M4a
8+DEvQB9HciAsdhBaRyLQSyQCmyb0hrcwWaZg3PsOVj8SEE6aLZqDU4xYt2KiLjnpadNs50H4nST
MtPS4qVdk97c4FI4JrnCytacOb835DpsWeylCZx5QRqBkoX8c0BmAwlSOTLEbvuCzfoQzFKS7crw
fLDhnvrkYYzKWaPl0YjlpVgj3YBgV3q0HcHw8nt24a0YEzf+UsN8lqoBgIw+rUTIQYlAuvGY4OsD
TVCD0DJPXdthS8JAod7QxIjowzRIR1OA7vIEP9/WKLDueYtV6gkYtSg6znXcA/UaYD75uSIWOLgB
6ZVPV2Xf0ukSqbtjeYQVKkK7HY7PLj6OndHjZ6DWbtr4SC4F/3yyQdnvi4nW9rlRiN24ozAllreT
8yjIBT0alZfHpjLNsEc9tnQBWHVh1D9qHzXT97WNgw7Yez3NoUsJioTuHiR0gg39JJzih2WoXRXt
W1FLNJ5WpQeyXlAoyz8C29Qc62sj2keHSQT3B4pcBaQBABwFngLG8zCcITNcrq8+zHs3C45a/BwU
N4325tH613Nv0XRCK10lD1VVAVaZ4YSk+YXXJE3zQpAuVV+B2cHJVtcYh68IAMeYzBpeJBxdWYCW
oYcyYB9T0XvJzYKEgBmHJ+f5fN/5COo5oAgdj/e9JGP5tiQ6xtfHVN8sV5EDvAOjDUDC7kIgdRiR
xaJ03TMFegNPWoWRf6iVUMO59suZ7iYLWsk956psgQRqFtLugSfuB8wChj5auLHUlS2mqdkZRDJ7
QwrOYuzdlydG8EcjR2d3WPkGZO3DQBekWBYjvJVBTUzuj1Ptn2tmi+SxUx3QADPQ9ioPKhurh7lj
0CNxl1cMArNGI5oKbIgt2Y1n3Ajp2TZFV28mPnhNPsXTGN0iKH0mR40o62hfr06CbNDMibykcm1W
kbYrZp/7OVnAg+k7bXusNgJwnTWsjT3zQQUNb5Hj1wI3X3SRHMUGFGLLbiHDAe9Wz0jCr8FuRZLb
lq0R93fKtHG08ZWZgA9BizJzGwQ1lN05Np9AgUexCMJNaywAADXFCD22axcWG87WGofdqAoGQP+Q
+owwUttXzVnVMifhBQlcMx78ZbRxTnDelZcTzFfmYEuwN9GBBm4qYO64wnAfAQYQXs48jul566Mk
knMgkBUuFu1fUUqBMfDPCh02/U8RtrF5tlEwBFfg6DBklzu0KIVXQplGb7QZ9XQeOhKqAyuGEXN+
YCf/UDEdzOfoIEUCRRrWI0t+NH2l5i1oAFN332AUI9ahXoNhp4EGXq/CyTDQGJErGpUTFCOStBey
6ch6OYGVZzqZWW8GDOzAF8G8NYedr+qqrPCWKEHqJgk9mn5P5Pgi7CFHO/BA0RCHGSsi0lvafoAL
BnXjH9/7/C/S3kAKjKtJlwc5+wOA16F/2XT99xoAkO0MaeUviSKkHW2EfdJ64OBfpcAlDvdgPRc3
37r2r01SoKLroaO9OwxhFRwJ2KtPpx3zbwpdfziy/oX+87VLSrhAi2WpmoPsZakAng5X5DUG4DQd
OLxIaF1DmKPIx5B4eO2XFj5GvxsrINAbnLXqXvBLYCOBosDSXKzrnDGV6AVwV71QLEQx2g9zBmgz
fsAoJoodGfpEpXWjSJRKsMrFhZdEnTmKqQpKvNYGNTF/XeTvklxPCuK/+oJflEWYpZdR1LM7JBGO
D9tJJ+O8N0XgPnt/DJq8QYjK7wo0J8XvX/2uL7WBeWiAhDSLOUzIvfNA6e5B9s0pmOp9nvQrZJiU
FyvjOdQED2iVEtzHJYVFLvAA+15Wf0mxYjizCfjo6e0sC6P3SUsJPw+nwmsyoJdnZzdsbLzEQhDQ
sjOXFZEhNmTjqGwMZr0wRukrGAadvUREQInDgynj4Xjyl/UeOGQNTtWbCsirhm8kAO1RTnQJ4F0G
aJohuyYUBKBJoQN33/YGtY0U/G0Qs9JCggfQ4DSL8/uyGygHOcUNqwCGygfxAATqE5V10wpvBsKP
xXMyXbZxKJAH1jjjgBr6Y0j8R6n2/x5x8mr60KPVH/918arMf21t9/6KTXn3/wOAEnPh/55gn35I
AbQDEusx5sblD/Yk/sGf+fXh3xh8GWESEiQthKcR/2d4Pfkb8LpBmCQ+iSGrBScn+D/Akzz4G/dZ
CJJvElN0up3k4H9E17MEIEvkN0b0H2n47D9Jrv9Vbo5OW78wAdYUVFMe0uirYxM5pbMEWYOnDYfm
ULgub3v7ZCU7KyY9bqEf/abYTk5ryD/H5D9+YxjEhMU+8wFS/XWWBsW5dzUMr6kdyAMLmteqXNLa
q+9NYe9IYm9iZVVaOPqUWP7Tp/oWkunb0g4m1R7damwoS87Pm7HLwsE89xT5tmYKBfzi8W96a/4M
wvjrxQYkwXmW0SDkHA/xaz+cxfkGFYuCpMhCXjPaSmDwwqG5LKuk1CmeabcNWVnvx3gk99CK1pum
ana61G5Xg86z9F0I9AXU3YkWEDcnbQAZS7w0JMRcSlq+8Ao1hJoWQFvQgf6IbXKDHJScQqBI0c1D
jmt8Jap43GBK2xpEu6R6jOhmsmJ66DpHcx4BT98X1Z74CRhqhVjeZjJezgA7pV6LPVzkBTqnASQU
omuAN735lgDWAXAk6vprYhAKDNfGObwVUe5biO066n+0a2xzAJSgqpsykJAVTAzYOc4dwzh5N+LU
IpiQDqi2TtG9XaEJDWvEMmn9TeKNlwBrx/DKDOWUd/VCP4rGaz5Mz+qtxaQEmNw6I2LW2/gxxKY4
qu5MrOUWZaynEvulQxRHzytTd9xoVKUDgDDBXDk2rKp3tfWbHRJf13MfSUCH2hWPwQxpyZ8RhTTM
uEF+InTOYuLtrIZ66PeD2YjJOybT8CCW1r9dJ+U2LfZim8CbPFRSJHlLmK13xUJ3eH7JHiU8eyX8
ocwk+rsvsMs8IOz03VVeey2TAoQdEAKCvIOisMNpBIoaqqu7GsrftDja5OPg8wMHWapKvaRgZ/EC
abCSa3k3AJ+56bGcZNj9biBSILKWFGU2QiXACGQPVdPu6qVJDslKXrtEt3nQBwCDdcmMlsCu3WAn
es1XkA/AFAKbx2jwO0ughOBhARcWjTybXqkV/8dRmpVWXchlmjOo7591WEL7nfmrWSD7A9jcgr4X
lsBfggd6s4IPnrciALw5xBtaw8iaDxE4QgKVGMQhlGLL4+gnzpjVK1Bgj66U9AqM6wbYscDsiPLo
WRmIVxCP5DMkWv8OSueclX4UNKnghckVFexCW+ptSHTiR4IO47IuUh0gcOoSlE31Y5gLHEQCFB26
WLS5AZHo4FWqy+HabTZMVy6DenZV1gG9Rw9BjZvD20OruyhTQ19fFsWotuhd529RhTxtb1iA/rSz
3rK5vAbMetxEvMN00ybJHnOfeBj8+Ra1pBoDFFg3PS572Rf7qnRJquD8z3UwmrzQyIgXAsBP3YKm
CPHzVjLSXHKrEBXYsf4SYZDry0Ii92LXgt3IJdAbpyH7pstUYq9VnQo0yQ3wNaBwhws21XxxFyxZ
mE2xM8glzngwGvgEUHbPvsmZX4WB7jIl9cYHXgyszeWictEDW+g7o4adJ52DotTHFjk4/mpQJkdb
+tQWNIPkt6U6Zjs/dHHqXASzPA2I2YDlUOWNnYf3afYAy0WJ66UozCNgPJC6yhOBsFIJOJ/ILcgE
6lCPrLOvK2nVZdDEbB/p8KmGLPgwiNDcGGqLy94E4gJTUJUh6T7YNCLuNgZVlKtuTPpM9wu5PoVz
/UCjeL2r8K7eqEGpc1V18prUzZRFfTlkRYjCFsGpOTv1RmWkUK8otsIbUffjZ1EOQVotkbjiTAFw
XAHF5pBZ+Tyo8geqkriXdryFCBpAf+bsrOVTlFrPvxqFu4fN4glQtUd0FrVh5golLho5AJjFNAkz
KJzBraH+fOSSBAceA0wlMUF+BKhgnQUYwGjPKkC/RalFR2mn0NidTrUIDi1gDZnGSf8MrLxiySFA
yj2NFMa1aSFzAntG9whCwe6s9gJotQUETHB1B3WlBg4aJ8QDlfeDsi8IvgqqrQRnb00HiF1N1hWj
f98v/Yw7q7tPpmy7X0dCN35QRPV5JILdGCEOqqjkOxkXkldD3J8xBS/lnKBWkiZREb3xQPRb6lUF
wuGSkqSzDKoNbF36KLhGj4AMR2A8Bb+Iaa1uCi2bKyblshcz8w6iQEU5hV3z51qh33zDY1vcm8gC
p2TLKchBCHaXBQirx3E13Y1A7W6D1/oAtHXdZOjTpSgX6mXr+T14ayXwXSKkU78BdpfnbbJ6G3hS
kuteF8PpjsmjrV3eAcObtiUPU5r08XYqSX3RqKT4RNzTdK1RYgJGFJjOFaNm61sPGFxSoyJJ2AK1
EOX/UqUE8NVzW5SfDmmvj702ycbDGv+KJO/+jFjmFGTc1Z5BdGjUpbKh2kFTBXIO9RyA4tqpvTrp
r2/eYhCxQd26n9l0R4auOCLHxp4JThkSX+GIUIn9KBHTdWnmtt+EkQu2KFUcdWSaTY1a37UhDP5u
3j5pqJnpHAL3jtWgL/dL1fmgUUqVd3NcX0jQWnNYXUJME4vrIKAnPlivZNw0sweKYBOjKEjVcHqG
3vzCe4FaMPBeVibbpB2uSrSdYV/vxsPUFOcxVqAL7AxQ7JihIEJYxSKJShjKWFq6O4Vs9K03Vq7J
4wkYVJT5bkdUiDMMiOLcGxP6RLHvyCAcdlcclZr9YvkeAo8us3p0C+L7PL/c9y6KzwdJg0PDguLT
RrNLY6wYZ54p9T5gSu97Un9WJqaHiof92RDI5LGCzuEwZUPnLnNjl0Ef/VpN823la8mzGMyjI9Cm
8R7FOgvnGxKNMxysGHoZyzpfTThfsAGCGQk/idQM4M5+Tbayna9R2+6gUAcmQmu+uAAwWqWxJElu
wmnaojICFbuxWNUUZ1iSQn7pNB9yaT31vFZzsR/Wvt8b5oqzci40eLZz/SS8at0aFQ9Zg+XvDMrn
iKoxDAvbeND1EQQ99cZkVZy5JjQfHpCmbepa0W9I27sLJ5ZwR5E8dQsLxQ1UvRL4bnEHWaI7TKih
ZCt8PLuEdlPWF5CnuOM+OLBk3MeYfjZWjEMeoZR6hoMfvYod0k3ikbJzFsbmCOzmuFt5dF0hazzD
4TED+7T54GyAVc1r/H1UdkDE0WprrVfB+oDaZ4eC9QZ15D631C0ZQky7/VRXAThn8qkBPO+8ZMXt
2uno3rXcZJheuiObyHsHffQI0iiI3C19VNM03ohpRYgLfm3v63ctxrxfdZAWk2tSZC5j+17WNxHa
UIFtmeyNja3BwgZXwiVW0voRnQ/NpaGix+wI4XdEcapGvCyIlXX4UVCjLmAhIY9VJZKneCwK7BSW
JDvRPeZc1V14XaJKe+0QJ4GakpjLfA1R9ISCbSfwD1HM40lt0r6qnyNdYPNInMxpPIAXTKW+DBbQ
7IUna8zd/XURtPewjRuId52fzpCQd9TyI/GW6q5R4cUgjcw40Zsx8uQ5pctzbcowHcNEHsDGnYCC
BXI8AUuWK1RgZ1JlbVQlGx5hJZvK+lNpu+Y45b03Nnxti/F+6dXNirMYNL74pwrp6+LC8r5PQHMO
BLlo4vZeYZN9bKvyWbKTio0ry6sEGonvgDUBVBa7yRYvnzNGwBU6uUNdFaD/Ap2XScntvipGvm0X
oDT7GqzNaJjV1dqud7rv4q0oR2AMzBxmvghwv9g1nqRE5RrVDemrW0VOnOIWKyizSgELWLzDVoXi
m5nXbMJ2c4G7bdsspdlwH5nAwFQDHouOfiQoFF5agux+H7KmPG/CwgNxtdlC1AUlfZgOvjGQNrls
DwI2oXS1Q5dS0zJsRmNyDVYzS9HVx4Bxn2RG1nEvgggsZeXirRQtv3WzeqdhQlBCGg2OTVE2+vWU
zjwZMxfS4yRH/zJImEu7dqWoCUc/IuWZ/ayr+Yoh66V2ctyKOl7POgU1LIXzvjxfJM87x3DgMppn
DcDdYomCG9ljjgROO4+Yx86Vpu11WUkUNcZTTRElnaOZIxujx0b2T6Px/Kyr1vNmnuP3ZOyfVtm9
+cPqcjrggJPSCAZhR/zpTTSnvW+E4h8ZBQovyEzDizpzve8UCpOHxfYMajux+YJ+zQV2BooCNhd2
b4dkn1gPZUnVQy/24bhCrcgpvHo4Yq7F+Ckan2+CBOIUsLmw26wjx5qI+k2ujf8ymE8n5vkwtTEo
TaqaX5wDcnwuSfLTa9Y1R90NyFTskEBbkfDQBGLezg0CBSvObk0bjlAV6Y1ukrdO+3dyLMWR9RgN
FWwm6bhEd1VZj3vCKUwMXVjtBhzJ5zZ8AJyxTx2vfrRyWC7900wH6VqmqBTOuySJLBIRWdxmLMFp
NsVWvz9HF8cBLGRU5UjU5Qnp3w2oo3eNIKhtdCglgC99JTH4cqwsCNzSvDm41gLIXeHKBpsccU0v
4fIoF8Bbu6C/wmGd3Opo3p0gW2vazsst76N2C9ndvKBHEKdkFIB3Frrczh9ReWGoJO3wYPDVEuTK
6hXnJVwf2HPudJtiDFildJ2TCm3TGdp+QMEU9VG1TbvFCwTiaN3skhlbYH8+B5C5RhcuPC6o5iRL
01y4DrxpMJgXqAGwLkdyz8SIh16EwA2sOLmufjKmMebFdfLYHe1L7xF7bns+0XA5oDGn+BnNOK/D
w22P1Oc5ulTME+qSxwh2VvjwyiWLkp7mqJ3FucedOtZwOpCMUeU/oC6tdpARvYsV+sZhnAKzBegd
pgWcZT9WuqifK9U1ymnD8md14T+SC+/7Fv991f1AHfqJbZCuMAf9/d9TFHcf/eVr+2G+ftTpav7v
Z5m///HXIKTlr+PrL3/Y/CHY3dgPvdx+GCvHv/+fP9lHp5/8d//yH7LfbyCYp+DM/11C3OrX7ufH
XxXE08//qSAmUAqThCVgkybJrwBM/jfohjFJYGzhEXKyTrEG/xQRT9RLhMrzk7r4i4gY/I3itB4i
2IUGlEVh+J+IiL9K+pxFjCH6juI1ZT7+9LVjoRk4AtcVls+wHOZmPwf1+ojmz+TY6dacN/C2+r9p
Kfgfv5EzCm8rJyRClxtmiF9FRB+r32h6M8HzilMyLTl8lKsDaTzrZ5CRtpxUv4te+KMX9p9aIL4X
ZzwOGITAPwTTrw7gHg6kvvBR9p/DtdVo14ThMDVzgXL2StYoQypXhHNAWNQbWUmY51gPdQclu8+Z
avnmFJn6TFA6PyUjxYr2l5fl+s/r+Cso9Fch93R1SRAkvk+gKdNT98yvd4T2NkSeJMKNm36BHDB1
JlzyAntmzHs9toCrdHHecdCp/hT//xwE/+IX/wEZ+OW+hIThHQpAGE9OcvJXQdeC0lNqWFAWeDhO
O8KY7oSkqz5NQRb10N63Jq1Coq+sUIgvHCqbDJgvjRdkGkFpTbrAOCxv4RBAR+b/+7b80R/95ep4
gosLofglGB0Q0v9aFIRFr29d2CP/ruhnknqQeq81MzNWjKauUj20MC144AR0KARrbNlJVPafPUy7
fob4IPPD8rG6aRGi7V2UphJevoTIRvrtZf7R5PfPC4XdOqTEJ/CHRgEsvP7XULo2rsJkxm4J+ImC
H+Ba1Rt8m/qsaSS289hm9xKnzoAl+rEUjsHGXQudMhmNVzru5PlSC/4SjiXEh6CbzI03RzSrF7Cq
UxvrITwADsOfEf4/lLmqymDJzcSDV6txlMhqhw1X0ixY+gaRyDKfY1Bvrt2SyPmGJRUczAW2QntF
CiTTpsrqrrlea9LBC4glht7USbsSuENGWnVpC4cKQR2y7JMh/W/2zmO5bmTr0q/S0ePGDbhMAIOe
AMfy0JMiS5ogSBl4nzCJp+8PqtvRJdZ/S/HPe1KKCplzCJO5c+1vra2SfpkOpWWt+X0qZ6aZJxBq
4GhJ4QLCsrglgEpKeurJ6wVMaxsv/jtjicxy12edQRe/NNRh0pxmj2pizEAUK8MTYWB57RyJnGcO
3Kvpz/3YDvadnupYnzkReDEEhyLUuuzFkkfSmwjSrtW8vDEFQVZAtQEvg0wtN7vWMFuweWtR7Flw
+BfXFooNMmNyOcy0lf3Q417dlaoQVUS9kMHEMl2QWdNDAyhoLvzXWEo7gbSXyRwlTQGFZfbwNbC+
a9wdOxgxRAqCvBGspixfjtowzXcAIWApQG7+YCKqkfqdAwOHwaS7amOkV+Zu12n5TGd3uPjD7Bjh
XKS5vhvpVtAfbrryxfJofewCpqF8KzXtxlD0ThpVFgOSIrQW793UZKAjYuVUfYlbLvfSVazTa2yK
izGppQLtS0HMTX9gSWsb3/zq9ylAVR4E8Q2hju5BQtXDgyS4H/aGqP3d0ARrtOLUnvYLvt6zuxoJ
z6A9mtGsFuqrOB/Th5Xu1reswasQ6owsQcQiGQ6VZT0I5iD1V3FeMFvdykWwPI/uhLQBZJsGh2rj
8pKg7u5FslDbdraqXw1WlumEKiCfWtE2y1kYE5hnXiXzg09zAFgO+6kVWn2QQX73U3PuRNseDeiu
K6f036rKoAiXRlO8rbhnbE5fzLAfzCL/pnMhIHRkwVLVO7BmezyE3T6DD7volTycVq3fLNobYTeq
4ehk9vRVIHHcmPBGz54yK9pDdET4DuuiTmrusWbHaNOJHIdXshvo6agY5SazOJQtRJekg2oOQk38
/DCLmhvvJ3tauGB5hdFMh6BIK/BIQiQZ8NkqIncrBck++DnrOCrC1zXx+yxUjJh/teo0BnMqaAgh
xOb9qRdiRFlmn4AW9r5LOu/PRu4GP5BPhI4Ufz+IhqGkSGtNxwodjihXFr3ySBe+t4P4a/diHdqn
3GV+ZMi8gvy1aEBrM4wwyX7uYHFCi9tthy3im7k3k027GwbWr3XW65WHbPQEtSPes0XXd/3CJGjZ
dcwFAcM5d5lqrptGSmND3iDshM2qQoS5gxiiSEM4yLwW/aEc3fagO8v43vhBf9N5y7ofOeXSz2Ds
9tXs6tQJfcwrPxpEsGgF688jqDww1GI2ivulT/zguHiN2A1Zvz4iTWBBoPt4KZIhj5Z8MNIbrYwx
uJRAUZE1bR2vUXE2Hmyz37cEJiKcmOxcprneFeDr7GpKzX+05GQmYSwT58YeUu8wjF1y7xPsdcwL
FBCm3KsB0krZD0Wyqh1Xxjl5g+9GLp6Gly6ALo0ynQUZGpaxHoLeBgbPbLs5jF3un/I08YpoBBG8
0mOnj2ZXCuwoSemendrUxzwl4YjTK6RqWtbjEzt/+U5gqnOTW/10qCrEqAdlrehsDsO6YA9Xu3us
mHvfn5A/xwftyJQpYVksL4LhIcVlUuT1T5oAY6NemOtnztkKAMgkviQlTIaneP3iJAP9irpx5WEN
vG33SRrXfyjGpjIeKp709pzNwcoh1bWM+DzxKlS7maiIA56jgXe7cG8HD0EimOUGfpnzjp4Ujcki
Jx5kEMPVUop7cl7PGIKfcdFtmLzWB6xCR7uwj51nfYURfGzN4Dtzex+tJtjLwn7XSXLHiG0Ys+w+
M5R7FswnvHOd3koROnyA0jFhTU2tpxJFR1lmduD4E4oFvXapMB6JwqkiBt86oRvP1t7ibf4Uz8Fy
6GxCddCl89OkBwsZx3bO7HTezkiy/HvcWiS/G0l35Bn09piA1fvkdstl4iM8dp9G7hkeuYau73Qv
Td7DaSvyJlK9LsPB7H1Zkkit6uyqF5qYxb4M2suYWyDOvYl7qm9s7AMIl295tx5QBc3sRmLPQ0M1
UvPgZXNfEpZvF3HyZohlHCOfgdFPbQY+x/qcJucslw6lFo1rcSIF2/RvmJAr/H0g0uEZ7qZ+taHv
ucJFtZ/XbowfsSOsOxclZw55CFsGyVkxoy/rwabWVeJ66uL14KlsGY6UGnMU9ItIIyebFzToPEAG
Dsa5v+b8uOzBfpl8LB00ml3QTfRhTcudTpbfi9uO5v0UasdtvahpKonktHjEWptqXR/zmGvOMoiQ
ELlpJT53o5cG6KppGq2duaI3lYk9HWAk5Cfe2e4a3wV5brXhe0tIJrfc5bpq71cWIEBCAnP2E4FC
35ga5mzXyNvr3rL9nYNVzA1Jw8+fib01g1DRdnLxZ2GKO/qz4SJiMqW4zIPiR2slxqduxNGxL8qs
Pg+YvZL96hZ9VHjeEAVJYX9apOP/wejKarza8KoazTxzm7PKnJidA2keyr/pTi6M4m6ZkmBXZ11/
11RVjaZu5+WdbwTL55GW26Obi/6KdrVPV6+qb4B8XicaVBzuXfumccrkxQaTxXVgK+uL4Bh4CaQM
TklcWj/IIPc+JWM/7PsmHr9yZcVnZcUmimfGE8OPF/c7PDWGirJS9K+ya2jSygXNTBtjSTeihyJo
lv3KWS4qnLE9DQgkOsQluOx496kCGK3izKcxKa0vbaGy0EcWurK6xkN5n/iexcw0v0PhTor3vqmj
tYFcwvm2XMlqmI5jRwtibhuQhbnNXvPNzYTpxL8yq6TDStYu3MkRLOvgGmKkuLKK+XqSzoWkuumq
gtAMiQLjP+bsvWtzzCO/5XVDHznHTg7bT2a92LN2zbeN5VxmXTaPxLxCcejEmc7zsiT7zmj9+1ko
67lIRX2pFP4+fCD6XrcVcjcKXnAo5qbex5bkfGkuZwOj9heOpmk0BPPyELBrHH0ghnjvVe56lzL6
IGR83xx2wuFExJmx+1bbbnxdWZN16Xtj+ORwVj/l2u2uSP9Ob+y5Se47s7gk+XDnrXF93Wr6wDsO
AFeJZ5zxdBZ/yLiZ3wTI66eRYudYlvLBLLIjRZwOzRQXuWvgY/K9qbyGjxmi1qyGMLWkfYBdHRnv
UHmEANk5G1o5H5qyEocS/m6fmwYHxq5qn52ZM3rDXKmjrnUbYcxLwywrrOOs22uvbK19gDh1G+Au
QWmt0ovtlT2+DN8PLWcZ7sDv4/MsyZ8lvUdf9NCqK7Bu45mSy9r1ojYu05yuaRhwu7nvNFDgf1Pc
mr1rv+ikK4++066XmdbVrh7Fewo+TR0ydnv8KtOeHNTpWMTO987tiasai7XaZ7EbX+jm4XVNGe1Y
p9q+MyrdPFvpUN9UtSkXdqjM2y+pQzWtyexbx2I++F6qLrr1ZLQYWp8IBxO71hj1pXLr4Tldix/B
7A/fqjnASjQRLBOmNsHmXmajqmKtOrYw7sfSVAblfloznbFurqu0+qZjIpGovesL9GbDwky/SG1Y
T7EBPknbJqw7w3CLpmiETbkp4CYiberkjLrF98MTzUl9kjm3GIxo2HgiUEL72dsYo6Wb6kNJHjol
SN0FN2NOel899ms0bBodpFR+wPXRfg2oDL97fUm236bqbfzSuRpi44ZgouKoB9f/FLgxZyelyvli
lO24T6fyxV+xxBVCVPCF4MVTYPev2LB2horzK9UEPg7bTXlcLZjEsOxM6IYAdRJrn9iqYnNPp3i9
jluJ100lT9yThalqW85gGg+HMZhffMZhR1ov5XnR5v3gWuveMdikrabW9PG8Y0pvlAF1m57abdLq
JBu9M22L5WUTXus5YzkqOMZY7C3POAGck0EpxRDVmYtZ185XEMzqUI3zo6NaodkLgvTVzIx7+L31
YNj+d2kK+4q7be0Zglmdgyw7Bu2o932nbnW5zBfWAo5us1EBJbkrqACwTGrb7KVLdm2PQmu6C5ta
HW/CdYAx4DgZjB4zA7b3hNf7hPRFNFZuf668OT0GkqZqlXvBTacnKqtNMBf1Oh4AQ1lHENOHwH+y
JwJW2jjH/9xaY2RZJNRJW58MXqCQ7oRzvRR+/q0uy/kVPpRLsGxSvj/3oaPX+r7McTVHGJS8p5jQ
1AN0fzWGsjIpakQan8S6/pGJlIbm1k7gvIu3iA2s2ncTIvsKvzie/UXCT1XjqCCa1MQt7FbYE3dr
Xbg/uxh+QvGBne09psNRbq2OTqv8wl+s7rxhTOU57kZx4ya06cK0790/6HC4V3JqplujFPqtgEa7
n612GUD8dHcyhXgD66CzIP2+vQF4d99K12wB5M38qqPzcoMl07l3ty6R2XC8mK3MfOBAKa5iv6iP
bT22Vw4dZ9LfGOxxrnvUcKP25xuV9ctDk9Lx67KA/61m7BCMLXkiYNlA2nDnL707We/VrKqdaYCt
HgWjBr2wGAqNq7ounHBA8ToL6Q38h5MAjN68Bw6Tn1pvNb/FTBTaB6Ovv+HzHY6z8JcD9BzWkQ2a
u1QxBjBhjO1xKTkE7YOYOYYhYqqldjhr6FgyhCfrwh6/0ifPdgCK40ZQdK4qeG2A7zLaDab4PhmE
PURj3HUPw9Y+dVY+aUfjfHyIPaY2L72HEFoU/VeIjOBUWJbzR7P1bJNafDN+dnF1MIB1Od4zZfsT
Xqvsuss50YbSWR9mAmFfU0kpm7bLeDJNM30vtm5ySzsRXUBSZvXq2JTmcDXhqrpWfU2NpIr22Z86
/8EEUtnnPDSnIDfN3ZwDYyxtPkX1qOxjoxPj0Z7rh0W36c4VdIMb2/pK/zGBp6RPXkzzZ8sMSocN
y1QmZno6m4HpTuaRFamnHdXQX+aUJLBxb636amvaL1v7fm4K45LIvFDbBW/DkdZ/tTEAsjTAAbI8
l1cOVlcnXOgvtSFVrHuIfTK21p+AQbCxBgx416QKlLRkTpMTKINgzmU5YnyT371ZrvvOmvMbImWf
cJUtzddUQYSU2DREbT0klUeHrkHWuJuKUsT7WXSzFcHrW1fW2MOseuNq+8wSW2aXeb7Fkr50qE9z
aMnWfLeCVupDjIP2S0DhVUDFd8ExVqPBU+it9kUiSD8AXyAv+bpCO9NkJND/TFrblbCdOi+yk9N7
SXpAwaM6rnQp/YvophhjZF9o/xSQ1KDO9Yrgct3aCVJaY8STHVo4duH6LIsUBeVzyrLmMjmy8xHV
3czBeM9yWhdvnZozZO5CZgyp56EVf8wpR6FbxumU8gcKXNH2fI9pa5hluWLxDI0Sg9LBqSi5w0Iy
v/jOlSVWqWqchpyc3qX4NllO9WxzIACALsfHgK06vnh4eV5U1ZcvnJ5IKSAjwf2Cl0mOx6z2xXpr
To2d0YtkOJsQs3s78pZxPM9tke5gkbJqrzm13iSNXoZzhZaoUS7i4R60Ja6vPHtUXUhjNdsZbl1d
12VraEZZw5eBoZVLfWQoY0apOSUPqYi9MmRJwKE6pNnSRnXdlj+CEc11Z1lCik9W4KnySMgqa3pq
2ViQExjIhtLJUt2efAM82MpwnebWMpe65H72EhkeYbI4OZ2kg9DbNn+eZDPu6wBaZoYrrrX7aZ14
vWUi3Qkfna3su2UY+OM4ctMaFGUon0m4t7lhk8mwVdIY5p75tgpMdk1SF6Yu7pHx0qmnmKi1AQtq
WNI8EO+EOpLbxnKDq4gMKZrr4ysNj/k0FWkpHiXWODzLAiSXvA7Zs2/wWj0JnHE3VOXpTZLQgIic
canSXZPReooGHggzyqg+vShPihnWYCQuJrT8IjXDcs5R0aegqsl/sIp13JWLIv9CUYHhw4BnfFid
jISSEJZNnp0pcxA1Wme+T0RicGXqTmH0XwtQ71yZBNZTtKE45fXynKeuR5W8SvI35KTZQMDuFnle
6zkGbMMMtINPab+lbm9V0ciB+/Pcx+n94Dj1N+WV44u0Z/igqR0ImzUtCEpasFkoVmLg8rpa5uPo
xAIbpoyt4ZyWcvHPzRYqskt7t5nDaRbD9dCVUEiUVfe2jeE2GvGe0aQ17VdtL+tt0HhBBZnaBg4b
aiM+CVObZdQHgAMhxbL3tnZAbQZKObv0Uvsy9Ftvql4ztTWH/Wrwsh8T4HK6s1JvLE7D7FLyoz/X
1QEZZgiuE/bbYyB62LfMj/Vy4Js7b9MUCAVKGuN0abTI9iNB1kAIhQ2htqzZH/ba9M9+4qhbEgWS
IzoDj4yJEcHfkV6bJCeF67+4rLowaXW3IOi7xklA5DIXxjTM18qxj9ViUlgZAI73ovMq56Jx0Paw
McIuz4ad1WNkTB1YuBknSwxjpwwdpYzHuSz1gFTva4OFTRUQNrgrxdWYKae6MiVV4p6zGg/3nFPv
76QYzS+Z2MrODFf0E0OvaydKm5G3ggE4Me/cWBlnPUws9XPpUVLQRUcYzFIwXo7gcg+zM1CuxksP
S9lX4Ee+Cuw7hwaqjSBhUVq1WlakL3ouP0LPWzlFsjU4Bto/n3eiKNLvS5HbBNNzzLu1+SGdXTvR
5fQHq0miZeybL4OYnSHsZmmB7A6qfELP9d+yThVf8N4zCDNvnfLFpuhkuHNSOC+riRaANXExEdc9
DKNErkx3hMvJnCOBt7xauhjm3RAgrpDBMGPQKgaDb+hVdiH3ZG9tA8uTON+SHhLz1u1r8R5PGxQN
hG5GYGTcutRazPTozaIl+2Wi7OYTg8rYOW6Mp1doB2jab6he886orulh6nYXuK576wYdP9oIonjE
QWrQ34xJ5jc94lmgTlsj5Ym3YqyX+BlmogsaZzmaxM2yY2BlwkJQT265b+ZSD1EFdt/sGWsKssnC
VXr7sbK7uzoIWPPYhMcdOsdC+GjaV/U1QOh8PbgMMYBCV976h3Sr5qv2PKLM2MZtfRGcj5YHYv4S
ytNqtrtID8ypI0uj6T7NymubqKsa+hzayP3p8WcXS1dWVZ3NNXMdyKfUem+GObidch9WFScsuQgm
eyRd26BNnop8su3TtnjuJS8bfop0DF4K0lQAaQtfPQYZusnZZ+5Ns8+C5PtASkpEsAA1XZNhY0gn
5KJwxRzyIvCbLbt+7LfhcAWMctR0bHVh3bnzddzZQXtoSSU5CsNH5Feo/MB5DEBYjqkskyZM6vo6
tuw6vhR+UMlvozek+j4PVJfc9lLx8opqWdW1uUxYNhVCiX3Bo52vp2ZStBI5PzsllgQVr7uuN9qB
G1T1P4gQSBTtM6N4aZkWpi/zUtjxZ3uVaxeE9hKXZ2ewevVmYuNfX/BvUh34FvQn2PkUeHsfjaJ7
cuNcM0EbRL+1VDBGEjjG3aEAZZtzBN1nijv2DJooWXoOuEocL+d2LBSsHDvFO2kO2bqGy9xX4z2q
fD48VMw/+bSOK+E4Qxc4Cz6OIYER7cQo7kbDKKnmkgyI1bwwW9F+HJO6OPRIg69eWaxfk8yMb8Ta
WBx/hbhAnKyvrmgyKuxheGTKKFZmMhzB0iTdHCUZbEq5dNfZWb+zGVoCm4vJ/5pijk+yW+Kr6cp6
T64j1dei8hIeHxKWj2aadvf0scvvVttPP4Y1WTLeKh3v1nLqHmER8+BCRpJ/kW0n+50Bp5tFEMlB
NCexfvXMJTsNOfmgdqCA89PV+7K4Qfx5MAnLNih9d57iUfCKFJOnkYjvZJD5jLTHynUz6Vydvak2
71IX69IphV2wr+ZYW2VYNm2/yxpoLBYDceJY1bchUknz3qYwh2E+zsZyICWiZh/q0jdndZlvVy4o
AP4cXMgHAoqH3oikZQRXZGvTOVwK7zYNWhvSWyk/WpjzUuzcRbgGjRDCyqoyXZ/SDFcvfazadMOk
R+DyV5eBfyiEb7bCoGh5QXHHG9TigExLikovHcavsxOU6Ia0omh6T/m1cm1pRwUySkdbOqsDMibm
/jAF2JL3QFvp3YreSkREO9BaFYmuQ9dqSd+wu7h6WkWZ/qCXzWJnTZzY0so08whJuXWivkrtiNHb
ag61W7h76tr6alatgx+9INypK8eG22oVzBLM4rMOZtBI3x8/yxUfFAln/bW9rsnZakqaY1b8KnzE
rbMWsQEdZjWN2K/53JM/Z/3wMzeHMZ8+ecLSbIVNsdcoWriHfH23tGmB1wZPy2OjZrHzYP+I8fBo
9/XxIK7UAiQhcYM8p9r13zSjWq8tEIt7xFQe/HXu6gOMvblbBCFheZBkuNRiuJeIrxYk1Fd2fC49
MqKjeDJmwt9aifu1wtX0XjmDcUXjLfKnvu0jI8/6Y7rOg4KPMEbMU3Muw5nTcVQs4slc/OoakqQJ
6Vj7Xsh66p5srhndag769+6oyWBqxdzAkjGhiwNy+ULHodqpYrQR2Wp8PgIzlBO5cxAwMmlsvizZ
xC4GUN58mlvfu83WXH8O2s7eBz5NJmhU67W2jBlFlyhaaMYewcIpzCw9jDNCVthX5UUY7OS6tmVy
SAhF3M1G+8Pw7Okk6laVuw0Riv4XSRaaWx3n5D0F6KKjq+zNSuTpSGQAn2MSN1d5hig12DkzMvy5
/k3c4a9sDmiH79h4OUm59WAf5ceZPBh4PbNu8aQPecdK7ROHd1njcfo6C5t+m1l5dzl84O9GAP0K
Sf38WAFPAvplWlRuH8ft1WO2CEzXNLRrw8N9XGo33pVo3iyplc/hgGjA3019sn5mkP/CsQTEgjAn
xaOvY3rux+TgfpCBqkq6z4opKaiZeWPShzJZvEIIItUfUpzTz0usaOJa1NTAEH5+ounPiW8q5Kr2
qZbmuy4HIlOUkZkcXr1haV8JqxPGWZIiiNg2BHkj3mk3U0PD9Oc/qoKhsTS/fSgV8umpD3Ruqa8A
kLSARiEDi505qKuTKJv6IUfWIFOqXJ3byWrHTz6n3Dli+m/lPMCUWmBA5tiqE6E604hNb9Z6X8yx
1+0sYldgdDgYde/YtzaCZBvhEkpeOqSywLSeg2ykg9rlyjhjxy6IYZrnro2IziKawKnl4+LkJa8W
Z4X3eZnZ69IFH1dKaXVwDIrLqEtcx93luNMpCw1y7dDgpCl3fYqP+EyY0pTuCOjTZwnAGcA/i83v
0HftlVVIkkMoypxXwMeOfFPRGN+r2s+oNZaF4TV0rLLPELC2OJKjgrPUjS1NaBdJR0SPL2MXFtMy
mPt8WgADunSVO9WiRHPQbEgBNFDHjMjMnbE7lxXJppxmCoTjwOv7C64+thl/nfMSgqgHeEk8QlR2
LVkEnMeMrD4mZFg6YSMdp9rnUkHsNzgJkQWsImD5BpsRoS7H/sq1SjM4dItez22gzeVPH/L/h1B/
A6Ha2zi8/0yhMthGff/2P57Um/o+/BVG/fn3/qRRDSn/RYvPkQCn0PaWa7LyzN8H9b//Jwvcv4Rl
B3hvHUBJuaGg/6ZRvQ05dT2WPxSQzQQ/EL6Z8lf8fwUEJ1hBYNkeiyQTlv4vgvtv+hB69z/SiBvu
+hd7+faJFk5nOFjI0MDxP86DKq28r0mDEd/J6FcjPePWbY0yMtspW6nCx7Z4c42edJq604N2sSLT
v2Yfpv37jlF7i5prbCqdq4DEzHEH8lEThkv223DDjrYpRiTkiPZdFCpfmh3XikiuKPE81/ruLeCV
j7gpvPLNJ5cn/upUSD23ieSshP5lZRzdgHkorO42sRO3fUL7Fb9MM4uqurY8QMhgn1S4dC525dT5
D2OYGv7OX27pf4Fs/rofuRLR2gZilQDF3D774xgJj9RSpPrU/x7T3My7Ewaw0j2V7jT03mkdODLi
TsraMvtRmjH25N+gqj8ns/y/LYLP9zwQVRuIw+FO8WV+ZTLX3PEHlrPsGy+9U5D91xDeRmswsA3G
ZvfLTOHIWqcSF4mcxJu2vqcBogc7stxVzs6VkrhMSE1rOhgPRob7Hb/3z9fo183TBWd2UH95hCRI
5fZY/vodURMNO+0d45ukv0U/Nllxk3QHwg1J9gxrJrnLL4UwOfv+8+d+uDfb57oB0pUtTBtX0MfP
pRPVeI0BNYdVvRwkCGJbDn/gzNpYyznPxuyujlOlFE3Pxrblb0DULSPnL7eGj/dcNGVYWWDnja7+
9cdOxISYR7/0m+GVXudEYjaleONFMtS5WTOvvM0MDOk3TtHp8akYwKJg0vDFcFH++UL8/Zv48Oyu
FL4ZmKTCfsgKSr00LqE6+m/Y53jlDtqiAi8Oop/HAV8ZCWnyC4lUtt2FA7Cn/NKYmlCZ/QRv3M6/
uSssT79eFgHb7guC8ITk1nykiJWkgNFFHX+NgxUw7Yhzt4r13oirIdBHDFHkM/33uGqeQHBqUILt
RXVYTv0PF4BpZ2CRpHG+p1nvVcZpwW7DC1EtpBs1sGG5u7pRVpEJ2YZLYDtcCJGZ6fhUtTLXsDAY
yJ8C+tJ9vetE09uPlFr18P7Pt2mbRvDXB4ZmkuluOR4Whxjelg/0N+1wv8fmtLyTHtnzEJgj8Vzu
3kSFpMm99M4EkGQX3fbSMCFr+yVrk9/FJn2A0F3PsqSHl8EkNJTSiKXt1+fW70iB1BxR3utSMPk8
ylm9IHonKF4tLgi5rPsDREzxVuWc19Bg26qnVesbuUE916WsttvKrzkG8Q05vV/cpWib6jfLys9J
ab9eLy6SZyOk2txh+TFGanFIrA3q1XkfYkpQaiBFT2+8p+dHzEE0d7rjyxleNfF7+MUr+t9+sWrj
aW4JQxyCnpDdqFqJKLpUaUe4LUIEiin9QWEa5aOsgmStItsJFpZE28i1VV+Za1DyrxYZkZ3db17T
n4Ow/voDcbLxaWETz8uEBcHD+uuV58msAROm9osnmNIkYE98waMYx2MQ9JG1egZLe6z/XD0BOvm9
8edygrXe57eWWTmy41Dn/P4d+jmm+Ncv51CMbNYImw723x6LYikgmtOm/dL2vEXd3hkIMrixrdTR
F2dzION0i6dyfaEE15rcAJJbSP1gwZ/lY9KtsXHqKxoaL70xDvIWRn8rEGgAVuTXF6PYbk8zOAGP
kJ48MT0CLaCTbfO2sMKSNL5tWhlXnxvUbHGxBd36nkrEr5aFewfDrfllWM1E+dTqhD4fpDdu946B
fhkFRvfz4wOf5EHYumbJ+Scaige+eWbUW22gWlEVb8sg665l1mtvTchUDVpg3xcxoEYJ6FVFRhJX
yylx2Vw/14xRdF+A2y0eMvh76gzMwA0lyj+vDR9XTZuOsunhZ9gcRrB6Hx4NoJc6ocVZflmtaiAn
dMH+gPI4k+uArggBxkLxz5/4cTWy6Z6Dg7Bv4/gI/vaJQ28O6Vw582dnJdVbRPPobsufPcBFdAc5
deSJY9gBhsWLCcid3JBU4/Gc/vPX2MrZX1ZFB0eVzYnbFng6oDs//OSrM42dEcjqBaSoUk6omlEA
MXcpgSSXtBhQ3fvYa7L7afATVpw2xdZPtrvCIwTH5c0lZ1876S5l7MunBf+Qr8NhtuT0yLhvMyMO
eV2aCw8RWRK56cYZRl2iNLeXPTV5Dpsppbo4w9er7c1nILBzZ7Pfk0HgFL2zTH8ep/5j3f1xXUOz
oFNibz81Py28xYfdCq9vWs/d4H2aRrJx8D/3PWdwe1q355akK9c9pda88NguReDwS6J+VraGBJfj
rUDvt+OnmJgEvq9NTHXVn0ifdbYlkgh50zp0Jb26DNe7xuK0i+dqq6kt7Ve8nZ5Fo/c3T++HpCqX
DCofnhfCV3AHLevjlLvOwUTc5LWNOgBA1h4UIZ98AUVc6vbq/nyPbZOOnnWIU5JMVcRauS0pPXhb
8QaNQhlvLUyP7SABOTe/lUHuuadsLrfr0DEFUG4hGvypLHW2H1EnlRwOBZS5c2jBtp0hIhGi5cf9
zfP5ocrkR8MLRcYvrwqOPeq9XxdtWvAWLdBGf3KSaVupFAah6XEt16z5qkyfsOlQq6ZbXzwbyLxA
hCAfoz+B+ZSJ3q+VtFRyCNAK509UqT2XY/ZyzK1XzrSymtQZGOt0pJ/fbqvbyLJ5ymw61XakqEj4
wEzFJv/HGcviUlSJy6VQROxCpAoSw3klCMfL+b8/r8+2FBZv/3wRPryjm/WR6gpFzufYaf6t1LXm
1ZVadsbzVHkNq8Of5a2d+sSWRpws06T+3bKwvfZ/2Y62j0SJx+W1eb0wS36oUsyccGEJ2fo8jLRd
3xQ6Og8Uez/Xx80JiRXQsEYDHCVLR3PByymGwahY9LhKc7+U6t6Tgx/nh1i5NLU4hdjTY4+kxQ5Q
Gbz4eG/YqP5925JurrmUS+nTVYcuMLfbkRRoTvYm+lr8Eug8mB5NAu35JqIo2JsKqbZz6j9fbTLq
/vbDb5sAiwRZ9FgVP55sKAcHgwEd+jlF4KNDqMbCaaN4NuP8VtorQZV7Wn//h71z645TV7ftL2I1
cYfXosrla9mOY88kL7Q4zuIOQiAQ/PrTsbPOTpx9krbez3yYaXFscykhpO8bo49ARtihnLjMd0r1
RX8pau0afydZ7VhXKmtQhKVNjretpx6VfQMaIM5n6DnBHm1qV794Zb2qD02HwuLrTM1+vkXkJcy6
p6UW++gKWT8O+mxGQzWdVJ+j6dlkco197Qplo8huFbXC0iD+SBEjRf2mL20nBSOFDgjYXhw+Cjkx
MBa/BGgWQ331HoJ6XLwsEcbW8HtlPJNrwPotzcaLMQ9ZmSUhDkws9pTwmIUvUO6metcPsgzoatBP
2vuNZdaPWBWd4kl7dZbuyUdwbMK+PaKodkE2DpDI0aBWSebXxAs57rjvYUmuVynaETLCZjuHs2MN
US4OEte+97jQM6+sx7gTxnw0o3HHG2sYW+sDb4xQv/gqCNTjGk4ZQQISWn4+3MdmratjWlDdOFtx
dzQElFTdpngOFfKU6Nluyqh9yR2k22bPUFn677Gmwoldsp4HGxZe2hL0s2cf4NfBkeDBKjhRGbeq
6jgF0hnq/HsetS6e+sTYbqS8m9XtJob0aqtB5vduIEZaSG3rSRleaHBreX3d+qbqM4qS2ThP1zNx
MkVxlnog0v0Paeu4/UVQenkWnTFWAsI95IR7XiW4P3CkoAz0gi2pKlV0GS5mIHh5cZyLhrdNUsWg
H5b9hLDf/9RZOvCHCwbHbKXJ7LJssU9asurCG7C46BxvQXVhu78d375oFUXNvwmkZByO7DSvfwZr
ETsTZnslM8QFxrLCMMFgVunwaNoS0BAwV5gMtMF9izDM68z1eal8NSmF7zgp/Tz2s9tllrMM70r6
SvOW/OBajryo9IIO9zYoXb+Id30cbzWJUI1+Xj2FWZpa65Xn1QN3ylroTTc3zNp9jsvPTVVYX9tF
X9j1XVlCYESrBo11yA5dQSgLGAEX5glNscmqhYOfCyluvxeyKhV+M1wrfvvJyZyW4zWEN8WPOov6
PlFsvbmzCDAK3iCJjZ2HX8L5s2TZ9X28rem9fODqE5nbrUtOe44GPd65eCn5oxvy0Xog12Sb8vEK
ZFGIO2jsGABry3rjOILA4/vk26XmqFK4fX0Z8h/vkiHlaHVus8nEe7V9PLb0sDL+Y9dmu8+tF5fU
kixI4nwUVlvRl/7e92xo+jNVFKy0kjmyl7BPiij3tcUn6NHje6LnqouW+2WRh3ckKsizzQ2giO2U
6ewruT4EjCyOQOPU7p9TC2LyuA8U4rzp0l8svlbHUMLG/TTBQix4xcKN4xwwZnPY5Mf1KOW6/TMF
t5yv+QYHw0Plk73y2imjALSTITJ+cfgxevBzx/zKEKYY/5aOy+vN0IwalfxY48akQm5/cwe/unFF
oayHH7faevv2/9zkt++jUuBUN6Ej4XLDmbHy6bkqAkk/sGjdhYvuQTVyrAx1CWANNuBZR8bD2wfV
rRP6gwM7b62yi9aOl1cXYo4c6zZudMddmhyQHxlVWGpsKqHMkW7ePBLn+bghujh8sSa6g17K2x0k
s87jCvu3a8qdgj1aIsFozjYkqmjbnYu3j/ZteARpheL7EHgFPwF0p94u3gRLzjjNQCrz/bmXB3xx
6XoR5o8o7D09XnKlmKIQB70OpFXjsmP97bjbb7ELNfBztNRdRhdI5e3U326otc4rf+lqlwzhA/R4
YpguVscPjTxmgiKSOMyF7nim4zLbKh84dvvnYgqd/tkOspbhM/isWLl4NbHYvR2oZW+/0Jm2P7wJ
vyJ3pBXb4wDjeTv/Vgfw5h91naFhP2uziN+b9y6REufVAGdkvHLneBsrRTnEY3j8ccuhgSpOxxRu
xS/hDYCoE/5VUfGen+x+DcQjKzeUMXvZW3jQEtKRUg4OlbFjyzSSvTBeYDfYKjd8TLm+wPG4Pc6a
9ytfI+MqKCN0Q5VjlktiDKBQnY9eJ5Ch17FXN9gZBuSmF3Zsa74/H3tQeygXLL8+NajW6tPSzNTt
sBralIp6avlw26sRgy9LnZKj2yRlTE9Bmxp2AcSXbGN/jpnKyzPj9g4zDDblWkcHrAOCb6HTnMZI
telFreYzmtKS+SarO8zY5z/KyeVY5/gkNK7JTn5bPNTw7rks6XKJo/v6zPRdVHPDhnSu0vWJgJBu
Hh97d87n4Hx8u3QTZwO3yJVmrbiiKpsH/xCsAh9zMiIO5N9sI7dRQ71qG+Jv9dNoQBEDVUc72/WO
ReHwB23tnu/vC6qP1sYIpa4Mk7ZC8kDJAknajQt8kO8IwOIwqCdfD4yrtyLLavs1adA4len8A+3r
SYTdrW+lt5RtOVXD3vcqSpSpXbH1bRr2Tm0y1hQm/CvSlLbnafTmgiJ8hqKJqdINUlrvJ+DZMbeZ
vd5283ThbqUCR0cVtXhyMjJ+XC01V/l5ZnmWWshOBqWKU4z3iiJlp3nd3YQYdoLxHnB+s6QHSBnW
kp8FhEXUaLg6dFXeLqQIFHzBb2izJedlCFF1i2VauaqgbbbXRgNchLumHGUz+N7uZDmi1Ty5hSjc
6XJeffJd7qsVScuDYjFNVWGVfRx8Yb5lfFmzXLkDpSe2a4BTYjH5s73cqlR1wXqVlXWMEl1+CeIF
MfCzZ+qgPpGNIpf0zHO6YbT+PRd2adIDbzS39ndDTf3bSqLaDtUTFUnSBz6KrC8zoHWo6XLzYQ5Z
2/Qv8VRMvfN5SCNKE0fYPFMTI/9Zh+pp9TQBWjvN28Gw2bftjjUl8rZY25pR3pSxk0x80ULcTwYF
68/9jyt5+yx7WVIgTnyfsCou63W6qZH2M9ziJdtmE1b/28NbDM32He1r9T4tne1rvk3fmDkRRh1/
pC7ViebAzn3rbRR1KnmUM1aL6WkdF1seSh7U7amMm+1ffgxZ1pTMRLFPs4cWwGsJfptOMUUpEgLd
cGc7SkR3qFwznBezaCnYewsRg84F2pXtKae/vZUDB/pE/OGxLBsv+lUwvj1B/+FE3XI7c9CZ/OiP
A/kq5pXWM1Ssh7cdG8S3NaQl30rt3VdvE1b1VmjsI3srRlvY9LZzVIHyPBi3Td+hj+4DbT1o1ORc
87gF60yXBdo/7kdOAoz1gJtuOy39+sDBDOA9siOGd3vIpbO1GbHhm21MhunqQKJDLd02zSEva57G
s7cbQh14m/SqKNiWWN5gW+VVDoUO/dyft1fvNvQbJZx+q6CxCoHF/q2snI/0EKhXOw857hTOOswy
w9Mww7w99YiMOIl6ovBCml/Rb+f+58NvG9efNrbb4ZGQBb6IkRpw/HcbW6VNZ81DSKnqbWok/Gt7
rtgH8CT9+VDv+kI8TSIUgmNRsuL/wbat/ynlYY6qHomk3f5njIjKdCg9Zep5t1DTt9EdB/n2oeqi
5BPuPIWVNvkxOf75XH4tIWCqZfxEts/F0w5nnDu/ngtZOg7l2zJ7iOmqkVQIc5UpehgiEN1rx9L5
b/f59wMiDaRwEEQxAjiSyX49YJUrYdeNSD/08NWCL1nFG/8iXCqmuR9P9p8v0N7Kdv/zwW5XSO0W
shRuaAetz/tCpqlLL2vHOgDO8zpj4OHcivZLgNrdPzPeEE3w+dJV3evZXQBIa0TsOGQVU4M1rB7v
o7+c0a8jnTPaXDkxLy+sBR4luneFxiUW1hwubv+ByMDtoZpZ1/GMG8JtmNeLaCr4CHJPLzyZMQBX
zqC3kEZu8E+31yAM0fBByWzcjow31IvBkjDV93w7z0dqn4rFZT+ZzG/9LOKItmn2zxfx/mPkg4Mm
L3w6JrZtw+F69zHCyRodY02nHDENt3N9XQjJwW/1/UIghfeXRNz/7Xi+4IPc/guC92yh0LAacSKh
Tz9eeybLSRMTHTNrh/2syP6r0hqis00xT2WRiZtH9bfpwJ1TKtFAbk5vryUWydunEVY1z0U79NsL
48839Nf5h/osuioG6iZKoVPM33+9oRBHDHwPvyLex1KVj2+uCd0vgeKB+dsj+Puh+OgiOniRx07/
N9xVg7Vk0VmAQ+K1izX5VEcYR07f8Mefr+qHFOOn549aIYeKEci8Nuaj9+1CIejLELA5HNXqCIib
jm82NYIWnqM79MYtPfQEZTS11ZikHlDssEn9bLSbK97WSHAyDHSSys+141F7EHdN6mdZd76wNvC7
U2rweJuFXExaTp9Jm23YBqnSIZXygIhvdUZMlyIYmj3MBkpt165B4x/cxW/9vCpgM+LepsST9uam
yvIpRjKjJxJyqImUSDUA6wZh0SA7LCUfxY8FCmjYbdhXb8sKVugRL4vgdRp722pUM3znh5mgUJ49
tobbMmCeiDi0wCRgfj2Bx+QbWGIFOjy5A+G4LB/f1jaS5ihPu5CRvRaYOccGvwOc/BjAeSDDmgCv
/5Q8el6buArfFjKvKyg6azP3d+2j7SUe9hOVJfYWVeAcyF3mkE3FrmK6FHQrCsSiBrILeZ+mx3/7
6LLsjd0T8ujYkxdlIKytGDBMijrr8rYPi+cFE+k+h0dO2ZUKTEiXAdLGGGFjsXSXzQQD90SC+M4d
YmcZzgcIaZ7ff/SXeFq7j/Qbto4Wa0ByFE/dONBE+FjgoPWQiocecoKzXPU22IbGZtH574Wt5xBd
+oGZnS+2Tw5qdKJslsp7jBdl5RzKFnQpO2EmDjMmKLbppR9aVHtBtJ+Ns0J9EBaViYkkX9SHUYLo
MZ2vqxgi1bqjHT0X7KaBzNAXLXIBi0CQYfaMDRtE7B6LvmwhgoVtoz61VF4sjX/gteX2Yy7q6Ydn
wXUEh40NB6yrwNGsol/XWRS+t3Xi0o7bS+dtaNSvq0GyvCq2bCpGESN3kxJBQxrukHUhp4GK0AGT
BQboI5N4Fz3IFmjuGZlymb8D2zE/+Bigy/1SYOYvvMk9L4S7XjSAys6pZHQfsOqhWwaScgqLsRbU
jCf1MWVQg+j0se3z9OXPJSzjT5kour2BkcJetHbHI5tdSkpO619FUnzpKh7HdpYBeUqFBCSbEwnW
A104K0PjHcqu0LcrJFlxYFU+HiL0+BgFh6D5lkv9QF6dvFLwZa6wUo4H/C4mQfuSnU+djvc5Vs37
UILPrwpZvBRDj7g3JwNi8VpYdmncX0arA4k0bekCt4hk+dXR0iZe2YZnM7/yImI/9qxMp4/oHtIX
tPX1sTI24IAlRjWbl6J7kCQyr2SYCLysFt6Wx9ms0Vf8tQDYXN18nCOnOAhnFJeeiHOso5blXnuU
6QhTGNrvQxmm9xQPC/RKoxu/2LR62M/Y0v4wOWVenMmltQ720Iwfhsmj4MBUsB8WA9F0UAuc3GaO
kjSMCUn4VExOvFygQNDfBscr7UOHRJdtTtGQIDPBu/wejX7Y7K3UUsA1kCPsPXss7w155uyTmg7L
EIiPJI3y7qsoB3ltQk9cDYG9jdDU33qo2QQSiOXsjQir6YLqt3VZVG7u7CNmvxd7BmqChzOCWTCi
K/wMyGL+3luWSZzCXr8OQ9kRG5xK5IPrOjBy8xrLFYoppfdynSvgJzrrs52wZXFa7JCJmC0VZhi3
dglqAvqDPa9XZ47UzpUP2RzIsf/kz8s3odP05Nk8PhNu8D2lRQHX2zQTZI+lcw9eOLYnidvxM+Qd
1mSC9jbxmLpCA4Ers8gAAVva9b7SmYZ07NTtsaNQsHNEM94bu61wUuHpTipySx/7fOk/KQP3jkgV
bZLUVgTclpwfHdeImhsPnsnXxDPRTOj0AKedHM7ya9mQPEKTp3lqO0xQUk72fUwT4UI6Kkq0Euml
V7Te1yEKzHVJvX+i7eBpDpoSmKUxnoKSy66DyOoKaO5V/BXPGZ7yiPUZ5IRy6O+CGaA0E30QJHGx
huej3eV36HTQdsy5eiQwV5LAaGycdlPwVbnp48wC7nHtibQ59pIkXzT42feFG3LMx1DrA8vA5WFU
MSHlyuvp2FYZEJd8mi4CYlePPetQGx3zED/GpFo8u0a6H0E5dc8YddfvmgG+J1zAucEE5R4Fb4p9
b/rxgfWltfPndgKQMVRfVkHEr1vbgEBaysmnfBEe7zLDjCTKgkDS0a9IJ6Qxk2AEK4+Vr9Uj2i6X
85+cS1u07hkwp+Ezdbn+Lm43zP5Sxw9No9YrYGb9wYRMuZt1tTi1nhgvlfbmu3ZI1UcVRd430s2Y
HBwYFCcPG9wB7eR8a7ujvoIfMF8UsyEnjpT09pgGjUeocYDCkrJHfLFaKr1O01zdY2XPHyNKJ5/7
NRqJMsyzcx628Ga1rRENU0CQRZz613S4bTcZm7jeg+GBQCHQop0RkNrdQe/I7zKcuRh7wI2fKSye
n+WosfGmMCquVezpK4RKZMZYTfcxc9e4Yc4md8UNq+jcpueXTHL1buHQuVTmlfVipQ4atOuFlMgi
hlxuWOvuQ01JO7qufHcKx4OA9knsLXyt9BqTSHZHlaU+Wd7SPtWj+srPZBR6C/sJH7belzosTwaG
PKAOsqkv4046XzSx0XNS57O4QeqjHwtnmvpj7tSul8S5HV55aaeis1gQ23oJv5B4D4N/cUdi27yP
4rUhHByww7QDI9CeOot+/9ViYZv19oGYR3XdxxONHttgF7lovb65dY1n3Yf4zGBoGZV3B8xXpGFl
xQRouu6W/KopSJbcW3g+ESGmqW0dw2kY1g9LRFhnftyWHgLyloE1Q7aK7OaMFCX25KrGh8XKJfEh
Zk9EosCSwddtZx9n4nsWGK51cI1cL7X3s80S8WpkI46JsWD3t/nIlBz9gIVT1iIrOt/gnZe+Y0Rb
fgQcnZK9vphexPrSYbITF3BWJoJQaqhS+3wafP0QWxnG+tnJyBTeKSvN6gonVGweChfVzM7Jvfq+
W2xrhdXNrjIRYe+I6zkuTQvVgDr+DUgi0OoI5NZ9R2XrsnTGIgnssLrEY2yG8rZerCBeXW5/K6DQ
UadpyNjdLdLxm9tx9EpCNZagDGqHAjvheocuor2ZaHtxmoNn6xp+fU53FpshZd4NGLGx6puFxg/B
8tU53Hy/O2SzD8GioEy6hw5jzkk4svHuRyIPKYmVinyMTEnakdoPl50z0/0ORuK5LICXYdJsSc8A
QSqXUhw1uydbWuoF63a5d5VcgGd0qe0SXpU7+KhYwuXwAujNI0UjkyYPPiyW14UszDS2zDphJh35
hk5YhSm+MQn1EQ5hibEO+L5t4gPGRTvMD9Ixne/f2NYU6EeauU16XvaR9zWbpi8kbWSPWS6/ZLGE
L8o2oXkgQqg8pFGqjoKXB4QOUsJof4XrVb049Um5hSasRcWJ7OUqd5sxCNZG4zcPipSZvVLBAoK2
8Jhfp7H5RoIsBLkO/HuPK/yGDmMkEtsMc79fedl4d/GQuw8hAiIcjNNmh3XINEY9lhXzi93J6l72
7RAdhjDMroeu7R50PxA9q002pRdUjbMt+czEF01HMqbT9jUZCan/0FYCihVhSlcVjIMbpzLelSNp
WnbZQPM6Zlu0d5x0+trqUB9X4zgwfUJewnuBA3/A2hp0J/SDBK1IBdwhHmZhkr4iAgEn/iQB0jYp
GlIEkfpiCLi4w0KR+2FNVfGS0vfujyX9NaK0lJgJsakU3kCwmFMRVPjqS9YXnEL6gbcOsR1hTBY5
prGnssjsL1TeNhK/HR87ETdnoQzLO6sUKpkg530SbfNYlyjBMjZuZ6GTlp+7mYikne923WdXpOpS
O8BLdqQelxHIN+1dptLhojNBhbswU8Jm170lf15fTgB2vlW5G34BK2h/qmwX7hqd271PwtaFS8n4
ieK7QzZCvBq5c0vR3wQpTABs/Pj8GITeN0KI2AwvbbO9tY0zPOPLsopDTYwEbyhAPMFF67ektQ+q
MCO9ppV45D4EF5G4RMPiprKK0r+p5eA853kORsupOQeof2EeJRW/N6H8xZjIF+lfNIF2yH3JEXIq
1loVuELZjf9Idm15UknXFV948QJKiq1ons6tsdosTaV1XvS+87jpBs7sdQLsXSyWvPWBBT/rKZK8
Hth5nnU6RQ3Vpb57TetOXckFUQl5gCxprs2g5TORLaZIBsqME+b62nwbx4VnhYeSfZqWVDFfJrpW
046O3HRoy8m9pEhNbvZcmJXFPLLR7x4S0vSsCfPxCqapYi/LcmTc12lv+Qerb9D8inXyn8ahrj+H
ROYk1YBjFfdXL056Du0HumtRjCqINdwuGLFUYdhPR8CNop0PBtQajjQcpVuMwWB1JxdXpAVTaFPi
LUCG5EHJCYcBihQG0QZdJJy5ms6yKaCV0uCGrVikqcO2jZ0SQkYLMJ6Y2dL1E5lmbXXrdPY87NlV
pBVTWhx0kB+VDR5wOVpkF7febQBPI9pVdl+4X2tko1abTFZkypQIlbYy4qbKu6CLE3bbBliPXnOC
oJOQF66/QDDgvVXvNGpub9m305I21dUSpY4LhESzAZN39UR1CNQPMu9Ynykt++JTllUeHuqZR4U2
Cm4cF5jwZPouIAaEtVpLRLS2mn8P/WAm/wDzGOLvwe/ptT2kwqH3cpQIpcZ2rxYYe+VdqSVROU+e
hVxKlyiZ6QEQQKK4/O8NAbqC+ziU7bKPZW4IPafLlD+8FWstuTUcSOLZSqMOUe7yKiYblBImeoGt
D8JzuIYvmZcKExzRVa88b709xMVnLefc2jLxKHRtAOi0nANeEUzH45POKShE1yMLSnMSZSwWsh2z
QffVcaW7xafFK48coWc30u3U7P161Et7tUFKQMMQzgq6IUH04jbpgzv6ZL9BO+jzwr0UWhNZjw4J
LAe/0/Wy/kzKqGQ+tsZuX6FCuiFHa2HpThjWcV2g2Q4jwXPFSEzGIqnCTlRSC9g5Stcb/6g1XlED
IURxE1M7aLvoemXpFx1Sqw5SumBTCottZ3t97B3CZXW9I32/5klGun60UNdA4+gwn+08vK3A0AOg
e6KtWGWhfs8V1nCQKPl+AhkGPXJ1epqPawDcrURlfxkX2XTno449pw5cXHeCsLzKCTTMXKJyDtJt
EGtNMY1gaWHujs0MqZglHKngrVzIWocO1h7VKFAxmkgS1YWEunqRq0jJylaAUXYB71EN1HxdPgyF
NRsWCFZ9YAXKDjEtpe8fVeCBG0ubyDxbawoUi9Cfubc/RARP+vu5aNtvCsq+wisMVk+0qwVAE8g0
eC6WE2o41+DpppfMwl9pJayoHdCaFeGM+LSIJgZ9Z0eIc5w+bpNUeF138BYxnNtDF36up9qzB/hA
TkY43+rAg9st4TJs4cAQDhzh6/ET0gdkEzslUdklaDrA47badtAVUdw6Zey8m53Xsw6/MTTcyLRx
q/AQVkF9SZh8h5Rd+5gr0NbJBumGs+hhH7V+TEvKGvMjvgU+mNBk1s5FW3fey7ovE03B7HlFsMDY
SON70vs6rnOVZ4EtCffiw94DRYhiMGPd/B2cB4uCqpSwB5mGhy9sLuf8PiwbQvoGdEzFOSuY4FIR
mlA8M0W6y9GdvPJDN7vpDTJJUjCVzZ2P5tUgV0uB7JJ+U5CZUoj5MTK+voOsm3MJ2NjoDodNx2wK
dQDtsh+DHS7scI8Beb6wKVoU+xltzD+z6+Ej9KvBO2+9klikWfkPfUoI3+i04lOgBhuTLDrEHDIj
Cv1hJZMs8pcTnkqQVI4eJkxddYtAPi5g/lxkgUKdNrSgi3ZZOhtOFzI/0gh2wwRQh4tzRoeIPivU
hGKAVOlOTL24hanCjDJEXgivuWdR0C7DDQhXfZ05NoZv4WcyBMNVy4+zCUdUx2PLVaIGCL94KifK
tWEBfttb24p3iDygKKyp4X4EVRojR6n6AvwTLFqUV5RL7taGCsBuDaQMDtWEwG7vgoY8rFh3qVD4
yOmQjTRyP7ny3zO4loOTDgZIvL98Dpktpisztkru636KPgy+GnGOW77fsyEoqAI1Tnfj1qlzFeV1
FSITSpdmp+w0vrJg02ETL6pLA8/kDq1emaABc77iitEtfYYwXpLCH0AqhoC0l72el3JLAyBS7KDz
IqqZf5VbX5W2s/hnYzD7T1YKA+9E5Qr2H0IOwohq2difixjFw65BiHHqUJiIQzhDJ0rW2MHV0IPR
J2zbLvOPlW/UnPDeZFXH+nyfu6qPtvsW3M7uTBnadbr0FNWN+6lHZUFeq64/u0PTfVIjERV50VJ7
RFGJUCqbGPK1+pxZswCjNoBmt1h53JAm1iQDdZcvbaatC4WTfMtJqMLbEWzj5ej3eD1UWF1TFwjP
rVRET1SMoVFnbRY8SwfEr/HE8GFSi3NRDd3oALqI5m21JhqkMy0lnnAYovMBjmkA69di4dQUsTm2
vjPVH3DLFntFcWuvGOpe0rs+OehubF+1S5ejDZztTyRimk9xOpLlMGioQjRmDk1Up/9GVixgAHrj
I1EG/dHGev7coUD/JPgRwHGGG4fk/xOem+jG0OQ/ymnkqYv0VwTK453UYoGfMHbC5jlY7+LMAgKi
bI+EKrOqlm3G4O6jEHEKP3099476BxC0vY8MGxU4z+QSmNzunqyo9h7K3PXInKKqfyFla9MKQ2lZ
ue63RVP9h6kmqQepZ15QVQPAOsLPEn5iR9tBZ1be0Hn+7VjmPbP8EEWbNkn1+J8RCZilbHp6DTQc
u1tvQUqzHGcHr4azdzthxvxCaOD+6wVC7mV8TAsz+998cmSr87KLmtFLUk+J0YJu43uzYvKqULPQ
00IfUcZ2EYg9wjt7ZdkYiaVIFJQ9YS70Yqhi7gLH+Gee187Rl6BtRyaVXla1qZnH/JyYKNZ56BT2
1hLAr+57GO4TcmSW8aiqFrzQPDTI2AnoJrpWdt9Fby3hsKehiVDvMMgZsAodyyKrUAvJDDiakzAG
e9ogWZmtor+f3GhkC1O4JlDqqYvmdCr3NGIj9n1YhgpTnsqyG3S3H+aASKODkK4e+megvhPIPn6L
LMgn7DyWZDChc2aG8xSbZBknVKy3K4F9KOL6mGdmCvt/tJWtpFcU8ED5N7TwYWCurHFgw3xVLkNa
A/oVMXTks7+0595FmdNOQZyHV5YmJzI9hA+/dh1bknnT0sj4myhxkfzoejsBDF10XW6Tofaco6lt
EkCGygl3MHkxIu1q+ihDMkKmDB/L10bXn8/r127vJlikT49dNab/igr8fRxT4RNE7MM9fqk6uXmb
SO/chB9NFdcMRKujXfaXRuWvPfntiIG9sT427zAt3w0x8LMmg6JhNAr8Et+btyNOb6oa128Vrfkh
zD2NCG4SxsLyARRpHt4+iv9Pc/gLzSHmTv+/YQ7H76r52i4/Yxy2H3ijONj+v+gpi3jT7jA6KVH9
B+Lg/yuinOfEiFq27j3Cgf8LcfD5IdgKAT5xXPEoQlDn0ETeOA5e+C+GVYi0BVkDBEw8ce+4DX/i
OLwbUYJ63MY25SBBCEHJfTei1jBtpDuS6ZHioQgpzgbtnNFzSUUJgtD46iaIffONTIThL1bvXy2E
4XZk7gpqCN/3AyY659exHM5DBasmZ0c/NKzow1yI5z4Y0/CQuaDZ92RXoLnRTHHfh0Zjj/jpE7p7
a+3/nOP1TnGzHR9YENom0mIgWKAS+fX4ozfIAQM3maJhCB2R9iAEpygYumM3mPgRPV793XOAHgET
W8ljHqXdHcdBeMc/n8g2ef2P8uD1PJjTPUAAgc984ry7D5gPZnIHWVNVTepNH2FLRnufnad1M6J6
Au0Hqvjuz4d8N3Ftlx7iSAsgUoBJYlz+eumT6Oq+hy6VlOXqXwm3yj954OQvNe664i/3+fcBxrEc
stwcVHNIud8NsMHMZtSCMKkRX85ruCkBkjXbvwZlrmWOyhRCnkI8U8///UV6SHBs3N8IO9ztJvyk
XxvagJW7hC+GWFkFJ0TK4NVdszEd2UBV//1l8hzz/NjY42NIGL8eTerRjZYt3aQygX81laainGyL
fZ2VLxjg44tqu9V/vsLt1r0bOXGI7WkjJuDHDd+NYLMKjX2NdagUvnh+i58rmS/+cpjfH1RPIDGC
koHdF2nau0ublqLRpqKVUZF5ezU0w0tJAVyfrYZC/QQqgvUyMX01kQJ/mSJ+H6doEJk7/c3l6wfh
u6y91h1Qy0lTJ7PP9AASKYdmTlfvhagumI5/vpvvaCnbg8gHx2E2fSde+/cTQkhFs+0dp0sm7GZP
0GEDAAC20EfbLvRwMDLwKkqoBJpD9XMB1Mys+ZBphMaCVU5UKpnqWHP/clq/34MQaXQkcPMhh0KK
8OvAqiKRdWO6AKLAi7BcibShsTmCKb0poK7+ZS763w7m4kJiYtgWGe8PttIrzQ0yIVqGs3810vo+
4jBiGTp4s/z85/v9++jdXm62JyJmBs/1ecP9/HwGzHYlA6lLMHLER7ecmXoaohvkXzSAvw/fEOXo
xk9CMMvb5t0NHFPbsB/ZCjH0iG/KxaqPJFj6+5oYHhyJfoy30TLNR3oKU/mXY/8+t9Po4ZBRzKuV
l827OWhsYfxQvemSHIrcM8UwahEO3dssCRwCo2+0dHj1/Nf3NQQi5VD7DaPfH5reJly3pbVMlsJq
7qy1rsEkkEn556P8Nq0TBxox+aACFD7O++3ff5pdadyuJUxoH0KPbd1FXpnepNTkLqtCp4nxIvnA
fiW6/fNB7V+trTyiTEAhSjt3e1A56na/fzpqpzY922TIX6rjPL5K3Sw6R7wh2bfTMYWruS7ZcSK3
YkZZtQWyQ2nPXoq2ac8HMa3xRYncBDsP2U/rXz7qd7GlnBsfNMSlYBPRe7+vZ9yuikdMfUuykpl3
jBzCmI5l4GekbjgTqSZtWF5hGs7vCKGne16uRBths+QxXqvvRUj9D2Oa33eHyNXF357r3x6CUKAT
ZcXjbHMcCvJfb9xkCgC/Ltl5I6ls/6hxar6sMfowEKN1cb+WrSVuitpiYLJOZBlow+Z3DsvKZqpl
gfiPjzPi3NEhKhgqJs4loY/zfPCUDrP9UONDQHUD6IVYEycwCBv1hKAfwydtKW6W2S+yrV46xWBK
Jkrl69liQAGezW3jUGOztpKuJ5cBxRc1rJsZBvj3qbFbcz4AaGa/TPzifCadiO9zFkJ6D46o6sts
iXVxlm3PlhJlVoJ3MJwENtkPRtnF3f9h70y240bSLP1ElgcwzFvA4TNJd04iucERSQnzaJifvj6P
qu7KiKzKOL3vjRahoEg6AMM/3PtdDQXAVrK8Z4U+zcWXoxdLoE3YCQMXtnqMRItpPHyPcb7U+Yrm
J5kN94Q5gYnc2IxUX5AK3fydPOf5PtWMuQ///R391+vCqU4dT6iwq6FY488/X5e5IKigHLEKifuC
ODkidovQ3NT28DeHwu1twT/1T9UCabX8+/Kmp4XXYbl/7R2zeejweCauL83UTn4KiTHFR5MKulNq
KTiMtUNINWLvDFeN0ArSCoxLlDJ4i7RohKkJduhso6O5t6u4gahme8llVeu2IILemKUAO2nbSFmm
zAx4p0WPa16uLUPKcSXyolzB5ldlsZMTaicnQsq+nfr0YyU1XWDBi5pATexEaqKTQoIAtJ+TWvb1
3GZvGuT0DnR9Pj0hImR5Rqnl+i6fJql8DSoItRB6urHb9no7EtMtthOTGDanQSoj3fHMNjQLkJXa
3Q68PfvZ3k04+2PWckfOA2eTVCZJ3pHjVGvAoHPSwAO4znVqOgvRRhLIXGg2ZjahdZvIE+0t67Kx
d+xk5i3D767GbKavPxhPHxqS29efXHQS1RTsctKX5kLtBDgyk6H9BF1X4Nl75jzxyCEaVKCaHCBO
v2RXfWyYH/T8FEuot7aw997qApAFj7HJMHNdI21pHhl+5U9SJuUv/PWq9L0EHIivF5YiyrPJ5l00
xA8DiFdjB84EGYmmlPe7Y6ha86gJ6y0aK4ZPtb4ygmZ4hL/XUGTVENk+XEgqbK+6NRYHm/vkXLHQ
P4re2Nqd5247YzZOfPjafbWYBOiYItul7qCMQOgQR9k7tWa/R7z6izHjh8iShVZymLy3jjvqMRFI
42p2XYB1UpxKxaQb773W6mD/XJTDRfRKLoy8YL0gV3mV33oWE3iSui5AnlXo7LyXcdlCZvI0PwY4
cbeUdnZCAGE9YntlfLqiFydMNsOXzjfrfs+LU7tBLSiKd6M76Pk9lqsvBsZPWDhdf+jkRKYQfGXy
CGFyIC019FeSNqp4F8VSbhksaleJMwP0i4UtLAbuQLzRVzeRMA33Jg4UtEO/IbjtEaFMD3Tda3cR
wYX5hl6q3pk1MgCbGxENjPSUFeQDn2AmYLsrIfqj7rk9jrEoj6IghT72rJMfmkgCpo80LcUh7zQj
2ZSk3+4gl1tZiE2s+KHmHvlHzV6QEyOOeY0Iswjmoh4u5So0VNKTthlA+N3Fgz0fabNtHu70fWTS
7JOO+BThVPbJpPLbwdgmGlyXzHrN6FLBnzLg60R1WOZoDife4+QAeTqbSNLEwGjl26IddNDLiGe+
ZeaBjWZeDLBZMWV7aGo1kkCRMMOfcwOrozWtYYpo21/zuQtHMzav46yLB9klF4j6UClkbASjlbxU
+J0Ojhc/NW3fXvFqpt/JaJcHSBNnloqwXq14Y5eS29T6iVDoZ86Qj8yQKh8/qHa+PZOXG04PZLat
+ZYtLBM7eqbDjGUsGMfyEcPUg1jq6qS1pviRReuDNTsTyoz0XV+/uyp9cWPvm239HKzuclyIuOGQ
IvplGEOHJNp21dsNdvYqRG32TkLHGCCGf9CFgqtoNdusWl8MB9huqc1k5cx3FQmBvE3rl1joxg6Y
zu9hYSjsynfPaj61JH3xrIkpsl3bQTm0bqDi+ScbSbbdebN8Ud89zsb67Gq5thWsLnypC3S6TNAh
XJUtaNz4jEtwVySRP3b6IyswN0h48Z7rkqWK3rDDHQlY7eos3hA79FCYC1doZfSfZPGZ8hNne1Ez
5mmQUk4YIO+ZiE/+UELihmQDu1xp1nEmvxTsAArWsqxNCB3gfGPCVthYwhRvia/sjcahFzJutn/h
V0b2HE/wBMgmpkCw0EvynBA7jjEO1r80eIbcqn7IFy3wiIGkEk5/kYJnHqjewFl0rUSrlenWd07h
0fgZuI7vnlTWN6uHexPxnJ3Nm+jBhEOPupcffRbeXjTjQ47tD6mDnJ9M0fWBXlYvoApPq8OOofNu
TUacDoG0QCM1wG6le7cqpGoe0mK16mzGUI+EhSxPo67eqjw6qq5Atz6jWhYmdGKTYRGTFQ+N82xs
4i5F4jW66r5wihcnTmHYmTrxgFnpPLfrKohPQPbF3k9Y8bWg/kLIbcw+2YhXpFhfsb2MAWcsy9XW
6kMyHlBbAxwfJSdixdqRMXZcghdU1saTeXyXNc0XqMxjm+TukWh7IOZF9RuhPwmCdZn+pj1MArOI
NPTtdfJNAkF16mCpbl0WXE+m1RcvBGRzUZB5Ud2IlX1A1XBA68kmj/MtHusdVfOumeTic0/8koRa
c9fR+Q9qSe9QbLgH5HKPiW7u9Wl8QrF37ofmsVJz9jbP7TWNUysQCcBv2bhfyGaBXiSFcVgRCjBc
WjIo8Kzw9bYLo2LuUKqn9yun82PXgsYhsI2cu3lnYxQzWXsjmUm4382XOqe5YFPnu2T/ZnlyRKxz
XufxKpOWg24Y76WZ3+dO8xwhjvah05EyMI2/YbOhtG2WcxLrnBskO4xysPwpvmWtCe03GgYwXXiC
CLs0ILNYklC6GjFqXUqYfsV0dlW8Aw1Y+VQZzoF16tWouPuRMZEaU9wueNm/O/GoNtgMdkSamCiK
qiS/1+Kp9IE44KWoqhdA3V90NolvdoqE7lzWA+o0jQwja4XBHjvLfauWI9pocvoG750DHO9run5E
Y5oqhAu8xA07o04h+1tPpXaHdbpBq2URJbkO16nkpmR0UfoLdG7Wm1HtVyM6j25luZWAxwkquC+j
l4YkYO4SlyBZc+H/6dPH/Oabb8CPIiYof05Ia4J8rb6J8kMOYRIR7g6975oVew2TREQ1Gg8VdXRA
7NIzJLwzWF6GMhJofek1P+NJPxG3Oj/kUT7srdjUN5mhWpZg4sfY2OldUS5OMDTRPVm0UagzYCjK
/KARteQgcZ6WzTI2IbKHE4TNOyfJQs3teBtXRNxMkSDblWi3DeiCkE3YdzomX7ieDsQlkYphr8+W
xm5yWU3nMIH7DUhz4itKZlWdLHRSH2AeIZ7eNVBpBE7krdXJy81jYGlP+Pej7dyqnW2I14iubcpI
B5TmhUpjq3nrSD5ws2Gi8Y1E7qjS+rRqYtdpEnTukN9wE2Ib58t2dNwLU+UXrYy+UWNtrd4KmRyF
KGnCunaeJmSxq7IKvIj5O/yEDfLwl9olnXLgDXsTyJqjSRo9KRlbwy0uzE+L7TyMdSjh7bEGLshi
rYgK02EoAoDR0eVmikUfGc+9rUjn5HwnVXjvzdwFwEV2iUV0Wjx1Ty3iyk6IZusyT4Mtcit4RP2q
9VD+nVk7F0J7lLGDbYlxkz2Lk173WVhoeX+0FwwzZMxAHCjiE4oBXA3WygfUC2xVKIA/UqY9YZQv
ZA30hoVVZ7ksS3Za3eqc2/N4P1b1l7NYAo1Alp1rl4qcavqHW7YXx52qh2G1k70lyU5CdgSHFWWM
FGSuLZF4SelKniF2fNpDw7jIOYxa++ja4pkwCHS6DAhn2/ydOjfGxopxZHScDw0gjQ9hpWQd2+r+
YKx3aBaQNfMSoMQe35l1/xxIyEJR5DShXbnP9qRLwlXktq6KdTevc3Z0SwP1vfuUJMJhrNFegXBf
HWT195q0bhyi9cOcxLHrGxZu9pBsCsN5nAsCMhwVRWEZNxeRIxlWERvTzHbw3Qw7aAtq682dxdLD
KjYMzR/SaHQCVWOsZd1yrdvsM+8GmwSI5KFuCuqtnmhD31Xtb3Dt15IgJH9mjuRrdvOqkFwH7dJ8
18Z01RvPPDTuYrwIvSerCPlHUETxguBazWhO14fesQD1yHjcWnGGkaFdUMwTzoapZDjLorlLeYEd
21UgSKPr2fC+SjHuc3Dccd+tJwIl3nv0xgHYCM45ypGVI/TseCkStlK3qz0g0C/En/Ox770eYWH6
ADTwAR7PcRqHwW9ALuwQjvLWWRwRCqgOAb4XovpcIkOwcuGYlWsXAhWJNlmXI+fJylfYhHvHnTnO
OFl8ctDCBQHwubBIQWPusVmH6gVJ8K/Vat2LFqvkTnPb5QhwTmJI4zLPtS5Qxk7xnTG2W40Y3WSS
OxZD4n2s+MZ2IXaQhHiCWKTvqkJckGxvXbW8xmP/WnupCqYlPjhOt+M022j9TYWH3xNr4LUe0DDL
pj0baxR61tIH+YJxy2oocvIyeRw857nOZjOw1u7SatbbUnkP3mDsh1LTD53LxyRcd94UwxRmsXox
V/ECQ0o7tW5NbmT8iA7ssRzQ+eRr+q7hhzDQFvirZZ7Hop4xpkqizb3jus4hqqW7WetoS+hgeFVv
CVLkjKqdLcvh3TTPIXOMQ0GOHS8WVd27FjmRge1Wy1l21hi2o3dIy+iqmxUOEGfOmZhEB68pSRqc
iBspXWDqejjrNLVEpdIp67+BdN2e3YaMNs2xQ5DWDQl3Oou1W1SKRs9aI1agR5U5pNVsmuwtcpcO
Q5I1eS80jP2Tp0W4m1pEqUgmyGzhVMmyCFOXoWvrvUVKWf5op0gZASZ6hdojzkvuWiXy6xzX7W9V
jxx+olOUjK2RGvey6EjU0tPeFMdoZuYTxLUlv5nkoD4aQbQKLZnuewPe204nDeaVTNjmoSFtLwo0
eFTFluhWeYka7CgbWK+RfSAMvAh7S+YugmGoXBtNESXaDPozFNBBPw9W7zzbTZ9c0IvFmyFeHlYZ
PXvucr25wj/neTY3xJRx3jVBtnwa3fowgaD001ZmRzteiAzXkywrtugg+veZD4g7TBkY3WqbjjcZ
r5YsybNlniUUzUKW3EUifp5NIr0rfu55Lh7RiSB8GC4y9q4MgokB7qYhwKX3MCcFo4+lzu6wxOcR
pAYVfVpJlj8kBCPVQLeCrNaCaM3czdKan21HgEkpo+lQsCTmbK8nky9aLZTD3LuB1fGW6ab4uMKi
CSt7rh/qqjuNw/gjT28KxVYbnjtHgsFtXh3M1RClKkbhTeJ8ZiQz03NEOtK2bD2lXk+l7yQ/ktxC
Oq2juN0D57f9QlmvxeIWsLbjN0n4GPdcU1t+zu+ENtjYOEUPcHEEXepHNfZVBgfEucZxmxh4YLoJ
CgmpTmo8CIOYqMF46FecPMksoxPr9U/YEfUuTpf5KWlEOZ6Heah+0pfFn23VuZeiydvtjILtEf0j
k910DtIF1Ry7hOmRAeVmid0jwKL1Mo+wwoGfLTtcG5xnmU4nlSXZWati64kH/Kfq5ktKNf9QeV0G
fNYjpYiARfFCI8zENWKx87T03XrgtYhZhxfrc1PS4xXrml0cZ1iOzur9WLVKHF3ducRG9oOI0uFU
m6SiJY63voqbN3elaFMhwjKwUzUd/ZDkSTglffnirQwQ7LS0nvSYhK+OJNrVZ913mPvWI93Ini4A
fJIvF47ClzVa4yvZgIZf9OZrC57jRO5n8UBWCnU40v27wo1GSgm26ACxNNx+8+x7C/rBbhyCGQku
OkoVkvDEEl/NX5mjyLVs2aBN3U/WzIjprOY6tQSuNwnTJ56YLWYSlKy5mZxYj1Rh1zblYURkeHCJ
Ut+nY9Ts68YaX4x5iUhv8uw3qZMx1FJEB5RS+tb0Sh0pgRzCHC196HhemDIaQke7yD2JMG4wzgtO
lIEdO9F4T/aYJjDBjPwIDWfc8gBCTLXwjjkWhUznqrdpmX5nRrVdUKWFBbViUAxShmliGBusYSrb
LWNr109xp5HzV0q7u+ublYmVYYzai2nhV5aywfEae9k7QxLUsJONnQUxgH6S6aztPHRPgRDLECT9
cFkAQdEi2sVhzCPoYJBg8O9gmN4SUKD22DCczVxOOtnkshCHGmvVfVfazTGNTQF+LFnqLaEvcbC4
cfzkaLl1V2XDWZSy3NiGVbwXMPDeK5VZs6+r6Sa2dLSfMsm7rcfg+NcNAMGSAHCxP8Rp9xPvemKe
MxVB96kiZLEZ+tqv5jZppl9qs00dDRQqPDuxiSE8ybghF8tz/YVakHIR4bUNY3cdyKFDMNjfIoWw
2znXWkOC7fmDyQ25X7qOSYVgas3zPVlDEPeZ93PVANzRnKyJR8Xtxk101JO0qw9jRDAlU2pmu0e9
11PzV99PI09vD3HEt8u16j4ItuqmN8AlvAv0vDfiT09W6XzWgMCmh6kcIDJqrBVwIvZ/bCUwWoWD
4vHyM+k2ZPSMVG+Y8KE6UGtr+q5tI8M68K6wa1ogO06fkJvZn3EZ25eWhh9U6B/rhA4EcXagPF1M
CooKJbmWNu61IOZsPJre6BjYR0CU7eu+7H/UdsFNVeU2/wFZppH1mPrQFzAIcUR2TCSMp4CIR8Mg
w1zOxMVN3VKU90ZrzpdiGbJui8XA2OOjtb2gs5KI/oq5I/Psrly0z7IttaAsNbf+1UuhzIdltE1Y
z1ZpWqzKLC3etIjnCdTGn97uGcuXYzAnMBVClpcl4YSuJpj0jI2XH4006t0wY6q66YTc0G7v9FVc
F3NmIuu2nyW5R4acSDduHucpn97qjPGzp3+JCU5CrR7IYNmCaSBSuW84bjy93Y+MmK8r49aNqxL9
xNV+T6hqk3HAZq6tYe5M67sqUtLSmEYuyiUzfWV2R8fFvIEkYjqffsansUBY4ByRU7I1kcfRan50
CRp74HCCtVGs9C1dfFRiYV9hu3bfqefuRzF96HEP4cEe4Ud5M06cuH3gS8wnRub5s+EN1is28mw/
WPOn25u8ukkP3LdU2yEtVDL4RSudY83P6me543KJGVOGqiPoICfjyUNAiU24tq9TUbgOCXJY2OIZ
s95OmaOL26RZZh4RG7DJeSDA7DM2pxjaQEaC6LFVYNaZNdzWrSRHy2zaZyqloTet/AYMTXr6gtox
aE/oG3FZmxJifl27i3kGQLXUYdu4lhckXZNWWLdb2zlBjUaZiCGFcFtuGFdtjXGctRNOVWE9kJfm
2HtZp6SQmgKJQUSmdX6nj7Fmn6ZGM+oDlzdd9zqpnesmmnt+bscBuonsnn3FHjVHPG1ryDv5lYp5
jp/7YimMM9YjjgJ7FPy53EicvqbVHiS8RqG8Xqvo3GE+6LdzhTFxm1hmo3G6uLHrYyqujTN4kcV4
yo2p009eb6liDypgnfZuaeUNJvg/jgnk8kP5MQKVSy+mMrLyLm9Z62y0aYAB7BtNDEzDg0Ms7jy7
wcHAv0zsVwTf8KT3BFX2SMkfYrOjw5JOvhytuuSVaObqgXt47bfdaPQiNBAqTK+DV3mhgX+fxFuR
qH0paAOLgvHGJdeabo+ObLrtfF7bXuku7h3Iwt3E9jKm7rxf4yo9sIv77TnrD16pNFkU4Ke2M5YH
Du/+lJr2ieS4Yl8mnr1DrnBTfkzMcsDY7tDrr2GyJnj7RGcGOijcnajM6ZAA3fW72/J9mdlrYWcd
jO/BzQSW8SR6A+KLQYKxWvJWqjSZtgpMbEWX33XZnhE0teXY9csZq0BCUZdyL+BZApDvGAyCoIZ4
9+W8zHuZuoqmC34FbUgVkfeZg6XiXqZyL1Wlnm9rlS3ZFPbb3OUet7nhVl+tyJdw6KxzHOX55xzr
y1XonryOKp0gBbs5HgJB6uOqaU8Ddg5fWFq6RZ5hM8gpnJSZl4qCpfXUVsSDPKYcES2+hEXsiFb+
VcQigy4VtU+yk3Q1DORMfpNlhc1ddx+EzU5PCeuTD6Iup41WeGrTV2YFGtUiX1qrBZ/pQmxKWC2M
t9YOdMCqDLgruMguDp3qxeG+CwiB+WFW+HoCNrXys2CKwOLM6UHwxubygmDbe01yo77muvNmTAx2
Jr10w3IeoysumGYOAYRcyi7SOBlqkNWyau7crnMY1vfuQ+6R9sIoj+ukLUXOdlLByOi8vtiRgO19
TkPRI9i/5VSSU3xvRNrgO0wo6b4t6UMG5rRrk1cd39XJaYbPLpcFWE/34KTRfMYybm94Y/T3QEwx
n8V1w4apa3460Cmjjd5KIvi66jYjBcBTb9kmGmFhtVG6sRzD/BxEEpM37VWtHqq85A7LJ3v52Tp5
NvlQlCVtf5ZeAMa4b4m59G9T4fKaMLSr4F+6M/TVfhgMNkMUGNV61Ngce5uFldn9RCmyVaIav02r
VddqTdRFdMMxIxJHsEqZoFB4yAh9q8N75AMINPGd1qvxnoBJ8PvFBU5RL9U97BZt3znoAIDF8GoO
dJzkuzLTitBGqAMWhDSljySy3a1IsKf5PXttVrAkvwSmOyDkaiChT4kkpzOXpzVhZqh7JKK7gJKm
ALCmxnR/inUeFdfdIA13ngytoh1AvbljIemx1EsiuUsKSc/u4MYI4qlat6uJiTcWY/fpLJlxn+Xj
r0Gr8Gypdj3Q08QBKdvk0wIU1Q4VocqH1qYQtXLPOukps6xo1ayd2U4pHIs1Mq+zdKb3RjXS20Rj
u9zdQloeq3ii8oCaE65r5d4zwMEOWsMPsNY9/Vu6VYQH+Y02P6IJEc+LXfXXjq0Y5Wtab7n/kUd4
WkYQRGr8UDo0Ap9wX+MQW9yJ/jzXziM5GNXGrbPi4HWjB9h1iPYQOpjQpd4Gn3l95JE95FWyvqOm
Y6odM3sEVNVdhRkpoBf1REersvxpwK/zNlkyvrfydOTdLBPmOLZ8kDMZ0PZtvkqUdLYbLD3daDXa
AuR4CWG1Xklvp+Qekr6xi3BUX9ZmKCgzioj7P/F+QUdT32Ve/Sqyagq6dhh+jpl0sKeYrfKbAQWq
owa+Dzs9lt0zBC5UQe4koSmhBj7ixthCHh2xOuPzaAmGiqrxYNmY9pzZOko5tYFBwG4ANv6dSNMs
REjyUpb5l9UjM6lFSWpGY/pWpZ1rjHkm5QJ6wUgKaqLWBsygy7LfivJW3xC0vKmWqgHVruZzTjeO
1WtOHhmFV6dZKx5HKucReJO9wRF7Q8ywjiQH0DvWs8bNai20zED7gVUocP7k04zxCZ1Hz4XgTPQA
vp7zkhlWMa5PqzZhK+UQDUdu4gCcPFIqjUC8wXx2tOyzRC+2tVw93rAQDKm99Jdez/eM2jN4P8tH
o3QVQgfTf4ma91FqTKkZAJB4Wd1mwoyUTkgGS4x3JV5bNzkKrGs/ojIqGVg6S8pX6Bln5YiTbONG
NAYDuEMiga1KnApBW12Pk3ieVdNDtpiWU8zr2e+SId97TNMYws/qQbUuAyWnwJpvl8nJJZQgSBBq
4vpqmKEzdl7g/OyYKdKE0HYFlWug/PNGLQBM0zyn0KH8nEM1rIrS2hKdPm3NVWYhCDRn0zB7uYt1
m1mwRpRtlWIk0ZXjnbDQ8RaEb/WoRc5yXuFZv1gRTWzJpPJN2CQUL+JIPCEeJCJZ6zNT7EDruw+o
9+VlGCzvZGdlegRNrO/bTqiXyDX1U9dq7rmO2/ab4bF2SkUbn25oPz8C+oBeOdMeUHiJKOQ8Y+vA
moylD7kZVp+V+2ZBREhyETUjpFYeUIP846LytlIKq2dvYfWXwa4EsUqsLWIa/+dGNO4lQnEaFjqz
MBmvsDfGpagfNdn8dA1VnVXB63CrlrHeO/DSw9QEENLDNfv0sA/7BaJqKB82x3MpTyDNhu4OD9D8
GE8Jm+G1BIUBNSHzjhhrGeFSMrIBqscwavV8E2nOvGNmoh+dqRB+EvEbVB0CrAzwU7XNC6WO9jx7
jd8ti3usibW+Lbnrj4WTZt7zVHtPXZ0XMQFk5bxJcNItbDIFnKf5hmRLiz5ckKvtS2fpQ7QJPG0p
pIsfUUeJyewD/Pfm5ipWPpM7DTSPMI8xMxUZGEPrvJix1H4n7uLt+46abFwSU3tpLFtdJ9MUhHsO
8q6rnO649usPoB7l3UyLdTUyCyJWZNePolywsTZxaRxspx06xugSQ+HEcmxjVCOdPQkdd4z2i5Ao
wEjzR8b49aGwK055e4x15tegy82N6GMyA+xeG4LaaqqvxaiSIfTkGr0kbZ//NjCLslMRvAtcl01D
32vcNmT6ZtzyKRQLyE9p9iwbDP0+qjiQPWndAhWzdXXqlcp3HGjUbIW1ogGjb5yQ/Dr6VvWrwzxh
RchpM2GGQl5fREK38FxOnH72gjIuiAhQfGgZ6GUIaPROfzXRVFA8ZXZ8dKsqCujIbWMvKwYNWlMC
J5sTSLmbm+MMG+bYENetm0P8S+uzkb2og0yLuO6jNCr908C6eOy9lfPBMma2GMZ6bjx2gHExVnc1
wRE/SAj/TObKZSPP7ju3OMemND3nuTPfE3OWA/AQU8Nq8NYlm/U3gduHXmsiv/Wyu9oZ3lNucqaJ
c0p6WJ2QkZtabtjOxPBuoqaBsI7qqnqwUEzFISI0Tj2q7b0eCSgCMmWyNBhZG8Qyqnc6uGO8uwtR
ZdQqwkGCRID8aDtfjPHSbddWO2VZhKQPlbor8GAHXZFrrK+wKCDJtmE3oW7JOguw4NKVB0nTEBiz
+0VqCSIHxJS7stX7H2QSxAevjmKwFH3b7RlHtTxACCFodgUkmTm+8HmjI0KPd4KiOKM9nepxu2LE
2ebJwvB45SKJpG82gJJScfK0tXwea3rPjQ0HTucvqzvyFtaLS5Q7U/kFgvSRc5UdLWCQhAqKoRf7
UZNlkF9y87nw7/vsoOKKGp2/00LFIc0CuWw1JmZIVGhIYHDYhtFtLG0awxhhyZbxnxiCajIfJ9aM
eOpn9kOOiQhrtj4gzeHv06mCoAdYeGwT1b+tVTrtdaMpKBzcCpe0Es0bWG0WqhDOnLfOEmgFnW4p
7/rIyk4T0EnlU/RF7Lzol+NBGzdiVNfEYKSpCnII/aGq10PKAPZvRZf/IrlEpWNrZLUbLr2v+xf5
d42hC6Ah1OQ/5PQgnRb82KVtZz6DeUQ9JiUCZ9at6+yd6LBMbv+TZb3DIrhXHQYZjy54P0URKT6w
LRC4chrOF0D4LtUYkKbcX3tjkJum6BPSp/uF5Uw+1OX0n/rh/2/7+xvb3w0D+7/b/g7dr+Jn9f3P
tr/bF/xXeLP1D498WXx/tBRwwsl5/T++P6Fr/8CK4KD5NWwm54bHV/1XejPGv5tN0HB463PvYKH+
v8Y/S/+HKW/6IiTmeGFuf/X/YPz7szXBMm2IuoQi6CZOQhsO6E2Z/E9SegDaindmR06TlO+2DkfS
a2oopWspdlYF3fGfPhm0ektcV3+y2/3ZMPCf34+f3MIKgYjNduSfv18uXfxCTKECJHtx7IuI10cj
Y4kqRVZAAcZ+50UMXVDOQi9LbOsts1rTz0i6OADqQx0zzZjim/wIVkknaUayPuFwzv7mob09k/8t
k/7j57Q0nUtm4aXXsSb++ef0vJqmKSuaIHW6D9qU5JgYrcfap22P//4j+dcr4FjcHXw39hAOZsQ/
fyd9UGw2VUMBi4L3tpi1dzJjCD1mbv3hMAP+m9/sX6+AQ5I4N47O3aVjSvnz90tlkZJQWROxkk9w
cjNSbZOcPBIjyZe7geQDxMDi73wi/8Mvadt8jqaO/caSxl9cPtB6S1WYacfQCmIsyucGVkGeb27Z
BnujFr///Wcqb7fRny8f95bBN4JBZ3rYav/8S3JsxgYK7jYw8YixoE/z8QWmEaKQWqvUWyZh2fjc
QKT1OA0pZMy77ae2cK1vh0mMB2WloRKJgUbQFJIW6YSJGJos4HdY502UmfYzLaHxlUyV9tGmCJZZ
xKzuU1bWzLL//S/zP3123CAY4G5eTVP7y+ujS1tE3UnTBqCoXcZYHTMMNa/nMs7rsBqkHf7774eh
718/PTCfIN9dXSMC46+h7ivwQaNl6clM0VHHKM6QvoEpHi4pJk30GjrwgXrQBnglUOAONjTVt9Gu
vVPdxgMlnlkaGdRLF54AA+sq9enDGlSOwk6PIkPxGDJP5LIAzVl+GWVrvbUDL8FDbMbJXaLo5xEO
o/9EodVBUFRxZoQdybqvSLV7EoYsN5mRr9F6BjFuq7sq72oVOlUvj43RxdcsYr3ik4+Qgt91E5cp
NwAoFpZsvR/nYWXBr0btZ8t0nOumF7d6iQ3RDJFMeY89g0wZGn21rKGsWVUFOOml689m3756aYXC
HSpejFClTsdtK+EW+3bXeD3m4ai19ubQiC8gE9YrZ1oD5ULq7Rv8RHXJB2WRneCkzt5pNRPDjTZl
t+Zb2yt0U4A8yX56r2tkRL6bktIUQU95MTsmwxt8Kh7kG5yr0J1JI9zMLCJILpki7YvQI/luUoAV
l1aCktski5pRPDGLFcFUzUreWOUQT+IStyB1cKdZweiaPAMdDegUojTS21CHbowasJmQ3FWOfOlY
Ci6kxIyU7bVXsFC3KoPB7bJMqgyWwnLvhMzmhcV7njg3SZib7gckpc4mZYrThdjBMpSVCnznhCyG
9QNIRVBjfWq+q0nDdzA22kLopmqggS3gMz8QwiTqPzg7s+W4kSxNv8rYXDfK4NhhNnMTgQjuFEXt
uoFJKQr74tiBp5/PldXTDER0RDMvKquyxEwnfDl+/Jx/2SZR1RLg0QTdxYi9hvsF5WDwrYZo4+0S
y/qxLknBUc4pFctEjgiqUEUEMNea9ABR22l7ivGeG+U7ozbtONAELe+t5Dx/HvGAi7AnTFN6oShp
haSulcn/tvTyi18rocsG05NvPJ3B1LLBqZuZ0E1HKOKZed8VPdmpp6fTF9BKlg/20peI/8z6+G0c
lKwRKtnTD5cWLU3espNPsd3ODnqFXQ2/ofeWiM6UJZfHOUbmYoeqBeE27ScENnpczbYy7FH/Hrqq
7QNnRvDTmZcZ2kk6oiBa29LttlbSiic6PDS+soEeKbABSBZKZWd8QAw2+z0stYy2phjyL7ljj0+4
JfUFAWQxPSAnWQQupuyz7cy+HvdRWBXFxu5k/g4JYvOTjvpZv5vh3N7g0w02DMHGflOgqjfsfYTN
URfpXOcn4ibLx6y2bAJl00PamtEY/OUOUGA2kWi7b5nXqyIfRlXd3kS2ctg6iZ044EboUiB1JNFQ
iRbpcy4nu9wlqadNyJHE+m+mvAZP39X2EiwzyCJEUBKgqeagdbuuz2c/WNylqXZ2Zjr9Fvijdhd3
niiD0QqjIphKfVm2RUwTH/Q77RBiRmLdOwottMF3B5EsLAoBDHZFbqFCGukaGs9zp0fb0tZGCv8a
5VK4TvX8E0VoUO+NRiep07wO1lDfjp2y+dHHjQOb6KuBZSvM5yxHgLCsjBHgEzovW6yI/F+9wEIw
QCNK+1h22fy+UNXtq6HGY4wCMkUbHXcRdZ6tK2cupbMlMg3fNKv2v7T02yhvgyjnfTmXY4KSmD8A
bK0L/wXGSIy7Za+Pdzja2tGGKoUBLj+WVAXHURUZWuQtPyRdP6CT2FeoI5uz0d6jy4u+n9YjOYut
SOO8b8uRaODwimi3UL+qT0YHYwuqi27/srul+96RLSDINbR2dwNZl95ApMc4b5kDBZ7OpWuJWmHV
PztlQuEy6soJu88BI98Nfc4hAiI86QP9KBm+y6wEVP9Qo6qzVVxuXAgoJcAziMf0KnZDLDanPDK/
GKhufaznUO9gTBj9d39xJRbW3SizneCd+XWOK8PZxFlhN2CTxFJuoriXD93c8PAs8Xt6id3Yf+Ak
1t/jYa7+clKjHQO7rXhc84Ad8yA3CrSwqDDOd2TJ8Ttwgnm2052yMTaEZPsXViZNuk1o5n3vswaa
YAxQ/F3aSWAqFAKQdhek+A+i93CPjklwsv3g2LCgXBrh3m+Wcyyfxy4Dm4sNrdUFWYE4EZsqAn+G
Bi/QVvYNiJvC/aQKv9+X2NXRK9MEYLspH3sd2KJndVtedT6Ghmg9ffW8CMiWdBf7HeiG2CRao5Z2
DUDcw0kKmkO+5f9t6ZL5zXRfZx6AN1GH9l+D56eq+8Nh2GTSCQ34HvBRt6OHzB5nGxVXJb8OGHVJ
lcjTpM/ajRyqGcU5CcZ0A/TQVKgtjUp8CGv1PnVGlLl4QFBtkkjOEMxdWiT0MEqNNhzqSu9kNoVz
IBsopWCCwvDTTGbabqdSVql6jOdfuLSQ50MKrN7VJIkxdbxw+elkZRvv2KHzh6LXJbNBkwylfYhx
0X5xKugTstJxYOiRd8R/sHAq+F5FJhEY7ApHBjP1h5sibB1q9AUyZp4bZiZ3wIg2cGiNhHURI6q1
YW2N+8qJjWaLmiqfQNbYfJaWrOIgyd0MGJAyrMUSY+ZQAgClvdRWy1fTWWrOk5XriPPNrvm7GMIC
AmVcQ32pKKOoB31e4olnIK+R5RU0CD+K4/tldOvvg+hlESzRbD1bC5+AAoaZwk7UG+S4wkH85UpX
f3E0RGApw+OHq8On+h0NXuVCWTTo7udFFX5pdNh/ILfMGiHDIgvv4eCZv8xlhIBWLtV3gKK08WPA
VPCuzOYpzzTjAbfjtOGqQ9bU0aYnL9FiysfgOZQept7tCDAUYNKGiwXO2T5zo+omqVJU9t0qVbjz
En3EiHLNS0Xz/5ttx9ZHrbLGO8OV0Ial0Tb0i92+/QZvs7C3Mi76oAAx4zxYZmm11+hfjF8wCqYu
ycTpD9XkAqmDjtx/GUiSfky934obOnnZR5B8BnHVaIDFj3o+70KLUte9tN30K5CqipYLysR7Q2YD
c1hmOfp39EdQP44SDhbU4P62qd0aTxYY9kvgqZ/ZcunOv8O+gH5aUEHCe3hArH5D5RHtYMouZoB9
3vIFzVINxawJxcC0wt1u02RInW57thC+jt3kN8+TNYJDHcIKos+IzNcGVxfHptGHuzwoHWC1Pnyw
sENNMVnCH2gCN79a9G4+IlKAZHMueoMWENJcn+js++k1ln6wMlvH/RgjB3PLPRe5G7DIoJ3F5BW4
kOQNED1LTxyXNjiS/4FLrUhsdIqE8R7gah3uUpFHlHXjPInxcvaQNG31CZ5DqpmqbW4YX9EX40J0
QClg6qwtsE7n2ojvjVg3KZnZmfHTNESNLKjeJADnsMb7Kb0J+hGFK5RNJJA1nsVUOdHO1accbfTc
f9Z76fjXVmtUiN7rdvuhg/+Ybn0/Hj8JEIegn4YZop6VFt9mELjPwHj8X3Whzx8FEnwLXZJEnzal
Du02YNGWmceHHn4L82GwoB53ucTDFrz6deKP5XuIF3oS5G4B+holZvOdjFtLYDURgkHUx4j4jmD9
+CkpHRi+UzyTp3UppqMbg0RAUkP3tacmjUjRHGmUN0MVEZJMTct+WZlOwgfDsn4/ixB8Ww5x/7Zu
AHErFqCH7IeJG/DV5KYqTcPbRe4yE+2HoPTr5SnVYGySHbj1L+RFYp4eAuuabZgoAcoaMZgbhBmc
a6eCDQxu2thZ3CRwE8XsgATrwYs6UJmepjkmO4dwXfNkhWqYBbrRzu80ZxyG7QyqV3tv2cIE7rrE
cIwa8K4vKIZCYYuRI9zAL4QCi4IsdQVU6ooSG90xawN7rGIQZ5kS0bO6ZNo5eU4xxu1l/w3gwWxu
9UFnTpH7lS/Si9wANJEAVZPCBgK4VyTariqQxAPA08duEJUhVRw7K0GnAfQp2UtYNdBgzahVNhBa
h61vEpm36EOMOK02sfuQSuQe9+4wTcQBMsJN49IEgTvcTHSEltyEEjLr+nsrUSKFbgLECi5mT4kn
n3H9DkYpuwfXnOGdRLCAF1QfaBqY3Pdk5fw0KB4b4ARNieHFiSwzVc63Ak69AAhH72NprjFnbXKU
Qc0QH8HBFfRdnGH6mHoFZC8aSsgak+vfZKLGE2XgoXwjy4ENF+a19dwP03jrUzX6MsDz44XA0QSc
3cnpe6jIV0bp6TheSvJByiu1sW9t2TU84Liqd7VmTe9DV3MV2iBz6bo7GoLGlSeqLYZH8AYExSbl
FEDM2WrkBZAN02F6xjuByLYklniKqsV+6URHWi9DhKbRvit++2bXoiMeedNj2i71Nxu8J/mgm0bx
FZ+JcUslq7p4D1Xc/No3c+IiQh5bGghk0ZXbBBd2Eiqg7HkQVQADoOo3YRzA49RlELb18gXmvzXd
Gc1Eta5NJ/CUeWnnUCFTInHuavJ6oS7N9c62dzZt7lrhriXnFdxvRbEfvQYOrj8tdCJwmGo+a3Ch
kWen7PEuRx8WfeuhGeA+tOkS1Hpr36KE5lhbIx3wm1lKP773MRwSENmckazSIyDDSq5KZEBjzJOK
bsr+krnwH6a07O477BeGjZSNs2yBH+bfgNjTLY1C7SX1ZIomiGaHQBmHbMRBqBgMul5krg9LpGLK
iOSz2JEnqYdK5uHlw6PTuzKk237z3RLigT4D24IxP/3y/RnFW2+GqRO0HuIZwVILSgq+aUc/rd7U
WbAKBL5DdmRuJ+nl3XbIxQgwOVyYUCkUxC6VOsL2WVeCJhgyyIXciD6UW4gp6b4DCXodWxIqF+ph
2Y+FU2wHs9YXsLUiZjuOhwT642D9TlHOfmkTo7nzEpfOJ8kbL7hp9JPPxuLanwxgIbQWacPjfBKX
6TtaxAtCJHObt9tSlvFN0yXwDByI4L8VhLUPLPjM0TeYLNYUeAZkuGBoG/2W2oTtbaBXIPvUC1xK
KNqk800lp8ziyejo9h5Afg0tJWnTHMMMeBNBN2b0F1FpSTwgnY12h0Q19EyeQymxJxl4J9MvSxZS
uPqvDiCxDGxcuh4zbJW/T13X3QN71L5L4Azfc52qNs2nyuBWn/3SvKVzbpIVcHPCpEG2QcJ67+do
z4ux/tGUqMqp8z8b27qrIvisdRF5uPyU+gdcTd15N0DJoMwAX/AXktMoL3e+eiZXZhw+04uGSZKL
3O0BDIj0k92N1teWQzzdFJ20XrC3Wp4l+pXR1s+tGGR6Gzk1mw9ey6ayQxCrkeQFsskpy8AwzXhF
VlnlfcK5sPAxxrJEFZigb6nQcArQlRcMth2techuRnPw7v0yS5jxIY5vzMZwkJawYgRvu7I3f7rg
CRrkuq22vHFt1x4Ct27S2zYrIcuVTQW6ERK9S6E/nHQXi3lf+Ht3pOSG9HXaXfU5cMhtnzp9ETSF
Lh+pH8caBc9itq9kt7SfQ7dt3qEmL9utntUx+Dva1Na+kFRoYIEZIGlnEs3NQrKXbopJ798XeNDE
gRNl2VeMOniZJmPnmzcNh5k7pjJ0yh8ovMvbOKUpqoixvC83KFigRzxz2YwI+uOT/G5MK/tngn8R
N1E3a1yGZZ9+MeIO4CUF7MalYRkiZBBFswbXCMRCdiUo9P2mAYrmOal9Cy81KX5yxU33rcDFIVAl
SeCI+miDu5ZpaAeCv+wi3XbKwOoqMM+EJWDUiWOFTxIHGJ4HYMLlLfWT9I4HxQzTqOdBuZWt5Sz3
WrKM5nbGcwN966FuO/p9Pn5mm2nw0bef+LZyP/Ya0KUBWE8D+JPHETLx0GnMIR4R4TGGn9y/fbf3
XSN+mHCEwG4BEFB5k1Zg7zYmoHNk8yO1KfFSid5B3J++/oddlBgWdRqLSxXxqR7k8gxdrHv8DzQl
5oVmLoXwvDTyACFc9xo6e1TszxeNT3QVCNS0YikL2BYJ4mHBfYboO4WwchGho+mPXvG41aI8vcP3
hioS/eVd7wJsPD/oqTo1elq68FUrzLdWzSSIaHEtOALU9Uhde5w99tgbOVeNXf6UoZiDFkDnNszc
/EKJXBxK0ar2kIsiHTqspjJqhaVx+Lm6FqpiCj1/czCAOkX5CCfC8WrweUCj77UJcrZwQL03dQMV
glI0rnbAooIF9ZALsyBOTcMfNR9uFNdDJe7wl7GhLlRkVhLfnqx+ziDCBsZAJQHruJd+GIf7QjPR
l1lS+sRaN9wMVpNf+xaq4Fms0tYhqfcIruEYCk3yid6McYMVCTVfqDJv3ybEDZPpsw3HMNbz5sim
DRcsZGk5aRY1pb68x8CuD1poZ4+y0MIPYQqB7/w2ObVanulZtk47CDccV3VYXjU58ceMcKlIJKi3
Eb0EewYbNKZ5c9VYEmq5loc3wgAtl9MxCJJyMvZmjj0ZTEHrQv9T7YtVX8pDZ1XXYYgjFu8oZbNX
vwnUlrYy8YbbLpOCLSOicjUn3vTB0bvlgnGzanEdDYUosQ+/UkeLbNVyM/rGARHOdWhR9L2zcPvY
SMjlN+fn9uQo2OvSnlL9S1PFhVcf1OLCLaTLg9CMxLLLu0r7UFZZc6FHejwK7xXow+iNsHrcXoej
UGKmWN+QCvdyqfalGRo0kOlNGW9eHs9mXQRnG59Fz14FFNwwQ2ztumo78UNwO/iQKrKoJHdz8vah
HJYFdTXiiG7+kaF8NXFYhFAIjnGNANku77QqdG8MTIV2jcQW661r5LkodxKlHJ3/rMV9fZFPHsox
cOZBG28Q1UuvqSOWF0Y5PmUAGQT5qMVeQ3hQaRW/3gq27WmKbVtDtPGnXVpTHeZG9X7iByl2GKcp
AHM4wVWxl52dV6QcyNBAdgidCzv/6C5CJtMQDhkF+wV55NUqRq4DhNAuarhb+CR5g7qVSixC0Rqp
gzZBtMWMfHHhIBwFYQZFVw/tFtPEQtheSbi5I8lJorYoiv7p1iSH3OAmZGytLspAPTnR1YDCQpBj
HvoPJt6wDaAKtstFqHur7xVzYdpawvfGlok9BWYNKPrGBi/gwrhvNKC9o28Yj8CujTsUJEjiU5im
mPlMF/b0qYlnj0HUZtKFsFZJgOhD+P48tiC7AzHWkuq+SFW/saVrh1SSBr3Sa67Pb+7jeUf/ERVK
wgJBFXXtw12HYINulpLKHFd9DQvTkNulQ7CoTJFXDF1k7bzKXLbxEF2SpT2x4W2wcwrQxdoLspDD
obtQo/MYO1jAOSAW/aKp7yjg8Nwuo+Tz1DVZgA6LcvOAeps4qA8BrC4CetjR1fk5OLpViFoGaq2k
f4j7+etQj8lYVjSFh4aqj05fg0cSb2nS9HT0LoHZjiIxQ5nC0RmFZMPWV7lGPsrB6GwS/qz0smuZ
5+HONvV5d/6DjkdhF3GcLIEmIjO8mtlZxLHVT2NJPqs3V0ZSJM+TBl/l/CjH0+YQsYhViFIDwFpj
nzoxTl60tCVgU96RQ1ygiWNl4BcG+v/nhzo+GY6hLnzLtQzPP5IwDlOJNABwarjhsd7vxtrS9l2C
X2CRwkP2F2whtzly1A/nhz0+HNzLpACWMGxiobdKfBKFLC8NVOpaV8v2yK6Yd1MeIoAkxvm+7Qwo
LoATN053KRqeWEAGJh1wEf0G07TaJiIf9dDrULx1jWn6mPtTHMymnl2f/7xTo3hMKTHPRpL66A4N
4QYg7VKhv4SKF87tX6dUq9//g0GUdjBH3UYkfhVgBrD6Qu8RQ/bMDBSmkPkTxuDehQ0iTmxG+EE4
XHiO0lxev2V6c2qGogxLlqq3Hs1xoJtITnRPAUnbtPS5N8Jv9L3TWvF7WAXpdmn7TFLOhkKBWER5
XaC8cee1SknAHrwf5ydhJWvLg8dTaru2YfDusXTDXS0oEnIYXlHp29aF/VtPIolJmnx2xqW6g1yd
3uYtYkGL3VPjd0e3f/DQitoJtx8fEbRALsia6AmKdPxy/vc6tcGxVMA4AN4D0t2rWxc5t9mikVxt
MQsq9lGFO3g7QFjxCwcyvxxeohx2q5j9X+fHPbFaODWoxx/RTWWKh6Gf8ppneIJNkTkUVobQozIS
0lAc9eJSlFoptv6ZesZSUE+sISwgIYdj0boc8KbDvVFmBWghXHyDIp/NXZEDi+pmwONDlPiPVVu6
jzbGt9juLtqFd5uhdvnBa4JtSZKB3jLQQbSXV1c7TibUkTp63oNlgOc3cLLPSTw2rt5CamDZbwR8
9VsaFtOPWuuM76Y//W46R5CA0A+RBhJGmdeWu1hK9wnM6TJtjEI6H+C0UxerG02AZqgnA5R5alOg
T9B/cqR+CYB6YsMgz2wgPeDpXGHrhaNTOOu16LlZIBy8YNviPYcUhnboc5XP2GBoXwTogYfJpHJ3
fsuoZVrNoO0K9YYBAGmb62wB5khX67QKtgUj/xw9WJ86wNdn0gj9Wc7+paNxIjgqtXyuNRvcIKnp
4bYpgRIZeowmVA6A8Jksu383l3hbnP+qEwfBZT7xVbARcBfruMANk6TCB1tUsrAfcM2WRKwoeedl
tXib7Pefg8B9YrJ4vGUAUq/24NThOG33TbFtOrQShIl+M8p9/Z0YNMAZHbj4btQF7Wok9TDMrK+a
sfgskvCealR4ZwzyQvA5nmFXEHIoAP15K1qrm6HOZZT1A+wQSxPpFTTzBfROEV04esf7hpwBKCbP
XsIA6crhOvoGgkAmZ2gb5VPypWwoVA4wv3BENrXHqqQl8NYVZTzMlQg0mIIgmn04nqVlOtkm41kI
Zexbiw47PeZwH1et/ubNw1Aunpvqv9iqq09LaPblcoJn6vZ9c2Or/GjJvOnGTrxLEvwn1kqlyMDp
1SONZP3wq/wMrIabs2OGHHKrXTjWVTygE3p+7k6uFQxgtilJHqCew1HQhdGzaeSDQqAzLJPd3JV0
OrYdVKJN6GTDhQTo+PQxc6/GW11D7oQ1g9dIvgqfug/S8aB8CSi78YRl7/lPOzWUyV3HRWvawnVW
4aTx23DUBJ9GrMYQ1HLFtu3y5g42t3XhKX1qKC46m0oZdBnhqFl+VRqJjLGexABUA/lx62bosnBj
ToV4rHRkLM9/lTheMTDwVI49G0l0CnMqcX81VoFmARV70HKlMATGQxXvdCv1nhA+NdN9VTXYQhdW
/ykzFgBcbTPvVVn3yYlluE3tWhYbtLG9oANgTte/q2UAm0JcOJLHm1f9kmwqASzbt81VoNE78sa6
J8g6E+KTkwjDfUTzdH9+Lo6n3TNIpB2DhIrn9PrRRTua0tHg5piI1sVVHBb5jZTOEkAclReGOn4O
wXZRfHjuYVVpW22mKsGxBvpBDvJoKbMAsID7efIA1swCwWAEwlyB6Jw3X8piT6w2hSk+EQkhXuz+
atzQB0lrkUzDcR2dcINqNkxoV3TXgwjvmPjqmcVvb9nqy6MxWMPdnLkV+u6IBNUuJatt6g7Jp0lk
TzqwgY9CIl/w1kWgFOOQa+mUVOmlrn7DyMcoRO+A1DWG13/QkGV46HWqSnGEf/P5oY4nAwsILi84
JwRgXtmHW18WGUa6U5Jtc833vxtGhmoakKwpQPejepJzPF84bMfb2OcNwVYWBEidIvjhgGkN/kBi
pQ4SwWo/oSU9P3vNgrTT+e9Sv/dhokViZ2JmhmkQzKY116S2Q7vyIDxuTRqJt8tUAM7Gq5Nrmkq7
QmGDj8EocLzR6D9u/Bzw1/lf4MR38tYnU7YokPAAVn/+KqZkqEj7BgalW9Jof+dXfbrL8NP5cH6U
4+OqrMIwMlBvEMTY1J+/GoUY2YC263C+Dc3hGc+R91Rmi692zlVzfqRT3+NDPhHwdriknVWMnGWk
JaNyxcl0P9yHdTH8dHW//nh+lBMvYCpXFFCpH1LzMdY+VgsKp73I+3Q7ofaxS40OXEDWIYfpIvMW
JJkf7RyYmoFldMAo0LzaTc74V2e33lUNdncP+AsgPA6fW0Gd+x9sKraVeoB5lno8HM42ME0o4yP2
bFoSozoAHhixLvr1SzsBHOE08xR3sBmpnRw8OaXaC+MfrQHzwq4hKsNrYiVWcYHg2IQ99NVNmg7Z
p1jzswekZYsLoxw/80mtyY+oQqhKMgnn4WdmyCG3XMgxuhU28t9OF8dX6RiCQC9zetZOlnnXfuoB
ARWAr3dFvPywRDxcZeDMd1rSdygL5+6nGHRB8Gd7vIl7+pD8BZGn+t39H/WP/VXVc5NEcfeH/vhf
f/eufik/dM3LS/fwo17/5ME/iEPiv8cPfnQ/Dv5mh+h1N7/vX5r5+aUFL/KfHEv1k//TP/xfL3/+
LRfYpao/8d+zSzfNjyXJX5NL1c//m1xqeP9SVzUVcEIVablDLATi1/3f/6255r8ohuuq6ugKgrv6
o/8kl/6LfUSvgKBhcq7pxv5/cin+I/9ybUh6On02SmrcDG9hl65ilKMa85AaYZcapuDcrLaTqUVl
akTNjKZHl4Pii7uuuep7rHdvcSlOuwtpxfFw2NvQUBNoJcI0NFaBCuJR2GcdJukia2cbDY1MIBNU
hgkqbpHlN8tfr1bi6e875TWbdXUo+Tx6ymCM+EISCko0h6cF6cIMET4JGl3Ty+fONZ2PMnHSq7eM
AstXBRyuacehAulyKA9HGZbFj+DaQV+HaBLMHUw6anSXLIgOs4F/j2Ia6sx7pCBrEAH4oDr0TERO
wjL1d2GPHkJTTvn3aMK8h+CrXWjSHc6dGg/GK31wqnaWZ7ETD78qF4DR/MkDttH41j7xxmkf58Pb
Mue/R6FPoQpWnJGjdgXcjCRt9BAUuRUbX+i0FjcdtiF/xyZiTPRSndgHx3MHtMCn/cZuZx94q0yK
B5ged67fAICzYncb+2goghGz7R7eHM5KGxLF+OP5XXG41/98mQBqg+wiVz9t19WFANpNchGjClXJ
0riFUkVZACvVB733LlUgTwxFiOFAkQHzSlpvDQOUdlVAgYHhN9SbwUfBqk5AlbVpkV9o9J+YScrf
VL9dphF4zWom7Zp+HlLyzWYAM3jTJylIaeIEVh+m/25sKvfCA/rELnw93jrnmLtqQfGR8ZpSLPU1
srG1tksBjFwY59QU2gYWObZqjjvrVlNYeMucVCC4/FzGgzJcTWcejf3y3YyGtxGG/2wNEkOucCi8
POjWXR8fzKvXprOEv2zgQITrxmPsOOEWLvgcOOAaL2QNJz8OELSqeyiRg9VRBiFOrydBfoTsDZ0r
P0UYtwM4j0dStHnzrlfNXlUOQxqJB/Fh1BCabWfapEtg5jpgUiN3HoELw04poubCAVPB+7+eEX/P
4uuhVgdsWMBPtsCCNvZSvYtjN7rysll+psRr3Y9WJj83Xv/1/Ned2o2vhzyaSJxwxwy4PXUkniuU
+vYJdLHgH4xCFZqKIgktL/DDOYTEBvdJwzWiTvz+CdNyklqvNC9Ua09+C5udw4z/IyIXh6OEdmjJ
2HflpmrR+zKnytnjLudcuBtPxQuciy2yH1Ur8lejNL6bwI93sFtpQFuhV5dntzlY0N9F3cYffeJV
9w9OMlNHOKS96fAcOPyuVIvzJnHQYu1IzK7yof9mW9ZPA+3X3duXSb2SDXVzoaOsTt2r9x1whzga
bUJGDM4AhHrrBVYuugsHagViUNscGLEPTsZH/oOLZBVx4R4n6Huj+iBNJOjbEnMRe8FwpUba9ArB
IHNTO/ZViE7nlQniWdvIoez/yItfiCLHG8bh6KDkp4rPKuk5/F6aMPowKCKtKLvceV/S6GxvYrMv
2gsruLIP/fuTgd5xZ9L/oZa5OmbQuLxYIASKQw4iU3puwOKXtfmxGpqHCFbcbdPW1Q6xWYF8t6JN
wz7esgZQLvybftbkhVToONLQoAcuQ8Kt5B3W5b1xJj/CexJss64MtsaI7uUGoYPIDEY9giOWNIPz
3PZdMV1Y/eM5V9AAWnugRuirrNEcs0FdtRfcFJOJQx4WYdl2MWmOnd/JJ7/v1SirLTajGb1EkqA9
xmLADyE3tqMMtasC7Pnsf4NXKIPzI578LhaYiaNvelTn87ApNckoAUzPXoNIKZYbg9WVF2bvOPgw
e+BJddpr9EvWGjFQvcOsdWFOZpHvPKO1jO4ohIkr0ALpzy5plv35rzo1j2xZoDGMRQ9+FRFwXuCl
aHMjOelo1cEgPe3OCOGse17RPhjDjIryFJEFXvjOS+OqeXgdifpokkotc5MjEHuXjhVSPHG/PKS9
1tz1AIbgA6TiQvg7Nbkq29RN+g0uYKPDQacaSyAI9UxuIuyvnYYm2A6+UHo1lj7kSQzoui/np1f9
Gw8vfHQCBOhknkBci+tcsDejsbTbSNLOb1FAgzqEAGuK7mc5vT3tJJUmg0EISQeSuTa9zqxlyUbH
QsccEd+dni39nu7m25NpH8EdEhISQarea7ffcm6ryqKYv9HcerwCvVJsstR9D6HahtqgX9idJ87c
wWhqF73aJWNkOO3kKEZrkocCBKSbOaicQre5sDNUfrJaJ+DjtKHYHWj7/IHDvxqIc5zgvr5AoB30
9jb2tOIKJ0TI8gWifbXrDB+nESLnppjHeHz7UVBqQuA7XZSzaIYdfqSbTd6SIY6jgPT+h1wq60cd
BkiNneANzSLI2jBj7AtffGJngu7joUyGTVP2Dzjj1RfzJkGQR+Apb4sQ+QITL4hapBCV9OFSB/PE
WadC/ye7dnimrK3KvbqdkU2uSajiarhz4IXeFGZn3yaUbq/hT3XIJkn09c8fvRNLSomDugOJCKjr
dcUc7gLtNZpnFOodI9rkSeIFY4IGjF2Z/eOEjwF2TH5LV39ILgx9tG3VpesoxgodIe7A1Yra4VjW
UhJRohRfAQMEw55azHABiHe0gozC9Yp3hu6Rbq1jSxNOZjMu7Nkl6VA3a3s4jjxx82tMM8v785N5
6ouUzTwvQDBD9LoP96jS2EjsusMN3S8nbJB6bfmOHSZUsvPjnPwmOi0sGZUBZx3EkiWtvRH6Frsy
g2pTz9adnvfFjZz69kJsOTUU9CLrD4FDp3R5+Emo3ZcYBSIaZku0oSh7aDi8zd8Q7Z4vJIenJk/V
vul22DpEALVTXx01WXhxMhk1xB1o9hSzyXXjMZa781N3YhR1zXA1MnlIbK2esW0EWVkm8OGQW502
uoPjtqwK7+0LREKt6nmM4YF6OPyWWcDpwbKl2oy2Is4RqHbV5KXvQxkt385/0IkFMqlSIjTNNcNd
s0qpXaBcmFJm9caSfbjvMjRLM5OOESWRu/MjnZq61yOpP3+1QGU1A7SDVo1y7fDZc0tzVxphfWG/
HSUf+L1RnlTxj7hLLflwEJrQ2H0KqISI3ur3Mp3kB1wXcbyIgCBtKkT6rs5/1R+o6sGlpkakrUP/
BZQPQLvDEReJ+skoGdGK6LF1EjNWDGezLYo/eMrFdhhfl9MQYUtg+1elLo3fmB3ctnZZ72NzzJ7P
/zqnJpmFRPxQUJ+ldn/420RoYfdeyM5x/WEJtFpLd5QIXt4+CKgfgy4pr09qEYeDODTPk7ZGAHhK
GjwUcHBxuqClsehcOAenVhN2IGUjsDKC1sfhQKGVlbo5szlLjLawbTER2R21Pfbm15Am5wujnZo7
AKlsHtVU55gfjtajATIVQ1Vv3M4O77JhlpjBYxP19snzKHhAQODeAo9/OArWeo05R0TEtC2a+6qP
i91kY1Hx5lGYNh5RREQWaj1zWVlpmZ/EKk9140dljIyVnh2/tVREo0mnAkHY4G3jmWr9Xh1pb0HV
S1N7P0vM4qFAlCyow/Iiwlpt2tURAxJg8Jqgl8LLbRU5CmepbL3AixDt8ORew8prD5j7thoRCXP0
4dEb7ecazZGdRInqjnr3rYMa3IX75Si/Ujh1hDloE1BtgZd1+K2L1Hu/i3DtXZzBEDs8GdvyyZps
fbi3+xH+MEz9PLlpkA68VKY9cQwUQBNIn+mArVqndloV24jA+TgnFqmZoYMD/Rg59nsTt5Jt34b8
9e27R7XiWFKTFtn61u4NF/MXnShixdC9x9Zs9hi6XjoJx1cPtGOXCpnieqGcszoJ1JxxUVIWkyhK
ws/33OpmLhf3xgr9eHf+g45nkKE8kzSR94dC6BwuHrHS0RubGawyO9GCucph3+MhIj75rWnjGo8Y
zIVzruL+4aalP2tYqtJI+IIZcDhknEl7iiSk1brEWM7ypf1Z9uPyU/ZuHmANoMR6cJrHO6+6Rta1
/X7+i4+3K/REEgNeOmSSRLXD4YtS6tEwgtDW8yYKcsf9lTfud7ukQIV4JypX1qWs8jh8qhF5tNJN
o8q6Jiu2Y5Ii86h0KDUcxEzsOq45KuWFlVSbYjWt0H5Mbjj2J3fPatMYaWfaFtqemybVGtw+yiT5
KjGqsIKmDq0nFKVwUMg8BAY2bg634cLJOLFnbR3iusoBqR6tG9XNUrto5SCEAfVY7m0MoxELCEX8
sWob2IPn1/C4xEvbCZCADztMkbbWJ8Q0tMwaO52D77RPxMXsIxTBLFA0cBFYbWzjplXwVJ7Cse32
Rhgik6G1rfwUNxbO8Od/mxMzrygEVOZIrxU64XBHYdyEuaUcCfYSST3q593P0SGfL/UJwQXsAh9a
77OQUfzmq4xJoI1O5QxgAObvh+PqhY+AQs1OtmcL3kYX4SNw5Q8CouL5Dzy1tjy8ADuYPCeF0vt+
fZsVZZnihYgwWNT24SdEr0w8ioUf3nWJ1btXbx8MWg4Pdoo8iqFzOFgHmCdWnMvNQmX9thZV/ziW
rhagxjt+PD/UieAHfZhhaCjCj153+URo2bNb8l1u6uJp3on5k9e5QH/KPL+moRl/OT/eiXlU6goq
O6TLfUTtyS0orf1cEddRQQy0mAZm00R01Pln3r5k4EHpXapPo1q82huJg60sSLoKkUILAqU19YjC
2ktpIgtQUgs8/2EnYqpHTgVCmsiqCo6Ha4ZeP8odvVbiaYBCWljFbbrRJI0/5Mta4xcaloN+Jblr
LrycTo1LuZEhzT9gktVe6bsR42XTZVzswvr/R9qZ7caNbNv2iwJg37ySzEy1tiTLsuQXQu7Y90Ey
GF9/Rvrch1JKkOBzC9hAAdsuJpuIWM1cc0RqLpxP1kajcWyL/OvaOd1VsOTig+DujdeIQIEQAIde
ynan7tWLvziNFBlbHVZQSdqyyjF8YTDQn7wPtpY3vlBM7BEOQBGDU3Q6CqztFdTL2mAANuH+Ws/a
OmzeEpxBA8Wyts3EB4WWt26NtPrYPqFeTLL48kUOq58NKggxaJsc79wS2gJF5XZ3mBvVH3yhxy/w
5LwKiKLoNfjotjggX17K8QZLZluKNDor6k/OSPmodNx8//6X+eZVOHeZT6IbiIPZy6sYTV81eORi
FFHWw25IQWPkIl//uRbGkLJHRQLNveFavvXyKlNO683bMMYeavidMcq2ejtzSvpqycak9fDBFvnW
V/HXc4PEmkP9dHINxps3zgX7lpDyC1L/26YbMNkjnor8AQeX9x/hW1ejxneUUFEmJq97eXM9SF3P
7lncI7LZi7YY7f1U4a0Kf6S/1KueP7i7N14ZOzKV6NDwueap7UDlW/2qUJ9F69Lj2ahzAwAgLmmA
kd+/sTc+di5xLIxRo2UK8fhD/pOkqR6dp8SXGzejBSxEg3Yg8XGvKqKiSMcv71/sjafIQ6Q1Sacd
J73Ti6XKVK3MgjbyQJ/gxmSEw892xPMTTwMKuVT+gUO/f8k3dkdObKqlxCSE3KfHNhO9jYIH3kYl
HKa4Ehk6Y9wBp9kVOycFo6uUuSbvX/OtZ0pQzeyyheCf4ubLZ5pLppUb4RBjTjUgubTC2BWoTuVg
Uvz/d6Xj3f/n7Xk9sjBUQW3UY76+nLNVyxpAEzZVcVHhgf7Bjb31MDFvpeBNbMKZcnJjjRyDGmMY
vA+UlgfN4PmNxksvGdxp2AkVAjEfivTb+/f45kW947bCciBbOrno2ISrWQQgHqaVh1ggBfnabN7X
HEfnveEN9n6dcueDa76Rnh2nZdgxDbJ6au4vn+sU6G4q7bGNyJSwgcrbi7BX9bcNW8afHd7p393G
gHQEy/3cWtVHcu3XsfSxK8QWSkSNwPd08RtO5yswF200+8q8BZS6RXU+Zs8iHTAyPHLipnSYrkU/
fXDyvd51jp8rK4U4moLC6XHUSgdjM+qTUWohHKKlke1KoGm377/Q17sAWadPHRJZGXW00/N18du5
KCx8iwio8+/gyZY8wRW/a/cOpszf5exmz+9f8fUDPea5lNRwE7Foy55scrlsRG6MRBANlpVrNBSt
exPOGj/skbbK3rVbDEnbzADI1+Pp8MGqeevqf6N4OClMRbrH//8/i3QReNqaDmGoAf2sTnzBwqR2
j9djHK7QF6OixTwr6ZXRV2cUi83f79/96+0IzwY+ZE5Jag1USl9eH1ZyQZjMJmGpyj7nf89V76wH
Kw+C/T9fiRIplSFaOX8L7C+vRO5ghbrmlGxT3DSTVgcgJsKKnj6+sjDcPniwr1fpcdSMOeij3I2N
4eTBTjial0pOHCdWPfziAEmqtawSs0qpwMm2O2TNNjz1q98fys12Ht6/2deLhatTSkfwbDAwfGrP
I2fPA/zB1VGOYYjXe0bk4o7/z0vyeJWARv+RrES29/KRskICVNorEeIqwotycz4tgRLn/4dbYd6I
VY/aMzydn5vQ+oH95SIYP/Q3iNLTjSa0seQfBBtvrHyK2xalSh8DmFftJPqnbrO28GUyw3GTEMjc
ITSbDPixry6CQIp/DkkRnGHCRZ+MkYVXirAps7ZuOL4iIfBUqJeg/uRS99o1mXJu3n+Eb32LKC+N
/y1YvjJSwBDJIN/aOPP9dTo3SkARFBOaxNrWGsIVvqoD/fZbdyz7JxgG/QdL4Y09hjCOR0rV6TgG
ebLG3Zo51dEg+E5VJqxooKJ44wS1Tx1T+eP9ERW6RK5TDPdOAf7og5t/fUT/pWkdPYSogONF9vIj
7YTuLZfyS2TqznjiZRRe1DIIWsZzntVAOJEZ3mVCuf+HDYd0Bn3B0WmNSarjGv3P1iqLYhqyhSRg
M/FFwobPPV8CnT/iUFJ9ELueLHdWHjAvVIUkAOzhRHYvL5UueduEDn5xxopnuhng8212S7l//zM6
Ler9v8vge0MVkUV/mqsxeNQYhW0XSUmPQob1nCyZxpzbKAUW7ZPxiX5ie1HZ4iZVqdoPdDtvU0CE
H7zRk8/51c84Seac3lglwS22iSOkQuX644HAcD10fmODYNe7zrNlxGqm8IaYcff+Uzg5sf5eHYEf
ihWTSuorV5oRvxd8e+ciCbJsvnAHyFJGNi97wEwftRneeq3/vdTxQfznC/K07W9usxTJHIbFTto1
wG81dR+81uMC+E+e//eGcFPklRLNkficLBCx5JhZFyXo6WL01wtYZU4aT1tfjef2VobGF7+X6T9G
c8eLoqRnNTLMBKgwOAli7c0ZRrcLs2RN8+zaRd6UHCtX/7an/73KX8Mc5DP8cxoqzwyLpIICUxKq
LWguGfW0qzNpN751xlzYxAyQ37Pjv/+BnGw4/3tRQg36F1ybZOTlW8NVEfTO5hQJdsQ4C7dlPxc6
9jEEMcE+K/B6sQzyZT1k80C3/f2Lv/pk6Ofz7aNWQGzPXntyJI8Lc/sibZ0Y//fszBjTLfYQvn5w
lZMdHecyRMNH9zfatAxvnsp95rpggAW+WZwVWwYbwK67z+Wgwp3wlNhNG6d10/bt3rZ09sHif7X8
uHRA8/norEE7xTnZ6sKyY4K8bOzYNLrcvLFcnIcfCikt4URoXCb5QTfqreuxLjjzieWQq5+swVw7
tZXCbIm3ylmietWQXEvMv91Zj8n77+6NS1G7x80Raxuk/qftAkyWQM8hqYlTsg5g1a1OFOcyW9rw
b/PqWKdizsZhjADbC33spE6+0bLyBryqjyzGyegu87TtD3+xmJbwszu50ONPV6aiy0bZV6sNzOv9
O3215Rwvf5wj55cce5onwbHF8D8xcI7xEhWXg9DSihwP8FFqCJv4oDM+yOperwqG8+lBcxDT00Qn
8XJJ9hm21mXKtmbV+KlhkLjshiKXH6yK13f14iqnLjYVTgRiqGw87oXhx1mAS2OtUN6ZeXi7LPZH
UM23Lkd19ijOZpCC+3t5U25L7RQ7vyxhEzPact87EBbyOHdruwYW1zqb1e42WRfO/v2399bTRDhE
GYDQn8L3ydOEx9Si4Qcub0Mie8or2pjd9I9yIF4SY7WIoqno0AFixb+8u7rbaggLhoPju10/hUbX
JnQx+g8qcK9vhQEImCjHsQyfWPzkGZbLkmZrGZaJBW8scoOiY6K8+DdnwuNq4yrHGhEtUQpTp6Up
7JcxDQ9EmfSORWTGyOu+ADbxwbnzevvAFAsBFVI4xkI5W18+MUr16WYPQQljegN3kBscb6tZnqmU
Zv37X8CrI+6oaCKmOs7rMyx0esSN3XHKtiiqZGBU7Keu5ubedbNhP5SuSqagExcZRdT/w/2hhDia
WCMLYPT15f2NmgecDTxF/F0HWsZI2ScL+ouCsfXBSn7rUbKiOF/IV6iLnHwWbg3agtEvOjjalp/7
HCOPbgnMJweB4T8vpuP0HhokKurHst7Jd27gsrf1c1AlPb6Gh3Cq/4y295H04PX74ns4WoBTYjp+
Iyf77WSbjKgz2coH6G9fZzjDmMI7+RVzr9O1kff1davF+FFv7PXiennVk30i9TaAaeDhE5iQ+mzp
C3nopsU6e/9bfB2L0NSkgsaxyQg6/c2Xn4WrNpi7gKYSEczFTVPNOtp8heWd01uXZl7CVi/W1D5z
cpk+v3/pt26QQ4zMFu9naiAnN6j01AuhFPmQ56nEw6HwqpLGR5WkN69CUZvuPtVeBtZObrCckdum
bpH41rLs7b6r0JCZH9V1X3/y5DRshNgZUwLBSublVTrfAOgg8xJcg07nQ7f2k7XX5Vg1Z0ODL8r5
+4/u+Fm/SDp4UdwT6gHCcozyTy6HM7IzDNopgS8NziGrBn3bukWdlOOxVhXOS/jBZ/LGEqDqFx7V
KEQcr95VDu1SLD4c0cAn2pASwBbVzi44I1GRQGP64Grxp6nZvX+fbzxW9mNEN1zV48w8eXlSHIOv
YSmTjMNnDyBJn6fFTEm3I5n/aGj+jYdK8I+11XH7J6s6eahha2x+mA1lMkmZdYyfEfrFqA8CD6BI
OOVnldMVH7kzv3GHpHGUsTjg8KP4C3b+T5Lq+Os6TRiFJS3N0JjaUnrvrdI+03a3/Hz/Yb6xEmhc
scwpFNPOPVVQyRncspMvTYKO3gdftrhxrT+yWX37IhzZ1DkYBTtNhw2zz9DzQYhEAL3u8tYwknYN
9Qcn6KunRvmEY4y+HzWbo9D15XJTJG80F8suYbZ8uK0puye4mq6HfDO9b+8/tVcbJN87VHJCD9Y3
Dl/HG/7PC2rHdjyKq4cEoI19n6LMSs8LvTHkmnTpaIQJJ/ca5LGz9kP1vVzn0I7e/wW0UF89VfIn
pJIEyEclCMP0L38E6VzF0Gc17DbXqJgDF9quLVyNaz1lVew1zoQlFrhkDQid+UngTRHGpYZXxSat
O3B3YWGYDbTExt7y56JCi+Gcr3XQi4cccHQvv6VbVbblmS+WSfxqG5h4AcZJRirKCKO8tgK6AfQ6
tcE2tctgJHKh3VseZFiO9v2i+hDHMy/P1+Ofz/VgPwEYbeQfUxr9+k1b2rM/jY0/Nr+GypFzbM1b
Ye5KARGxjEpTls0FsPbiwvBLSESzXy7bo8pbSYO8nbOx9PeWU7RzvJnVsoYRHbZgvAYwiVtCaed1
8EB5x3IuPWYpjV/hxOzT14qEEJJcx1gUKDmeTAMarxbl3PLjO5UCCCwbwMzW3K5fzE14jEt2skzT
pKFJDq1nk+H4VTn2WH4eO4y4z+owTCkQci+d+zRgZ2XrxB5W5btn46AzjbfvUioB/tWoQwdqTz6J
9QAFtoSxSsyv8p0JO4Rh2iYcwibatj41ki6HTHMHSM5sf9V961nFQWJJ822YSGehq8FnEJ/Qy3bp
J1mE4OaG2ZwKEpVl4qd6KEseTXDIDLXaum31l97r0bSGGdYROzUZ4KlnjPbL2+noQ9MkwhZz+M1N
N3/63s9jnc8xRaZ2/jJ1JUVXOLlgVvLYEik8jdy2pLrzCiUrsohMzwP9ytIQDmQ/CwPLb57y6+xr
4QbLIPY4CKxLfV7PgAZvfcglcIwZmwmc23X1O2BPss4AWsTHriwxdrF5qvs24qxtkHe14Ngf9Gav
KVD3xdXiNpjsrP7pcGLD52qECLIp0esI0ImOv+HOX8DAGu5vS2sHYENrTUNu4Lq3+GUeF8EymmDK
56EbZZKFHYDJSLKQw/sy3Ro063PvBfqwZW7bPgVuZYDaQS+Rwy/s6tlfv7NXLpYRydmp9M0wB8gg
D2IKt8mOrLId3SyuMmnPY1QE2kp/T2OLsTd9T29ibEFsm2k8Bs6mJ2bWHaXHJc5KMWxPfR5q8wK2
uqO/Ou04Z1/sMJXtPdOtQIDcMBVrzFiE9iEjyrRNlq7YjOsmyFIG/inG64daoB6RCaQ9Lj6ug3+1
bZDfHiT4Ob0P0o4dKEZ2N+VGwiiRmYmzYavpvOJ7Cc34qXVgaeV7OJ7YNER+ZWgkIm0p2tG4tEer
6UNQhsYIyS6XIp+WnZEHlAEjbVX0Ai5nwSRnCBCrmfUvNxd0sYBlT6iAIrPbjM7ZIxFqIadNptCb
CetTt+sTCktRZhFT5XjZWxbWiMzIl1CfWAUdhORndxgVnA0/M7Rx5+U95glM7WwpSBItkcjMERus
O/9syq3M8wisaDjO8VEPMU0XvlkPjvxUdYZbj9Dw6ryfD6NiNHiKF5IC30t620vdK9iIXjPjXVTk
YPMku3WJRtoMZQ8vHh5ebDlC9FVczODMrXNtN2xfX9Pa3eb5rq3soQp3Uxv6q/kVaCa5D9EdVOTy
2JMU/rWSWqnLANHQZO36TANtXcNtNnfTtGELlIRiLcebphy24WzAz6OAtwIJqiojfNzX8FfQWPQ8
9rLcvD+yL1b/0jSqyfjuF9bU3Tc+E/mo/hArITxkkLT7ZdnsyZEFJB6ShCqW5dLwej+930iQ5wdD
dmN9qOvMsy4ncJxTzPZl/PBlg8FRMW/9+Yif72F1UxOTiHXITKh+a3YNazr/HDJ5sAdYX32mr9bT
72n8cHLvg8Jtqh3lplFZEU3vLv/s9SC5K4ZcB0c8Wja175/cU2E/Sq+EnefOQoQHfhYtByzo5i1G
h1DbB+TWRn05bS32yN5KmB5XZWgNj/ZsBcKIRIPz5JVwq7C+s6qiHq5MTmCwbk6htiv2u/5RO+aW
P2RtOKQ/fV0EzW1ZicC/lYOhw0e0QEO3nzpR+Elu9st2IFbdoE6rFtHobhBN+ruDXDzeIFstmr3K
ChX+4JPt+OZSE7nL7ehZbfsrBKHuMVg48hx2nV5G+3fhLFSnI9GNFl8134ihbl27oT0l2k16X9pN
D/oiF6XDaL+j0rp6SLNAGu2Zs07e5O8Nd8yUeaSa9qmK9RqU4x/cU1fj91I5A3zvXOI5LjDsFY71
wxqVmm0m6FuFuysTGstUxzghZRnumID5IBhDiT2qUkGJD2qKj2D69rc/N4YBzjYYJqZl88yS4fPg
lEb/4BdOUxAxYOu65hHKMO1ZcdVttosyxZwb8KJHLul4CIKlZgadvsdwXQh3tSOEMlgGBR248wjp
wTQ/NehCx4gZqmJmazQrM67QgaCxNDtBIwljeGRFRlU4wYPKaJw+YEvc/MravgyoVtYLGNG5Nx9M
QcUstvkW4bEP2dj8nGYd3CHw4sQOGyNXtx6clLOM9ZVeVbkNBpvdZ3gMTBq/HLBL9TQh6rmrt678
BaVWNmd9p+zbfl29WwZPM/n3WHjKAvOI7TYn76JdAWx9IVIIKEnnbtgcoFWV6wFDk1TuDD91VGx3
4eie6clA1oLct3noTJ+XtWlxPo6bASq+THMjynscD2KEeNgRuFBWyn3puekV2Q2e+31T6+dCcH6f
99IanF2fTysSbCkb8FFmtfeCzXT2jtFmB5IPXEPA2PYGorZ0yJO+aTuQAYjGk5HuxXxYOd6eAJ4p
OO4pZ0zsVgsvpdhqnIFAD1gy3sZ1rs6nYvG3yFkCtGO4xYUZDkJqXRKAnJO6yLC92LCnbP0zaDRS
YVmzBmZiCI6hyDxeKgaWWKH5gBPkxKMJYDuxlaVMRHZZfsd2Z32b7K5dImsLp68OkKKvbqbSPzmd
nVtzxP6EJyKEsc+Ljj6S4Y8G66ErwzUKg4lgFeOY3rvq00ZVt12n2+lgOVPZn6uOGZ39bEtL/TVy
HhJn8AXkaHdaaQN1fJreFDbOLt0CvONL/s7n43ugEr5VQJ5lCtg3Jkbp/MTRxCLoEjdsZfmJzRJ5
7Ww9h6vbXGZ2p7Er9XlQEVM50j4UkBuYKtdF+b3j1RRxsdZibzP57fJr8VenfNi3yP6aCihpFjT7
0qn5V8qwxOBZFbR5ZJdm9jBWZZmeOVm6WpFPpIIEowxCyPRm3X+uai/I975V4mkTTrMn9zZm7bT0
Q42ncqenbgOAhLI3Eq6ZQwXGLsHd6bnp71Z/atwvDURLKFGeKCXgTr+foioflLp2/axn1DqzwyyG
G+ubScf77D8N2rDOuqxs3PPOrlXKXxIO0aU/mzqymQxaIulLNrMJYHG9b5tFfIYAYXQ/zA7AjgjY
M6PBU3OW5NnAf9au/LDaLeFCxOf5hZuhFG/9y7AufedAjBuIGaxFW/2utK3W3x7GK49N3XOelHlR
2Ek7heG4lzozuBcTH3miJaC97Yrc4yJVo/tgudsUXLQpcwBxbi8ZsIesNaIe5f2lWlKCy2VdCfIW
3YdW4nVOpiC+OCG2i7kqbrbBsr5PDhDiou4aJ5KGnYFvDcKyiNt0YWOEae98HS1j+w59FCdasTgF
3IVZYlngInFoHqtxWKiNVZOc208syw16d6s4+by0MMRNTlx7r+GD9onRwXLpTHcOYxh0/LkJXGyW
ZFke2Ge8KnfZ6zlfITwRP9wtjJuUu1QVEmYhPer8DLvewdtDg17BVzPG5O9TmVIO1iJt4HF1ynx0
VtBAZHluXu4pQk670F5Qg6YqTw/aWgx8iNwsaw6CeLr/Bp13jfrAr4oYkiJ7F50Nv2qilRHJ5mxk
3vWG2huAUfpHIM4HX0KTHoAdEbFWXiGWA06aqjxrnQBKFrEKWVvFaymx9wv57xjl7E7JpBzG4Rlg
yb/R1m9+W6bOfuV9t/7C/iV/XrOqvmpdtHnwGUV/o8u5um9TUavE4IN6nO3WmA5GZbf3YyWwwS8b
U0MaV15NUGCkoUhcAgr74JlYeJ/bdTPd02d3Mx2T75O9adnadyMzdtuOCaQ+yYFRchYITq0YGS/+
WGntBAXBYEuCutS2d0NXHnMKzTBTuEejb4x74Y+++lq2YVCdS6ciHJaL4e90vXAORVPR2nLX41dX
RJ4Q+VOZMTkfIVozmntYxeuULA2Ozge24u4aEUXKiK+tPcZu5tCLHF3iFYCQIvxjjJb6gyN++Gdy
XDLbpUyHLZ6N2aVpGUycZwjs6oI8pLF2qUt6ju7laBipzGZ4XteVSZcst4FDT6G2f9IsIQfCtxdI
qBTj1wB22o+m3YR9YTOdfjANLyhiytnjgBcHVeA9kytVjwl+ivYkzwfzYenAv3CY6+y71/aQf7ST
Pofwem9n25pvQxGu1aEn4kE+KV2miv2GptOuKMthvzrNVOxCUwVplM/Fdr0OtTL2tbOqHz6WpFXk
ik3+LG18EnB6aW0vSZXlH2pjXAwKN5l+ngwHD36aO606W6rJ/rGuzuwz07N1zz2bh975c1BeW6Vl
/LHmZv20COrge3uYvOcFVu197uKSwUhjPV3MXkaI5NJMWaINjc9yViPCBde7Fs0fqAviRzupEja4
3rYvRSexZZk6OMOfy2JwaJs2S/vbrKdxg7kYVtVuEw7wa6TB86VoVD+SIGzDnwyy8PfN7rPbmSP8
xqtz+ZRLF2jbwlP76Q9yvITkYBLrt7zzCA8WZcZ1JYgD6zo/ju2Ce65I8bYa09s8nz+FI2l4VKpK
klVt+TFNCNzixrQahTm1UbhU5E0cjfbLtC1zVA6F6x/oXJpPnqxcD3+SSXx2RpflbjF26VOoIodP
FGPtY+T4yicrRUkQ0G0SW7hbbcUIR6VUd6Hp+Tr71SKx31mDpO0pHSkPfsmzxnW9kV7czdacRfPk
85Gli+N8Tocgf0B5Ud+v1kwdiMRvniK7DwcjSnFg8KLGC9RdVWfu76UL6+t1KqbsQuXCdnZhQBCz
H1UTyLiajx0VIzWzc3Pwa7lXKgzvOdO7Ilncor0smfCW52NXe9+7xRYw4oV292aQ59+AJ+n5ws/G
8C4P0w06/VQxY0CNxYVxDdZmF5jKB3ZnOm0ZZ07v/AoGWyECatP60tGjfnDWuZfx6E5ei+XRJtZo
480cGlqR635Zcv2YZgryNLuF2+zDIz2pcQK5xgOSCcLZPiO5S7l5ns4Wbo8k3fY9zK/sSzUy6AtY
YnCtKBPEAIlVbcafuiibS8b9jls41StvPwLx9WOmaOSNjxc85r14O/AA9OrFmrGsz/i62SrOe+21
0RIIb9hlhO1uLGrHOHeXldsMGYLAC7JZfT9iPTs/6fClX43emb45yOm/0ybYLjMc2lUs8zr8FqxL
94tKYH0Duan5UbraPu+4zTGmS076q+gS4ZaB5h8d3Bqm53Y71QHXBReVKJHKdZca9mJFppMOPFn2
DOogljvdwSJfSPYtVBHsnv5ws5ClrhFGvqV52W/C/b5sk3sN83x8rovK+Wb7tNCiyanlj2rCeSpS
NfXPGOopUHPhlrUVjfMUPNNhJkie8zC70u6gxmjjIV7jGm0UjFap+aqfM4IUw5zNZEtBPjDWNQgv
2sg7ngTSrKeg8Bx+t9UzEoJwozs4fZlW0baMihSIsVKSf110wyFtxHqdBkcHao9WrIS+a/lZPOVd
MO+ImmBpOTCZH5HppzfW7K1L1JAfAZvNjlHb4CzdWevhSRgtvQdwMQPOsl0E4zY+W8vm3Hs6xOl/
Erq97VoZfHMz29zOwyqr7ntZdj8lEutr7CO6bV94RaiiDheMR0NRSI0sTmCG/49gqHppOQLSHOtM
tljPv1Wt4X+b7Z5UDhWx85AvC0fH2sFjT7yxUvWFNEr7sp5Ikol9AdYndmuKxyLosKYjZ0hJSAMH
M6eJqOWq0a2cot6phyViiXs/BB7zGRiwFfOjkowY7mFVfYbpS4xpUvgrD/WQllejxijhkApArcFU
+b+zxmkvjrBDldQLIYYJGeCeyrI/JMiQ0zVWgQigurs9Avqaghh2mczNXxc0m36utQy9PUABa+96
CxF9K0tdxNY4Tk/GsIY3HuI+tPYtliRR5Tb1GIf4P17SyuzciMZb8SVrKtnHvYSijinrQuwFQH6w
I2lnzZc5FP4aN2sPAko6prpygmwLOQplcRfgxOtHTS8Lf28Hs7nnHfeayI1R58aaxBPiIsbdGXq3
psSt3emqZjpuPavoEt37Yh3zC5wjORyBBQOsZy8SZ2FuqOVgZL3vJ6MbMKXuZmwyDsWyi9Ss9WfQ
PEO40yqvLrd2G10SMHezo1Bs0+di9TjVWj+jjVnPY3tW+DSKdhrl4aOb9vp5CJUxJLzD6mpW0jIT
wAd83HWVNt+AmfY/wqZ2stgjQvlJk2G7Lv1V5gk5c/tJqk3UNwZWDDK7C3uKwInqbIkFfDoX45Np
bw1hRzE78ycntTIvCdpg2H5UWhhT1FaSVSACyVswCNXJDCe7sg9HAQAjzsUY/vTcYmx3wzjp9WlN
Z/NLQOPwbFuMnIWjl/mxa9bwZzN3db4PzLZ9wDzd+TZ3ohzj1RbNE+xCz4kMMu6vWpQhxkte2O3N
0eMrDb15rXdimsNgp+a0L85Gat1TZLWOqa+yOiRm0aTFXzxnorxoKgtnAJsCdp0UPeCqCLvSTu2C
oOwqyhx286VSGCdgn65bEakxV0/SKQlDLd9sfQB+/JikWwYurYLBnxJDb+qa4Hkgl93qbYAVR7S7
Yzq/aaip9cOz2BYvyH7W+lhS2IxhuA1KEQQ7C7sego112NZYF25LZcqfpRGLTemOQ6Uf+7ijp/3H
2nwD61/eQ2GdueHafx/SGafT1J8HO6bGTFoDBWam0iO8rr+YHEvU2HTaNtUhzPWoEo99Di9Ja/dm
LtfqajHE2iZKrqRCmUa2F+dqxEg+H2W/7i2LGAMFTIYMuOmbsaJBo9q7cpwtgz++dJ9MuyRu20pt
NHtN1deJvbbwbpsa1UCktrmn4lY1/ids6Ww/kr03/2IgXs0RxRCjTzxec580o8gpWPVhdrNsGONE
FEoq47Cg2l0TV+HQSR06DEY+Hcu5rtN0uqOp0pDbb11rHrfv+rlQDjDUAQ83/npBNB2J1FzuLe2E
n/tGSXVArl/eTG1mWomLR8StDDFwxNNb4vreeqtFu8rMZyIBY7JMsZ9DSkYPTV5maDzKbDHjrmsL
fV05FanaEZbZRFBSXbXrtcC8U9R6rS+LMTDPxr6XS9TT/7/P+aokypo6yKlVOF3GZlywoAq0Mlmk
kHuRiHpudpgzO9AJ5sQ9rcy0lEfGcxOksTen6tlpa2kccrLUc2qq9ufOX70/uR06M/tWJrd44gPy
I7eutbGvdFbpZEyt5X51RSMi0yy2CW8Mp/ZpwhR+Awe0R/C94Y2lAkQXtl4p86KHrT6teKi5MX3a
dSDaX4NrmkTj1xSJnEHDn1IIfrarpupnShoBxTpoEW/phH7ULDibatOpf4i80BQlnbC6T+nQ97vG
F+EWC/KDm1CVRE5MF415ZBjAdiJvq6vz1LaY65WKtkwEuZOxUZ/IdYxnenwNb1J3JADKccfYLXvn
Szia5NUmQ5d3tHxMShiDORMIzXMVySqgJ7X5sr+ZC0LeBE/u6rypcmKMJRPLkCxrvvyw0s0A9Qau
7Kqsmto8t2A53o/asW/R/gLidGUaUmE1WtjPDd2+a925FMDyzJVf/zYZonAJ+9/WPKrPok3lg0i7
od6F41D+du2K47RflP6xbmL8bG9t/nvosPAgObDTz/3WemxBaWc9LLWDZ+9C9enMtzrrZwqS7Ru3
yjdGX1TPyaza8bvfCgrzWi84bs1BXjOSjJULfm2lu+Occz7TQZvuSFV1H9uZuz0ikhbf4Q12HGRh
rqYIPI8or3EspZ+UyWH50m9BvqH316APessff48Gni1E695vgZGjEZOMBp8sawU7v41q+irAuFF+
krNxXZf/w9l57daNbGn4iQiwyGK6ZdhBWbIsS74hJAfmnPn087HnxtoWtOGDGRx0t22VSVatWuEP
W6SZ4zi8L7k+e2/qxXjJcAT2LUBmS3HDpBPm9Wys0mQ0U+T3s1jId1myvNVmxUTacOS+s62RYNVa
pvrQ2GXaXHYhpsMMmIrR8CMrp02JjLatHYZGIpVloLBi+L0ol9+8oS1YkWpmHp6lyZOYYpql2UC1
5RqStkeENIlx4BIU9LWLkEG4thbVfbYpDeycUluuCHt6SflBeu+atlL9xnRdSq+c44ZSeNSrh3R2
usljXp50O0eWiL5ocyLuW1IQ1cNgh4BC+t8SDuyY4RP0kQFm/Ky2JNnRjAJ8WNSjmxHroCeNibUc
JYzAX7aRptItxCALj02yPI9DqjxGIm0TRsFt+1pmId3aEdeSzB3msb4zkSf90XLz3NJpFndo9lba
XQMWHns9zMCw39gmxHNaivZbSOdP3af6MtwVquiKy9DssbdtOF7mDjIi879U2USPN73hoOg6cnnd
TpwENE+nJB4Q2/itxAueRJZ4xvlrs4wxUZ3Fdxps2CFo+xFD9LBjxI85os77XTSSijZXzftMZBl+
SmtErlCBBn1TMwbTQdkRir0lndmxdqVav3ucxx/kMozdZW2bXDkLnBvhWaMxv9IHt6TXAULem0jf
xsdEAo/frjk0Meu60kn/qoi+HTI0ONrS1l2f03kUL3i228IdtUy5hPRe/TKticYzQs8IrqaMgL8N
uTVabq4WzPCNyGqORafwk4t2bEhppZUbOPXaxm/mHgbTDlAE27C4gHNVyo4yC+F49Qe9E9riJUFt
9DLGh9rV0hbq11yRjRYomOMk3pTk+Dlqasgw3orp//poyVUP2aQvbzNIrhceCJcWio28DCzYIaYn
m7Hr9xP66Rc0fNTJrdhCX8iWytyPdIxmvcpeFX2/iF5/UY0yeQKlGn8f6M2+IOeJdz1z6uKpSRPj
V7tW8eyS9Kj0/JnNvdVVI69nx26mNjBGR/wAOF6vrhamiADgRiGzo5rl07dyjVrjQovLsPV70CBs
ZIidvzmPc0P3sGFOnGDDS4oH8qYJzEyJ66BrE3nZoTbBuGku5a9QL+gEiMoO/bidzGlnJStowmQw
VIWKoVK66Doy0oJnZjKgeDP7ddlVw6DnXsG3uyhFpTJLhpD5K6un/r4uV5JaJexCw1toV+uBURqY
xNVqrquXa5i3oYswkfGiaDMToTKytX6XUsA+WBm+l55jKMpyTNpYewQOizKAiu/Vo2ZVaLhUvaA7
E215gBuFYX2bl3qdE9yn8ovSMh7jlsbxw11Fbd2rnTlGu0npi+9WTXbkJSXNajdXIoP7TMvrx76Z
jZ9wLujPlNlQWW7bl5AvniVKhuJaXxZtvcpamSiunoV0m8bIsG7B6taZb3MPr4za7YagpBgD9LoR
dQicsYsh34d5Y6WXGuGDznPc9CLAFCl5TLNood1jTEoSVOCSJO08jbZy3ZsrZpAD6GGRrdkTvC6z
cAv0LCL+eLv6ZqmtvcsVyYxj4Kb51SGiK30mPuLCnIowQ8PSMS/MzFZmGvrT/CXmVT7V6wrJeE4d
PK2VjNjnjbEWIzlcVk29oyUU3XXxps+RT6Z4UtR4+Abfg+NXDiEAlKWo586Ppd1JL1JqoBgytLVj
l3L+XsEJECClVTLo0nSCbUaaxeEstbZ2RUKLAXETwJHoJnYUsYnZ9HgDFULf5z26b9wGVhjImSLC
ldni7MqxV9IrY5lC07VndU7caESZyMtLGqoHezGNX7XRxN9KQkrMS7CGYyVIiXwbDJR8WLN8uFqk
WiVXZGfm1VSrVrk3xnJMPMMoANWQOdCtEWIUrV+MmkIDZo3YPLFhVC/jMvAgjZ5E9wVF1zdc7xoo
PkqFwMFq1+HXzI7qBTblalkejX/GAIx628u6Jk3ZFfTUcXfERW2APqu3N2KYqh9KrhjJ5ayZxgH2
9fDDHHMjULV4aG5o3TPz6iFFLgSlxvztjEXyc2G2+iun+/okcUUdoL6j6OPpWUT21jek5n4y1vK2
B+4BQowZLDpK4zIzchhl5i0aMuSIbk7tq5VWBMEhplvOTdJbrZdmScenmCy2fm/XpXTLuJNPDtCj
1zgX85PaWPbgFlo5v2IwTSmaxqNyTz6xglBp+MtbdvFVyqF9yuZKdVxiNb6Liw7uBOSYbElalqhO
kDwyy5Xabe16N0EAhlYDCvK0uWoLN1sxzPLVEL38qqvWcC8VClS3s8fuh6ZGJfkIRVDth4w1jwUP
SEoXDvplQkpq4q49dhWYFXSrEfvUEaYda0AWHP2i3nMXxm+WnAwM89Jl1dF5ahLTl4phJX7ICxQe
sFyLsxqyD7xE0xNgy2iGMT+vAWy5W0yGtMIHlm6LrdRVadPuZCKX1U8ITOU/s3lsK1D4a35b5mSe
wTJGNWMtxruF76SjnHdzyli7mU0sgRcrkzxZCEs0WEMuGGbj9vy9ztTslYIAHndSKOujJhYV1orS
TI8yWtIHbRkFTSMxMYXj+qhqD7wGk+nc7qvbsQ+bm0Jq+te2pNK/p+2kS68BefV9gVn3ElVL8aUz
M1JsEOApmLAk1J9iY6lg4C+JfqMw5o4PVRk1r/FYbQhEapDMnZBx6/eDWmaKOw4O94WyDCnjJIaJ
j6YJqCWNkbl0p6bsf40QLr6blKAR+YbO+dRJEsgmmHE5QWVOSe813Rp9Fb0ATFQz0dlcNWLGFUY1
8Z6TAvlpdxg0cT/r03xfYE5W07qU6SuIOoqQpR9/ziCLCzfutl3cdTKpDmudlc8VA2E2tIM9t6fQ
GFBdZgex49J0ohW1mll8Hfd1aXmtxFbbjyb+0K6J5RBj7xHTHM9VZckPsggBDnXR3N9HXQjEIt2A
9q6UU7yARxuUZ2rz/FY3aHXz5lPltm776A46DeK5oSjlURM9PWCcmpH65t0YCERm1WD7Fk21J5qK
9YsaTZoRWPjrru7YJuIGzGRpevBKaFxRr5lMpVNhLfhX94A3SL3K+2XAIsZXGp0PHveMkn2OACyP
CMTesxLr9ezr8aIeJoXxOzE8ml9tPFgfDbIY3pOpDG9CX5nyo+CZYDMjjIVCXZniJxEmRniBJOt0
WzYoxuw4CgQ2oHnclZWB6R4T2LGJyNz1ln5TUeMVC5+mvVIkscW1+qjP/D6Xzeoq5hLewrcYH0bN
7t9G2cv2INAMuSxzRvFkblXIWFIar/TxJsKf1UaHSodhTy82qfbq1IDsmaVSX/KoHdAGS4tjb4Fy
9Sth/7ACGu67Ti3M37WMczNQ2rF83cIDVRozD7S8ySSOVjgXyBoyL31p7EnAd4j1qOSGUmzaM/Qo
bvIWcgHwGDO8Wa0cR7+VRhxYhHitRt8Jq6gmJZLJxWqUdLDrEJw6DQzQH7tGWbKbzKm4PIummDS2
T6tfZAYzJzRv1CqnhjKzB7Wf0x9TtVrfY/DgADJjXf3WrQ1FkZGjuiPnGLRNpKm4XkeDGpKWm6P+
jV2YXgHF/zGHHR6melmT7VkJ+bm12hqKkGWuHlKtBs80rww5CdhpEwepTcrujgqVqJsyrgNs5Eza
EVBObAco3eHNZJaK/loChiNa6VzDaTmqh7hrOBI0/p27Tqv1u5oOdOmHkz69NBq3JptPTm9aid2Q
m2apeTl2YL/c0qmSp2lhXEZPajKu4WBP7HDAlXEwAOxr0YaqJdW8lTHFMFuhXvDhWrAa2aw8Zs4c
AWTbAIiVgePQfmzGhIAbli8tJNLnSe+qm1JNZv2Q5rW6K5W5l3uCa5N5Vl/1sQQ1QUsQOyD6Cfl4
kZXMP8U2SQRTZ7sWjNLxMDtGwbyhSMyOCKTR7MUoBaIDWvmMt0c94zzxEcIWHFNvmAw+Rvs6mxIc
zTqd9vg1pDK6B+WcmRbeMi34XNoSdCu4N+I+GLGi1nc4BdHSTge9fa5Sbfo1ldxBKHIxcfbTfmm+
4Kyu5FcAfZPLlGhReNa0VVXMmPlLAJdJItci93pGh1S5hLXIGNtap/RVxnL6xYyPVdusyxyfvlVu
37ayoCGMw+FKPYD+LVPX0jbab/DgauMyNqrkK6CDvifhGusByEyigBmZobJkXluDwDpEtNS6K+i0
3fUI0HzwbNpd6wGHxDqJb5m1ztojCIv1jcRrBA8/WzLsnvoogwoStEhwWUeFUf4rKt/T8xzp87Bn
Jm9XvkNVDMZiUFCHpL6muR1Zq/LiIImGbJdtOjfxkDkxaLDYJrmuqi8dY3yAVWqivinAI0p/TTIj
DACHOECjKE0LX3ZghJh0bwdADgtihVppj41nc6eYZNgWSDMmfc5jXzX2/Trok8qwcuUxYSg3e5C2
0/U6divtt5XI4DMYGR4iQNO4Ua8ia+hp2tlTgjyC7g/4zKP6AwqQJDMrFnrFHc7obisyin4bYIgA
Mtb3PbgUJc4YMShsG+a3yDhm9WqFh4becoJIEQmuV6kaI0NGcKW5Q3asRpsJKTV7R+c+427SNUZz
Ehg5mnHtSrlctqPG0Aqz1i8kj9MYxCioXiAmI+iwqKWiUBx3bN9pVlFVaNJiCd1sIbwzR6Thc0QV
nGIawIkFtmtNxauRaRn84RIZTdRWx2z2C32UP+O1JAYqCW40rqIX9GidFAywOxCsH9q8yb8CTNTr
gKp+fhqjuIiPCok3s42k1u+tSENhaxY1O7I3y14wNRTieiK5eW3S0f6CXLAD+MgcojDInRVK56pr
/U1rJ9r3uNIsw0/TWT2uRlTVt61TtffTUhoq2A0bBHu1pfZFqGetJ9UBVBgZuQLzujS7b2WcU+em
yIIS5AFxhj6dcXlPOGCGBMcMSK5e5ooC+E0Z7ghT6+jpaQbGsU5RNJqa/+4B2TujW6lVf01oZE4M
jih8homRHxaUVWcfwAPjQWA+zcsCP67zGwBvzQW+KervaC5tfa8q9Pg82gSCq0Q1cZAkuCh2ICad
8hPh8f5nEWndREKdRU9o7I73S9yO3DC1Gb02/bL8jixgdrusdbI3h0u6DUwOFpOIJrUbJGhSC1zo
QsrpseMZdkuMpmMPFgOJH6V39oMeffla1VYyuQJp+CemuPRopq5frqtqcl7xyQXNw8TYaJgCrCmQ
ZV2xf+Zpsb4l1FY8lcjBtA2FNUovTVKj38Z5xuipiZV/T9B2xbhHrNDtJZ06pp7JxunoRgewaFmt
BeATVeXjR4ztLrpp0XpXtbTJ4BxIJQZllEZtYNcOsGvuFiyV7EiukcdAtrnBeUxdfEs11SsjKjEb
SMSUV3vyx+xbUxGVSeKAHg1aTegH8Fj8AG6a3sFr7cEZJlqhBCDCw7ue+BR7pPmCMi2phi8aWPGv
NbObR8NkjiC5Ha+KKtcf0lyX5X2TTgNSO04yLgfNHucvXdx1yKCurY4MUJ334X6p9PRhqPWOztO0
QFpZ1JVuI7kLoqmrZmd2QJWkmEEiK8rFuWvM1td6Tk0Q9clMfHSmtjyWctYG6LiTtB16qwbxwdB7
fjmGzvOjTtZa8dBaq1A0SDFJf7MrgBN7JDLG8HqkxgHQZYXjwwxu7pekNOBTi03MpYzotYcyBk62
gIAB3tCr+dvUzuFjSKb/E1Gorc26zJMkEJADBlBx9Bf4ICA9CuhBL00yc5G3vXD2TT5lTFlhCBWH
GXznA7VKjbFxqnXA5w3IQZNYG+F1OUxEN9O0PAdhQpPED0NoMuSRlnVHb5ps04AVcJm2wO/8BItJ
m+HBwPUEuEZ/0pYmeZttkL1enltkubD/2sZrVDu8K1MJzojMnySXsWuc7Sq9ML8ohQaQZ0A05K5T
RL96jR0Okwv9DTRTbanVY2Yly3d7MMUXk4GWGohwVRU/dhyGE3hDRYmXtQWpaa7o5b2we/sB98bq
RVU6A8BSVUWaRzykfYg7XHkFJU0p4TW3+it68gA+geMWxxbi1RgIdN97j7+P+hjCeb5Y16kCI0ID
9WeXJdGLRjcNRG0zFwmTWLaYq+mFsoAUHDfcJQA3wAFA4L+F5RJLH0TSyhjesus9CHv+pA62Dvv6
hOkbyTGQfHfQ0UkLora3bvrUUGZCdS4Men9p+tzWWfLohJlzx9iQjssUhquyNbjmyrVNBWrLnEjS
/YXI9krSQKmhgbJ0+wqygwuxKnwzY1oVu85pUukvYCEccF79ciFXsygQgd1umFRt8iSQY0xbNgfR
oQeisK3bre40CCrDeuyqLmq9cBjp7aHfpF114yq/RhlRzEXgMsGBiLJkZ7c16Qzize3vCcLfVdIU
veaPrcq8PLFhFfCm2ZCe0TdR7o7rojxDQOQbzwuS6Hayikd9tpBqacBdarTGSNHcKas0iDdZ6dz3
WbgaLsV6TNIQCsGBUDXl65To69cwGQcBIHzrMyMGN7zKtNMbb53ow3grDhThpiu4MHCjZ3RXLHWk
AJ+lrHYX3RLX0MXaG9uJABxboiCzj6TVYxbl1NNMpGc8r3ULo951zqZwB1BURodcdM69UsaoaDgO
E/tLfZyYZjAO7/yQsN9BseCuP2qpdBS36/FS7stWoRbtGbsHFKtlCg0xrap7bRHAAsCMdZBoQpV5
Fxy5IWjmeKn9Vp2F9OwVCrQ3q8PwOuqTMgXT0Ip058ROxpmKHZNMCwDqCnwuilJf0BJMfs4RjZlg
WBUxekUFAZ7EbMmAXDiNllygP+YU19OY2HdGkuWNr49rDk2rAmN3C+WHofYAT4GX0ejFT5GVotst
8RrO/jLTstpFMYmxL3iLrb8SxMktUqZUvNi8VgRdIS18SBqLXKLB+kIB6DmShCyc1V95OWOonsD7
eKj6BYWXzQbgGkOE/hnMrGQIWXXmdWMwd/b0damBFtt1ihajDAXIWyKXqzBIuRGhAPIy00kFiTcB
y/Zz+EM/q7Bevla5SG8lqHR1AwzSO6Yba1GIVvVvOxwp/ujr0iuke0jGlRoMbHorV7+T8U29R4lS
koKOrX0rar0R+1Da6/dImdRrKKajegmZTP85GULfmjM58Ey8hKIjjeF4ZT6qlreQC3QBhl8fYsbs
GBx4gIA4UdacqvcxpgeZV0mVDzaqqvE4dC1j5WYwGe9mauccFyXqp/3E9/6ycoPPB0k345jSPbnv
9ZEeEhpnwxWACG7JCvTJDdkB10WudtXorh1NjL2dNC0NLA02wRd6kjkpSDVq4KXKzL43iwowLNdN
dNvkIIndkbf8DYT6eLsVekBx1Bw+mKJU3R08yfBHVtNB9kZ9psKQs50DE8FS5cWJFw5zVMeLBT4r
p11RpAjrBqjhyR85zTaUYbU6foxl2VP5qk7zgs6QmdNkK/MfkWhaUBBhRksJNndeg0kv60dRgQAg
yIK/kAaax27SYUruc4qX785iriN5vA4WZKJVa4DCIW0EJy3zB5nAZfCYQplvht1a99xBnb6rwog5
N1u3DdQ+aknx21qvvS06LzstpbkTpHNPG9uwV4CRsV3cbhjUxY/nZr4mcyk78xAx0V6CWAq7QVqu
Ua67kVvzkFWVfrTpiWiujcA8JXw11+K2gwz4sw3V9daELdq7E8CK4dCv9N/u4J6FaJsqVsW7iaVR
Bbh49dbV2pt5/URdoDwpDo1RxkC1Cj7fTMly+6kWL3m5SpUckPLohxOlo+JSfoFRDAWkqX3dgBr/
ZuEa6jBycUqDIKHTGgNnG9GEBwCULF9Bl474bThQl3Z6DZfHrYYFL9rP+c6b7sOf4gaYByD9iVyD
isgZXcgTcncuFsNpAP4wEJbad2WoQnfImmFvZdN8pyg5Yq9KGPHp+sHPs0HsP1/+lPC9LY9XK3R8
GxlbpmDvudZwWNse2ErhQr2iHMqBMg8HFZSgDruzvmVG4birIaPLds6BBX+++KmrGAZzrK6pKlNH
3dz0U96vjk+YaTC6K90s5MoNWhFykApsAYOMqiIB1kQXLYKZzfw8oaKCIxpkJWgTkhga3o3ZP5/5
G51yz0//RicSKwCew6Yt+BxRJYnDjDD9NHI0j1TpqSEVJvAwC29howV5Pxnoe9nLvizpAGhTBDR8
oeUAnsQ586ZOJQD++2thYrip3gr9L2WxZiZCD5KSuCwi2q1w5yKAHTndyKyrzMr//C2cakNsq20K
H9ambgom5kQmpZ5kic07SBDgwPabTCwdeBx0KdLC2ZjfMPrVzojofLQNkdwTprHtQWGcSF8AkOyq
rGMODx1QuzOBmZDmCrC4vTofQc85+7qEu13p5r/ZP2wWhyZIY3PbgawvTnagXcFABP/CuA8hPChX
tH+T+mshuQuOdIIYbX/+av9+0PfrneyvxVQgptQ1xMNSnahop+V6Yd1L8Bg6WPGm9xu7aR4cI492
n6/8985mZcRnDESNLfyotr/ZH9IO3WJUIpHsbByS1IsIbCsXb139o1bLf+8Tk0C2DYwMmjjvV2Hp
RHcaTrQ+if7C2KBvdiEuGMpPXyzw1mf2zd/nAvVtwgfTYwaCfM33y9nSCZ1CYae2PbdZT2vYo+P4
DXKNOHz++v4+ExKdDQs3csY96Ptur/eP1weVq23nhLshbLTmSAYDFwv6cOIB8ISV3NLOPWO7/uGK
OkJMMOChJpyqFwoq7KYYOPN1rEw/woVGl9OnWyexjbM71BrtMzojH+0QrBNsiBA28k+n6uITjhCS
yS3RuB2oV5y17mq/trqx/B+2IhZEaMILKflqJ+8yAUxORsG7XBurAevcO2CO5ubMKh+9P+TKBeAp
XFDAxL//YpMFTjeLWaUHIWBCLXTWQxprbTDTY2WCTy/s8y3y0WZ0VAf0AGkZ0ezkhJlVa0SLvW0R
MTr3U4kwiDdHkaUEQ05ScyaSnIoUbSfN0S2VtyhRjTi1KamcIScHhnnciqh4TRjogQ/NgK6s9ZXd
lZslsdKPT58/4gfhi4sBETJBrMT4TXv/TtfQXnUDkKiLpgCMTmGF+26h36oX6a7JQ5suhC73Ugfw
eOZxP/iaiMAybUaTieAiTxKVUUuq2G446V042C8axOuUu1iMB8zKhl0EPzr4/FE/OA1bQoY1iy64
kk5DSzc5PRi7nFkW8FDfQNlyNyj6OVfyD76ipaHoZgpUipB+Pnks5GqitNzOXKhlYgb1nnXpXu86
oe5EqYJGTlJ1uRXgf+MzAe3DlbkIoLBhFohe+vtPGYL7n3vcwNzUHqijIcOEfthxNmiSdOKN2A7Y
dYLKGZ5Z+INjwnoq2QVi1+Dbtr/YH5G0hfJuwTDlxWb1fNGV6higBKvcO3RQzkS0D54R+T8dAxOO
ymYX/n6pJle1dTIK2Plw/3ylBVo2Gy3E24QB0n0NTPk5E845veIPHtDZtOHxDzLooKgn3xTCNBrM
I4ckEQjoqC1wJKgt4T5SYSn88yZ1wHw4uGxge4MI5vsHTCGd00/iAUMEgXynB8c0NcY5vbe/j8Lm
uKBismqg+GaeSgKqo42LR4MPjIKAwG02ZeD54nQ8k4p9sMqmjcf/ET2R0D8JnwN8laI0HIbRFhjR
WpQGaJ3Y/OdjTRbNkdPQUNRU1M/ev7FZjceZ9B2QBaCR4rZFXKfyq1bpz52vDx6HwCxQs1e55NgJ
7xdioiSjkv6pu04okyaF1noAFs8oDv8dFf+zFEUvC4t40p+Tp9FIWKa5pMnJ42YXBM9kCZIO/Ec9
w/oPYFjXy8u/bjnEeDFrBKJubNYqJ3EjAdZN/4CMWddrSrbYrnf1Ms/+56t88GCWTVyUKpebSZ33
/u1N6LdGbdZQijsNI8M8tq4wk+l2tjXEXj1H58x5Pl6PEgAjU/K7U1X8UVMHy6KvAwRB6Zj/YSfK
dDWMYNqkalrdD3Or//j8ET/YIDwiNmbcMmj+/1V6o48Pa4UXucRlAnO3YrpQ9eu/73c0eWiMGfoW
dZ0TkW+nM+G4Qzpwh1wN7+wZwlOXZssZ98q/8wJaUQZXicVdCSX+5OyGZozc1CafqWNtB1IbVRZY
M9MXIPvO3plsOLhZNDPC6/pi//lr/ODLkW6hF2jgVSjopbzfKWOiJk2DYYlbmTJ6hgJkPEPNk90u
r5DtcM0MSNHu8yX/vlYwpuBVbpMcbs/TSzuetNKZcNF2Q71c9waorO+5wkTyStEoz+9CGLzCrZqY
fu7nC3+wZWxkPW0OoM35O9WaxfeSBBa9QXdEreomNWThdnU9/XMey+M56F5qEK6Q/D65v6p6hstv
A/xycrvcw2sMEXlTSoujkOeFcWaDfrR1uJrpBm5vFNDc++836FhigVOlLrXnZI+2F9i6PFFQpQ+t
9Bo9wuXaoGm310muH//9dVq8RtxGbLaPsW2tPzIRK6F3HZkG6H/ATHcCzaegQlPxTI360Qa1NGpi
ckiDUvUkZ0bzqcbilk9VmJnldgAWvuszqp7gb5sDPJHu8D88FaU0QreUPYTq90+1IqdSQRFkd8qq
TnxY7rUJzAuRrDO78cMHo8rfkg/+1z6p9VGmAhaKQgMKLiEcApyBGZh0lTPnh6ww1O5hhflzrhP2
waKbSQp1Dy+TK/zkYlg1YMr1Cs9mwbGNGRUUrgUcfIWuTVQU/uev8u9Mjs1BhWpQp3Ir6CexpZgy
WLbI6kCJ6iEXeck6N/kz3C+rmWGIL5N2rqr7zxflfT94s0yhsrJ5r2QPJ19vLpw4MhlNuA7HrgiS
sVevpxkFMSfpy0NoMzoSSdPtY5CReAAqjKfcaLEYCBZo5J3Zuh/EGwfhE0K6bhLbT9PLeAKZiTtU
BbamjQKMdIHwRSjFf/6WP37mP5bZPsMf5zA1+3xUQ9xvwnWdTbcdNnEtrCKl4RW6098aRawc1Yn5
mp2jWFvnjKIRLrdx5UnVMz5VH+0vvvj/GysQGU5Oa4WYXGhJHjkCO+5J0Kq/9LbJgISp0cXYUaN9
/vAfvWKa39wl3Jybqdv7Z5fmijcFsoyuZegNumswiKylmM481Ucb2cJIXCCOr/Mtt6f+4w2DDJb5
PFAnIKHXvIRpxByx0aJXjLfPpQIfPhA116ZQDrZXPXmBqCMDEBAkHC0m4n7YgghkUBOfSTg+XAVS
CYGH3gfx+/0DwWsKaw3bVGyCo8TeIVMkB59KCwb059/nozeHfQ9XK413mg8naXxLcm9DamUhpVd3
Csh036pG676GMfzlf1kK4WdnS6zxAH//TEU3d72j8JHqua9v7bCPmXDawHhBE03p1/9hMdyuaMGR
YovTKhw5mxh1aBLekQHMbhh6jC9BiPtjnxe7z5f66FuRonEBIsfMDX/yXGCYpNkVtG503SjukbKw
b0x7tM/Equ2nnAZORJKtrT3EDXGqxVzmo7kkK/uu7MBNugNY0SPBcXqK6VDt6gG2z+eP9dHOoNkH
RBG0EjOsk+tP7yGNFyajM/S0Si9doce1KSZh5PXxmY/197PRLZFsCi4+OhmnzzZJ4eQdmOqNTd3u
47C5r+z2AqiceVDbZDzzYB+sZqO7jH0Cni8b3Oz9PpwGXcFtnPG6MSnmRVQ4yiPWTlB3xLDeIdEX
nsk3/94fdNYFxjnkERpM15OznKgmgH2lgtTOjP2lFutCz02bHj7/XB+ugsshx5hWBjPP90+lKKM5
r6gzgWhDgVWOUXsDhPOcp9IH727LhRi0UBzQdN5+/Y9AS7sedpQNrr4cl/FOiHCDTMD6vZDFZH7T
mjD//c+PxRakyaShVs+E5+SxdDNvkyimJEBhjGS90H4mpfWPHtU0FqgHJGGJgM7lcZpSagpiE+U6
Ut5VOiq6HdoxdJdl6QHFgKCm8s3OnOa/vxZx3cB+k5qSFPN0INiMNQyc0QHPlzfDlbWm4bU6TPr0
z9EdSoVq4VxuEd01+yS62wV4HwAgGcoYfRUUWfFr3aBmrZmes8H664FMXVCBWyolsoZ7+cmhQum3
VQYVIqJoluSlqJQ6yPr4n/vzrEJpSjqxmSXwQO+3H0BQ0N4WcsMtNNzGzUobKZxpmTL9ehxqYHtp
5wCigyfP4Ufpsjk7J/voObewQUVOBGHi+P5vkFPpbIRf0EttDlYmafX4SiZG8a/3P9fJ5rHFxczN
TGh8v4yKPPwgtzYetDDbd/TpVwnI+PD52dpy7XdXCh3PzS5km4U72/+/X6RNyq7tO/P7AEe4rpR7
MzkUqrWrhObieEOCA+kLv4Yze/Kv7sK2KmQj2rpyEww6+YZgCVHrnc3v83DhxPZVMQZaFXq5mfrr
+vz5A54uRe9YZfqASQ4dVxjQJ8EjQVdiBRoKK9icoxvUTkJvmIrxUkFvPVBNeGp09uLg80VPd8h/
izLjZ6apkWKctvZSVIeMqZpjF/2O7B5+QB6s9mL7n69yejv//yo2Oa+ub8Z6J+eNIXSEHDCPFkNz
mgCVKFsrFhUlD175OcDEB4ttZiHw0Jh4Y5FxEvXbqsKmzNjQiHHIWlNtP3ChcWPOffiPG5/nerfU
ycY3zDC01oal4CZOkBiKcI+4yr+mbNsqdH7wxqCvRiQ5iYvDIGKQ96gzEmSM/cTUmGHbau0+/0Z/
7wSms7AgiFN0m+iPvD9fMA7W1DAhJ4ZJXVPFdjEKi/m/Rl4mP+9WOTnFFCRoAswUjwiChi66WS9q
Jl4+f5K/NwDtCKRZMefYpk3WyVeZc6XXohUpNUyLzJ9iRs8hh6C76UpY56yS/tu6f4YlEgwWo0XA
tIT50qlD3YRGglxGplhM0VGRIWdUIGtb3VWrFM0N4Ntq15vDcED8VfPmJNWOqOTmZ2LjX9+OGhnP
EwF6y944nCdPXDQorBex9ewkMAAaZBa92czOZVMfLgLCg3fKxMZUTxdB9gUZ4eglW5rCCfRGNy5K
vOqc/T99vQ0RIymEGKGwEP4nJ7FiyPPZic15cjHDi0Eu1/ZXdFOgkMo0PlPjnTzR/y9FlotVKzNs
7Azfb3k9tJKsJLl1zQLyd8cD+kOuiHNBQn2/DgNdhlu8NqnzgbglT4cL/CehiFjcXx5vd7cHf7dz
3d3l9W7n+7trj3+/9vlf3/fcA//kX1/uju6R33N9zb9e+D6/dvAv+LXggn/kd++Ox1v/wK9e84eP
/FbPO/LTdnuXH8mP337LruLPHx93t8cjP83lx7nB9su74877zm/hr+B623/hn/mXwHW9g3dgXX4v
P/Fuf8uPv/R9ftR3/ssxcIOAn/jsX7vH46N7DDz+TBAEXuB53vbbgv/j7MyaI0eObP1XZHqHBjuQ
10Z6AJArmdyLRfIljawise87fv39wNYdMZG0xK1Rm6yrmotnRHh4eHgcP4ef5/eNv8y+5A97RsIn
uhvNrzf27nG5G791udtaS/vKdvgzo96sUwZv8+lWy82lba+2+9X4Qflsa37yzn7lt2741t3V/WZz
P04TEzX+tLPfx9Zo9t7mP5/3wc/C5X929cmKTR9q4qAoVWBLt/vV9ct29cCglvarvdnZ9zOWPos9
5yxNgntVFpFc4Rsr5/bp7dq1rq3l85UtWjN2lHHbnLMzyS7KvMzoX8YOS/S0vbtjnW3mmyXZXOyd
C9ueee2f1BFPp3ByIz9IVR7ApH67d14e8BbW6fwagXCZGdK47b5c78Bn038EO9L+9mJ1MTr0av/5
D/++flmxN67x1f3LfvWyv84tNs7+5YW1tC7XONb2br1dr9fL9frSusLDdvbFBnd+vrz8dMdLy77a
sN7sPLaFY99e2Bb7c7m7tS8u8L7dZiaEzzrCeKp9GY0qImkZMF/Ok/PAvmHG5rz6M90/5wOTeAfV
Dk2MmLhYvVy7S7Yl2/163PBM2x3/21pr/jTuatdihLuPDVye1oez2Ww+Wuv2fs5FPl/Ez32g6ZFS
mUoQj055vX24Xtkfm61vrdarcdL3K2Kcc78fwyQLw0IsLWKgPf7VuV49OA/bu73zlBLb1tbTxduK
X8BQrtfW+uGmYfocosjddo3fLXf4eWYtr14Da3fPUjuObDm3OMTLwvqxvCKSrBxr4yxviUO7/Rhg
zrvq5wX53DgnuVWYCp0i4akE7L31RMxtLD7383pl3f0VmRkeQfTCdi5WfIglcff8J1A+85BzH2GS
eA1QG/btONVPhPc9s7Af49r+3rl27Ivtlmi9eWG3EKyJ+JwS6+UyJ7yuVsw5R89mPAWcJxZn9eJs
r68J2PjN9Z1rWT/xohVrwimx3LELn4jaO+szlm3X2+vt3fvWtd7vxl/69nD94lsPg/XmWluCHXHo
+o6/vr/jjcT8jX11T4zl37eb++X95sMm5G/urQdOkc6yXGvNVv15eXX182q3Wf7Y7ja/7285Kexb
jgN7ubx3rNdLDqLN7YVzzxa1lrvdJTF7t2HqHWb1c5oZ+QfTzeGKRc6WzZ5zeX9hb5ZXbPXPb3y8
5z+PQeHeubh9esIR7d8zK3I+epG5He93ZJVSweCI4ZS84P/47nrvcOSx9S3b2f11yNkzfoBU3dmg
iZjdsdmwMYwmxSw2mY79NfufrTZaHU/v3GIXWW/jWU+4ZF9sLb6R6LC6G09lFpqF5093/MDWuiIh
WPGn8We32/UV/97cM2nOzr79TGyY1tV4arKjrti52890YbPbsSFHV1+NPni9GsOpZ21wIaafaL1y
iMcX4zI6m6c9mY6zuXb4mfMLMJ4O/9kQ+mfyByLnM8dEmXwKEB3SFHbPxKMB2pMhxoWo5lIRhzkc
1bSr4i8zgD5GTWReEbTJMkNn2ABrEuhubLRiE3R5fwm5b32l1a629njHoOG+0+DHoK2+DdG2g7+m
drcadHo2mfbc/WtyN/r8ODoIjfFmRJ3y5JnYTGSYjWHwSvsusko1jC46WKZWPpQD+/MT/AnXn84w
3Qsy+TyYSkqWx66mqjGKHD3ptRcUDzU91zCaKuvhEG5QkthoafFS++1LLaFqqB7uE61+6gAG9hTj
8ircIhc093w0htnJB6K+YlJnWch0N0xB3HS+QpZiolwkSsVCeY+h5Q93SQn47AZK8yRchf4Qy3dQ
9fq/Bh+RkBkQ+TeTr+u6IoIgB8cKJ/LxhByKQa5hZW8sEPtIK+hp6tDWlTm5F0QzG/0b7z4yNckm
cqmXvX50O6/ShW2IQ1xSI6xncrDvrSy4OtFgMJYojgdUwDZySCL2UD243kpedMIqk6EAPe9I31qh
2i2BzAIbok/8aIH4VQQjLn6UBsELZDXlldAI+t15K985BwhctgTPVkDqJskROFg3a2LIbkJfCtZN
TLpMo67kLl3VrS7FDLItuc6yndIEzY8/N23KOAQ4bvl0o8B4k0htDOODwpvpvpO09hW5KmELA492
E0P2C6Otrt9wJZ9r2TidWvoZKYODIqfGSUg4XkChBXEjFAG0aqaa74MwSTfeopwDwZxOrQkwi6UT
TZG6+xRG4Yl5o4tZ3FuwJdyJuvbaqObDYdB3DcR6UOlXG0MtZpLLMXU83us8FMuQOPH6LdM5NUkt
aQtveQ1JeghB4JB6WmTotWwySfF1G+b/zINKu3TBxsCcHjyeX87jk308WUyJcgIwU1AxIJ0npsE0
0+MfYtrU6ZNTukOwTDMvXyJBSQ9qVcw9CH03VBWcCg1TgGkpZxwvYi8NB9WVoSksW1io5C4Ofkau
e1jR/hbAOWFkGyQi5mSZT2PZiNICOU63D54zBTF4SEDDVwPtNTyTgh2KqeCEarlYZdCeOufn81tT
PKXAzQHFNCf28fjgzx2Q0Yb7D0LnVuYAEUNxeVj4SbySgkHSN+fNnewJpJDBuOoqLjtCKCcnttBB
aWNqNMZqHZRqQgHtaBaiZ3veyomTjA2EmBiRGRpK9eOe+XLdWxy4QQ9Qg8JfHJvlktw8SJxI97Tf
tOybUNRmgbo6b/JkHicmp/MYwctgIjRlw8CROZIavgeGVDlxHjUzgzuZws/uSJCnZFfACfXJueAN
vSfCVOnbbp/XWyjkYpuW7WTGL06t8NwEOBL8GUcqkjrHUwjZexMYOeQxi7DUlrnXDBBp6sP6/KxN
dxe5C7uKfYWXyyYE8cdWaJiXkOIEgFwfDuJdt2jQsnTrba8YjYUuZHfXpP1MxfDEJDNGPXnsphub
6aal+EgylE4p6W/1y0JyOmRlNHuRVsKNBOHl9cKsRhrhvlqeH+i4/F8jJm+VlCdpsvnc09Qkjwca
dW3diCH6nNXKt2q7XaZrZS87cy9Ok8KQTtA4tjM5c8gWaz2PsJM5L4+JgySa9Xt383p+MJ9l4nOj
UY5H0+mlByEDVuQ1OE8LibWldAX7noMsna0tQURZF4W1Q9XI6n+etz19EzgZ4ei4X/d2EUZqMSqd
ChvVbm16E61fxt7Y/em5Op3JccN/sdNFCTRdCXbU28M6h+3okT6z3WHGL6an99TK5HiBJSmIhHE0
wwrJNhs+Zzuxs5m9fHJPmloZ98SXsSh+IanBuF77fPkW2g/v2vr18X5O0Fwal/2cW0zCLv1lUS/5
mMmXdAPZ0EJZj3CgXw+28QNa9e2MJ4y+fM7cJOQuEBInfGCutd/g4rd+Jdbuw75/nDHzTcD4unWn
byZxmZQGDO3jqCAmtXnDs5FytE1Hd17Xz6XzAwrHuQWbCRfTvnRKd9nCG202Dhc7Npi//DlYv35c
edZN6bxyJ7A8K5g5WObWb9rzqMCdJkfj+vX227AS1wiVLsuVd+VvD1a0rq2ZiT2ump/EKnkSRUIV
agtYH8ZBenbMP6oFETvl+Tn/n57NE/efIqlVAYVID0CZNTYaWs2BDtW0qHdNaMyNac5XJkHDNILS
TMaNZmpP9WHjI2GRyWjQJiEMcXM4wEnZ8XQCJ8EjMAVZgwf2rwmMrpHPcowV0rz2D9/xHarKPYFY
tD7mRjkpp58ansST1o2ReMoxrNzLu/Ixvcp3ytvhhldg1FCy1/4h2fnXyo32MOMxc9M7CTBu1fl6
OnqMgs9AiIV/NhuyPPtgGXa2TJauY9qmrc8E6ZNiy9SBJpGml5MwKseNAS5s5W8k5yG2KawerIzp
TVeyNXuOfxcAwGnRWzmSGNBedxyxy9CME3F02XyJBCb7Q3EWZA6qvbiIbZSVb8sbhEbWxVq9XGxn
Zvm7uPrV9mSWofnrI3Ar5CpOu9Qfo5W3ale9E67KrbyZq5l9t6TAPMCS0OsAVnFyIQjQDwn6Iiut
AlEeUYIUBdZQtX+vk8IJhtvzQ5sGgvHhjD4mGWAkvZdgSY9nVa98+eBF6mALSqWsoK1E7EIqfKRv
+2EmhKuTwwlTNNyAv6Q13DSgKz02FZmy3skNgqYHyIMu0kWS0KalRDMxdDp7oxUVYBG3gZHEZFpX
UaUePaYSFsoKspRruMCNXdFEpS32cnwdZHH8gw5z6eaPZ5EKDtcqknawafroP1+yiRT+qqLMkNBG
BzxbQpdPTFWr+BYVoWjOF8cQ9vWMZ4Dc4Sjc0B+p0RU/2QeIJBbDwhB620iaZGFDSVb+gJMXastC
S5XwIZKaCh7+2MhaC8BBKVhQVsc3UdAfHrUqqVJ4nZqm2eaxLt8C8s2Rfiz8zLQyETnL8/NyknwD
hQOyBAYBlPlCAVJ0PDEq2mZJZRhoi0tNgxScELk90RApAc/pSv1AA4uuNV2wQni+eS0AhP1yy4Vr
OhKgrWEVZIo+Rzw0zS/Hj6TgH6COYOBHXvL4IwlwZ/qilHU2ylch+g+KbKERFj+Dx9Agks0ac9dn
Mseu33QzUfN0syksGl0D1IOp0H++MH9xEwj2hbanadcuKvMlB1P7o4IT8hoi9LnmnW8sjQ3OOuhI
qgpArI8H6ZajEvFCHmA5DnQQrrSgO2kfQOIOfOj9/CKf7mtKmNS8YHOihVacIiVdQ+ziFIZR24Ch
cFkVHbqbuTtzRz255LBskF0odMqA6+MIGEf8Ze5cHieUYKgb+yB4B6tD6N0KYlexcKh459dDujSi
Q7SUxUDdA7KM3rW4l2Yi2OnW4zMAhx6byEH/Tytt/dC0bpqzu0wkNvSlmx6EezUUadVYVFAUblGV
gGHvj2d3jGP0XYPAlqjUH4871rxYSaMD/EdlCjFhr4arODaUzZ9boedsfCwACgqBybEVt214m+qD
BvY9ZNYhqET8Ie3FP54/VVQYiERlbYQnTbZe2CuhUYHXtf02S/aRWkqOL0AK2ELq7sR1d1j96ahG
KC2NLryA4DnqxGfkXiyjQa6Q7Rl8dxekwrA9IJU3c0k4DSimrEGlwaB4cjvpBYGMhSe93ixtQ/AT
RxShJYzQztmIpiYszVhrIezvymZ7EMp/I+X/61f3f9z39OavsF/+67/5+68UDs4RzT/567/2/q+C
tf+o/nv8sf/5tuMf+td1815UdfH+t/1rVv5tVSe/Xys/TaY/c/QrsPTvT+K8Vq9Hf1kmlV/1t/V7
0d+9l3VUfZrjM4/f+f/7xb+9f/6Whz57/+fff6V1Uo2/zeVj/f3fX9r+/uffP+le/uvr7//3F69e
Y37u8T15H+r3iILNX7/uf37m/bWs/vl3qH3+QQSkiZH3AIXamoJvt++fXzKUfxC6IE9gK0NoQPXw
739L0qLy/vl3SfuHPhbhFuOZToVKZdXZYOOXxH8QVemD4B2KHyLogX/8fx/vaMn+s4R/S+r4JvVR
k/3n38et9Z/zXOONFsC3zssB7FwjCdroXl8CmxiT7w1hT3xOHyXxrfBmMrxj9zz5/fpo/8vvr1rV
DeGMG4nBN7n+0xdf3PDGh6WrQpg9FR/Pb7nJDewvc5yrOm0bqsQZN4lXWijWiOaiBT1kkIy3l3Wp
bGKzJR/6yI142Srhy9C9+mhcJc2d2vzk2Zav7YThtQ9/tN2DWz+4ij/zEjo5Pf79qUaWAngQ6Nea
PjwNXpGbOgBtpxQhidR+wvdghdJF199DZwuB2AHBgAupmmE1OT6FsUr3Cg9exJ8R8EkzwfHU9wKS
4kKdDw6iPqVjSP4AEzCKlg6KLcOv8xM/tUWvAuk7cFlcE3zBFFlfNG1VpBWZkzcYzb5se4Vnr1a+
KwI//qNsFzTxaGrsHeS4IKGfHvipr/jioglMJ8qr4V5DKxFZo5HyWo+G+Mf5YU13x2hLA1pPMwRM
XuzR4yk0iBq1WkCNTMOHdr0oUUKgRB/N+Md3VhB/BagAtQlNfZO6SwO9m8dxZTgLCPLXh9Yw1okx
LJzzYznxwnEwOr3kqqpz1orKZDCZ5nMA9sA/5LLTVx53wJ8tXMKKnWjGYefHBaCM9FAFzqjR58iw
Jf4KoJGZazL5drRg7nl3orEFJ53Mae3lNDn3hoPOPHIRi4a0txyqmWPxxAqPsHRjElWpFdK5OLmn
lJpXGAlaVE5dFv46NAcZUvPMW5+f01MrPAfSQ6DDT0RK/Vnn/RLdXPAuLdz9dOTnooi+UELlAQX1
mZU72VwmHCMym9nQYa7jbfB4xvRSLwOt0TsH8vnFDv35hV1XiudIru/N5HufJcWv5wGd9ke2JkFj
sYgWMdUX6KN5TlW88A6acTsvq01dH7aQBi+pjv9MSX/zxkCkONvgZ0sULlZSV28kvd0YUbfUuuGV
1imHrpVVoDQd7bfSjy7400AwflSk3TXe37Txwn08LaJ0UIKWWz0i6wF9B6bypJieAMFW8Wdvb4Sc
0RKIEegeuWFwaB9bCiszjug/RKkPLvx9qKnipQDpzYzLHuf3f1nBWTmIGctiMeV5TA+hDw2n2sHD
3hhLPfDbVURmfKWT+VsZysEzd/mpPSoUZBZkjCJHPynkJB40nqJ6tZD3jouOBErpm8JVV7LW7tL8
z9ptWJzxaY9Gr4VEZz69qZOlEgItE6uyah2poX9TMofivnAT8WlmN063I2boqcQ9eUcc7xPj179u
x0yBatwYekf14q2ZZ60D09aT2ckgA2AjTwoJVcWdl/1QpHaNfpFVL34YiL952YFruDlYhnkBJ/LT
0K5qDWk87yIq2k2slk4s7OVUt2HGRPEXdcngFU5tqy/fqvZZkp47mFwO2Vbq+/Ug/gYGZ4nCT4Pq
UqhXS4Mrd+j/TqvshbNjpRXw5s8MnHF93bSMG5IM6Hk46cH2TSkJUsjro+HAcON0WLwh6a2+pHG0
/GMjZBP0mhGJKHJNM8VA0utKhjbWUftYXDVFc2tEaTdz0f5mBUeMDmNgq43p7fEKdnpflCjFIUw+
olkWIczkEWpa/4uhMF/gRaGvIz2Xjq3oyGOhhBy0DtUr5ZIWnd5GK9ec2V9jVJisykjfwOZCN4E7
4Lj/vngjske65OVN63Qh7DRVGy3uF0pQ7bt8qNcQuytAHjt5Boc4zbdxBTrouamzs9kDxmRTH1zU
VaD2b52mNNOdgdoxtMaIEA2o8MCxn9PXLA1e6HCnl/7cC8fmffb4eMumM/x4vBoiGwlcC8wqCt1O
VQjAG1td3vy5GxJLQFkyyDGbPraimNCk0NDcOGHsGqtAi+odgiDDDKBq8qLyGbEI+ty/SNnhiV1M
5lGIUtQjy7h1AtClqM1kSBf3snsDv7y5gzPctLywi1clQq98iyItSwr0zyMBkdq0Cu7UGggtxA9Z
a6BMI82QqkwekP/6eEAeyUzJTWWoGY5nwZXrLqw5JxwJRT7ZPlRF8qYhAXVd+OkYi8LDna43yWbg
kgQHpOSWt2UXo/Au6gjnIKQqJ7/Or8s4IRNvX1CWIhKR1/GpJiG+oIQK+0BdO0Zbq5sYxIjFEemt
orqd277fmVK4sBIiuB1TDTsevCct2tqtYKWHWL/MbDNNu9tA7RF5F9ND2SzPD2z84McDIw6BjJJG
HgIy1kmw0DLTzVCTqB00OCQ0nRELrPw+3DQ6iheQE/iXg4JoXyffZaI4V905GSqAHKrEUF/yr3Fb
HQ+1Qr0FjtQgdxYx9A42XDqcQoXRRPK69aJCmhnrNCUYuYqp3FKH44qA0ckBKkqRDmRAzJAcyq/p
LH3KkPxEGbx/icpcnIkXJ6EKzjxAfGgcjR3Z9DAfj02Ab6YrzJGpJzCqpdgLzT6ph3qrV2VzV0KR
xnHWIs2MRtvq/JKeROZPy2P+w/QSMCeWI2FRN0W5CB29hyRDFrLLos5ce8i8l2KRbRL4rWZyu5Nz
DYukqiMBAxHyhODaV8qOQo5OWMwL0c5GOY4KmUTn/Lgmy8dr3ciWNeK2qCrR4z5x1VirpagywFin
UqApl7HpR+WdHuvdyAZNBr2GBjTMZk6ciYtiFBDTWLkdaUBh755s/ETL3MSsitiBXL785UdVuI45
4ZAzRl7z9fwAJ9M42oKsayyWcbLxXDix1ZB+I0QnxU5V0WB0CLLDAyD27M8W69MKdD6U+3nlOkUr
HgbEbrKyjR2lUML1gDbva6Eo3p/OG/4wcnZD1w2GCoqTY/dHGtzV04F507I6NlexUiY/ZbHPolVd
5OVMieFz6b9EsZEcgFswxyZeBr3DFI3fA8aPIIxAkRqVM3Nr8FyorxJXWUAjX2iReiv2voaIS5LD
bnedIZn2PGQmkPpcq/tgGUlJiuaWbxjeS1xExZuA2lPwbiZCsYciNWmXMIlWrTeKwamB0x1Mvbxo
Brk0HTcIF7d/6AYMhjc96iVA8Tn9JlOXtwtfGDIGowzBAopWpCDjIJ1jiz7ZTTwWc5SxL4Ga8+I5
2U16v8ibXkCXeIESk27FatUhScYFxrQrMRdeJE4f7c/yX5YJXPMnJ8b4cHAyskowmwpGyNihGJUv
22AxQrq7dMbBJ8Ai7dMMbETkaIyPu+1kH4VSWx+ahRs7eTeYSHl67lVrBqGNkNSwk1ozu895urBd
z3dXZQ0PR2WWiDdJebc28tLdDIte+vmnazrmyiT90AsQkqdAZLS7VT8OPKS5I5Io5A/bVSAUyszI
TwII80vhitxRGQ/VKcSp63o/jnOsBIXm35ue5920gTAntfGdFcLHeI1XRZm04XhrC6UpJApk307m
y8OFXwv1Wval5H/hK2QE4AXIA+GxGD/Fl/tF6KWaEGWLiCy7CVZmh+yxxsv8zCn97VhGNAPEUizQ
9NVsgO0wJ4uM2NNS9JEqYrssXbTtZ8xMjuRPj6TrBVw/kZB9PdnSnJulUI1mohK6GyEIM57Ah9yR
Kq9aU5EKt6AJ5u4SJ0cX3sCxRbmA9I6hTWZw8Cs39TkzHRM1QyTBO3EDvh/xHSjIHv7UvQkg5JDk
O4wSL58slqaVdG50nkMdkYuRlOTJZTBE4Z9B68adjS/QVYNeAZPIwXJspy17FQpPSpCJG+pPWcsl
AAns0pf15UKrZOX9/LBOlw0AD9kbt9uRiXU6rEgq9JLjGnMwE+4KooS2ovcWKvUsOajrEP6njcjS
rv/U7LiP4W/hFYAy75TrLOiTQEEZXrCR/crBREmlkK8hL0qveYXsNUsiZgUOrKzFTM1x3LnHx+jo
MnjjSMgIa9zk6tEVwFsgcheIlO3hwkuNeBsabrAeOmQL3aTP10IUClc52pEooSXtzLhPj6SRVWPk
ZqVEAkHOxDzPiIhhRcLBNkTfbyx5MXgxD/JS0Fh9rFAKzVBRncMdfGphfRn0yRvh+Km+BBoxiepY
SHkjfLweQNz9pqv5xrfoaAb9enXzvv6x+3j6vbs/v8TqeJE/Z3V0vS9Wh/hw0GJm2XnJrcfb1HpA
es964i9v75eu1Y1/f18vn3++Xl08Xl2+/vi4/3Hx+7a1Zj7HJ8Phuc8xCeZyp1ayNn6O1Hp6vAWp
ar08Pj1evL0jVmjRkv/0goKa9fB2fbe9hvxh7PO2buj13l5e3d1d2lfLyzWd+Xd3u/FPtGgvL17u
ry7tHb3fz/dX9v39xfWtvfu4uL/a3ToXFx8zudKnS575/FP6N26WqSHUfH7IIZ5uYRV4uX65eHpa
rx8u9k+utby8u1yud5fLsTsdxpbxI+5u728v7pe0nZ9f02k/9tSTpilV6qdhViqfc/k2Litz+fb2
8H7jWg/wqTGNd+8PtMy/+ZbPH+Fws+7W7w/vTO9DN3rbT77zZ2bdPHvWx+vz1cfv59dbz9q93rL6
zzcfrP7t/cfjx284dPnn8fbjEfyi9XR7efn8+vvi496zbn/PzK8yCYEnY5rsSTWs0IfSGBMUCzA5
0Gc+0kpYS9rH1yONBtwx9JDT1u2cn0xlzD/PLaxyvEEyN+0i/9AdHEaIG97+/rh4u4br23oD5mDd
XTFXiXX5vHt8vXm9mlnJb2OC/uVJe5IcI1SZiEbLkzYb8y1lZ9751tvbzevlzevzzdXve9F6/D3n
yiePU9MXi8mIfTRZeewueke6LG606/ox2RdPi9/qVedb1c/iInjsb4Yr73X48G8WtIYUTjs37umk
Tz/C5BxvYeEWopaPkD4q9+Kdca1epR/62t0pt1T92xuztoQf4g1Npvm23CjXyoM6c5UbLXxZdk54
zgCo46EWQ3iFfrDjZTdRDYlVuNjsg2YKSwCFIJjQb5/xrtPUCCtjNgFUEL7/aaK8CCqQ8518sLui
GdpLCAl5LoEWWEidMOCct88784k5LsHQRo3YiDHNNCZVXbfuVK02B8FW20Fc13HwGAFm3Mh55c8k
mifTx7EN/AsJIPCgtCFPtqtQ1nVReAfTFmHRXZkDD8Moc7Yz0zcJCjTeY2XkLuUWx6v+9LHEBaiX
CgAB7abNkzvZrP2XnLvdMzp4KpyHiz6xgPboD384i1jlwvFZKSRBmc4i0IiFUtT0NYSHLtklemSi
Dy+Ft21RzGn6jXnkkRcyeeRd+B9FNPCI4zR/OZ11n/80qKlhwydRPMIH2jW3OnxiPt3VIXyYewqM
hrquggoWXwvR4qT70/oJNaCxOM87H78JXP7xJ4hKteDRPNJspeXmI2RK0lkLlKMe4SFVX89P7DdO
AwgSivSxrMZ2mGRAvVAHcQqYzvaCOtvVoZDuZdWfK9+dbAJGxH5WQVpyr+OecDyioG+SWOBZx45T
MYQUWxUW8dLlkU1ELdc15t5rTs2NO3wkheWaMDrssblOLQDPcFmxg1pvLoJQptcz6aRrI1bj5fn5
+9bUWDsHhsRrijEJ3G6oJF7UV4xMyMXeabRcfe5zQctWeS0LMzH6dLEY1xdjE9eU/Cw8qFWvIpLY
tFA0JK1VJfmc+Mt3Q+IdlOsjCCG23fj1LxuAINzLvdyodh0bRmQHVWHcuZ5hAmenn/p/MX+wKcLr
TCQecTPHxgY/AiZTM3+ectBWahWJSxFFzUsZneX1+aU6uWIghz0+naNNii3gCBNTh74M5ABTklGX
t96gmM5ghuKu9qPeKdIkntnG36wWxWP6TKCRRiFHnMxjvWgKhU4euur8ynhoYqh0F0Y8R5P6rRWa
3AlYJLwn72WltMjSNghRw/LV4DoJInmLwGVwe37uvrXC4yuYoJEKYfp80nkVfCBGhJsbaYc+buKt
pXboZ5zhmxVS4emlU3qE9pEHHK8Qv3ooVWTdbKFyjd+sYLasdRdEYV6SB8lJ2TjnhzUuwXGsx715
h4LcmbYFGG2PDWYHF3pPKlp2IiQl/YBDaahgtnLxnVdOEp7z1k6PTlo2KFLDQgx5Kg8Kx9b8JjK0
3MWa1ikLWw+8ij7fpl3s3TYLnEJfXDet6M4kVVRZx1EcjRINM+q8nCm0tYAcm+RVVRMM8hDKwOsB
2T9k0iFvN5XiV5fgCpXSkTMtT61ELoVnJUkjFMfjlofXPjOXsTAExipcJIVhGWnl37nwGS3gG5I6
AKgB7U11oZkt+rBufB9mh1yxdHrpS7vSCyVaUTGoMsTsVe/+wFYYBber9MKEOLWwXdMVUaTTdY33
FKGTf8i5Vj7HVTD4tuRmWWPXVSqvXGM4AOmrVPWXyg/vw0wdTCdUjCBF3MhYeI7qZiFwlNqompV3
SPuHuGmkLRpqFA1SzU13YiAa7wthIW2TWDlU6zA/BJea37s85yiHhWt7pRZcg6mLE9vN22hTCG3o
Lqtc1N9SlbcFq655ubOqMkyRvC/o0Pb8XDBWfWHIuRUEgfucH8SsdjQXmQSrFOEH73Wxj3Ytupo8
TDSNmdlZH6Q/Q685uMzRoX6g9hg+1011iKyY4zG0XEGS7uoU5g0n7EehSJI8/wkyg3KwqI2l/Uoa
uvI3jDLokGptGT4szEjpt0lSmT8ROUlugVaiVhoj9PTQKKn/s4N8wL+oM91I7aAxmsLKEajfRDTo
oA4rZfFgy4eqayCbz4UbrRyCJ1cig7MrLzXrZa6XJi+zgdZVYIgkmHjZLO1+KPU4XxsVguYgU5V2
QMnGDekYHLJ2I8hZ0Vmmpyrt0tU9/xntJ+9ZEXIBDZqyk7WtEJrs4xrYFwD4pL4kz2fS+rJI96KW
d4WFbL17KbgtSj1KYJivgahGshUi+hrbFaVOxaZD0gitSo2qN7qxNFrr/FD92RR98dr2pbaPDpX+
kgNrMi5SSO/pYW6M/CaU61aGtFpvJEs0q/LOPUCcY8vqIQ9s2DqybjnoxkGy0iwfUCTpm9hcNmWm
bDV/8AQH+YYRSCUqhWa7IcZsJTSVbVln8Vsod9HNom3S37UXLX56UR109sB724WLdMuLlKnlT2AU
wg8/l9RfbgISFmGe1AxsnTw6XxpGI249XyUR0/1G7ZdqnahgrZRa6ezEa8RreJ1bOG80RXowq77R
rDRZVDdl42eGTYJn6qtcSstR2FiPLhQc6MMTIKlyOlcoRUtvDymrFSrufUOEf2j6Rf8kmGLtWouy
7hGp77s2syLVrFrbM3J5KaNTHq8oVLrBKgUakzGJ3vAU8fJHi+YglOuF3Asj/jw0EjLVOqvsVlWH
xzhq8guXwqW/FJRM/d2PRHW2IXUGhGGLBj0epdMOdkHupnJfOPSdpbvF4k7wFkO9E3m5+MnDxaCt
kkYR9nka6S9CEnTVFuBaciFCa+07va5Ut75pRuqqPFTuNhzyIHDAgZiV3UViHSIqo3TNtpXJKFZD
OUT70mi090inFU/Pk0G3TAjdZKtgCuBdiKtCdGR5iB6E3PQehUZVr+W2lNmUfdy4YAjjSreryDdf
BqnLr+KA/YiMQuwulgBWUm0VF1K8a6Bspju4FPrF0ldkApVidEZgVfqBzkU/bZLAkahbg7omD2Hu
tEZ7awa3LeBWG7pHDiHdWNdl39CRJAlJt5Loux4sWY67ZNWZYXAj954pOm2taQ8I9ZaDkylIy1pd
VdRX5RDHHQtSJqGdyYZL03IolKGlsuklu80GADNtnEuiY+ZVcWGInvvbrzQT+Y7Iq57rsixvBiVz
b9MkEV5kar4fgx7kRI0uqnnskeLIwXHCcClGZdHb0L0l7z4iptD2p0PkXecisHye//v+PohjwIBV
Fri/staPPzJcq3c6kvJmIyHO2Fidpy8Yd9U8ylVd7lxNkCMrKLvgQc1L/ZUEPvdXSh23V0C/pI9D
FyfXQrDQuqXZ9+lrm7OprToslbcFbXLdpuZGnVkIqUYvXpS3IsjGhbF2O0oKjq8gUrKrfL/+pRzU
gFb5QejeqHh04mrBfO+1IF0cmLoYr9XpsFjpMTit5aGjg9OSXEFpLFNYtOFajv3m1gsOCBdkifDa
i0N7Nd634TM7NJwRsSI9Jo0Z1+Ba/JqHZX3wlFXndzzFeTAR+bY65EA/otBTd0oS179IpqqHtqtx
Nt1MmnvRD9RfHhJwodW1bcEGjaT81dWbntAYHDhJNCmWOZoTqOQFs/TozhZrTbK5Hx8e80FcJOLF
kPicw+uqCuNbRawOMSJ8pZI4WQdBoB0Gi/CmUMvqd6Mkh23XVeUvrwgPkf1/qfuuJblxLdsvQge9
ebxk+izvVFUvCJWqRAIgaEA48utnZZ9z77Q0M6fjvM2N6FBHGymzMklw72VNjy8O1xsu3mpUkX7C
gy37KNs4NTi+Q//S2Ji/jV02ql2MJ1Ff500qfxKvsveyE53dNWJUSEAzyYhS9ZjY91CweK09CbIt
7qsVrhQ1dFci501TtbkLdbUMTuHTyd2M9jEpxLNYC5w3aN5lHBKdJKFVMOHkq6M2MS9d63NXjxTv
tEqRQtju0s57fKVqbaaTa5cprQKPapXNgmE22q1ZM7RVka+JrVYR4lVLhu6sXZKN0tU439MXNHCn
yyEjxjxGBBrmbUPaIagp6mFW2HuGBkkcjsIUGU+zfY+LCT+FKtph2E/wA891Yn054NBNim/zTAtc
Bk1bqo3pLX4AVD0ahNMwK3WdYB4JoEQozbMXa/45Q6ajNqRBngk+lrn0dcld8aNzffRtmnx+TuzC
30GCqFsyN+sP74bxB2nDRtXAXFAFAusNDfd47vPrqSdwM458FKRSS9ve0IRhBIrQ6LXsqLCs3EUs
4wEMRKN4EhDMBBuryJhiEnCCVwSm4g+ju+hj1OFgNrNQHKluky9w6HTJtwD2BlvNuqPLPhPW4Tqc
GwoldyfQOwGRbkiLDcPAx/HTOqvZj6gUSV6VfhJkJ+wwDG8l9i+2IXi+DJsA0v9HlsZNWa1p0+I3
tWEq6pjhs9/r3jZfrggUZPZrAccyMVK+YuwEV4MFoVv3sxa4Y8IVKoqrnA6MHrxdM9x20+U8NINp
l62Pk5Hgai7UD27TwOwg+egulvzRdFUr+QIcnknCTxZkX7LxDgpoTGc4RnMAE3OXnsBZzfihO/TV
ns3cMMmgtXa8NTUjZiwfinEIyTZxus9f/SSbp1x45WowdUo0m2FUWXMEnU7WlwKGzOxWQ96xHsd+
WrtT3neQvwtmMF3UDM2h3Zl02YBmezPodu8tClnu27i1p4aTRW+aOCDByWLWjk6pTIX+TFoMmYiv
UkR0tQQq2G3NIM1S90bzZe9MwSD/hh6jpFuCAq9m09rRslMi4Fx7Q7fCSP0BnP40jlUS06U8QXsp
0XkQLhj8cJwk5rHDfGPO3rZLch9rPCeDikFpqbb4s2O+W4bGlc+r7KA0dqktyoPDEZE8xBh5aO2g
nOePw9goxAO4SCwcy3cgmm+5KXxQ6ZwVwSvv/cwD3CemY3h4plgZ8H+mxXFOJjRM9LLVAVYCyEUr
MUrdAnPr4aPNIqFQ+GmlDLAgGpvuWI7H5V5JnNNP4YQv7go13m12ypG/Zfd80DTYLBPL7XMYinW9
S1oggOOx6VBO0KP4QRQsr5o+b+1XQWmPTCk2un43xUQGcKjolrzk0cy6W1RrAUjKVWPSdZONKQ1O
WIbjcmdNM7N3jUAzKTETYW0J6zyB+7FOl0a9DC6Ry7Yx0II9FU1MTN31NCb7VmULuWYWbe1T5RtL
cBo0w/A6mxC3lkXWt9jFdFWY9LL0spDNGkdajMpmvDC+PnYcR0MwTpU5ncIKCUx6vhmD3uJwhdOs
m3Z2kHY9awoM4WcZlPCTxx517d+zvlfF9ZBJbR/GokvjvVasu0yN82RfYOrKL49/J7vl2xIi1VZX
eW6oupVrD3a4QpXloGpEhyqsfCUb9GcgCoFRTUN5BUQibW8GDtl23SOQ4jhYZtdjxEka4ZkVznLZ
tGTqux1rW8GvyrllMxx2PLd3IRJJFOamxLzlFp6q21iBFKhipQLzCUdZ2m+L1Npvnkc4oovcJdMm
KZScq6ZbywfoEcJ+Gy/IcKnbBW6Q7RRw1+8RkBFGTZXoHBsFWitUsFu98rlG/6cv2i1XdBox0iFD
IP9JhzykN34mGO/sssbP1FvUw/SY6ped0YI1DzKCZXyjo9WTMwB3eL0CGQewrZOEe2jSuY2eNL7E
fucwSIYbSnkffKB4LskO6GVzsYZHUufDfp380N0vcxGqaklR6HwteEHZ9TpRiDmXIBJ2q4lbx0fw
FH56MyROxTm1I9fPDk2KPKtEi/2t6tpJhfsSmmF2bIzAOcdiF5Oddmr8SVM/v4b5uqIVlCiTH7Ml
Rfdp0EQpP1jEWj6UZTvLqkmgE6mnIHbduSGTGGo2NnC2GmDeJ6h/Yl2X0mCNApJGwru5h0agCpFY
CYt7wTyOnN7RbGMyTEf4N/gRj50ecLd2S8PwpC95hiEjjThDf7tf7Adab/vyTkDyTT/YGvbtiWOz
LM6zXQrxzQuAGmfGg6W/auM5Sm8s3vh6Q5LIuWuE9KTYPstOmX6LmTbp6qSFZP8wBh7X/+zGJLtr
ZZpzZPVytHZitlsb+ZKalozvK5/8F/MuTftDT/E6D0WgcXJJBlR8K5EZeMoLteLgwgxULM+mjYfp
59IEsWgOTJdziDzXTr6EFpfL1hv0gSfIclt2zPR0a0YOAxk+MP6zwS1VbvnAi3jX9n5UVd5qwxAL
KIpzF/BCn0sUY6KnGeGZJ+o5LyvhU3OVpSrFrTD3Rb+d0hb121AFRj+1C6GyBcCAJ8MsxulHapsC
i9ic+zueQ9iMu6e7BERngqZA7AYk++LPg+g5Ik36ihV3WPer8d0zXP7tupVLkci6mKaZVkmqk6uF
N0O8HewQzfv5YryssIB0Zj8T3DzQJ+YRmuoRbPVzVcjZXaJh3JtstFeDCYuuQqiYecezWbpqDR1F
MiaQFFJ5wcU57xmScAwrhduyaETY2WSDj3hmfXQY+OU+V8GkMLPxvGQ7iGGWDYN39AnfCFAEjA30
Qbcd8Lo2dZGq+bTYH5kLs0+fN31XE+vXh1HLBRgbEjOucxXnuGDXKP2mFTcp1mVosScvUbCHmB72
faKAaXcTckmKPXbKfrxRJBizpmKBD5oKlU3LZ57PMDtgOqEZr0mWiu/pKtOrqKRurUtvymCbBtw+
AiGZwm3CQ/XYFfGabGS0Ml+7cDQvK4k7OC4cnB0bBz3zm0JNWlNnLlFRvSBSZqrCeAx+Tr5fkq0P
wVnUiwv0euAkBOyKhN/xC19ch0TjhQy2hue1eS/SjlzCcJWzFUz3/DVkMhrrPNJ4eDbl2L8Pcyji
3WjJQqsos+TN9SsnbS0GEYYHnZoo3C5xgymEY0k09Tz3YVhZb0N8xH5OgGD3w/iBovRBbiihaJQy
Xn7NEZuxww7mNXStyWuGfR1vOCYYzFusDM8wFDtRFTPA0M3cJ7hyS5+xp4Ap2lZaoyGxjhb7s+0B
8NTLKNZxX/Im+VRx07c1AvfcbUw9BOUZJmOgl4UWogIYac4Leuw+ScqNr1yZm6fQQefrkYOB+WIC
3HfoTFCudWrkGJ6izrX9pkTEyGevRY6cnkGxV0Qo5AL7Dob+DeHB2mOKT5Zh26rSvtFChJPApoB5
I2EwnSBvtTJdlJ/XWMVj5WnDUREdh8DOcLBoLMCyHN58FKqhTihBRjpYhQb7WawtllIps3WjHLkU
TXtMtRXu4yLCOetSgJlqcaqGExOZxmxd6Kc3E85zSxP0jYuWE6xCSEO/wzCEabYrqF+R0xLMXxPz
eOVkkI2sWYHnNjTKCgI5rcNGHFFDTApUIjGebdVI2U8iTZTWacHTVy9KNm+oNBNudmEc2RgU8Nl6
mqxqb9BgwsSW4khz16zoOpw+suhcLdQYYe4S43iFWRFNzq20RVjzYF6/JfEEJjZfFJJkGA49LJna
TGbTwMtaXNCl/Ksx1CF9D2dqdChTcKnnRCl4bFkzzN+XdfbAGu0YslonusVUoeNZVwLkmoM70fm1
boG0AJFJk+5xRA2dvCGkLcQ2akv2jouxW+oCj9xwk2Ep2sftyM3RTplGWAiA/h4HB2YI2AXCJkLd
8CibvSuRr7OltKBqZ+aEYd1BiH66QfobYsJ4PPWohAM0h6OoLwFZGK+GFhPsEN6USkbob2u0Siro
ZDq/MaDS+i0hiulNXuosrgaRtOpAaJ+URzOQ9MswTbC5twCqNmXRNA9OR/6xlPIEGGoaN/jjITGf
GJ3hVy9VF1aJSZdoE9hQqu0YlXbZRGZQdBNNiaWbQqxZsLXpwn5KOxWs9n6N0ZIGX3GTbbCtWP+o
qJhNbaG6Bmw0x/kNLbDB1FCgB1+FpB32fIyL51EGft7Hq6amyrF9hRsdR/ZBmzx+xu2hdK3AEl8J
NYRpJUlnbuCvB45BpLAguEiwHVI+NpvQMdw+QL2e0R8fRbgWiuCNwqzKtuWwABJq0Wg/1nPJu27P
Qo/f7XmfgxNBHWlXhUOe+kq1LCCboqOAdoGWkEfFJWvwcB+CHyFlWVERIDPtcXW683t2CVaoItuP
t74HCnAN0jcw2BjMAq1UZMsz8o2m9SwdBvIay2+ABHGdyqZe+gFnVVPMxXMxoiW6Rloz9tMV4nDd
PIDYaOWdwrZxw3JM/5s8IUCKUAX3YyR50tRST93PcprWpxQs1VqhvS0Oga2x7ooJG0Li65NL/Eba
vgLRQ8KCMKo/5LRIEZpI8SEDU1rmW2/MGlc48zEgBb4VZ6W7qdzKIsPYm/r8hJNzfZ1SGJkrFOEi
swEznrN7QKrkoH1s2mrwpQJwRZz6Zyf4v5WEczt+9Y9afX1phNz8nmzzSzbO/79pOLB2/oXMu6Tt
/JKGc4f0GtN87/4ahvPnb/lnGE72B0oDQcHCuXhROSAt+/+F4cThH+gngYMIrZkggi99e//Mwkmi
P0A/Ym9NIXuCRCgGcffPLJw4+APU8cV2CEE1qm1hfP43onB+1/ZelL1RgPy9EqqdizPsV+LRDUAa
0IOGWINZ5DeAmtm9nem0K2zDTrJHtywOAaBs6M5gqATO/q6g70/Fyl8ZSETWwPeAhmjoQPA2/nRt
/EVS4MaG9QgCyWq8U/KMJmyExZgowav2/miVRKDzsIRIY9Qzu0klgXfNE1Wiw9QWEKMSsp59mo0v
csneQADgeJx87J6ihtt1T8YutTvV59veZ/PfiAb+dAH8+taR+QIVPT63izEr/E2gMGULjqRoWOos
W7w8LAELs93MRsD3CyJHXpcJ/qNd6UmIn4muETuCeQjFGQbo+e8SLMPfGWRcRehhhwkVSXfQMPxu
LJyWZZZNi6CvQXi3bktrADbC4C2CnYeZ6wNbRLoDjY8MGSrkOuxAmVt6UKXUwd6PkrWnIR3ssosI
zrG6IwHvth0aFso9nn5sPkeBc9PfkOy/C6pixLqBn8whLr/Unv5e5EpEiRiy6FJmmaYEx21vkPWf
gdcpUAAskgGNyk2Ewa1hJRzWbTD+rSnod/UCfBAQbRUIucDthvfxm0jHrlxkoeauxv5EMZxCs4XT
25dQMsSdBeQ3DSVvTwFNLLmT6MJED6g1g280gMSMPgiMkPMWfCPJtnHYFaIifGL65S8nyt0/rqm/
Blb9GSX0y6UGjyOcvxE+J7xH5F7+epsWJctYQDGA404SvurnwjwGahC70QRBUwfQDALlxwAQHfhK
ovZmXGEG2Huw5RjsA2AI23lVYbzJ+gk5JmyOXfQ37vHf+wfxDhFsikoMtNPCZYQ0g1/fIy7zaFFD
NCDIPm3UbTfFIzawVqMtxiwOU246oipV2jJh2xyVCFOdFWAFElJE+aFH1L+pkC1TnNaBmo+5ddMu
Gb1w5yntPvjEyVBlXqiHIdUT0nXj1JJNPxGSbEDK02C7YL5Ntibj0t4qZB2ke4V2dfrszeyec5p2
eISafJ43GZyHf5dW86cJ4Zcv6CKiQEBhDqkSzNm/u2rytQMpZqCJsg0HjYKbtTGVDAIqKhfIhiNk
aOqi2rmEb90SBd/awsZXSquGbuyQ9bSeIo6Yon993cAtjQ/9r+8rx8mKsBNcPCn0HTgkfv1SplID
6k0WMH2gVvJjOLjp6PTiObaeYeo/eCQVcospw+rUSX3smUGRMncxrRZd3IEwosgEsd7BPdn52lqy
w7CsXkxg3BNwzdeyT+NjR5kDpyPRY1xrOebbWSl/VWqo0BgUiggY7m9ZmIBPZZHuYZmReh8Him+L
oQieQH5+9j0FQpF3z1AgZDeLUkj5CRaYMAkdEF0dOFlDm7JdgrwewkQ/jnnsdqpbfmKMnyqDVdYH
ahGbCITf2RE1060ck+AQqbbbQK0pz6q4qA9IEOx6ZGiJGpdL+ykgjlgrO+H94lLNi+2MMautCJvS
a0ChM+jsBTqA3JgTqrkfwKCl++Yi0l1HPz6GWfM4r2NYNbgiDp3n63XiO4hACoqqKdlM4370WfGd
TB12oQZuWipZuIkUBSUWlKcZfjksBFl5WAZIwNI+6k/+kmhtmxwrptfwktdd2li56QDEfZuyBqkq
OXkENAWpDdf9sQuXZh/qAI4YBr5oWjpT59q5h3GInks6iVt0aAI8QPh+tSD3plZS7RGaeLU0JH9V
0pN3ZS/7t4Thvq8CrtfglLrMpacyE+YLC+f0KbWEMGneFvEs9jOsinek0H47FVQ+jq1+hy7W7wLT
f8U+muZtOXmEonnwrwDhg2y9J6HiH4EKR5B9q7ZpPTrKf856zj/BEKd3ZWKybwr+2S/M6D2Q0gyA
RQZQ/QYBC2w/zteYO6JEwiafr/0B7Jqr0gCMf4rgxzGMeuAd+B62SRLFmxVFveWGe5Q7yaxh905r
d2xWRY/xIOWwd8ClscfyAvtbhhVtLe0eSovhGM9FtiHL2O8jm7Uv8UL3Tb/GZw4qa1uWLjk1osXe
DMg72UPx0B+1Rb/QuowWp35qh+dxsj+saBTA+7RX32G/Ux+Ri6EEMi5ZdwWL+sdUlxywcJdmCL7F
2lOjpq79XvbNsgfq2FZMgxgs5lF/I1Bt1XgssgAneIjnTgEGcqhtxqG4L02g6xBybBSFd6OEfiMx
HHeS6GdgeVmujlgl2d7wBOiEZK8Nspse4VgH2wNv4wcOVnFwSTS9t27ogB+gfrkIqELNObcbfOgT
g3ImqwUO2KeJNxFiUOHk37ZF0m6CNQJgSiIRPafMorRLNTjLM49bthToekNZtbhaxLReNwrh1iYN
BPhZdt2lkACUbVIeenj6zrGFOoT5INlPznyMwWqewwhXbNXMkT85lqmdLWYOWCDpTh11d9LZN20S
u/NBoY7lgnQoAHZZul1BU74Nq2D3pYVHANBSeF+4pH1oZkuOkXU9ZCFLD/4nLw+oUFJPfkoDBBzl
AnL7MrjDP7EXHvT8IKAFQWiSJfkRYTXNU5fn/gNVZPxVLx2NarRw8wpBz8MNFtf1EApAcGBiVFcp
uqjPcBAzWtw579+0WOwBeYQdzMx2OVDlFYRJHc2SKu5VBybb38cdl7eeZMtHiUg/hK3oD5mkX1gc
gY6NMWnPsQq6R6kmcWMibn96NgWYfQG3XZGkKZETQdrDXKzZIVpjfH2xcIXbUO+Q0oHn3LOc108F
bcNrQvTwAHzFVYCcixMyYH3drpcPweNz/CG5W4+5lED+4FMuN3kfyq3ni66blF50IipZ9k3YNltY
WeNDGBHmqxWcx7Sd0cH1EkHudIttdgXmJZFuPczZIQxacYro+D3U1N732vNTOo9+P48CQHtKxI3y
wChGGEsAtqn5hfYjvYLPJDouBV9ePLX6bupmcTtrvJrD/91sbcyAmQF2UdYv25wCKmjmsAMw1Llv
6PrWN0Khl2gPZl+lO9rN2bpbBJtuC7AoFVNOq0qmTfMVsFEjYSzAuY906ptsxiLhMl1uCWYo/L3c
+bX7QvmYvZZF32+ZzNSd4VbWrS2Kes7AZTfT8jL2ut+kIBCrAQmDr2B0y11CcT+DeaRgmyl1Q33R
/ZEKzGWIxcreNyoS16lt24cQKPURLn4xVJDQgJJKSsuOuU+DF5jRkys6kOxqmPDUa2kbsQovHe07
Js0WVu78AOiX/EAyyhcrh+hIWVScMDtfZFMWv+QUJxqMHk5tSog+DrDJAuGcxmELllDtkEMSPY0Q
E60VAh8/yRyXV0UrgRkk2thbZqLdAokLQEbzPMs+3Kc2yJ7GIY12AMHMcRVD9J6XyAMq8hEfi17D
r3QscfmjquAOhWUKDtHWv3kzrjcjDc0NS6HYBfY5H7MRcHI1AXABRTj6cwx08xZZtdPB6inZ9Aj8
qHACxGcAVc2z9eM3u5blCR0agDxdvgxXI00C9I90Iq8KJs6sw9a14jrZK7B5p6SP7UF6S0RNO9CF
LIq+xixxj8S6bgf1g8IXITlIDV88QRyeNTUi67O9A067k0UyPOLO7s7rpBBlrEDY1wUm8CqhMTxO
ZE22C3zoLzpdghvY+/I3H8v80EwUWFZMaVkv1CfAyQU2sSm0xVNAB/UygRp6Jc7jlAdg7r5CLKZ3
Wb8WvJqlabaJ10NT427+HtnkEUEmM5ShdA8OsnykEA+8G9tBpIcI3Z9uHcQXEPz2njEqdkAys0Mx
U3hf6NwqkOGFjeoQ9MIxy5BAzsb2U0NudBQiVXiHAYe6oURkimrFtb58Z1HSwEVvezyrBGR0B46A
7Epw3CLxEkyPMDHO2CwSTBceMVx77lcwHhbhS6DcWXMfRUhCxY2FyLcQ2MU5imZYsCGDSn+MAVuh
8bU62WpHlxdnR3LfjhjwN2SVLgQftKRIn+NpLRcpHm2cTt+mgcHRPMvis40QjrIp4gQnQNLOUL/1
wXKXDuOMVVuO8WmJu+KWIJO/gOOhBVKMG+sSX4G7fmfQrHUlwRI/GCKCcFMGy6cZ0p5VXi4QkKRs
yt+ixoHcD8IBv2L8K56TkOaQMsQlNJK4WE0Vo2ZP74ACen9q4TsrXlLo4HZhZyBTAzaQ4m536O9D
zhgknYnbYbEtJwysC/6D8sNU3kOMuSwxrtBsbA9TY/E4p1M0ZgcKKu4OV4dorkoIjxEAMWVZuXHB
AtkCVDk4cJqoGA5m1uVz2Br5GcV6PEChaH42U4Zh1TiJfDX0c95J6IarwhozVYqvC+iaoDQUos0M
smDT99dtbgYQN2H52Qe6sMCxLUaeJp/e8ORtr8Y8DA4QmUH4zD1L7N4ECV0gx9F4biDyIQOoC6NJ
peOxveJlOKErihtoCTXmmw2ePMObnJrcb0NIpp8zVcxmF4D8Hus+6gbEs61hjmsfBQhQb5e2+9Qu
Lp67aSY3HiS0wEo9ZRZ/5kC+Uzy2uhojJnB9XuTNk/AJ/R6sRe4rEElyr2iHjJCumIpnx8SFwZ+7
/K0XSsyQlEGPsodeGVIrhrEcEWCszb/D4Kc2snvCRJi9Z4yAf5G5Dto6GGZxQ0DgNhiS0z6teh+1
xS5zanjwGLYxk6BaAHQ4aQPEoUwFrg/EXLRXSEwjN3ZI266+PK7BVTnmHLLS+uI5nKBm3UNPnYZn
UEkjOhSNKPl7D1j2CrdyT05BQIzeYzxABC5f0iHaYsuWBiJrpbqza1fE/E7OFS3E9DR4KdDIgvYn
H4Eg6hqC6zXqkWyD2X1KBzAhKPqEVmbMIADB3MLO0BvkL2kOfGNDwG8zsB0GESM5hKw5yEYJKoUO
UA/XPujy+wQEy83iXLdFYSa+rQ7Uc1mNIkUcSzT118T44q1VniAS1BQIk8767GFY/anJ2uxuCmh0
GqHg+B61IcQWOlnxgfGOz6R2Y0aqoXXt3jbCP6aQvO5XmYUN9ElJ+W00PK2KIZsgRfSLOqMdOf7u
cXjfDN1of5bAIhPcRmQ4QOWnceS1ECiiikBi5zQqcuMeiZMQVC4tuMtqLcyS7vDW42znE4u8MjKT
nmzGNpXz37hSLjDsr+v1JXEiiuGTQyYJkNzffPITRPuzpeFc5RCHIEOjxfbDGgVyipegLCX3YLhW
mCLxiOXZd9gt4qBGKiIaijIblbrOO93o24GuJNmGxUVyEYcrrFQujSBOR1iHeTMQkGfI8HTyHCwA
+XF1WDdXAy7/pMpIpCOoPCc4CrouIXscLeWCTQ2R4FXQriVCa7WeYAtOmUhrJrv577KN/ws4lWeA
e2AuRR4LXIL/JTNo6lk+IEQH9XEDNL3wCcEtYek8XJwyzT3eiquDeAzvm9Zg4McDHVRttoa61qkI
r7ts4bdhx2ARjVni/87jcgGwfwFAAJCXiKREdieCSJLfjUPBVDg9QtOMh8nEnxsaYvFTAVSRuAIn
aa9cU/B9l/iAbfXK02Gfw9Yx1ySZsJv9azTmdw8T0itQlY2yB5QAX4xMv2GNzRhFLbcWRO+yoBLa
qrMEWw4vRKx3q+Dp31ycvzuYLi8HOy5QQ3jNLv62X6GfpC9nxxgkR3RJvmvixxedoQ5h0Fn5/V//
YP/tK5WX0GlE3eJC+M0+Jxt0zgxQMQE3KaFXXMrgNMnW1bq0yfHPl/q3SKenQeKvf8k2/Y8NDf8L
2xYu99P/XLbwf/BgVwxfyH9WLVx+wz/IpTD/I0Sy2cUUB1NmlgHd+0fPQvkHnIyAkLIUQV6I1roE
1P1faqn8A1ZHBP8AKoYmMLukHPyTWkqyP+JLxMrlcgFiBdrp36GWgONfYOn/vPnyS6jin17pFKE8
uDh+T8rhDdNtsXpeI7yenmYj67KD9tblrxS20V2cT6dSzfsg3sdjcGBIHcEQ/J4zfqGlceghga19
KtPFLFVCWpQV8GGLSp96aTANtk9oQEfRTpvuaQzUWcZNHbI0q0sBgXkX+R1jTzMkfhsAhkcb2q2C
HSEbWjx24LAvGns0Jdhh8arndLiKyw+FPr4lQjZYC9g2wb6+SWa2GRqBALmTaG8jUx59ZjvohqPr
vo9qLfwDwIq6T74RPAR0eSFOcvQ8rbzugvU2yaC+jTn7hgTNqXYe80GO+AJ17UhZqZVspOAn6BXe
fOhQrqPEfgphDya8Vr2EOYO+IoztEAkoWz03W5bSjWreh36uWncKx3et8YBmxSuQmeQyPsVvaCEZ
AUj2/pslJtqAVo8P2NGQjAtJ9JzNJ2WC56mT+x6ouBHJj7VdoUIpxfOwnlCpsoH0qtxBqHnVwRsU
836AJtqfS0EOuYUQJix3JhHNCXsrxE28PSTuAf3XENf3/iWfYqwvT3l5C20ofs70ItoPaz/4W8Vb
WClDafYCyomV5+09lCw71QYH9LLvp0heBf69tby87xAF9DKMxfQUEmausTq9aHQ1E6XfG/ygcxC8
hthpumB6i5LxpLE7D+qRt3MNi0YDHtzBNtfqZpM1lylbwdWGwSovP6AWvxYztK6dt7A7jKBE3AkZ
4dDZLPHRQnlkwdC/KDNj6JJyrSBu2AbFcKfQ4wXgfvpYJ+O+ivEbNTAY+AXtWQhcogVwge4Og0jd
TfdgcCBBADwGqWwZ+2YjJVgrYOKIls/legUnUTWr5AmJmfOLN/3z0gmYdGQvDwx1UbuJU/SEBEGH
YTjc+zisYcoCHmPR3/iM0PatC6/Z2t1H2XjOKLE1uDwohOCS5uUNDYOKymYzG3aQPL0fS/oyDPhI
F6x14nQxy82iC6oSm+7wH8yd167kRrOln4gHZNLfssjyZrve7obY7ehN0ib59PPV0QFG0gi/MDeD
uROglqqrSCYjVqz1RXWI0bKc5NI6h7t1zcQtjUdyT6EV3sM6nbgvblMb2/2ZYyNqmlPhVre+Shv8
xaFnn2wxbpdpOt0DT77fv+C2ec7KH2tySpb8m2hP/NGLYxZjRD8bOtPnWn33+0fHyo9mOoaq2Y30
oKmhgqQ4sb8rUCMRiNhYEPCH7zRheB6kwrL5GGOoiU3KSdkRD+s7LnJNpd5vapl9k4v+0K3525J4
V321tiuS232evPhGkCq58dxjyT5M2isUB799QUV/bN2DqcqDG08irGxjX/UgZhPlyUDkEjrqxPSm
Ne8OeA3NjVIab9SDUXQXU46/eavCgxzTCO/ne5Os7i5N9UhO5vUeYghGpgdhndvLD2OVyTuZCu9x
Lpt6V8b1EOqcG1FtGi+pNU3HVXk9jml/3HaytnDaGzxancJuR4gjqP3uQfT2c2c2T4U3Xwq/21FR
17+LdbFfS3emex6pjaWIX8BP8+eJNKhNm/VPRZJt7T49Jnq/n1Ltwhw4vGcUO7f/XCcaiqFyWur6
70bZ7QlFnrpFe46hjhPq/LBIv+RJPUSK0ntb4/MnU7IY2NMRFy3NSjcyiRL5FStGdk3NSGYSt9r8
PcsqnHNHvY/WqVnXTdmO05tnDsh2DsOWOcZiato48YO1I2W4x5YX6YRiGPx0Nb3Yqn/OY+GeDVgl
m7T2mijrB1jyhe7vevqaA43XiGHV1sJe3oq8X0JMgXcf5oChzpTvlfBeUqPTd7mv9bwpVv0H5ieT
iST59H6VS8QAM5LyDfP6e+4yEoxjhiBHDAXek8x+tn3J81y66N6ETnjI8D7zcLRMXOmT3VumH60h
gaC/G8wf2NuHhEej5YSUp6VsDlUyfTJ/TENsY0RpzWPR60SkkTiQoFbzKyN+kia4z7Nlo3u4w+Yy
jBcdo7N1KWlmVLwmgWukO3157znPhKt96Pe8KfER6ler2NkrVuLSbbB5evMTsRpGdd1ZeOu5rfKn
1HaeccAn2UYvmxLjlnd1WwxwSiHSj+rs8fUmpOqpe87EubexYccBNwkDYngHj56VfFRZFiZ39Tjz
wrE/W9YzHm9uMH2T6smnlZMJL6ZAG4odJKbN7Ps332Fe0Rz67twn7/EgP7Weh1qSeASGXTL6qNjM
aLiRT0QwZURVaMlVTsPObbSLrcqPzEWkkt+qsnv30EjIQi4nSvkymBNziQAuscAnRr9oHXaA+oN7
dTCcb6yuZljfSRQVY8bJPZ1JZj8KPvtA2HjYVEmy7lucgZV7rZN556bsbUzSK1nDoJm4ygsIpaXb
JlIAQuy8ILcH4t7IyeOUnVQuD6OAWdNSaOC1YDMb6xv9usf4y1bHsLWKj0ZrXuK5/m6V7Ul1hI7n
CipVLjYVdzBbXrbN0EzPY21s08L7KVThhAIHK9X32wCZga83HC2e/Pu4Yw3WqnO2izC0U6xht6lt
bhW/BtjjrrxKPpSjceBh4Ysq+jdrLt+NZFEHJXueReHdB5s4/Cu+jD69SJUfGp/mkpTcluUqUe52
79jeXzQjfjTkamzl0G5T8gPBlDESbNcy21kcVUi4W4M3fNH4m4HJV+uobax2I97ZZmw3uTPSQkzM
CSx+/FaO9KerIkZCZcIyQLSJU9PUtzE/APEjoTwLfSddfh1Jt1sXx9qd9ne9NrbmU1bvqA6akSwC
LzGxKfp4m5cuTZkfMkm6NSRwR137NZkdAiFbgpbs0ajkc2tWj5BpbsJRxIIbclxx9WHevfGj81zI
4UPXf1eVuRub38ZiEoE5GclXYo949OvDjPdPaaxrIWZZDB0nwrnFcZsgjLWXyftEwdCnVxADMGGg
ZrA6qz3ayxsGzwiCy77I9/7KKYv3eUmnUPOZERYbb/5Cp4yAFG5Fcc34DydESC4n147gmG6/5PB6
6kbtZyPldVF95vcCb8Cp/9aV7BzCedowx/NmL7A9tezFTBiXYvtErB7ba4bqND6T/XOiDOd7w+RU
93iUxuKESfhMGKEJ3G665ukBKtNJQSypnUq/KiXDbLR+dKPEha5bkZc3e2PQtrqZcOq2+7b0640g
Mi3t2uARfnQKQfmmvtet3M/rWDNj0TbYx47IkIcSs3Wjr2prO803L8fz4skno7+IjtsgFY9j9pv4
VogCyWmrH/tUHM21fvANgWuy8hjYDCT43BEV3KD+GKI4I09vMpCskaTazH+1pu6QUTpdtTJjntDH
xgasAoqWrenc+3ERMQhXTuAscqOrJlBcixwDwXZgEFD1R9O+jBXRMbs0fzvx+q2Z+QpoNhB9R/fJ
z8147+BD2ZS5eGjQ/YOperTb7rtDrCPEpUXgXjVkSbSnsvY/1TJEq6HdRGfchqU4zM1Pu5FhbNM6
VKnVHEsdTZS3LYSI53H9hok98Dt+0KY/mIXPTjBhAsbwLgSijwaOCQSxfeYvb3Y6vxauuJSZceI9
sZkFdU2jn6Sph0iKrFxB59IA7hsr4bpeik1rMWSdcC9ojltta2Ft0zQXHMRAUNo8Pcn7FM0as2B1
mE50Biil8SXv172vFbBks5eFn1wD7d2jy/n5Wp/R+b2QvCb++Wn45lXYxvNRT2Evo0Na7ULuxw4x
vH5h/NKDedR/ULp2H07N+V8oQ78mFWNMMlv1DitRv5lGDM4IycIJHaMwiKC6Ygk0TZ7cmGFCIpad
bA1zjw/LPpR5EmZD/Fw6SNalIig89V37rVs7Tty0qWb3pi2quCG8MsgyWn1rAcEIfZtNqusdFNXu
MKDzbxwPO5O/dUd2DXP0teC4tTflNfGDJmj2JhOVdB3UdonNw9qZ7d4d7RelaVfPwz7BncMd2TbK
22IgYvmm7gAXrdd949H4NdMYeW6q4dOhHcCGHH9qjv+Q60iswqZiN0RxW3J33Yq56A/QTNjmS2pi
gz4StU1zLPz4ye1MNnM37TXNGjTwun7oprjYYHcB9RyV3SBCx2rNSGaFtsmr+stgqviQ5Un/07DX
fu+VXrlh9r+ZM0o3aRKWnt1c23mN1p8H16o3To/M12fZRmajf3YGXmRdogWe0rWjPVkvQivT0HQ8
hHI6LbuuQ1eJr0n05rapR7nPLKGhZ88EbXvkWnfqzAP1z641Og4/jEzsRcAe769A3fptyzIhMrC3
QRYH3CaPve7fKsq/NIsDo5h+uitYPmsdA6dLQncVv8y6OENUuLmjpNbkYRGEQQQzgmgwNLq/BovB
OtfpjTpeA4ayaLsBczn8i9rZtOi1gFRMBlk22tKg959tJ97nzngyW7FfepfJqIwGs74p7uxTkf2W
lvdBDHBP8uM3E8+wqItfHUCMrI+/IMLsRfXD81+T2Xg1jf65K60XW1XpMV7SH5rrfNldzw6h/sPV
xqfM5NsTI7uhkpdRtzpfbcKjgEy4+Fj3S6gTvWhDIl+M0n5WNPGn1Gmy0IuRtafJdALgx06AAROz
f87PSyGRj+tbp9vJttEyqvalDHOvJarABLZfH0Wr0r1ZfrYG6I1EJ8Kd2UjDrnQiuyxLfGv9RbM1
+yp6YpOV12AtTbGP6E89rw+rZNiu2iNoge+pwnjl1mvLIUPOW5Y+hx6qhRqOTZK8lXX6jO/3Gtv9
tRVFaJcUU+36c8oYdfHi3aSdgeO3SENJKCZQDkXbgveKmIBe5ju68id0+e1QWAV6xvI1a9N+XHvt
7HrJ74wyBzDICRX1odann8QdZEh2gaafVCgEzXdvdbe6k7Yb373H5uuInOk7Nn5+INgrQd36eQCi
YuMKMPrGZ5YP7M6M9/bqBOb9RSIcGZUe7lTXujerSViK9Vha/q7rGSMo41gb5kmfx0Avx2+2YPdW
Wrm7WLnYSYwQDHyYZQV7ugkWUEoGPidV4Sz7bmBinqAQjaZ4W/ME65qFvGH0tNltgHHgkI4OpZT7
ZWUN+zV76GC8CYf2MAJ6o3bXysC/gykXvzwnlKgLg4EHsItXm2joYGqvbGElEKG1kjdu7ulBStm6
T/p2PLvNklKKYngul56uNR+GNyqi8exL8cPiXTdoK/kJSj8vxRGjTwlBx2VWCZ24Mg4pcdbr7N6L
E81MHeYGrace3Tkpk3C2nfkx73FMoGY8m7LN+QdzeR9acZzbAlHKJ7YxYGfajHn/XWKn8dXPXFns
Ghpe0kxdp8z81dTWwIk5y2tithr5fqtbENOduUCQIjwUSt68uC8XHWAM9xN5n1w2+xzAzJOM6xN/
7eGeBnqucZswookNhsGaCpSpblMzRFPdI0wTDuQP30quPBTADQbFS6pn26Jymh3zyjpE8XZCYE/8
5isA81lumM9GaZm+xnYTeRayzEhe82wj5lwnHo2NQYts5st7W3qHrl2sbW31Eicqbi6nb566scjO
43K3kmQkcfEp76pBHVeTl3KhGDXadV68yK5lbrhMekCcrQC7WHg8VSN3SKV+EDKNbKMdHvJx2bp3
laJ2LTqR/Ty4YTxNW4KiyVaPE+iGmeK2xzXmXDnkizdPIOwxKLqf1x+kNXFAz9Qvg8N008ZNxRLg
5Travfq2VNnypZV68ruokTvHq6y0fSaTH6YYsl3CDjh4J8wAPYb/E4fpsSRFWmjOcSpfbYM+uok3
yd2n5o328+gy8RwUXifH2U3moVfWbzND+ygWLars7FE19ZbN31uAVDRkPkaudGzfNFM/VFr3NPMQ
Y5lMn3p9ioMktn8zrtzdaxTTmaNYP6f5SYMk0zgWVIt+Z3Tli2f+MFniXWZsKy/NJxJTS1hJ8+KO
M5vjJG9R2eD2x8fhViVepvgpt+RFCmOnK6QpovwlzhBu/fL+u6Rl9tRV+gU7F75DJl6BJs3srYw/
+lydxfDkV0/SqffJDH2nXY0bwpRjJ+ic5a7NlU1SXRqfa7/0GyKjdTTpedjK8mr16pLF31vzOVvd
PihWNLnOfF9apmfvAl3uHn9fyQJN+RVsy2a9jzywKYYagV7QNBO1yPqO6HGExLo3DCQQAIdHNqrK
oDRoBgz5PMUsF7Uy+0PTKzaPFKyKd6jQEeoDr/CeMqAb+eB8LsoeeHH7kdMJqGdD5aKsyFNuv/SJ
GxL92WIdDkfEhDrJTmVjHD0HtSdDAcJstE/0ZaNR7YlqRkYQ1iGh7Vl8sRHzRPx38d5UjIfPjrEz
aqwDTnnbtNodqTB89NqtR5UmIeW1DKR58yy22lGAE7bMQ8tdOY9W4Gihnqj5PU0eK+2zGUQ01z0a
SfL7/oA5U7uBUr/TOv19KDmLe8ALi1iuc/KsXO/Yu/bBSXVskxn4sd3kv4EN4QzVH8eq+Sws3cZq
HEeiLQ8+QcZxHp4bjot4eckd8MurvZn57UE/XaYJ/6B+P6D9Xa1+KKP87EG/rfG7gzAxTlt2l/3K
6XI0BNBirMKKMKuz6DvHHY+FGrZpFdVjVIjnVP0S1Vfpvd/BGTGGGa8idz1FxihINn702TdUDb3C
j4oKrVsr2wbma1/a276nbTCMq+XfYSYlslrdn6rkN/ZONh5Xly5WQZPoO2/0+QawelgGG96Dran0
mdrj2Wlzb6ulbzgstzS6/HJWchTpZyrMQ11WB216KA1U5MIZ9/hL9plWBNJ2Huz62TO/ytEMYD9F
xLGfqpKmvmMMPIppwLWHdw5zFNg0FeS1GRkOKy3MLqxJPAdSGx+ddcZxmPxsDN6Eqm8fSk8g3lgP
dqWfV049hruH0lsZTlQpxm1dvLVYOh0cOtO1ZhISz6+GmW3b5LdiniCxVYu3er7Ngx341WuzKH5c
KDiAUx5WbYRJYdUHTT0VE+MI1Ts7Rw1RWXhHK5vOBBoQhZNwMt+zdThA2HgpxWc5Q9ed3Kept/BI
gBBmn4QRnxL7w8q8fQ1Qg7mL+220MQUvc3mu+3yXyfLUDLfYH5sXI0vRnLS9zF0yhIpOEXtj/Jzl
8UmYzqZW2s4UC0v1kmgtSLIKwYufbTf1g0zdzcreiqJ6mq0X1nThwBXVxcmiZPgcBc6jqz8csI3Q
fw+bYs6Zwx+Z8xjdmV7KMk5Ve1l1fjoEyvRYQC3J1oOWHGsq5DSPCorFLKrr13K9lU61tfVPjdd4
fm6bo0rcfU4NkaoXa8ovcxaV+sJLJObeOfqtGWQwZEjkhyW3zL01tHBHZOvPmH2tfq4ey6YiB/WG
8x/3EH7ysr+gMTfzXXperwb4tno2t3qdPLAlnUVHOLrMfWpl105e7IIpFimiTW5RKqGuZazcs2xx
cKV9kxRM8RuvAOhLdaTLk12f7BLw8Wuv7ZsBuWhrZkbQtL9U/Wr2DL7I8fMObN0nWfFHjeYSZ0gi
otyXk7NlDTvWc+21M/JoyBh2TGB0pCUib90trblnffHGK1ma3l07wX2b7KQ/f5j549qHS60FSCyB
lbfnut55GYgj5zCYHCwZx5TYWv4aWsr4bqzec+rerVjVg08JwbCCEYjHxgzfPWlCk/elGQwCreoy
lVheUt99W5YZwsE67gtaMEqoqGjgkxhsRLKNsDfYrcpF1MnZKKKpeaW7EfbM4mVKseYgM7n06xRC
6SGOiepK3asO1tLToJXn1kC0Lcdzvw7Nvtba25DGX7PTfJpYG9dhfIMPKt9y/EFHQoCUhQbbyzAy
fRTqfQVDGuh9/6Mps3MHo9EcC9QekENjG3lpOOjs1NJuRQzcApHcZzVr52qcwk7QLrdY5ysvIPMk
nTAxdEx23yxLR+LYW9ao7Un5KrEAXGRqe5d8X6A3beTa21GVZ1EFMKRqz4uk4K+jyn9djFeZX00R
s314CFZNRg33J3a8bSzOlTk9GP0P+CKHrOkOwvvyh+wpR4UV2UOMd91zu8hdF2oZue1QkovmkJaH
ZYzS+F3Mp9p+RuW+dmwIOzkDMEobOIutI0LhN35eyzyFBGt++DY+Jf/Dm9pz65ih3zJlg9mAHYcA
AhOuvFwv+mL+rJPvFuJxOKJTgu0GNBK72Va69RW9wESLaglWWNN50vlLQurcgGLYVzbe4zruig/n
ThotFvHAszVEOXOSaE13HoqEr33QZ/M4sb8cd+JHAS0gLdYtOIfHpErbQHeyXzH4hr4UF39K1mOm
6miAEAJvs0OYo0rxtDbMc+5kaaBOI4eSQnD3k6v5DJbBcbad9h2w+rVemeNqunUtC6AnXjZML9Nq
fTk6T3jtqycDdYi07+9xkIcFDl2wFMnA2AvF30ee3OBljTSlHn0/178GG8tov47e0aFFceHTSPtr
YdQO/MZQSEVILMnkVAfXXy79aILicEmO1zERFMNL5SMxwad1pPtg5d03XyTmBiWyxafc6jxP7MvK
K8N8rIxt7Jsp5fVtTgkVwIWcSRaYX34KzXVJMQSbjD9ukvMIluIy7xthMUaHABu/0Rj63EL+esqN
ZNh5s68dCRcYduSAaN26SO+hVXX71lVvieJqyNlSkdW9YZnba6n9xT6bbeFYDLIt8ZroKy2Y2Pbl
HBRivTmTPDAh3iYed2CfHlqhnwdfvwJ5CsocnEgj8HvmK1a/0U/PZM/0EC+XvvO5kx5cZzkZTTLh
76qT5FAXdrnVW3dpg4n8+psYyc5H7I7rdn1vCUITIndH2iRTaJwnyUtWjK0I3D5FvCxSPjfMl3w3
O2XUt+aA09l2YCk25mm0+E5gxhY02qG4r0DwMpztcdvser1+sk1RPzUGA1J/id1bmwi5Yzf4EBXg
6r+5fXvBOGZGtJrNZnXBSRotvc0EAYdNk0gVa6oPz1jEzAhF33iYS9CPG7U4w95cS2bV4DyIoDsi
Wx7lJJmRW6zTBDBObwxv1QugGj4Xcftj9EajuMLJgV9cgof5mCtX/p7uIm9CPIPID0pTWcju95rp
ReAn6/iLZ3DiRWKOt7Xp3MgsSKovFRgYv9XkpeK/w8mwkEl1V43/BdMYQH0MKFTEKPPn1C49UKNS
PHSO+zr5SGRWG+9zzBtbnGbmByN3BtNNO95GsYJiY9Nn0LNOPtRhRGztNfPfSfRQ55bD/Imx/lda
S2vY185sn2U/m18dpK1Tgt/hV1vncxUskspex2Obztrej4eqDvxVorQ56Xi2ePT3s27VZ0dDdGIz
H9eCqCX9xrGW3a9hYlOt7ad0jowjed/eeaC8mtB6gB9S181gXjXqMr2fx6tRYoqeal/i6+x7/7ee
KbMJLF2bdqLEuw8EFzxG3sDJoqPZtamG7hunsgdTxjyLPrhcyl+d5RbP4xC3T1OtegYoaxNm8/o5
xHW11at7wCFvsi7sEYsYxU6tyds4q/PHfkzcQFsp3djX53ORfbq7ySsoDCqx8eUsPox6FLe76/Nj
oK854BOtLmJe5U50trhW9A9UOC0VVbNgoQzN3DDwy0iLtyI2cCaUsXR4ro3mDM8IeXBOvV0rMala
UCi4biQIYRO2zq7WLzDpgGSyL8P72dpTFTHR1rvQwd1y05va/152mrEj+OpGU9vZl5iFmluQUNoR
hZoiinfpjSSQenMJjWxEJ5yH3lj6rVNOoNyc1nZO4Eb8q1eYbji1A04Yk5YCOB+ajpLEnjn/p++k
oe1ul2kaPUtc6pvO7Gr92PUeRCSRGE8Gax/gwphuE8U+41waMFamZFrDRgos0kFiDv0FS4jVIQov
ycOIAByNljE9FI7i+w2exlTacGfAo0N6sQ2mwYkJwIpHmVauEACqzcRONlqrv4GhW7utrDK1t6rS
+5yKIZk2OtFuGfIW055Ege3HdbWfelwpZAboMVVnQTmuGTrZpO2jDDtVjUQR+1c/QTXpSn8Mh5x9
8Dk+qoPR2w8qlhVvzZpcQ9wSSaxdx6BTBH/2ZpWx+YDAgwW+d9rSuDps/NaCPCZG7aD2bwpMJEBP
vBwYmCGaM9oG+nduTyFL3EJPNFpoLrn36LZk31Q85ycSoVPUzFiGEtdx9x7khSdc3tljS38hhVtd
cwpJTB9z/DtrYePgoU+8S9tkD8pvl11a1BujhtwGmoRBLpH7/dLeSSNTm7zPhWsd89kGtlzLmzXU
6kGIgfBnLsyIrwVzh+jGHhFpOMkiNt7vR+HW9umhRFsv32Z94iJwTzwlhbB3S0eAZVIZd5HV6QfL
Ai/ujA6qC/Qo/LeYaDL0iUcdo/4jSlWrMXpfsjnw9Ml3QmIEgNNzzbLbsByqbymThJjMWlCV1XyK
i2U4enMveSISLVSe4f2yspwpDaiPLdmHdMMzxFBFWtweBmX+zxy86QVB7nszMjHvPdzH68QkeQAT
dCrVWl/dBn43GF3Ke9iv1iHtCn3vKMEtPJs7ku3QkH3v4LoNir/nyk2jy6Okz35sa2u8MLS0toZU
y8Vc+iXS2MeAy7oDnwQg4UnFtXMR3jzeyC2ofdXI4tVrchSnlh0IIzYFNV5NpiTwUkmyU+9MxYMa
VLZN72rsINKnperM28K1hRNsa2bEOAlaU6peAcWUj6ydGc+T5cZvjbZA1DKKdwN1YVNpvRGuSjX7
rqm2GE7nrTF1bRhTNX7z7fEd26oXtfNdHG1Ix756s4n7vZGJowLpDMhJq0ugopMKAhI8uUueY0Vm
mY2+pfxhjlQylfAsBpUrA9IbxA5sWRUqEJPkE/l089pLp9t0xfqJ0IM+08zqexzj87ZKhfdidsis
kOyPFOHWKRiYpNMxLLGIWlUheGo6SLmODfYIdy7J+LmsQwqGgZcGhUhd9O12GadDhZrH/mSD9mWN
P0VSGBYHtoNpyKcHCZPGL77YV1sHscBYYFZsLSfJc/dfyDu+myQsl11W8a86Mbzzguwn8daEq6nh
5MnLUPfZa6Prs37kBi32vpjd7xV8hp3OUPKGicPkgzp3V64pgeuZBOBVFwQIgBDsYxYQosAkyjno
88QQSJkJrfMyxDfuNvryrMefvqo4e2JnO7IXlv4myluR7QfqD9BKs/cGTKrfS5x1C4GuicuSeIY7
hX0vUidAFlQ3UYwDkhEutqurl2jrc60OuYhzLJ+AcjaW2+dvLT0Cni+ZibA1EvUbqnV2s8rV2TQO
hAG7SFWPauGrI/5XJjop/z8QgfY6GWfPa2HBW0v8vVfYwAHkjfoNyJz8uQzN+rsoy+bor7BXIzfR
mBSY030Cq5JPHBj2TeMk3woEqKOYpqzBHGOnj9pCdnBNjOE0j8jkYIaM/aqm/mNI1iRMYFZvDLNs
n/xRZhc0rCZiwwJVNLm5kv6BJxHECQoHJo+XEbzX77LIq4sfx9O2AWd5BzJr7BWwodKOcAbCtVFd
tCxIFmBCcMeW6QJebJX4WKvZ624q8feKxOOm5ZV0gCoNBA2wAVYkVV9k39Zhli/LDcTmue8y9ylm
PrlVxNU+4GlJB7DvOpxGbWxIlDhRp6Xrp4xV+0I6CXtW3jByddXwqrMuNQ9UpncIdIN7cjymSvn8
SNDuHQUeM4K+dNdS5lBFazHelB4zn84K1//WOWO7b5xy3k2VwUKgho0sgON4Maip5C3kVpykA0TN
oPNq7Evr4l1XSLAhz4wGBNKwvpNHzi6pKQA6J4lkzF4j43mMhoI4WefHNYdeTPJJXzH4OHm9US5H
RGHnxhuHyfeRqeKBsbAfWEgL0Txry7YmRXSJl5xnBL4bz8Jsr/OXQ8Do0UtYKsDoIz359kNcpdXR
SZLuZ1WbvJ3isyzWHXp24DoDJUAXr0BY7m/zVTvJBJ0Smj8DlxO8zkCQGyHojaW2Ollslg6Hzrdp
J+NV8dB7ZgJtTYtdCFWr/YOZhPXBmyMmU3On486waH74Uotfx6pO9yVCxj0GCrkwKDtdo7DPndBt
Dcsi2FM3gW7JbiO8dFcZ3Z4dDa9Avtpx461G8uCZR9fq9l2MvN525FeJUK6H0kW8J9wStrp1KtY+
24x2EmjFeo698VVr+DdmyqcJlHx7+fX/1vf/FxbV7ldz/YJC+PcIwf+H4QCISP8pHfA8//r5q/5z
OOC//4M/0gHCIh3g3MMBrEUTtu0RSPkjHmDo/wU02jCBA7oWLn0L4/7/xAMc4gH2fRk3m1bZFvfn
eIBt/5dpwupAGvPY80x3938TD/gr+8fx738ByirH4H/GDry/L+0dSzOt/dm3qGYZvw3t6D5iDutD
C+fMvmIC/VvkjYPd287jf9m289e8yh8f7WEo9lggzd/B+lsyRkDm8AGjQg/oyNNVuMghLHNCeu2/
7qv+54+yuQoePyY/6F9DODp9siHW2sYmBoe4KnAkZpIJsDZp8798q7+GLf74VkQ+7kwl6mkq0b9+
lJGURWf2fCsUb+s4gwcMLWkt/xKo+qfLhuPcIlAlPN3178CZP/G6RoyVOdoDDI8VbskAJWM7YRI5
jmMtDzGbeDFm9R3pQNac/Nvytr/CbP7nG7qWQ6SJc4rb9m+fLYVT5rm0N1IDehuMmEAPOC+a7VSZ
2qYhxruJZ2/8l9jWP11CEmS24Rl87v+xCcov53buHD41G+BIMllTGzlmgAJJmv6RbuLwSX41D38k
Y/7Mebpfov+dl/nvLyh0G5CSSb9hwO356xf0BiNbDKxVeDqXlEUCo2luHSd1H52uUFSF2RSmsA8j
H5bNJWarbPSnw+MfPv8fbiFunPt5IPi6ZIf++vl1luYQerm4k+ryE3u9WG3CxRz+LZr21yTcH99T
4JtFbBd3NNHfPmfSR+UnOYnvu8Z0aAdsUprn9Oe2Tjv2raXe/j9/r3+4hAw5HbhUhuVwfP39d9VU
waYFl6QyGyz3DjvyILQ5yzebyN+/PIX/+FGeblkAsBzH9P4W8istQdYRHuZGzfJH2bXsGfHK4TG1
AVz+5y/1TzcLqCHL9wla2Vywv16smKxMj02AH3Hx2ogSDT6qUyXGxfP1/gU/hvLg7rfpq043e5b/
i7Pz2pHb2NbwExEgi8V0O83uCRplacvSDSHLNnPOfPrzlfbBOUM20cQYcAIMe3Wx0qq1/jDouX/7
B+xsR0GdwHSgk+G4Zm9m0dEKI0FrDIPISmhfvKCPT44TzY91l09f+6GFth942cFU7pw/rFDcUj2I
y1xDmzMAgjAJt+D7lqjtobKK6mruUualF609pZXW3/dkTZeqj5t/bg93b2ZN5OoMRbYDt7o5X/Mh
nvoug2kjCgDbmdFD7s5SKhm1px182d1Besp9QZeulNv1arQYpXEDyhNo8dIHsp08TjadrKod7Le4
OMQfhkxDbQCtQWQvXj1MTh8TN1fHlLr7m/L84oBXXoGhXlkSb6kke0A8F/ckw0vPsVFGB3NpqCW6
Oe9MGzk7C40E3bW35x2KI04KbR2IbkP3yqvp9Gl0Ry9cpQvyX9kzwmLinjoIvAb8Qc9G4vyl6VF5
cOxulBx/n0cIJ3KjodHg4neqzqsXY9ZdbxiWiN8RmVQBkFr5ijYRRk0RL4ilqqnNQx5HmyX5QRm4
xnFE//v2R985EEnR+CHCdXTOfrX2XvyAri8wNYqQ08bxp/YnDQV/eFMRtSUMAlKziV5/p6EtKhE+
VAkiyp/reFjgUCmxRhYYlgEXtHBMH1wijW1dcw/W8s4xJUlDyRSs3wnfZmjLQJXGCnJ5yoIsPJXO
QIdUGvP42R77BgqaZT/UzlD97VRj9r4Zcuv16xmyNc6RptLGhCy7Huo8CL0tNPg/sADyUy9pe82c
UidNn+v727O4M1TXVXkxhFt4NtbmhKhQFCqQiJAnDGEpHEgzBmnAw47aXHvJQgn8hhbmOZW/wcJR
fb4dXh19m930MvzW9J7ykhaWswYHs1FLNtTTS93O5cF8rpfq70wdVjFqp0r2QNetzdLRwdBXGGdU
5yIzIF2J3P7mOKHpl54enAPwTAe6krvxUFbghkFcERrxev6qrOiQUfWqs41GlO817eg3FCQxuo1p
Ih4qOa7n8PfwXFN3XNt1HMPDtncdThch6jhO3531Cuh7ItLwsiziZ4pnzaUddOONxFXVt9Go8CPy
7IMTcX2l/m90bjfMfFHT5Imyjq71ho6LDDTowEIfAVynSasS1m6vo9sTZ6MBEq01P9xeN3tB1SOR
lSskj4fNkIEbazCPkgZqaZI/ZgUKIHpL99LTl/Qfx03Sj87SjwfTur7ifo/U0y2dO47epO3JTZ4U
wGN0UwzBYOlhY5fGpfWARA6kmXpxMLZXXrJeCME0XICB3B7vzory2J2UUkic0D5WP+3FYdsHcTej
DdWcc8y4IElp4TMaSB6wWsc4Y/CiP96OtzdUA51l8kEG7G7FWzHzSBIhxuZs6LCopjh0nhwL7Cra
kDYKMlTBFDy4+VSlSHncDr07VFRBea+RjxqqAvByqFmk5U4QMbWzQ3/FKWoLW71u+k/Pjzgn83T0
aTc6qP+dVmAzHHAeAtWOtzkC9UHgG0SH61xVmB4VOXBi9GgWmsDWUn0tHRvtVgwIsfVcpBfRcXUh
VQTc6CbSWmdjGJ2jhHGTZPz3J1EVocoAfNei5rH+Bqk2ZfGytMBN8vEr+8u9eCF1hjCxYMh5CodG
Q/AZeU6TqiRQqmQEGoXOYX9wcKo4/388//d3gDNAlIH7QWWv69/hxLkph0y254mOMpHn5SlFfcQ3
oA0cbK71TfDfUOhpU9kB3EBSsZl2DdnWaBwAAeSh472Voyjvh6Dq/nj94rIMxzRVmUg9Q9YDMrjp
otkGve3hcOmL2MsuoNSMr3qP2dqEmuLrUtP/HZbloosOKV8Jm6wDdvS3nViv4SU3WXHpF3168lxz
fBzNJLp//dhskiMb+RiBOPVmHdf4jMxIW7XnDD3Xc4X3wwPKpMhQhL0HebSrL7fj7S0O5Ndp3zA8
fAQ3Z1LbzPlYmnZ7rhv823vH6h4q24OIKCAM3Q61dxyR9dmSFzHrQ2xOXgk3qGujqDt3pS381lqK
L2Xrpu8zicxnSr5+SowMRdgOyt1BLva7qLfdAzbZEe9+/nC3xufwEsDN0M0+u7kNHtJDSW+KRQ+N
ZOguQtP6L/HcBr9mmNIPEf0N/QFmN5atXYlwWBRkAWg5HbYX+Ej3DV5zOZgILQognELntDNndg92
0k46wCPMspDvxwmcouh6yQUotdcCH1DQzWgVee70PKG0gy4ypKUpnPr3tNohdrcziPli8h5uT9XO
cerpWAagGGSZ5K/bZZFZyUwhM+DsilIMXqI+sM9DDVbVB1ZgG0h4tuDitKD1foISs/2277GjdlF5
v/eyovmaWIv5n9u/6fqLcHny7lYZPenC7+P2xe0pqwr2tpNWZ8iL3cWJehcwq9M9LdYofkCTNb+i
ie5+zJt2/jhXsf39dvjr1avubptPQu2W5GFTyhnoR9Elayl4WLSorTr1Tnwh8160vfZUl6X7sGTQ
tI25KQ626OaVqI4fvOc5vREwVLYMW7X6hTqKA06S0AjrPFS0wu65sHQTbmNY/ePA+X5s7TF8M3lB
FZ1pMIn3RqyPX29/gOuTAkkdnXPdtC3LpAS7XpERNtRLWWBHBF4Ut+AM3QwAOMl7RDHnx38TiiPU
s8lFze3qYxeXCJsSKl1k92ejNdY5aIHK3bEb7YONtjevNpUkl6VOY/e3lNCLZTWiTGkiR1idLeCM
AB2g1iOd09koHeDB+mvJF+eurqHkkKGByTg4mPYWNdclJ7AnyD7czc0yJUB1Ui+C6JFG4k1gR+4J
T0x8Xk20zFIRaA+8YjXAwEjyysJ4vv2d1XW8PhU9isvkwEyqukw3mQG+ZrWDJHR1Tnq3eAdPB/AQ
bXbxBoFeONsZvOxXByTpppnDlybc9qE6zENnulLLzwlMTXhEyMhk7WQB0HKm5U0cGlA8bkdUq3Iz
RDIf3XXUSSpsd3uOmpUzxoEHdIvikt9zYb+dk9yhTtcGb5KKAvCAe/S/2LF0r7nmJHF506m99GJR
DSXECoH859npOnyfMit9O5lteJmA9QBg7Z2n2hsyw8eYtPVxAU3foTo+/nV76DsblpvO9TxKtbQR
trWd1hUosYVdifzUYPw5G0N+j/d3fhFW0xycDTsLifuZDhC9NUqHv5X6Xox30RUkBjfZ85D24d+t
8IonEJkQKzvgclabLPXBtO6diSrH5F2jajwQktZfGFQzwm9uUYMeFYPlazWG0pR90y+BpQXwyDM5
/Kg5S6tzTA3ovrXsAF5TGNBLfvVXNlWVCRovhUvL2+wh/s2gQQ6rz5zdmCVnXkMPbJKGbwbIXfq3
g+2sZoZqsaocSmhcRetR04sf6rLHsB6cllIdyM0PC6jRB2RfP3L4o3ejxfpBLqB2yGYHoTVJ08Qz
2bXI765jYpCCgdbMACESgtMd0ALj5M5/3R7ZzjFMWYcY6llOjXszsgQ909iarerce415mjszfQpS
hIgXh3TsZI78O2hXSM7fL26U/IvlS/rLCUH3SflorIdYmHYTQW0j3zaD9jmv4uE0REOg9NUm496O
SijAt4e7M5FkEaqTSa2dFbwdbjc4ZWMGkCccYElVVwAdwm38e1YFf+ktysZg4PFlux3Uup5JtqZH
75d6s6XLzWWTDfqi5zPlv8qJJ4BdnvuuG5fiU4WG5R+3Q+0cCKxOQ3C1sE75tusvalatUWmpolpA
xT9VdQqgOsi1N0bsQja1y+IgY9i5R6UDYdgyQFNTSt/sQubKSfDJbM8igemaSDYGj9EZB0h4yX5n
lyMO0k3JRdMFE/pZs3NQy9r/AS6vGkqGrKPNgK3BibjI+AH9EhQ/0Ajun0XNO8Yt+vy5wnoG3TYg
133hlH8kjfj2+s/tAmWwcI83SVQ20ZMeN/Cxb1tU42gRdYFbR3dtRVt6GLA04MDP728HvH4gqL4m
FkYKyMA/uJvz18mpsFlW5vnukjoPcYpoQThNQNy16UsB5e9xQPjpNC8aBqtanvxnRp0McWd012rN
Hd7f/jVXRxQ/hp4unFZdAi3ZFqD1dKx7T3aeH9dj97aZEsuf3UBeXh+FZyLHoIkjOG/m9ZrG9biY
0xHxD+xilkvSAYuth+aoN3W1SbFE4x6lV0rjwETGch2lZIxiCYXwpyJCbWFu8kejsTDNRST64faA
rkMhbEAFhYsEzI3c1lEqwM5RCYvHb7yw+D6yM766c+ucxhp5jFeHItuT9GrJtHVgIutRefgwU3LD
N7IGCTdD+Y37Dn48Wm+oNErsdm6HU+t9dWdRsKfto3qmtiQD2zzWrMZ10cOWpt/M9p9aHgxna5yr
SzPgyljlkChuh7va/ESie6Ze65RQOIHWozPSOTQXBE7oukSRHxd2/Q4nju69PlrDWzS+2yeAP0qe
rY2Wh6FpNHm0HVWEzYCBpoBfx9LPIstVO+RFAoYvSGXFEqDnwAHbnrA4teeTgxnAN1wjerxMZGN+
kwjp0wnL6yEFDJTMJMWTkUeYd+ARcnDBqQvs6gfxpDJ0ZHnpbG4mfMQTODWy3PTdVpM/IHQnd00X
1h9EmH1CQBFl/qrt/o4mwzpYaTtTTyoKOQQNWv62RSPlaI1qXU0fKkPKH21q0/ZrPezeJDaW4wlq
Mwdnz3WZlyMfappOHxVsGS2F9af3cMrspx6bMcpoFEwahKeUOGbD7s2yHumM1qp4XkI0EAO26QkE
f9pImXbSk6D5Z9AF1b3by3FnX/OLQIKYdK4k2eL6F80Qx1HHyXVfzDOKbLVTnSp99s7s8u4g1HUe
ruA0XPNMM+V37r91LCEKowl1d/ZNunPnxI2G81imw5t5kMUlx+rqbtAGkMjLiGP2gKx8MLft66ec
7BS4v6fQWVczADURhbfCnP3egRBUBgbOWwFmb1XNw3pEkPzgdNnZ7lQSadmbUGJVLr4ecwyRL7ZT
S/dNGXV3jhXVbw0NOlbrFtrfRmvCWZSaV38EKDKNCOUMmjz47DuLHNCCSneoSFOeM9e/IAliqqkL
i5yaGPI7OjK1U9AiBjaJ5e+x9Mr44BPvbGdUlqlIO9RjDHu7q8ZcpDPgb2RsNH2EU46nGFh/DWV3
jMcB9NIIgmFRlDm0kF4GSJTcXtI7n5ynBzeITo7DkNXve3G+RYkFSsCNdF9zl+SiI6+13M0NxikV
qG3UNC0Hc/NKBAj6Duh/wu88OOJ39hQJhuSDuwJYwfYDyCxpQCY2iz+OvbhL4BzewWKcINzgJ3J7
rDu5ldQp+SrMGGcLhMv1YKdwgGhbueh2YE8U+mmF/OLI2sclB8+8MEmd722BmoIbae5DmnmZJMcy
LNzrnAbdHShct3/Q9eRzpWGXCQoRVWIyn/XvmSnzGYi7wN6SYfU2RNrpgYy2QeRiyZ6Koq1OfdQM
99Smjz7FdWJHZUp5GwJK5HDZ1hxTk5waT0zLx/I9fkA3dXjS2JJPt8d3vZtIgRTsWK0uS7c2ZxiO
L61ZxXDD2Fbis4s0531SR9JPTPQyIJchdXY74PViIhwpq6FwN5bYNma1CJqTMGE1D0uaQ22elrNp
4t/FTFeXfxGK2h6FPnwSyPTWczdmvau5GSqyXMbGye0hq84t+hLu5Bwdi7ufkeyDA8nD+VFscpAl
bGLNiALLL1PzeeqT8BLDRj8PbjAgDQyT//bI9lYluR1QYJplqmqwHpkutHGxDV53Yq6rLwCCswtb
F5kj0SafqgWzI3jgwT0el8nBYbg7UIdaF1tT8HrffNOFbio2TyPfNDaa01CZKaDLSH9bdG32QL/k
qBuzG49+DGaxuP5eNdMNlAXnkDoYbloJIqL2mH+BN8m7DmHnRxtC4l+3v+z1YUthTW12UD2CNtDm
sE3yMM5QU7T90eYDihDrs2i2mudxySX+Oal9p/WVfXIbL33sEN8/WLJ7w6XxSZmL854ayWY74vGV
m2nG5xXV7D0EgQVJUKKxb3aehMwVHvXH1XStU1VJiw0mEL7W7JJtB6Cax1SGQ2P7KdJEbxEn1T9r
rY2Ga9YFvtl2ziW0ocDc/sa7QXnKwXMwaMlv613m4lEVxnvGB3Epn7wQI4EoIXmq3DnAvW+o78eq
Ewdfdm9i8f1WoAxefsLdvlOmxPTqsbD8FmXj5tTjznlpwaTIOyMa7H9SPcyh8hpxCjgmLnR0fJzo
y+1x700uAEBKpdyi3OXqJ764yLtoHpcOby1fDzrrqZzMQamdBn6lLfB9++7oZbQXjzoUrzKuEYrh
m1PCm9wsyykt+pow5196niBCnPXldwNkvQk9ukz/vD3AnbOdshc4AVUjsEGPrQeIyn1V5j3S+WNr
mFyMM3ropLzn0Ol/3Y60MzRKBSb1dso+XCSb8zaBTJsZ5eL4eNw9J23xE3mq+BzHSX5Kavuoe78T
Dcy1MvCQ4EhAX6/HVaaZNqGg4Ph6j1tVb1KScHrT8GsM4pB0jYaDpOM6HicQFBlw+qpusDWtaZB8
yG0tDs/TbGQXhwv6NCaadsoTTLOxaBwOkoDfjJj1MWCD1qHDS27PUwYPktXKrLLBxSSJx0JTzOLX
hMjTL3dp84+4f+ro+5vyR4765AckcEMkopCcug8cZHIQ5hqfaUXoNBoQE8zcwP1GAst79/Zsq9nc
/jxeN+jiCBJxZmL98zwTTVBcSQLfxqDkgZ1ZncScjY+3o+x9dXaK5OznIiffX0dpS5jlESRh2Jhj
eV+1JaaQufMFQnn72GndwQq+PgRpyXHBwAl2DDBD6te8OAxMen9kji1KV1M7nATQ8pMXlCYqwMV0
iXD0PMPVOsKRXm9QSkLkDcwyFxy7Zx1UmkmbREgAo8uBloKx4D2apKG8kGa8ul1DakfWTIoCEk4V
2tahysFbDBfSPLpL0fTUhY5zJ+26PC8ZpinpiIrVUiJjcHsKd8Zn8Tbk+IEcoQDB66AYEE903RAL
w9gNbAtqf0BWnf5z3nXdQf94LxS9RUf8Zuy522dojZ95lAZCGVIY5j9VYOPkbMMVYCvIKb2/Pa69
DWpxQwNG4SXIP2x2AC8/exzHAqp6MZV/V/bQvB/Hpcf6nB7VvZ6bFRe1nKPT5IrmF7bQ5bktsInw
xxING5RmhrM3yv4rZocRlOPgCAb9O+PcbFGLYgggWnapTqlz/eXLLDNRKdKi8zTgynDXIFD3FItK
e5/Elp6c2hGJvnjKxYdlFNW7oBnjty18W9QUWvG2Nsv5vYcFIvgKMKmT3uDimhQNkvNaVHwXKBNA
xsVp/b6tUSQ8+LZqUWx+ump+QYaglE4DbLMTK2Tc7DzoonOvF59LZGoeDXR4FU0qOhUOEKAob1EB
6ZEOGp20u9e4VCEn9O67rBDIups0Wm//pKuTiLMOLiG9QDrp/HWThCqMWIERoTwloxM9hugRDHej
pIKINoD5yUJc5PL6gGwXLgAaV6qws569oCtKnAY1iSg+XGgRteZT1YvJd2AtP1ZDdLSerzYPXDfC
gM+leGZz3q7jOfXSSwtNupPEufFSQ1cBngAeYRkReb09tKunkmr4qSjQEUwQcJtvSdILj91SDgFj
bSHSQZXoH8OAWUhhtKdnjx6Hl2ujX5ReexB6Z5T4zvGK4MELHnSbf2k8xtq8qiWqFb17hqaV+SZ9
6xPCb/2n26O8ym6JwP6jDOio/vi2i2t2SUMpCsKFjdTQWQtqhwpFMPlVjpcFJqGtn+Vz+SkSCJ25
IWont8NfF4KJj+kZWwjGAH2izQKKiAhuKCE+lB6/DXSU8b12SJAJsxPEvOifxz77KGgvqBsaX7DJ
m9+mDqYHYRqMp9u/RgVbbWj1YwD1QKmksEFbe726KlAQ6KbBfgkFisZ1ZTh+0RZHPpQ7m5RkgWXl
moqhtuVs6SiFiMAp5Qks/3DpPcx0NECLCLgOnp+W5tHTcHdUvNWEYouq9/B6VLOynZuAMZ9MOgqP
YxEWz309ZAff7iotUd+OR4MCuXEiblNPA0MVJxtbeeLMDf4yS5IuM7aLP7HzTjBT7YT8MIM4OiA4
731LReIxqCzAUd9aeiYkf4acHfMUG539RyuKHBVoGxeCRdZKpdJsjmpD+xHZLNT2KGZvYXaNqAfb
cODt1MOCOJ4skZcNa9QWTVT5OtQGD77r9eyZXIu8xSgiQ/vYtjZz4aSLKIgneqHdI0XePdJutA7O
8evZIwo9RpAqHnnXlkgjPSz+KE9DhlpCJJQaNzmbjYcCcNUj0GLNGjLvpd5aB9v/+mOSdGEiJdkJ
HEBbLB2vIPZ0z1aQ0Akf+qBJHiTyMufYDXRcvLLpYJjXZzrxJBUaRyD9g9HheivQdc+9qvUATXey
OEtnKnAVFNgdGUiZ0fmjDGe5uLXm8ojYtnPQERpSiaumErze5myZQ6mN4KjRsRcpCkDd6JymzhLn
pnVyfwaTfBcaQ3PJ+2n0rRw/RM3WzE+6BXb39iF3fbmYOpuCVBfiB1n25jjoBjBP+F4h5WAM6Tmo
a/TFjc55si3Ejm+H2pte1hVlebI7BBw2oTD4GzURoBoR9p2FnomJrKWhPBItB2nAthsPst3deBbf
VjGO1cN0Pb1tZhojmFGWEwvrHGo5H7C3s+eeWYUh284Hz9+9TwlwhJ1pgUkiBVrH6+3R5rmAiEPq
Igxp6CgzzZE7nHsclQ5mbe8YULxtSt8wQcE6rEPFrZbaZkGoxgn7s0di55uFe4Sw2vuAYBcoIJLS
Uh1WA37xtgzHOYyCukGwG44vOsiZfRehsHRqguRPZ3CMg7Nt79QBgAS+igYRH1H9nBfhApqeonIM
iK1ti+jqlBj3WVposD2b9qmF2X1qjcI+WCTXGQ9lPMbGLoAqQldqHdSoZpq/TifRBjJAR2uJ13+Y
5ql/0FHzKmnHTc0HtP3y/8hUq56mVJ/+uL0r1FStswx+AOQEtqALdXvL4EPNZfZSMGCnOZ4jP9N7
SPEISmHV4XlfeO9WPGYKz9fsavx4O/Le9FKrJcHhunQY/nro5tQWpT3yvd2sqi+t7JQdShnfe2GH
E2JrDv7teL9Z9tuh0vJFxsFwucXczVse8UI9tfWQDdl6I2YgYaG8pHAm/Gt0efj6Is9EgUBIYOe+
jVoi1lEoWr7Tp6H8wwgKLIVkXlXyzpwKI0RTqnJ4VMVdi/p8j8nbnRdl43hyQeZ9a2Pb+Cej6Nwh
OSjy9gHEP+byeo3o+Ik2XfK36XTTT8QbiwZrADSo7qxE+WZVy1AdwBt2lpjiBoFp41wg7dqs666M
6F8vEMTrCX5QlNqYoXhZd8bTDp5ojbH27Nn1SVCtQ84U95yDz64+6+azA+mjYoNWD5tru409s/Uq
3AJMZF/0+Pts4sN+l9uN/mvMjDbEOqTpP3cGoNQ7aaV8DiR+xZfamG1cwbtY/lFiLkibPGpqC+u1
PvhgxX0d3AnK29NdPPYk3qC58CMNab3APYpyvBtuj2HnaKU1DObpt7gBT4P1Uk3mJbeihsTO0eTk
G96cfR7RUb3jQT4fHK17oSw6xqAS6PmBu1mHMrO+qgw2JOsG2CVTR6vGwG2uL7PuoD67c+ApbtD/
hdpciIVUp13MqCyrN94MOCagEs7T6I5XYIRgYFFPD5NVLgcfczes5UAg4+0syO/WI5QyRE4lZoRu
bQ8FSmmtVMzJvsSuruqrPzwv1s6BbNyDuDtflu4phS6qT2Qb20505LbFFPF7Tnpj5g9pGdegdt36
ORD6r1cvF24r6gHkdQrVuDloMnxdumlOeTGjHQ8gGMsND800BFQdu/5xO9bOVbyKtckypqIcirAn
V47aTP88oIXzo1J96dtRdr8d+lDUVEgarS3lWuqlO2aiQtnDCGtQ3LX3qS9F8YQ5zBFXai+UwSQJ
HqSKfbFZlXHp2WkAovBkVhKCVgPdAahO+iD6PDoole+sRPIKGiG08HgmbkGnQ+5Mo4gCXjMzKn8j
WhYXzR2p61ZDeJ8mtfFpnnLr++1PuTdhYNvUwqCpxRt4vfxjrDyccmDCsjlnLcYDNF4Bav52lL2v
yPOahAKqF5O2OUYon/aYHTK0tmnE97Ap0KEWzie7Tv/FWmcoJCmIT1Hh2kyX6QwAVIcJCfdoiN+W
Vs0tgnpi5S9LoB3M196gSKeh0nEW837ZxKqUYkTmjeYpEmPnWzqwu66nqFnO8xGJd2+WSKaRdTHh
fdOvWc9SNBujVY+cjQa+QJelDKN7pwtejXSklqc4uzCt+Uos+nWUqrDc0UYR4+R0zZ9kffU5R17+
IhjQabCH4OH2otgdlKqNkrerZ+dmULbmzbJye+oTlEqfcVfhtYVlX6D7t+Ps7SsY/P8XR83ji0xa
3TjC1IhjouR+MQzk9YWse9A/3oIkhpfhMSW9g9qhSmM2aQYPH57RtBYECg2boLBaQjsrFoK2EE1x
Z27jb0M8dxe8WJy3WYfDwMGDcu9z8j6h2mN5Fim8+kUvhpkYaZv0Oku/sarisVuqn0Woi4NX3X4Q
Folit0D+39yWszug6mq3VHjyoXvysKJ5iAUOK6+fMUUw0ymbUbe6anMZSZHHnTBPAJniZ5RnslOX
oe5ezBFi5IH7ZvSCf26HvB4YlRZBcQf8IwJKW/pBYnSiMkbWfsb7QFl02p+MwXS/3I5y/bxR9RwD
FL7qDMN6Xc9Rmw8iiiDawiJxsvsRa9M3Iondd0UdVKd8JAfAgBwrnzLpz7cjX28CIiOSSUGZwwrm
2DoyahHVCKyciXOL/IOp4TIGqLnHXKhuHk0ZFGdrAtR8O+j1JqCQpCqPCkMLEUt99BdLkupmm0Vs
PuhXOHHXmuXCo3M0X1rdHwW36OXfhAPOCUPod91sHc6IQxvVHhWuRMfa9GIPiwmM/aak+zVrwRFe
bG90nJYeVD2b4uNWeqqzErqiC1s8HfA9U7A8345wATIg+n/FoEs7qOfuLVF1miheJInIFhkdGw6c
nJCXC28rTCUta3zQIyT7b3/EvYUCHoPC1O/CzbYEljSI4UFBBGnitfE7Hr7jvTYmWDUuY3eKY+xo
oM4V/u2gO0Oji4SgiCI8gpTYrE5glF4HIZuZww7iTSay6OwNnDK3o1xf2GC/eHqCcraIsU2EZe3Y
eZcRBWlugLYOZpextNv3CH6lr37MkOeoEgr/LdXUbS9upBCF5jobXSRoxGvmpAwv3cX3FtzPsBjG
vtsKj6jJOwvSVi4WKvkh0doGLeolllXBRRfJ/ruRhu4TTa3im6aNGOkGeXqQ/6hJWV9xii8L0oIe
FT3OLYrXsXKatsuMFpg7jx9kMk5nSMfOCWWY8JTV1Yhxn5Y/TWGUf3IjcSTaeD2bkCPIHXR6NFBY
rU22kmGGoXuzAzQ/D3E9sQO99gvIcecFS4r+4HLdDaaKFkyoDf16867Jx2XSe8S50UhMm/s6nuVz
s8z2Pa9U4/72Kr1mQKBAI93fFHrKp8g0rI+xAsvprOznHGuFbID8M0z454js7OHL+SbspvTZmtBA
miILYrA2PcvBbT7c/g3X+5G4dKvULYV2zBZ4AIpGs80FLRy0eKdHPTaqcxgv0cF5vRtF3bUknKR/
Un30F9cDr3HWaObm/ij67iEmywVZQe3v9liud4VKVKDSqOIeoxLrKGbXTFqKkTzIS8rdZrwMjwLn
0qfYVs6LRtm1BxO4NyzOMJPOvwV3cov+DmWLUDJwAn+pzeZTZ6T226Fy24PseW9YDpgQ8CtC6Vtu
Pl6Ou0lWLlEBXi6VD9GEBECGZj5aZxMW00Z4FO/6XuALvoinfs+LyZpLesowU/DdnrW3GXiobwiz
zg+xVSZQNt0fHWZSB5vuaohQiul9KQAd5borioQeFH2Vh6i9TqLBpD3pvdMoHTzeFPLciMsj2P7V
JicelACqUC6qoVdyak5ULG2XDKwULcLOo6lo/JjAG/iVnX97Uf5u76wOTxXLVG0EFgnc6U0mOHE8
lgj5YmXfDLN3klgg/8Famt47Cx4ZWRHnBU23OTvNee+d68ozf+pxguEVXifJM2YT4usiTHRF5wRJ
3BQfbRS/BvrKssh/ovrB78/z8huP+vbBsJv5IxXsAck2s57utLI5SPR2vxxnFg0Ybli6pevFUVTI
PE9sJ5xiJvt51J3+bA08dty21Q4WxdU6VB+OMAAylMroFofQY+EwjTy9MYycf1ijW/wcg3y+xygs
AjVft8mAXUl8pHy3F1UhxKBC8ucVCbDwInJKc8r9UjPms7dMFfwHS8MYoQoveafpwPRxRrm9SPa+
KsUSCMioNwL225xcS5r0WEtpmZ9Z6JA1iZj9FgFO6oTFEZB7NxQNH7BmaAnyvltP4Li0sxOCEPA7
EGEYW1n1KY3HAAdVY37tecwEoqiHwDsYAVV4WodC6HKUoyszvxtz996hq+YPVjectTSKLqaXB/+5
/RWv71MVENiihIKAJMQWfaFNlNqwYecym3C8uDNk6V0AOmdPfaOVz2O4tG+0KWnR5E3Lv2KvEWdH
T8qDG3VnAREF6Ae8NRoPWwEXLwc9WBZu6qPF4PhNbJZ4/UgcdpHCeOcF+IbZuSwOgu7MKkcnOSFl
dS6+LbqlzTvIiq5MfTQM8b1CiujLYjgtrReQEre/8m4o6lOIDsPvIC9bz2pd8LicR0KFjR7iFJiF
l8EV/bvWarLXHzYgdpSqqKI7XTXpUR8cpFlohBpq764MFiyHEVQ6lUVzVO64SnHJfpSWHbBexJ15
wq1HFeaJgikFKUIwuYdNdGrdV2iVn6zB837ZVj2dBwPp1EYhFhCVOnoW7X1UgNlKqounBIWJdfia
jMjGbz3zmwjHv6HXUG6tdHEyqqA/KOzs3LXATAE+qA4Bh8DmBF+cJKpzq8/wURp0GGRN9TkLUKoq
g6Z4MHJcyG6vl739QOGU7M8G2kLpZT00s6dIYqdT5qehqJ5yx8J0tRLFBd2f5YTXNJ7YUVIfHD1q
EJtLF0Hw/w+6uXTjOV+GBhVNfwrMAQnlPJs/Q+q278sidR5T04wuXurgCzdJkX6/PeDd2JSzwF6A
owY2uR6wa0xzN4iF58rUmW+WQu/uyAxBTLZmdGqK/mfqYWHUT/YRcG9vEVE5VnK4KLaCN1kHxiqt
cLU4xhirW8KHmbfv10SngMBxdQQL3Q1Ftvb7mlSyTetQVLayotKLDEqB8XHBS/hzOTgQlns9OKhS
7EUyPXCzvE2UbP9mUHy0ScLWS32wdfFpaXHFxPcpOyeT01xeP3GQRqG9k+yBSNzsjIK6YGLrHDdI
hBaPuHo29Z2X5Z/qusFwG7dIutaGRhOgmb7ejrx3c1GLpN9CeAfmnDqeXuTcwE4RKBwtTjpsQ33h
JealbvT20Z3t6NQ304xhd+x+G+qobLBVpJU+UGM7SFX3dirNchhWHAvc2pvxzwFmVtRNUr+TiffY
iwitPokZZZ0VPw0XvWxaOUeybldPKM5dhTRRwoC8Q7ddqSoW+RBWMzFj6J+TbPuP6P64BwW1vS0J
KQXpIlXHgPO5/rxdHs5T1Hopx2s/vS8k8+nOU3DhtvzhBFa1nOrOqd7NNnIWBx9172JRtg/w5gBL
OlsU81gMyBg1eebLQTTVSXbxeJ5azJQtK22+JV3l/nS9ELfLxs3nU7u4+pEzw96Brxj44DCQ9yAr
2Qy+T+sI8dHUt7nkTjyfwYZEfeKPOJ6dkkIeEf73dqy6QcneAVRT2V/HizMb52ONeFZiZSd3xtLc
qO3kEnlNdrBj94YG/YdHP9Uhtu0mVNJMThuXJmmPF+ORXro2VP6gfcjsYj6P7SIP1tH10DhflYgn
XTOqi9tWvi0bYwnCMPWHafwUNm3/1OEnCZDGrl+d0AHBoCSjziJ6I9t8JFMiX55sUz9Pqv5+1Nns
QOWHS94M8mCFXosGKLgHf9CNVjfm9tzz2kJSDM7JWLV4+i7adKjvZB8jPIVy/fJ5pqn31zhl06n1
+pimuNV/HMrCvhOodVzycSwPTsPrc4gfo3RSORJhX24BhZmuObJbUs5hLc6+lIU1YuJrtfLBxpGT
l1hetV/DvirCg6RhNy4VFpSGXbAG2zZvL8K86YYk9dFB/TXhmXsGeuA89xalcF7bs5/3lvn59sm/
t6Jgc2BKoEQAr8D2Hr0vmddl6svRyOAKjniEJ6P+djbx0/gXobjV0MrjFOCdtN6Xy9iH/E+Z5gZ0
48Vy44Udgz9i2DRH/lPX+1KA1WABc2MrcP/myGnbqLN6SahRivJuSOG6d+S4fh2G+gN4M/H4+qGp
WwuEDbBQoJvroTWx3Ysiq9kthfU+cpvyxF1eXNwuWg4i7Y2MhwKrQ4E1r+6ruYhNVxsZWWbHSpsI
2sJS5yG+kXH7ucvG4gBEd30/KogIWTOEDF6V20mTYg41p3QS3zbq+jI4Wvu+dhtxAIncW4XAXpTc
v+Kybxv0WB1T48+rxEfadLij8mGfrZRWV8+Zc749VXsDehlK/ZQXmU4RY2McdYRyy9R4n3ZBgkO0
PfyLrcw7ikYkeH4Y65scfOIqNELMbxANS/+HtPPYdRzJ0vATEaA3W4qSrkvva0OUpfcMuqefL3Ix
k6QIETcH6O5NoStuiBEnjvnN9OyVvfsmbJEWtYYp/MthInmq+8O5/M7ZkDYjUn2FuMV1Xm8t6spC
5blPAqZo/4QhrRt86B08MOCfzXB6Xv9L/tTYBlJK0Y+8zHq5EFUqt0LcBB2Aprt0sT29hyP1Ot8z
FKQBk/1shJHtM6zYHsDW0wszblhFFPXQAhQOq1PT1ukfU6xMb4GXHk0kds4ivAT6CmSi3LRtLwwF
PpcVDXkWp/YEBcw62XGMpnJ6KDuytxQPHo0F+pm8fpswJYRaT4w/kkA1ktqPQpxZhkjricU0ju4f
+71HVvYxYVSRq5DtbiomI85gexN0g3wMVR/rEu1vLVRMzI8Tqa6S44fmYk4QxJOnXiNUk04ooOTX
UpTlaSxs8ef9v2dv6xKWoHJMKa22oycTrvloKW2CKLuSvNOWPHxD0EOjSI2O8I87z6rDiJRpJaNK
KKKba9FhfmUXS50EeKXkvuE07SWrBVjrOGkHJIq08Fxl3vLw2g3y+gAOAG6E8gCKZuvbEeuM8Vw1
g3TVJt5Zn4S0OScgWGmSHpSot/fegFoMPAzuO5PgrccDkH6nVrMEu+JpzKVx9HAGsIZXSwWr39PQ
1r2/tdsQCnpPdlZp9rHJbZ0GUxiUWI+g/oJU3Dd6vcUZ3qByvb/K7QlBOsmhVuJyMGLeQjpENtk5
vPY4mPrRCIomxQYdPeazh/mLf3+pvQ3BZaUwQ7PqVrR9LBGbKzUlCsjYFUBvMJVH2vzB/VXkbV73
hFiBrjD+H5xCTvP6RKA5ylhwiKegRJLqg9p66cW20J1qqQ2vGf83H4vs8kPXzO7rDwiPON1FsiE5
ctqUKTDPncnDOTbgBcbKpffEpTO6+d9ySXGLKLP54OzvHEiyIclukBMUSAfrnWK6FHZWz3phW8xA
qKr8VKgievT0Zr7aOZzegw94e8UpHsj0mL9qUiVm0+PL6x59oYIMuUub8FpD2kXkdNFPYdJaTwyr
zCcjEelB0rK3KBxVYhiVPSJj8gD/kkkMmUFmPk1TAHO+POO07pydDo8rzRbKi61H1YcEb7ODxGLn
VgAO/r9F5U//y6Kq3oKRAADBJNQOT1WzuM8MocZT2+fRx/vndXd/pOmI/HMzbkjJfZa341BzXjHH
nf/StBHbDDdRykuiz0rQFRylsnJezR6jDoSIyJWnF43E6+ZTmogKVVOcT0FmwVJh6jYHE5rkT+Sg
Hv09y319mGE9UjTMBGQhv/mKtVg8TLPKKUiduTmR6vRnEwXK0+ikzsEbvBMAKO1+CgEy9+ItWn+7
MFS6oRL1FHTMbp4X9BbObWhAMkrTVNMe0MJRrqGmlm8qYwwP1t4JcYz35DSMNgxNkc25yfQpFY23
jLx346cOJ6V3U2Omn++fmJ3DiY8yzGP0mcg1tu0QsiatxMN1DERsSHlFkVx53usgS+bmoC7ZOZyQ
/ZhZysCGDMEmnfGSLJsrj+jplkzn22xY6Eiq5VNhMe/L67T7qhRDfrDozv4QPaCFJ+OoxoO7/oCz
qiy0ZpIxsL3J8+MyVwO01ruH1Bk7//5PKb/H+rGAyQ1NHII67ReUFtZL2VYXat4I3Z8TmfyhAIQ7
mVCkPtLFK4KUxv9BZ2l3PVCbIHEAH9H9WK83g7iox5Z8yJwt96nIp+RNnEc1fOMpKv5qPFEcLHh7
INkgs1mp00bRvJ04dW7cjJO2DIHW4pESNUP/nHRTf/AS7ayC8pwEGElJICQy1tuK4yUz9EYRAQcW
ajMwiCf8icqDoLzz49G0gcoIFIdTuW0YLYPRCY1XNRhiYzTIqMfhGo5R9k1pRfK8aG140AXY2Zak
SUmlCPpTvLPrbVXWWCUMdUXgVaZ6rZ1BOcfHJPvbO0bayiACWXK5zhapvLh61nj2IoLe6pL3UduH
T0o7J0TmUaOdLJz3SJu0B19s77dEgYI0BTEnWVqut5YkiiBfsQSYpsL9C93f/BSl0/QQz8hup8N0
JH1ze6epwOg7SpFO6AFbqGbnNXC+6mLAB6rAKCdOmqfW5MDQvT2C8e58NeYrIJvot0HF3LKHZ5F6
S9eXHPlyaJ6a1NCuWUxJcj9y7GyIWwwcTGo7s6fNkV+sVGldjQ1NYZ6/19O2P6dmhbtgfCSuersS
eBHw1hDqgcmY25jBsCp2+rQiF3HV9p3ZqdZnrygWHXJi48UH2/pJG19HRFb7+ZUQSiYEb15P5LaG
BNO8KRBJXA1ogZcSor8kruOja0F5tTBleRBRMQ9Xi5wG9Z85sVCQKlOVErZWrdwPcSb+u18Uqztl
Xl99Gcd5/ltxu+TzHJvD3+StHkC9BiW0h5kWs+Hno24swf0PdHut4ADSYEAqQ2pmbFEiA8SGzIiS
Pkgi+jV+PBXVl4yxUQRNzjV8RNYhYXnjwb26lT4gJac7BKkAgVaO/Obx8oi4XRHXfTBA8Po2hYuC
6vFgLdq5FmLur4kY7YtZZ3FzaUfI5/YcGv8pTlvb/pLFpncQwm7vObLb1I4SwoHG+tave4qjvBuZ
MKA93iXPHZXyeY5y/KuGrH/OEic6eG/21mMmDWqE0ThnVl7OXxJnE6v3TEt7kq/C0k8F2rhnr4F7
G4Od9AX+WQdvwu1lp82NHzlVCQHm5kHtBsYqeUVemThJA9ah5QaW2VG2vLeKDJVMbJm5E6rXu8IA
FJg2YMxgKFPvWmGBe2Ek1R6c2NuLLmWJpKghDzb5yCY5GJZWqyLsZYNId5Mzfbf2gxk2ma9yB1+N
DpFLkaNCBmcQvMUQpDNg9txrSP+xF/OtpRj/KBzMWEnJpwc7rKKv9y/j3taQqUB+Cb1LqYy+/gFr
tNdgMpEX1+bknlpEyVNfLyv0yww7//v1a8lEhONH856WzXqtTqkFBwaxqrkz42dev/BM8yl7Myhz
eeQytRNkOBDkqtK7iURhs692mkoiQUTxpgr1QZk8x0ftrvJrQEiPzWxNJ50y/Xx/g3ID6xCNmAm5
MXLUvAsAy9cbDLVm8npVhuipEYAVk/hTkY1Cmgm4n2YUwx7rcHAu3Txo3++vLP/N25VRbgZXBNCP
oe/mhE5e5C1LzmcUDU1V1NaQHiH+j+5f99fZOy5kx2h1SUoaYnnrHbq54wgkuig7FjrEBXNEP6/d
Gr/Yejr4MfcCFkJDrMPbSm26WYoBwjwqc4i0GZfPT1GVu9Qp8gWp2z7b2Tj8uL+znW9HKolOjMz2
DPCD650tU5bgFSuL09LS8AkFoSkSr278YVm0h7nHjziOhecPxnIktLZzVmXiRdnBtWfHm5QPdIam
F21GHhEtGTxJI8eaIAErYOi98p0RYelPTj1d729451OuVt38vkYezcsy0mgwEP/BpjCfn7Uomk61
J44EXfY3KNvPUjKUY7P+bdm00qgzQW1So+QymfYMlKWipyF4g/FMH5/dTDvyt5D/0s2VkEMFxIql
8La1xUk6YTUhxKGhApipCERHbfQ2HJfX47F5UplEyoyKCmErSZpPo4qAbMIz50Xf+zx1PuaLE15a
Q+hHtNOfzMHtjujv0ewmgcIQUf7MvzzhCBeES1+BkLE7t3hnxbl4HKLQBDqcVG+1aVL+6ee2D/TO
6Z7Qg64+GmPWLyeCQ/ZxsSwie5/bFgYb9j9RbIYnMo3uP2atdF9za8YaLhJH08a9WwWTjhKNwTcm
X5tOaBiNS5XXvJx6vEiBKaTB8xZwZQXIKEDHuTpHolzOzPWVg4f09szRYiYkqoRjJh/bMzfavdVn
joOMlVons9+4Wf1BLdVm9GnYJ++1ZXa1RwHdJzpY+PZe0Y5Rqd5oieIEsUUxDIMBZGSm+dvPtn1Z
+sZ7prrP/WUIw1eHSJaSPD5EnZkibQWr7V4N7WkiZqWzUsLhdYY6UNrRfmcpVdP5WWccyRbtbk7W
iYBDAMdsZchVpWmRbBE8q701Bkni2ZcCGw0/0Vvt4X58uj06bI65Kso9QMo5PJvTHgo9NdFBCore
MS+9vmT/ZkrpvsOwtzvXA2Q/q4cIqqrZEUT/9uVhZSIVwzmaJ/RO1isbkdE0tsednutlOnnZFL5U
BS9dHI6IHJRZ3X66v9XdBTFbYnRNxwvI6npBUtdm9hKZK7tO8+xA4fPzKq1ORTvplzgBHHx/PfmW
rQOJi5YoEyyGFLKC3fy0kalh9FITjwts0J+S1hifPA0FnhnnpwB9pvxTBZjjWg314ptL++erVzcd
2U83+AOYkGwK2UjPG8FMkPrPNpkrRwlNW98oXGKY1/anDH7HBYpZ+SZNRH/W9OYItbZziFd/wPa9
HRtFK0anD/qGIR7jETAkfTG8dNZ0RHS6fYRIKhhd8fcCaGX6vP6yk5Y5XuGVIsDvuguQgzRPqotw
6/1fdG9DRDsuJJ1EtGK3B3YcLbseGhE0NiP7cCbQzKHACT71Xm2gQROCLjqjCdIVKba+3lDCP6w1
U4hAzbBMDTUz88sRncJ6LtRTrByqSO1tDSohiQM7I+fbpGVD2U61VasisLKofHAVAmncV8ubGqTm
6f6vqO1cQ9lzQ5uDOSCmVNtzYcgpaKsLMH9Qlsm+mGH72aw4fzHS8hYfL2DrguvyXF5nHZr/OUZ7
550rYqtg0iZQGAItoYkzHebqUzaH9otTJWmMBIE1H8k+7/4u0sERET6DHrn857/kAszd6AblvQj0
pG8fxIA81dTGn5Mo9w6C007jhDwRqzAEBsAE0qpeLzUNbuQ1Gj+LWtXdpe0qTOoUWrp1m9bnpo0/
pfClrtjmTNxd1T253tI/QdlqD77Pzufh7yCJoN9GQbB9e5oZGq5AqC6oRO7hsposlo9wm32itDXg
K0bOq4sd3jmbH5hqgNR1O1WNcYOrizQagylOxKPjDvQrh4GmmxUqB3vbicgQB8CfEy6oG7fjDrWo
AOXN4xCUtoETARyxxyUt0gCrkT6AWghEpleHh2aJl8AokiPk5c5pos9NN461ZVW3OfnChkqbVC7T
liRSn9zc+KvAfOfr0B5esp2ASDkHCJJbRid4C8dukGgp1SRExrmsjbPos/rzEjbJgSjA7n4AmtNk
xj+JifD6yFpNbsbUpkOAitTylC7jeI7zRKNpqtQHX24nTaFXgxQGfBdA3tscrHG8smACMwSWHRdf
xNKVT3noGR81PdP9ocaaqky0yS968/VdKUDetFLoS2lA7bxNCHAUThSI8yEo8kYLoNyQ6zZVep7j
3jhIGHZjABwQKRMDnIfIv/5BETdGb8li8tf2XnNRtSK6FmVanacs/tRXVvZ+sPT+hVhUBIO9ZL7w
3OoqqI0Ofu29GEBaDcEcrjJYyU0s0oTrNm6Vj0E1o47n50vHvEnV8ulbXJoApuMZqfT7z8JOIQEa
Gv4wLEpmu8bmbpizbudLylDXa/qEif9gYExlO8/ujM3OhAPZSQnRi7q/6N41kR+WQThyqxTO6997
hkoodEvwe1M/+bk9KR+NuUrf319l75qQWcsDRCoGk3y9ipMaiWW2uOAZfWSdw3Co/GXOmreTXh0x
zHd/Rc4NzwiNI4AN66W8aE4Fzl5DgMMxAopaCMU2EUN1Rgvy334qhi+5ah61APb2x3sFkoIT4/J2
rRc1C80SdlWNAcIcE4dSdFWgClt/K3Lr6EHe2yCNbpXTKacM27ld3i6hPsYzIUcbYvfRtvok+dig
IG19MSb5SkUVarmWPuZHk6G9OwH6lLYAIY3XY5Njjstsmj1CC0Gtok8fkcQH9dCJi0i08Qym8Eih
42i9Tf4eauFk1CnrJXWfBmozxOe8aauLOnvuJRqMI1Wxva9o4SwvJ+Uge7fiFVJPaBBzNQQKGLZv
WO7hkC1CU5xxBU8OpiRHa22OqTFB/890YABAUPTzOFveUznTD6vm+Aijv7sUzWJGy4hUMUJcH86o
NxoUIgEAGHVhfelFn5zioVDPIGJfz+Fjwgtig7GbrKm3LYls8JSx0jmbldJ6V9Tt3KveggLwuB6X
+yFlL3Chh4NBosS+MVhY74oHyC0tfRgCiFSmdi75PQfJQjiKynuHkGqA0448E+DrTeiKs4RWu+mS
lJp28sFUcpupgpU+1Y4ZdagIL0f3e+9zSeNWuJDUrhCe1htzMYlHsCYCMEuGdlFtYV6aEj+2cBL6
QedjdymJb8CwdYcowmQ3KvUlJNFV5/KcYRr6mYMh6AlY6cFSe58LdC4jEpqkVI6bn7ENXR0P4GQI
vHDoHktqu0+KcuhWsLshsOQ2zyhT3y1YCYWuxY2REQoqWBTX1C4wwLIHUflJVWcHb9peHAZl9r9r
bb5Tb1SGmzoAGFAbyK9QmdxnR5ncP/scYqeixk6QQi37jVPPvA6VBeDl9DtlkvhLNZandd+IlBBF
a6P6t9BaGFxR74YHWcHu7/iThiuJzcBt1stYeZ6KcuTQw3BO00ctj8ynOOq69qpmYEzv3+TdxeBh
SayGxCBvnpUWiFcVzTU1wdCZoW/UVvw0961CqacR5f3fWA1AAPqUaBRhyb3emoaAlTpk6U8YSvXW
DkfcQSbjKcoPtbv29sVvh60OmCdJCVivFGqpoylw7MAO5VGgLmH7iCXIl3iolAPY8V5pQO1BCUmV
jonPJv2wl6a1y4RfsMbq6psyoSzgVHomla+T89D3ql9OSn5apvzb/R9zr5OBTSMq1Oi3SOfRzSWI
bE/JipEqCx3t5dkeMfmurLm6pmJA4V0o1jUvzOl9Uw/Jd/STwucWccTlhFp3dq7iqrvaaWT8oYai
sF9yOy7/FcYw/3f/j9z9DnI2QAxHKmR7mNEfr1PN4/3z1NH6lMYj6Npcif7xhvTIvWTvsWBGA8oC
wKScRaw/uVVCTG0cHqUy9BCoJT5c7G5G4V8H+4Cr1xGpem9rEtpCpgsyAcjper2+1BKekomnPZtR
Eyvt9JspNdCr3v2dIhBGISM0WXsiebleiqsbM6pka3aTYsmADVT7DUntwT4lNXYivxET5FPhIgcE
vWtbflXSYBAWBqmfloYPiBD0D6WeGCeMDePz/eOx981Awcm6C9QKeNP1xobBiSNzpEs8yAF+pONh
PZUmfbQiyjDW9ob8j/sL7n00Opt0DYBrUTBs4t1gNr1rJKlAvcxUHqNcRxC6HOKFS9qHB4/U3rOL
9BwqBzQOZGmy3hzFvFPNJmtVgzl8zDK7VwLKwcE5+F4768iJK9QxKIzMpDbvkqN3c1kgVhtYoxE/
WsXcnPOwKX7c/+V2VwETAAyHOutm0gqjpxgwHqYXWXRddRmqWH+MEn30rv+/dTZnnQ4OyESewABo
1uTP7lQD3YqTg/ndrV0ECABk0H6ecQa623rDMr1k0DCCDWrdiOcnO68mza/qnLA0NHn2Xe2T6s9x
rlrxYFS5RjEiYtj2JqiSP/G10o2zOlvdo6ZGShwUzJyFXya5Q3jTnf6PttQ0xVeNOPnUJ2WuB2Fd
0lxoNQRN3w5tVsowOBuDP4SlsZwEPNqMNkNqProdpcS5rbLlczvn7ZFI9M6Fk3Q/VGIoSOiabVo8
oz0CHTOx8o1cF9mAIpk/GXY1PJhVWiLTPx/xm/ZODekg5+YnnHw7ScjC0vRq9CACxHHTwh9HtfWd
vq6PyuOdhJDWHMxaUmkaYtvOg941RTrUKtOetoWIpoP6J1tTg6outOvSlmj4URYdHNWdYCJZFQyg
aUBS321egIXJ4mL0/Jgqmh4PYzplHzvW8+EHmK9P4WmHe3LwgyICWeg6loicrgou2D3HNbNogBXZ
N4O58EEus/e15AhA6nJKNp88Pb9kuLWiD7oSlQztGlX5DrJ0TP2R7nhw/4rvNRpl2sLoXup584iu
17G8PjM73e1RoE6EGtjuFL0fclzNT2WZ2H833QgXpmm7aHwztmX/CfP2+a/UthXtbGoZPif3/569
70j6RlsHtyN4CJtLAWKxToGNEnIMeldLpOkPIGL/K7X+CBy9txJ6cIC3JLcCjtx6482oTmq44JDu
0hH7MWhMu5CYzSY/xGj0INneuxLyW1JD0BqDXbxeK5uiLO8MpQu0TnG0N3rkOIAZh1SpTibSttlH
L1Xc3Ef8b/rr/u+5F2RooRJlmKjwWGwS07nL207D5TaILRWrkbnPsdzBn+ed5kX2CWb6/BsfkIEo
JFuH4Sh0+fVWY0txTUUZSCNyPfMVR3GQVkbZv7b1+uDs7u6NBFMS+OnGbUUXcjyvzWy0+qDqzf4R
Gyf7FFrxcB3sWjxaUgP5/m+5e2IA8qIEB3KAUcd6ay1dYTJbYozZDeFzXCkGFjqe9mTE2tGQY29r
DJilOTpNJOA066UGtIr6AeUAKMSddRXDnJ7i2kkuThf2XxXWP8hbft6rDUIBRi+9AtkyIKOUf9Av
4Ybsb0TlFBZEwZDnVAzC9fx+mp7rqVwifyy66Uu5mPPfhtLwsDK4jT/aRlYeXZS9n/jXP2NzKenP
dWZEHz4Y+FlQxoe4iV6whRpKHP3Gi0G4A+nyUzZhiwGJY2PAFgcODYJt4pSYpQaKM+0uTTuZ5/sH
Zy+WIwUs7580/tq+9Jo6pmikUQHHs5KdMl0fX2i9qt/vr/IzYm2/ISbAdEVoqEhE1OYbumbbTcok
YMFWjn1OR22+GInbBKD+oRrb7vhiGWn1Epfg86piMh+NLOqvEE3bwqf9NfWXNhMOnAaaLlew39Xn
MrSsx576+SAf/4l+v/lbLSkvj/onB33zXuuoKJbIjQmoZW3/bxY5w7VbSk1l3tObEGo7PJOLzOmG
q65n7Wfw+d732DSyC9686Z9JbWgF/pRuVwdtPZYH32vvFDLEpJzU+FwUlesfsqzRDdLogQNNbZ3k
1Iyh+wBm0/qjg257EFR2ehYsAAiJiQLyD1tl84qeZheFMxfPMSiQpyI6Z3iVnJYEaA6CSf/08LMf
6ik5ip47m4TuBKwYgQKIcTc3vq2WhQSOhu7QRtW5byYuupWS1AWaMbnZQYTZ2SfK0dC9iTCMbbdc
VBO913Fw4SKloWv6tkBcvTRHxx+bunwD7Fe/JJn6Q5/G7qC82N2nlHijD89rv8XqOF0FfzSHnkSb
cgRpYhXnBmnLqzq4RxIMe1GULrzEUFOcIXAu/5ZfomgJc2k2tIaLXhrJQzML3S+dWvheitWx0rvO
SQu78UOkEGKUMcF6wJhfbevEyowwYf0i/kYBsY3kIQiouGf0hRld/by4ffOiM7n2S3E47tvfLyUb
iA1pS7H14XXctAGVTxt2WDTlnVVG1kc4YO6TN+KeosZt5i/L7AQFUvK+Y8zO2U3DoydjJ7ciq/rf
v2GLeHUhcFCOICdf6137fVIZStt4jnxC76B8GqfE+9ClRfb6GoDclOE094Y6Z3tru9CLlaIAPjJ0
w+ijuKE/h6StB6vsZAGS2sDIimaC9HBZH6cIkVYAxKyi4erwOYrTKj01Zu+8XcZZPYcxnZqDaLTz
UsH9lWNVelty3r9eUVWTToSdyo9pxvPiF16rVr4ee+a/99+qvUv56zqb/AbKYIyhMr1IJiD1ZZyK
8NzUIG/GYmwOVMB2t6SD8sHMhOJwm5DmWrREqiW4D6giBikWCic410cdyL1TiP4q6jIcRUxGNg0m
20C9sk75VMIkzY/0UOa+5nQWc9sEMbH2oZjtIzLW7q+Iko/UOON/t2Me165Q6xQ/O7pV+aTOCFr3
FlZkmCjEB+F79yjKxgG4Z8Qrt/W1tgCb6HvmVnaFFnqJm7LmLy7xDcJdHkRl1336jRMiJYoM+CgA
/jcncXTRkY4mciajMQqUZQfzlBZT/9HAPvPxd5YiP6NgAYK8pWRp8+Iqs5zJaR32d/E8V0Hjpu7Z
qYwj4vbeF8PACqV1/kurWr6SvzwQZouSvKbIYNVUzVfRLNEfWHpYL2OphZ/v72rv3MtMXnLEESjZ
PrjU8b0jRjlOUlP3MxTq/KuCdsHBudjdEG0wqlrE4ajb1xvqVQWqSc+LRxdPueDu0fhj1tYPY6mG
B7Fp7wjCLgHFjNYD+o2bExHhUjJpLg95nYvogta68pC3afZ5MUR7QaYrPAgce1camACbkho2/Izr
rbVQ0SPcCigQzKkJaqF67+JomnyXrsc5iY0Yr94l/Ov+V9v7PfledENBIZGxbPJiO1XqesIjJYiK
zP0MzX/EIFzUz+GIovr9pfYysl+W2lYl1M5Zk9W0WlQ3LqZLEifK27xylNq3x9g7Ob1VvJmcEngk
4c4L7i++9zF5N5EyJXegZb45N0udJmatgNOW3kFvqDbf5VarBqo+L28SPT7yYd+7DIC6YBnITg/4
9vW31HFLRBV2BBZuqpCFTGu6KJ36elknTNYo7yS3jEi5Tf/6cCB1H5U+EFGsPWpujalNdijrtHcu
OY9Smo42BFCy9V7iEA0nvL84l4uYwejM8znNaRn3raVfjMzA1SNGmvr+99r9AQGuMSkB9gRodr1o
phd6GnW0CYHuZde6x4YCSsjRcG1vFUIwx56WJKiPzakIEQAx7CRnsDEVNTAC/GXmPizO9/eyd8dI
V9EsAX1OqSzP5i9BeFrg4FoDBz9Fo/NbkpaTD6lnjnwns38noZI0NZiivCzaDTAW8f1c2DQ0nNq1
LqlVFTBr3CPW195tIhclMhrQmElA1juSru5pLFQIQkrfo7RuykTAKq51kRWPjlNFB7d3r2tMFgBi
RoIVWHPzjjHOUwFewKDENhmMZrJ411xJ7BdTWeLzGALjN5baujRLqvh9Zpe41ZnhddHnIy/5vZ0z
aZb2HkjEMUJa77wfh1HPnXEMGCuJfwwzT08FUBfcz7Ch0KLU/PH6s4OemXQSweEYPsB6vcnBYkP0
rFfqffXgmHF1ts26/TYY83iAqd67DExGJXQCBYVbF/UknF1vhNcWT613ibwu+zJionp9/YYQoSLL
QjiQRHKzIS3PY0OboELVoa74pZZGway4ZK+K9xtcNqg5cNk4OVL8ZBNDqnaMQd6h75XafeinVlj5
jRYOn/N5nA+mJzsxkhECc3NgO8h4bhvuXdbRHvOklFhs2Rcj7Up/zuvxgkpaC53BcU+MZY9kCnce
VGntSfmEar+0JVifjSEUSe5q/Yj4gpL+oaeu8VC1gzgZXZv9NxvtAlM0+eCFwjg4KTsBjbEeSEOm
25T+20l6DfyBaR78wEFJ9AuT+3+6obUe1DQ6yE5ujiTNIkl+lGwdU1L11ju0B0zTkySm6Rbn3Wnu
AApUDF0/3j+SN3darsLrxocDmsQwaL1KnDUl3fucVQYxPtkga96WWIVcSA4/xoPyao1zuRyCDHDQ
OS+Ub+vlotwY26Gmv1bFrntVVNEGymCmmLNqxmsvG4NDUgNEqAggvAnbNGRmghlWfR003iSeTK9Y
gm5Oi2fUto4Sc/mvWjVYWYrcn0ElwrzSS2a9K7WPCqeI6gaYwyi9JGrLd1o7u8yl4j2EIHx91Fua
x5rmtz9606u1/OTy1ISIoEImo8G4Xr5A3qtKOsA/BYJHZzplzce6kNxSUrGgLRsGX+18lKTc3AO5
KMNSid/nKdjuuVZbbMWKqAmk39Gpg5F+qRS8PY0kjC73z+juUtTcANpohHN81vuzF57czjLqwFmc
5dqlOrHFJlmvW2c+eGxvYhm7InlAa5JWuTTlWS8l/atswB11oHqRHNkbYfdDj0sx+VFtKh8qo7c+
QMuIv9zf4c5dB3Qk8QKyigQZu1624U9px0irg0mrkCuYB7KLqOp/43eU26LY4fkGLr1eZcSal9KX
c1IOfXk1LEUP3MTV/H6MvPNvbEhiBAhhtEi3prbR7CieGbIhXXXqj0bBJaWbZiM3dH+dvaNBvwkM
J48duunbLfW0uuPcrBH4Soqz26T/TcIDmDJ4R3OlvZUkOQ/RPjZEL3/946Ez7Cm0SarA1hb3wQW0
4jepp74MqVW/9onhEDK/4huBe5Cg0fVSEYdEGR06I1adjFg5j+rVXSbe0s7MH+//fjvhn4EIhHcO
BRyZLdOSI5AMiJiXQVTZovG7OVfTNzo53mPGCDM51Y5b/3j9kgwHQHxJCeCb+TwGcUbCBvFA7cbk
DH3U9NNuWnwN7+xr6bpHQ/K9K/3reptMYcpDPuaAPaglNPNU1b1ySid9fnRFaKDXEMfXusmOlI7k
J9q+CLQyOPwaL96NTUnJc211alMGulKWZ3ri6imno/Lc5kuL0Klev0QoUpyMydYPbt7tduGRSvsQ
ykdY8M5mu05itXbdEsFKpMYe82gxgrGH8zFEef9Jzcbm0dG5Kve/6e3lkORVWgyUyPDotuJ3ng5w
pRkQaOB/DeYQpfI0UUf4OgoRrw5inFb+QzsDkSWWW18OUZGZcZYZtOaT9bUbptmfrLD4VLROfXA5
forcr78iQqBwS5jbAbKAirxeK7XsXFnYGYjMpU+wmujc1C+VKvuRT2UFIxCj4FPTFVF/EpPWvQFu
zmObQT3Teaui5IcdZogquCbQ2IPAd/tiUFSTFhIooL6424vbDFVTZKbNz6AY6aeU5txJxWrly/3v
ehsemDSBjUDYmhYBmlLrHwC/yD6PXRKbVNVhiyeK5TM99j6LrP6uj717MD7c2xQLUqfTKQA2LY/Z
L82CZbZbs6HDGbh2b15aKODNO7zJ7SNtw71tSQItXE9ETG66m/S3y4WD00A+bhAe6+M888GZRn7p
ddHbTihHHf1bfUNYPBTxaHSDDeLobk4tsk4qLTdOrZvG0eMUTdVbs5qrB5vjdZ5NS8l8fdKVN7BH
zM/OHMIiREyrexMKT/zIbK8LwsyrvqWlaz93feQ+911q/2cWlfWlbmITN900+pjXWsL4qjkE49xG
M/56DHRlcxaZhy0DxAkpmQ0zaeHh9qXjK16mfmgWPX8yMN986zm9+lJas/F91hTvoLjc+1QAFyQ6
jeQPmdf1kZjR35rcwSC17s3/xBR5b72lKc+Ja35twf8edRX3lgNyBP2WiaMEMK+XM8rEC9U26YIZ
p6J/SsWaHgQuGGhBGK4vCvOoubMTOH+KmjlETZKYbUs/KW2z7AelRahDH97Gfav5dE/Nx9odj0SH
dx4GlpJVHhUAtdfmcqlm3KsZZjlBZ7XDcnEbUZ9LlRrhKQIc/pQbnRt0UZIcdPZ3zg7wGrqYRFF6
mtspjDbScWBa2wVpHoVfOhOm3hWiXjc9W8bs1vRPu+xH0qb9VatBCF7uBzD5vTYRnAyTHrEcAPEu
bJqcZRfmblfpbaCOQnxPhYmYultML602xiiuCeMrmgQlHhH6mHycy+xo/b3dw1sAmkebldmaPG+/
RDSvW0KI110XtNGcfa/x2/CdOIkfG0eJTm6SLp/nWowPdeUcTRx2TpZ0Xacc5afnZd6UFBAILa2f
RBfUruIEjT1G73U1ip+BLOQf7v/Iu0vRjWGILTuUWwhPDzOauUmFBEyJg3GxRKYvgO+digSM9/2l
du4nvR6pN+PKluh2NFoJDY4+6huBULGjuS5KO/a8yBYQT62fi3Onx0eF7v0lAVCtP6GbGrgxIfGJ
c7LDdNR2w4Rq0LKVU7Io88vQWdNreboo5f3fJkEjrFdsHHtOFSVsAasvSxDZLVOhfl5erMw4Cgq7
m5N3k6nvT+Wr9VKj0mlJaGYItWaD8S3xRP6yDLWCNfWcgJDKPfv9/Q+4dyEwFqGZTRFKJNrsrY7t
Wl0SRExjXSR+WJXVozck/yZ60r6HAj0/OZ3lvUUF4Yjds5Nb0KoASSr9OZhObfJiNA66zkjaNghF
ZkMpLNoT4lqvrxJhpdGBkWggOUrfBNm5KYRhU2YHkVr/WZX58sbQtBC65tyf7/+QO5cO9z5GpXS4
kOfYNkC7rq6WaKCMskMcJtHma4JxxCsC2dsj1M9OECX7YVvM8qAkb2f25qzpHajKImgNQ3SnSUub
51ZA/0MYSOmeXJS0vsbDWD6VZpm9pAKA3f293mKf5IiK9f+Hsu9Yjlvnun0iVjGBYQp2Uitn2ROU
bdkAQZAEQAIE+fR39Tf67XPquO7MVZLVgQh7r70CAC50xNj8vy/TrSp9OVy4CfjjAZG+y6f3QPFM
NOZHmwGoSURR7TnqHzrMRX1Etf63IMN/2SmQU6JlRRGC9/APWzEZr2FuEd2e94s6FDJf7hdTg54c
9m1fq9N/f+J/Wa3/Qy0hNsdWATfy9w8MO/QpsA4fGOYV4lqNhXj1bmr/8ir/shnxKv8DnWKCRvuP
O0K5RJQoOfCZECH8xcddQeusN7d1qfV1h+CDJ9QsGlXf9rdz59+WFEo66M1xGMD66s+yLlSrWGwM
EIAn5CSsrnaDxCiJt3I5Te0UYaaWpLuwZeOhrIJ6+++v998eJqTGGGZd5mkAMH//elPZKaZzYAIy
yTYcOeWHQVlxgJPtrzgS6V96tX/bqhj34LwDWRFl7B8PE0yeXAwtDoUNyybQcRqmczp07d0G1P8v
W+WfjxRTd7wKJi4p6q4/xbFjVVvpDezY6oWtj6IgrOkRpUHB2iNHWLfrHW8ZFFAMb+S/v9Pknx/z
0lGhrc9hFgTe6R/P1DA+OcH1tCsJR9BfJ0i7T11kcdAiB1zReE3zU7ktZF9GvjL7uFy74+QH1h26
UeQ0no2VNCr6DA6BETQ/Pl/mb395k5fv+veCELxfABQIQgdiiPLo9ydfFVyO7QIjURv4ep1ul5vI
dSN1cxhggFXNN1vxhJH+rub5ImgcCnJqM/v/TWFDgwEeDyyOLhp0jEJ+fxuwlig05w72V2NWXM2R
/8InRHmtPleHBDaoe8m2v2Gl/1z0kGpf1CIXfyoIcS4//z+1KN/SseVsgsoJiTRyH23BJ1TBRzM+
gr0OR8h6tqs8/vcX/s9Fgdo3x5gOtB5Mzf7s30AqKzPl0Go7JJA0GD7yJviC3U9Skb+gB/9jLPz+
bEs0pzmOS1zAmIT88Wzdii1R97CiYtGcI8nIsH6jE8vqlCZaLOe5hSv5EfmQZqTZAi5M44cifN9s
5LN9nUmYu8QbqW4rZ23fRKXzX5bUIpkiqtbqDW64ej0gfJjPdBri6X70Cpl+//11/fMZ4dkQfGEw
krhMNv+oUsDsHZmSWJROqrjJl6JswIqKfvFRKMglff/y36/3L48H3QlKCIBcwF3+7M6QnIw/X3Z2
V8qcF/DD1PXjBsvDF0sWfG1/ebF/Hk4graEXxAwHBy/+8fsK1J2UZLUlUs5VPJrbLs0Y+bJ0C/Lr
YaHRV3dgvZCFRsjjnXeRipA8SXon2aHE3Fwe1HIxql6t0u8p5ocTHcciFbSKR3HL+xYIufOCAS6J
trvM9R7xC7WuX42GipsCR0MIA1uq8kFug3jZ3KZTGpcwoD8wScR9ySp3s1RRzHfjiHqIGiUwRu5U
BrtEMAincQ+WEUF6MQO3r1kiRwjSyxH7d/JQfq1N0MvaHjYxSMQ9QkDLz32nXEa7EeblTa1CDE0Y
/ODqa+S7cImw7Fb6wxyZyl17VHjiw4LvieSCdOYpvAdreN9mPGYPWegSfYJLGTIxhkTZEqBYUX3d
NEyQ/r/7K5AgALWAbQ20CvOH358QCKapSAvg1rxsa8qRy94Qz3vYJ9f1Xq2i3P9lSeDv/b5loUCC
k/D/CBEXycLvr4fAlCKZQO8GYViJjyk3ej/DeOlhWOAs/98v9c+thd4UPSp8lNAAoCP+/aWQA8AN
RJ5mly6mP7IqEdflijxO9I7rNWQnf2vA/zfj+v2zYZCHVYWD73LT/IntZPOagfsEBu/KCNJM19Ru
76l0rTt2+A83Q5ax7xOcePkOFSzjD2od874ZAcxsTVmwmr2OVVhecVW3I+0w/WXXubXJ56iNNRSX
i3l3cy4f2jACRxEt36o7WD6j0TeeL1d9JGEfh24rDY3tChPTOW1rAVe7mryVU8Y/CHK2X0xiB0ZJ
0RO977kKnG5Okjcrejc2IMXoH0O29M+xHKIvswdDDp4SS/UmgD/21LZ8usLkVm27dnD2kcso/gmu
OWy8dc3kRst1QMF+eRrvqcvdG4zfirOauvTn6hFZsivyrf2O+s7qfRKQ8UK1QnTv/SaqHtMRacpH
4dX0hoiiDTh6xKa+0ROk5dd9l1SvGwR2/G6YRExoj3WqnzcnFvFQsiyfYXAwyU3tUh4P5IH18BFv
apRd2HjwCzirqg5v2SzI3ESZ8R+R7dsJyizbrocRWwAenLAPgi8Doiq7nQOZrAeqwbpH1V1ip/OE
ubsFPk0xdQPc62jigZEeRmATLy6SaF8H5IbMTcHyVVIH2c/15upxeXBhi/acYwr2l/X951F+MU5H
JYspOfYuRBp/rO8F2wxsYJC+QmH1OZlrdQNliCwbu+IHf3mxyznwf9f25cVKXLUoXiB9ATXy9800
z9BLrI4kCECNVROUKw8Vc38j+fyD+naZbFxy+3AzXQA8kv3+Mhi/5wZqvrhJ5CCi/VDxcA2kie0J
x7lLbVqHZ8aJuy68mWCeq6p8oaqKI9kkQ2L+xmxFtuvlFX//4CjbkJSCb/PiEf4nNxMOgmkb1hL5
EwPKupfSqciDL0ZqC5/yoiXvC0fGbT7lFylgYmCjwBcybCc4qUhYnA4mzKASpBHy3vVs9VtA9HsG
vtQiQKLgwyJ2aW27kk7aWXliiG0AsqXnOG1AKJnZoyayy/bjlPaCstCyZN/1BVI3Jggu9olg7sH6
ieO3lbgcObWaaLVUIz+AqLj5BnGS60Ad8eWvJW7NcKwz36q9jOrkESdFOezVHOp7m07ha894vlHT
MtIezcjnD9Jq/VA5U3/zeYQtLtiEL33hxRQaUYz5N6M9SJ2tmdwdU1DUUz5liXuxvtteWKqjL93I
i7sSpmIxVGmWL01COExLTa+7m6iuYUPXqQH54LlJx2spRPA3eeyqj9GafEUije2vJrFNvOk2YeJD
bKvwBYO/+Wq1QYIQ0rHkxeXVTGjkRlg9dny8xxBplLvAN8TDmarqGHWuGrOGp6W8hRQcqwvDtPUF
YvjyjOgAlHfwl8YMpR+ZqyhCk5DoMEPQ4o5oreDA2al1u+aqH0AZRyBKU8Jz5yv2A95hCjLA2cWO
cOhpe8QOaRWNy8HwfIUwrQryuYA+Jtn5jhj0ZAKxjdSWttM75nvxwAdULU+uMvarkDHcoDkSCV8x
4RsqGli6fBlgNRmBDhmGzzietuI0wrp4a7qorz5Cy22EimfiXQP6A/kAWLs+ezVXd6JCDmyzRnP9
Y8Obfw5WI8ABHhzFl3lMZN/EUV6/xmFjYj8VgundOmxJCdoQS2HT22YaeQYLZ3Ozlozfu2QQaRNm
qIgokou5BCcnCy3ti7We3sa+mj59pOJ1D0a8vgO/DEOHrE3ITb+ZtNvVzvQZtQbiXxATozja1dMo
D7aP4Bdl4QWRHTBbLD+HWa0/0cSX+NMmddl8pSoCcfamEvcLTcVg96IK2yuBamV9LTOOCFOEsUdT
0w52iW6W1RLTlKKScufbsniEf0v77KCGJNekw7dH0T9fZHN2amFDOhRtf8Q+4k828xXyxAa7zRJ3
4uxv4M3c12fC83FpfBuKsL9o7QRdZqmG/WAKvHMxrD67GqYwfCAOdwrUlGV0FHJGggB8asT3Ngzs
blwqoxB9pOMPAlprSfss449uQdoyxA5pvsOGQFsYLWR6yCOi0qYQa/bTW1XONHdQ6tAAt5a7VFQW
S7Tz6plDipweYTSlrjvPKnJTJgzESL7mOr5CUkZOGim7lkjKh3JIG4KI2ZusNghfikKK/Ro6+TSw
C7wWui28MCSoMZB6eaFpz7rFN3UA7ypkqTaoQ5IcATkjNGV3BRoifmK+1fdQ5Rff9LCUls4b4lya
S1qVPcDLxnmaWSyqcy6z7oFHOUdZnjldvk8dT4/90qKJIrzPGtEW3N07lqr2MUXAr2kmaUcFa1qM
cClao6TaRbMPT2WW2moHB5pqhqWrDs8lBg9DM2eCgZTDKzXSAqHmniZBtuoQ2UFA0FQxsV1P+WLV
ud9y+SNiaFuvlOTjukfgj4gPpoJ/aQMic1nvGL6yjVYhcKRFrdHyhPzTi3I3b7s7eJODSZLC08ac
ITktdHuUTI+Cjnyr+1vPC/4Lk4qy3IPIv2aHKHcwFijVGn8LC6a6FI4mC9nZpMs+0XGjFhpXmR03
B9ixuRgZPsCRpGeN0WwGJ6dcSlC8U6mANOZkjs9RNNYcW3HLlkZukOncplh2Gj+t6ict0vLel0n+
lbf10p42rZfiAXJgpw5mrEV/GJSJH9eObOvFu3K4LxeBZ4J0IIGYlFZtWNap0lcyJf23+GIv0yCh
1D3mvq/EEWm2QzivPgyORmOfvG29nXE0p0GcPSw+CeYV6fgBzC73MJcalrduhbk5XbZynhECh6Do
xWbYLiM0KObQ51316G2C+JaQzCXZgUi8VXvlQMyhqiUBLz4N1S8bHLHgHpjhDdsy9hS5L5G6WlIW
/5D5ZvR5c33yiFSNzO3lNBbnDg57+qiVmip8SaN9YkWB6jG2abE9Llby6wglKioLhsfCJ3hpX5Vc
q5eojeIJF+LUf2uDH1OqjY6/Q1/bppSxdb61DMt8twT4e51hajWNYP7npD0QUdenIvgNgiWk1Vo6
qRhhOWKZfd1oEH92boB+ZAdenM2va2FnWMpLHQwYXqa7wGP1+tX4Cx+8Tub5HfyA+V6JZMVdaS38
HTvHYn0eE40bE0lj7RdUmTmC55N6HJvSg6x8Xlov2iZHHrhGdZBEZ5SpBDIqrPpNHRHBN3YQ7LYu
hz/gOsJhnkidIwJ6zt6sNTgL2821n+Dt8pRGJlf8yrh2TemYeTU8MDNBDzhuPjW3soK9yeuG0ru9
GTFRERTTla1G8OUgL+QXkdx3W9LXtMh65vYrtrVvuE9Uhs5grqDjVdtqaeFXDH/cko57UNG2CWjH
NK0nlstV7FQ59m+xkpLRzoz6foq68pvLe/yaLDiBH1Cw672WUEc0nOOkOui2ljUFj0C+t5HUj5go
5/Ped0kZDvBTXVJE1nSzbHA5MZjelxpikbFYUtmgFbcHpfkKEIKnIqa+ClgddiLLrU7M5sHiCcly
kyQBneJFfpI3RBv2hNBuwOYJ1+wpihI3NByMmm+ByzrbeRMz+MDrGI9pja29S8wYl8elta09awLx
xHvbtqjkSunI+yTjaG6QbVl+VBvQj11KFLyjytQx+LS1it/C651VFCCyW26JyF1JN/xVUARH4Bf1
nEaKhjHNAHzwNsrXnRurBdeKjiWad6R34h61+OQN79NwX7pVIvaLxcUDGqvqakrdEjUDXu0T6aUc
tsccDh1TpjJ1yGWKnWhaREAfO+7S9hADOa8p05b9AIUAYl+UcLF4Ljs9ZXtdZPpdJqXqqcx9clMX
fsNj6ZPsTQBggL1Z1EUnWBJF1c6lPs+OOMvNTXkxSaBmTeKfAAwI8imDQymwVGxngkLZFGdMsFOo
ljZupCHCNposRO7gXZF8QqEQXZ4GT7B0k6zbdSyr3AGeLsNTNhKODNE1XTXN6tZsNIVi/SsUsbg3
uikHOzpRSD/ALTGMohm5rJbrDAeUvK68DCP28gSuCSz0yvPWg4lN18VYdsCWtKbpi3m7zYcpZbvK
cbXSFiQ53KtlbgFsgGC2NMo7LY4OMmUHHYbBrFxOBDnC3FX+1KZRUh6ScUjfyQAY+AjDH2wCE+L4
Ee1R2+3LZKjqG9Ehk5HGTC23KiNdd6USXFZUZy3cZxmmJs/xZJN5L9wWf0Pmmo0PjKfWHqVazHsZ
B4yS0EPwB7KgkWqMgBEcJfWiEaw6rRgZzDGClngxVGdU1hnE6IBK+yOAq6jYGUxMY5i1Z9i7g8B9
c8C8JhK0uJi1IeAHmdlo5sYC2YomnWiOngNoFfIQLIo8iFAaRGtML6wm+H4mWAx9TBwOP1icYq2a
2IkKBeVAvnZTOptGISUIhxGWNa5ywCc3Nhh4p03xBJJWimFVBJSiNCvt0nm6HYLqPDV9uYGjV0xK
N5XFum2KTZHskHMgCJSRGoxxPHsIt/DK3FO9aPd9km0x4Ojp6zdZuCpBBWlz1lLk5hTyyIoFhD9M
dnSFMgx5nLQDrfkVhXOOQi0vfEXNwrMfeoB/GE2RHzUdqsho+VINocZEA45oJSXEBw8Fnwa039el
2rsy66b9CG4hoSCia930kPHgOKtrxI/YLeqno2rb/LxlQeJjwG8qOfak6/MmGyVii7Zs6LYGysSQ
NNng/APZxAKXOfAtfhrOC4WOoC1v7GiQnJIO1VDiCoQl1QPDMf7FkRk3iMS63Gi3FdsNTgaU1dlo
UZog4Tf9OXSCPdp+MB/T1kf9Tdb5NYK7HAn7RWSwrrkoVlgj67J7jf26msazJS0wVarqa8lX8ogn
kmSNRRtwgOYiLfft4MMblyt4Lh0Ya0mTe5bJJhBeXqcwXCmwuWJ9S5YVl7ttq6GFlg2T0R1bilyh
2NLRTtrIrU092eJXQTZSXxM9izeB4BE8fefDh3OYTu26ObKfY14D1kp8Xl4lY+7Tppqy7CFkyToA
8TPqJnTxBDJnJ/RLPnKUmZ5LPOZlRnhSUxhk0FObpf3cDEGz69TAiK5ZIDDNdm0QvWo8N+LZw0fY
gO9qQXlp69aJay3cwpBbUywjBa45P9sxkG3vJ5GPZ3jLk5+ibPNu184a7XiRLLw8rRCCjbupLeaF
2q6OXrchtWNDABiOx7TX7lCkrq8oGQrIaPEbQMX6GJ3A5PvR0a30QWLb1brdYXnm33H1sW8ikjCP
skE7xIfjPO8R9s7mT2Jml96W/aamfVbPxc+AKQmSQzet0EmjMKVTJ1u5W2oJxK1DMpDGtd3jV7YM
sWSfSbSlP5zhWMaxlBdjAmgAJkxI2vXnylpx5nIuNOxJYAPTeGBi7zbKQa9EGnyPjRYPEQ7GyeWv
MImsfpXJSpBrkcyV2EkfpvJm6fP5cXCF+AKztkLtWh9PHQVwO23nDVl7P5EFMF9VqLhqJI/G6kcS
d/GC+7cFpuBs5Z5TvbT8NMcQ250qli3YgHEYfvVLush9h8KsAxA6ZB9hUP6bK+UYNYg4iTVAmL4G
CKMWG04XrZumRG+5ocTn3jSucuVjZAmmJHCMzkGEZTCzw83NxhuFugqHy2jTI1QsSGMdDM9KCg+i
9pdCpICgUAnAl3sA+/xzRrDRdycn0aGN6ga1A2nKdWhnJO4iLH/kz4Xl0vGIILzZoSpTEriiM3dL
yXI8DQThARMqfYpxAr7y5RAbTz5i7TEkKGrpZ5q1YzlSiXNm2NsQk1+mKNBP+PYy8oTnAvpu2YLW
jPWF990P0/IG4QlvG44C6jkKOppRGIToZDCgqSg0bxaXs3eYznYwraAZW5BpO6HEfzO9yRDdHrz7
jAZu7pRp+Y++G9l7WNv2q0O1DKwaLtCvJoFdc8MGvr2uyDDH58sjKFlVXq00g28Ib1IFbmCJ3qyl
ScvTW7uix4HYFLLN/RoSfvTIXH6y6zg/rVULuGXSk+zQTBtcixYAtNtFAjdEA2dv/VKViFilOR/D
I85rYAgyRMs3HeXjL6OXUUOu1Ja28VveDXSDdd8jDL2yZ+ZYd4VuwP0i25w9Ceygn0GPIO4pQCcj
Wv4Y0G0tsgLyIBMXC2Xw0K1ojB4Uufb5Wr0adIaeCsAN35JkGsUOrJZS7o0uUH7D73jCZIVs9gE4
zqpQW8/SNxjKDPaRoAVtz1m9QRsg0z77YkUxPLg09d/qTnf+xqyqWjCaXEpCY1NwfdNaUQ17tN/w
ww71Mu7aydTjVYfRwWcLqP+6RhbkcIapZPkIr7KLwRzGjrqB9Vc17VG/9Hdb0P6RdV5+h8p8uYb3
HRNNPovstZ27eqXDMABAdhjl3pbTNnKkNxWwDgaBq5vo5Aby3vfBMZygBY6cZS38/VoroP9JHg32
hKNYH+a8FxEtUobDPOA+w4gsHqO46XFmP24Jrm0om2dgk2DGEXg6xckIoFTy4SkprFvPQDfy5w3V
MqZ+Ho3zPiRIVqIcEPwGxFGFK98DM21UG09YPjYCjN/3iMCj0q5D0ogqqtV+nbPQN9Yp+J6lINnd
K5vB8YvXdVfd5Rgh/lJIxH0dDRpe7MVLJS3WrrrirF8kSrbYLI/YDQCHEJfj7iYuBwsv6mLpG1XD
J7fpOpu9knzE9GJGVsRl/hINyY0R2XwWADIYXSzkusfV8s3sWTuUCi11EjD0XDb9Y1lD+wpS7mh2
8OPjcscEQZLAZF2OwgBz9F9sWcLNavz2qTqcqbfxmCzYodB+z0eUwv5MtjGdTqtR0alYY+4wGCoc
O/RLXQ/HCfXLtzoE9LKZ3tKDZpnpd31u5CNyZKP7vNT584RZakudKcpHKJb7L6ZdonY/dCXRdIpS
/MmwIpe8KYgf0BouOQMUEFZcHRZ9I2kyHOTdTszswjWe5kuq5LDOX1HUynfhKlyMJYs0x/6vMMcC
9dedgI1sDhrXDBuk6yS6rXKNNWwY4wEGGZ1BoVCT9gfLPJno7EHQgq9Y4AoTmXTqKTTrY6Cg0qev
KE+Kp1yFcmqcqsKZjzqpqS5JdKX8OufXS2GWK+96157UmorXfgOQdCPg82gOHBa9LWp9jxYlzzT5
sqFxEXsCoBvXgwRgdZrLitXNitH/K+yAiDxAfTaSnVOrEQcMcfkjGFMKuSoJwCk9JvUR3Hn3hZhQ
3toQdRiydWl8BXK/HDFhstgIXV93NwnmWTNNfdc+RGmCu906P8n9MA/sGwf/T1PjLQ5GJDlDE1ap
Le9pjHLqma0+QRmphm7eF55N75sawIG1GqcGheWifYVwMfohsQB+zGA2iAYzC/aRd6m8n2ZUEM22
mAzzcZi6HN1mgfGJVg9u7ws+IfXQ9+qsBhfxQxJP0bnCwVfs4ZCSD7vJl2w4dZPa+qZAeEJPdVvg
4pkmktzk+ezKPdwJUHuhC4aEOS1bcahtysdGWJNcbQDqMV8YjTtKTMYIdSKgdC16v1QA2c08AD8r
clzUOG1RbXCw+2ocPyuGxbW8Le1YozwiW/rZg5Pxfcxh/Np0iUpQE8xwtKh5i0PbwTm+wfhtKmk9
Mnu/9Fub7LAz+hIuHiui/vLarfmxSFTM0USI7X3OyBI33VqM2W6OgPmgmkicbMox5O+jAqf7WiB+
KaUWRJPbNVrrpDF1n9z77dJm4vAh4hpc0/GFIRrkQipJkyeCQnqiGKlhrNur7uwvRU8D07HouTQw
EoFRlkzvFbqd4ZGl/fbZg/RQXY354F6rtuUPhakOLdfxdApRIizQdpsCF8jXLgfdoK5v53pdPjCy
qPQJGqn+Gg2R+YwUx8lgQ4r/0fVR+rAt21SjtvQzuKJoB+41riIkVVUbsFuGIgKgTpkrtJxdJvaX
htvvuO6qHQ5WXgO8WZw5jSB7AT3SCuYXKzLh1Y1VmcBhmS/ybs1Z+GJwbT9leDgtuFxz+musBKre
i1vezZzVYzjiM473uZQaZawMDEh5hp/FLcKzKKyIQf/aVK3QjpZY5hRRFzl0sb0HJxAP9jFbGLB9
QPvkaxFKVBCpZe0PcCNg9zTD+VPSEhYd9S0GvAD9qiEHQIV8GxLvVqxQguNbRRA0gWdi78XA+5iO
BTzDkPxezHw/DmZ+yWtkhl07DDam/aogn0M7XECdq4tNIzEEydjfwCbp9GGN0GPv40Xiskmt4Nux
Buj+Cnl0doGNCTqX1WPkdFqBWjk6Tx20ZMImHBwjXvY57WRVAQOKcHfgeij4sM+3AaaCKPoSdWi3
DlTIfVy5OjY0M8tKDj6b++iuB/aMYFvdqVn/1MJacRd4tSC7YGo7FDzIscxWnKJt2qV7pUIEAorn
oHTaO9diPL02xZQZ92qcMdsRBYzmEZUsA7epDiBvwpguFdFzOoe8ght92oEiRXlf4BzclyYZ5FPG
C+MZjWEvqmAhuprsJUf47nBnhijEAGJw6eSnKS4gq0KsZooqe4ij6D0W/dJfybCY8vL/+na8FvCr
cM9F4jeUWlG1VeNPBIymKG0w9sNrzLqGkoG6MSIL2vxtiZMTCV263JocIDomBtoPv2Bk7bexwTgZ
jdjB6oKzX6zeSuRH53JS19OAeNz3Dskr82eV4O68i6uRFU2A8Xx4w7jFxi+9L1ALNawu+uTLGGkS
FwelMCM8scR7DJWnbKu2zyiMF0IPyjnxbQB1tjviZSymifwSx73iSkQ4wUeWRzE2d1LyFHhZB0th
GORXNp9g9TSCoAAEBhMVuDx0+HYgnphcSU6ebC567kk6otJwiyYYljBvV1Cc59hgSxHwLqrvhcmK
8rsrqq6cjy3mpFzQPBRST0Cg2rz/0BVumc8arSvbhypk7XVoWzXfk9XAHLuB7g2W36IMrLwOFpKN
Y5t539/E6NDzY4WEjWWvAJ1vj4XG+x9pXGFUAAt/JPh98pYH9VKIOApf2RpwbWBWstYni/WNj1Yk
XX0ELO78VTJ7XJkiTjFKAby22PMaOZg6F1PZ+dPUL8gSmQfVLrgq3STvQIgS5jAupRvPdos3ufek
z7qvcPZgBn3uVNk9UM88PllQTTYqh3VLdlm09iVmGQBbmpXkQ/XRYcc8wRNQhptpJehmthj3634O
M2wR4Pe8fnE8iJ82bIm9KnAIdLuQd+xLxO0YUx755RUumzw9hLjuntqxzxyFel4hZAnXX76Hi1k3
fuVTx0r0WlkdTlzjlxrcGyu74tgun44YSXYxuM7rEcTM5BUCJGBMBJh9TV0NHI5CVBM9YJLK1a6r
5PZ1NeX4BD108rJWPC7RME3tfjKiHTBEQI1IhYHclmKEIm4H9N4PFdw7QGTOp55QVjDxdZ74lDSe
2NnTXuv1o0+3dUEh6+N4l7jU/FhhSv6xuC6cIxT7CrSYsbhyEwzv0aQV+yjDvkDIZXeVSWnAGZi3
G4yBvNqP3OfXI3bPQrfUYXyjV4aA3rxduhtVIiRzQduANjLTuqdepBoZARiMYzIPEOh7vyXhRY+6
BHxaKj/sjAK9fbcJTH6fJE7ElziyEzBpeJgiHIKUYsVcIwMJQSUFSB8C3+5LawhI093o7Qd4R9UT
6/qkO/CBleXTiOTvd4NASxB28kA+69F3K8AYMq07tpJ+aMgSur3ldbh4O3QlnJphGqaaJSAF92aa
kwV2Hcr0Vz5exGkBmXm8JZAytWipCa7v2g7AMmAnh3kNzCaB/SxpLG4gWieq0Y5JDux5Qn4vLv4B
g0/DypwaUtqvhuNu2oe1B59DonXHbdzVSL51G1tPgLV4vpuqqRfXYFNFPZIN217tW7a51w00gWmP
NnL93heJ+AEj++r/cXZezW0kabr+KxN9X7PlssyJnbkAUABNkyJFme6+qZDUUnmfZX/9eZLknhGK
COBodcMQDbJMms+8xtuMsZhuC4Sfhv3cNMlfrRyBK3txnD7I2k5oXZpeBW5xXiRdFmm2t+RLpK/I
8Pt3it4QbY3CieUWpA99GJqrdHvlUOJ8UBf4rm4wHO04rIbc1jZNuMinOCYz3uDFhXi+S6TT7uxp
nh5kag01j2QS+iZmB1o2Uevm7HiGD+AqGjq2c99HWv1gUNL8TGMf5MOQIUq9ZVpSuE6XpL6NJkKs
YIC6M7C5KVNCsSTNn1lj2R90fwrzDds+88bsZmn+rtVtm2x0OkF/RFHn5OR4HZDuqmtTb89m5MV7
zFTjfa/XWr91aV4Z+9zwu0fRRYvC/gnzropa5wFpHWRei4pNfKMtmTcHcTLPDwnQ3CcraZritvWd
Kg5Ce0ijbQPoQAahCCOPXg9Bxt5r6YqrEgJl/UH0UU0t0xDN3jCLtNj3te1T/yEBpAgrp2Hbz0b/
V8nZa29zAx2cz1AsymXX6GDfqLvFbhTosZ+gku5a3S2dlLn6w0gXLwkWW/O+uFXnWdumKachYHGj
npAWZYG/+9T59nWjV/JumHC52qKERJXdK4ryxqw0StixQSa3J0AwPzViaL+zh9LcyhJdFYuobOuk
n5PhbdsUM+iPadouVylQipwarEZrFnhQ9rGNW/HBmBAmvjU47x6XwnCIB86DNN/gykCLI6vkoXqk
E9OtRY/KXM49QRV12Dpt98UUi+shvTjKmgqLyC9yRyiAo0zno3m0QsKTpDROsZTetq6pQbs5b19U
BtinDEzHNFvRNkGN/MKtvcHnqUGf4aAwMqkoqp//BL/vI4OTKESW2sZl+Bad5OqpwmLgUNDC//Wh
cE0GrIt6FKfKmrCFAo+Rz1ntbmsDXIHlJfIQOVl/iI2mvKBVskbVKr1k5dL+bAqBEt0KoRePdcmy
G7xtmNblJgtxS8jcIjnMaeps6n65RGI4MUEUYBhPauTNQAauXl0210sIhMQHPzCb1/kyTNceG+mF
B3jqrkA0w2k1kT99M0EgsxduNqX+FggfhrMjCHArNLJdPgjavmkrLsApT8wNAx93k0AetgSd+uO5
YYIQ7zoY/lvfab4mtp7tohGMedJXl+RBTj0/pBFRq2JjZzauUKJQ5Jq60RJ/SwWkfQIQ4N7lhL0X
nt8bwp6aFj48PWaEg77Cmqdbi1aQHfKaNEkRv8pq8w7UhrFrPc16NzTesE3zOHzfOJPxic5iH5hg
ZJ5+eS+B4wPm2+bMhFGjHsVPC47UzoWmwUPtWqDz28QHqgJKy7J+1avEgNylpqRH5Q73Z2s1kJnG
MLkxPIWl6w72BosB8GSjXpufl7G+JNv5dqpYiEDS0wJ6yz7prxacFhsdrRNSeC3Opq/0T2huzmgi
/AHRLrnkMb0mbKg7U1xdx1Ky89zh8SNM084IaXNQ8HIN7652yy8NXeo9Uc03ql/FFn6FvcuiYbxA
5Xm7QTOuUuhg/SlI82pcZ/JajYCe9SAGsa+x69o2ve3uC7+ud1rkzFvdKIz9+fly8mZxLGbOADaG
gHN8s4BJJrvJ6CtJihlw2YG6g/Gb9xOGgxtpZ01gGg1IUsT9f3n5c7vKSETxa10YQMcjl3aDQVAx
+dvQWopPuVaU72crp5Q6TmPx7vxdvt0AoPCieKzOP86jtXBMYnVpPTQ+Y5WRd9DHuTkYC32E86Oc
mqWCjBZqEevfWKsPkJaHlFFdNtBJtDCGK/pWfVnczuDjL5xAp+aKMGF+QSZ1VS/o+OEtmd81LgpM
Wx+01v0k5/DeBvvzp4Eegx4spR2OG4KAVATnb/HUg0T/Dhc0HBWh0apH8NP2oqU69c+ezHYZzeKv
3IxEsct9aY278+OsqbJqDUKsdCF0CrTHrNXZ0GkG3gez40MlgCqIBCwrLpXGjo4E9EkADJjP9OLv
FhDk/Wh5v2pVqYZnGxcunUt0UdfW7/1g0p6lubwNEcne2oi1b1LTxXBuTNE21OUlBb5TMwfNRqXF
alG3X+trxohwpDM01q3X68MeD5jHENOgHf5o3oVD6tJIqweLguiSzA0PNnIqEeSFgeFDmoW7oqnt
6/Pv8ORQyqPVRLYCubHVAqecFUZtaPtbW0vsrwhV4IRuJfWnOokveZS/DV2UtfZ/hlodRgQYTk+j
yd8OsY9YtYmfaET9LMDjWwDIxFvy/K2td01TELgoRQf9WeFZrMYjuUHMrc/6YNRG4wD7aAKaNfv7
THkHWNY07N2IEo41592FnWz9UJ9HRhgITqE6ddfcxdTs4TSaZh94Xeb9KKrKv87o/iKMb1QX1uCp
oVBM1NmbURsU9mqPcRDez2ep95BmB+8HkHp7Cy3igxxa7VKasH5/6q6giyl9YOXGsF5ved63ZhKB
YtWs6Y6Oi/GpLcZ2Q3PCeZ97+SVW3Hr3ZDhFzkUpBswigperOzNkj/GJ5w/BpCVgJB3vIJ5JE3Ao
aJpWFddB9+7Cm1tvaWpQthPiMlslev4qCE3E0Ei3Apnp0eRUjjnZ1YAUyccWrvCeiEMEFHmqm7hv
vC/xPI1PvzxlCWl4i6RHFve8WvhDRBOtnQsZFHMrDzLbV9V7q4j6hyL2RECrtQIyUl266RNzCGa+
j7SZj+4hrKnj82LoCeYZRAZZm9KncUxt2RKhOj+iNgFLcP4WT71Wxca3PSWAy2Q6HqzpAYYQm0mI
Ulay9QtnvK/auHsIjTneywawmVZX+oXXapyYu1CmkGlFfhBzj7VSeZ64kR5ltQSJ3pr3JmVbui6e
I7/msvKvmmEcP7jxkt2ksjMfyfDyzxSFraCBsdvgf0OrLPSLhMoUdI0grEJrY2AufimCPnmVINSU
gCAY0/WUn0jScZVOASXrEPQa6S0bZom4anOtu2odkX87/y5OzXYXqguEdLAL+jq6g+xZFpYz9oEF
KloDg6jlYWCBaAIsM5W3eKkmO9hL4W2W5N1ViObFsD9/Bc+qDz+z1tSCIzZycLpHFBkIxfF0aCly
msrBKMhqp7il7FbsXfzPr9woyXZ1Ny/bqpPirtOXOhB5BYybNxw0fZ/RSgHgdP5yTk1OrGY84mzE
Iuy1FA8A/iisTFrMyxgXt8Us58dBh1yhxeJrVkcuPaapuTA3T42J5AOxLyKxnFarY2rMdX3RxkgG
MIPSrT2bg2pFSfcxnb0h29C8o5pQhLZ74eQ4OS5mAUqpEljC2hHNoAu+xJTZMC+3HPoHslTCsT0+
pHRTYmizmh7v06yxL7zyk+Mibqh2OYjc6zdeyXhKelHKQDdz68pNM8cBVizT2xDW926oZoOmCGSy
C/uOeozricbS4ghDEBsBR7UWfgqKR+C9vWnB9EAwc/iYJFO3M3tHfDw/gU6sKIx9oI2zgNGLXOsI
gCXNhfSXLnDaKg18VIeuoQUAouiiH9CWh21nTuaW0MBCz7+3rs+PfuLRwtbUMfC0DVB767iDOGFu
MyNmKuWpc5s6oOY9PJkORKhdIEsT/YCmuySYc2LTYlCqKUQFisW+mr+cZCjN+pxZfU8PGeUUTueZ
onrmhsnWFePw62sUqSNTHdK4LuvrM9LrlOCy48nAzmfttnO69jEG2VvtdbiRyVbPZbSffXd++PVn
S+ZPSMeDNbFiPp4/EsaEAE0vA61f5GGujOJKiloPYNl6DyZ4dQiC7fz4vxjUprxhIo2iYufjQeui
S/RccDI7WVzdTjZ179YT2reorqeDXpr3GOvO2YWVciIcIAxgCps8RxMF/uNB5zB1ndwOZVCFRUeR
2+qfJB6bOedDCwX1/B2eCNIxtoBNzaxlsHXSP0gQhP0wEnDNcIst6GM3YlysJ40+5kbC3t5aaHTv
Zba0f5wf+Y35KEcPjVAcZJVwlrK8Pb5PvVw44mcfPBGVAvoTc3Pf0IT8AQFj3se1hT2qVbfim1eH
Ndx1MMqAOTRTv8kx/v5INwZAojmW8Q5UE3yB81d3alVxLrOwKFKSRKxeghhGXWPn5lz0AKt5eKVD
HoqcOzrj+iaMhl9V9nt+GNSuqcASk+GVcfww5tgz3KYhZYl7atZCol5gUpw8JKY0f/0AUPrA4EaF
Ui9em+HQK7K6GD5YEIIxPxDyfipZ5Qc2GHIXvxXvfLPIgl9/nBjionuHhD7+O6uFBKWtcgBx94Eo
KmoFRtm/G5NyDvwQYImN19v78+Od2onR2PN8i2DOwwXq+HF6pY7v5lwOwWCH+tUU9wYc+k5+hP1o
oD1dhPdOVWWX6ganJg1Cpvi4IHmpVBOPRx2S2B8jOAVB2Qtr6/gNyLI80XYAAzUlSWBdeJMndgoL
hLBt8T4xA1mPV3vswLSdx0DMUXZXi6T93Jr2fKCelv15/oGeuDUq5UjBcX+UfB3185+Ob7FQ61yW
dKQNCfzS9RoXGrEDAVHrAX8jFb9cCMtODGjDsuYQp9entP2OBywrGwYKZIkga6JwXzrj98JOzCus
0mrUj6r6wgQ98SiR00TXlw4vmhLrtIhGek/fVx+Djk0rANmXHcA12KDLnUvi4c+qbqtQSMVBOKAh
80U1ebXxOTHQMSeZpkCm8XwlLFQLmkTrH9M+NXbOKDvST718SPpOv+lq+DWi85d3+thHfyUoYX+F
1W2jcGC1V4MyZHEtET5FYdvfeyR9N8yH9KqExHIVRZm8JE92KmGAp0CSStFRvDW5WgwLC03wb4Fo
uwqIUAgRS5iTuMWirvxcgeQgip2n6A+f8/i6ahJ0R4AKad+lVSWQQhAE6Hbn5+aJM4xuAG0yg1jH
pYF1PFV0rUIYtWWqGI7UABsVnlJfGlBlAdFVG3Z2tWh+B7mysi4kcKdGpjZPIZteBEpF621G9PjB
x9EUpLr7N4YTNgH7Iu9hlIvAkGb+2emGZDN2fn8h0jwxXWmB0FciZWO6mubxLUewv0pZG1OAKHoM
vMzJNngEWoFohks23Ce2UlS21TjUwtE3Wd2jJfPI4jic0GwIFTjfHosDSJ2JHu4EuHFe2iu3MYcL
N3hi+audBgsKAgPdXNfQZ0P0bVZBbK9nFE50ELFgtZHruFrGqWQHQNqj3p6fRm+eKbOZAFOo3gTl
vHWGQuu/Miavn1l9SXffGXF5MCt7PACl/NW+oMlQTFgUKohivDd+dHWaD07qooOhQJc3cO+STTZ4
4IyoaF8IZE7dFUpTFm/QQ7RmfdqXRj2nnqPNAVRgKvRFa/dbAWglBqY05sH5R6iO8aOdDRFBCpOo
pFNgBXi7WokeNBmQsMgmJMCl70Fg0+pflgoBlvPjnLgp9h4SHpPnxz//ePobEaIHUWPNQT6gg2DD
+YL/gs9v5FfNl/NDvZn+ShfRITRmxyb1eNa2/OngczIfCQJVMIe22lzJvquDDnblTvbavKf0PX/W
jXzcnx/01P1RnrOUnCyZwNoMK0YjD7KqAegI+Bq6GWbyvpyp2bkScOz/ZigLCwJ1c8RKx4/Sgfdm
gFpU+CaJS63oQC2hPwck3ndf+nH/9W36P9H36uFlInT//m/+/62qZyS+Yrn677/vkm9t1VU/5H+r
P/t/v3b8R/9+V38vn2T7/bu8+1Kvf/PoD/n81/F3X+SXo/9AgYAX9Nh/b+f33zuYO8+DcKXqN/9/
f/iP78+fgtj693/99q3qS6k+LUqq8rfXH13//a/fLCbgf/388a8/u/9S8GfbL+WXv5l2Lx/1P7//
/Usn//Ubnu//JMAhqyW5VUmQCuLG788/Ihb97R9l1cr4X7951j+hhnueUo9GfeQZCNJVvfqRbfyT
jVm1WVQ+Tt3jt/+5kqNX8p9X9A/Egh6qpJTdv357Viv+zxIGpUC7lHgZvUv6zrT4VicLhW84HrYX
fTaAm49suks3ODrFIjJkGPHwF5EE0aCyNl81+KsTOUNs5uW0z2pUBz8Nit9qbkaReA2twMIIy2LX
SzMsqyBqpjGdrwdNRn4Lh3YRQNw92aNMu80gZEbmlVNkXZccbMcE/43kWzFa9Icjt9KnTR71DW6B
aDznXFdEr4TrirTRjP0DfCvLqTZ+U6AmcVOgxJBVNLZwAIAQUERgq7LZGNy/2yozqo9oX6irg16p
PpBSEewkkgTYrIA3HZnz6/h2RtK80hSG90kDEIpSv9uEYBFvF2spe/eQhRoCOnuAGKIu7qKyTuu/
W90y+hEpibGaAAPbPdjTbRN6A58PFhMI+u9I2pU8hEziU4uGFWbyjNYAS+a2mxpIOyWGpplsDXZ9
YmjN1ul1df1J3yfcdoz4SvP1p9n4Ogd+fudqtzx+5ZiP4AgE+AyR1DddjzaT2NmkY/sJLfspcq/B
zYTLeKNjpO6IXRNX+KAEZrRk83hd9dVSL0+azFA4ujKKUDjZ1fnLOQ6qmIGcwaDTMHTDboMUbjUD
ExFL1NsmLCEoYDI1plQHjb0znHEG/1o7k3pUAwXiOn7U0KNxht+paJaQVM9fh3G89asLYVmS9Tqk
IDyddXq1wLhM+7pzP7pVVonifmi7ckgPbZshF/vo80JCZxOhK5jncB6zpalaQL6DwdRKZs8e5z0o
XfVlGGcf/bair0ns37npMFvaO7gxg/cVjmdP7jbR0sjuPLQLncfzd3EcSHETYDmem0okNQ7ObutC
BhjAhkLZ/HEym5RGL7w1BSNGKKTyZ6g1XWMNN75WdhViFueHhvixnllADKnnk+SQhlOXXaX9RWvY
fbxY0UelujSHH/qhyNxmLzun4R3C/VKDu8mg1oBdtUVKqKd1g9/clYvoSuu+NpeJFYGEpVqpw2DE
y7jpO9hzzAs8L5Vcc2y4qf+u6gtkCA5Ojx5Gux2HuOIznbaZXXNjGhAwEGEalsH/E7RCOtXv69KH
Bn2w45aWz8YXPUJneytnXvuwh9PQafYzLAu1cNGy4zJnxP34ZN+qe/adeWjhugdF56lVqUGe4Euo
TQ4vnxKIzW+2w5RJJMdcL24BXDa9WtvUrmd+5r18ytA46qN1mSbc12R3amOZ6rjgm15ZRur2plLd
c5r4rPup6hoGtytwSvE3wGT9ON921hSONTSlUm++somWPOGyW9ipg0XvgNrvkNxzjJ1RJzogik3r
FwhubSSGCHVyPUcjEJPHtIaymxxK6BwDWoJZXzraF2i46rHTim14eRPUqKn+czAkAjC07Uue92c9
82Rq/J6nZpVlV2loVikI+kVjNbDBLoRnUTDWubpqvIdr7stPMSd4sge8itwtSnjqOsEdjtpTWXfM
VchNbhSjxTmbLUguBBB1kP9J7+TCpzETkhUHdTdazVcHihyv6fWjIhUNOO/Ey446Sejd74tC78ag
ibJuQDslySdpfkD+T73cBIxZmn8GLI3y3yZzRyMNb7K4VDc8yt53+ltTnzv2mDI0kZe6FOG92XQp
3LD2OII4alkcq6UROyEyfYsnP0FNgMi1DZfFb8rt656HYMjEI3PQR2TSjCUeC/DBy2bk6l5/xYLx
3OB+lBZSe6Q2pA5rC0Mb3qJEbW18GtpQx12HNmnGrPJjU62yuqU5fBAFNuLwcmAXCvsJljG0IWDz
PtYR4klWApG19/qUdtH7cUrF5PzeuMusGwuZft24/a31coCaVieyO4SLIgZ4+Q+yhGp+Q91Us90Y
ZqM1yIdTtWcLe9Cgm4ikGJgH7SyaTnuojSrXEfmA1kZr6vPraWdM5szfaxFOPD5uDmjYNVutnkve
B8djyr22LprlchvZaaTr+xLnbdP9HdWctvumCxp65pUhhckZa9EqhmmnIffYOTcCJYvQD4rCWMoJ
7RSjtJx9hmYrjxtC3mJeMo5aIV5xbqLZDnyC/Y9CFpWT1ZtGAwyVRl9kT66z2JW+L8JhzpKtWTI5
zW0qXPWIQtsu0mQLUT9vkBPCSNwQt9ZsjezKS9XoySVk4fp0oxBLNw60H4mhgh2sAz24FSZ8iqT9
KKQJ8T9Yhkp9ybsm7KCM1oOo37P5ehX7tdS7afzm59g/zIfJhOylfZt1qafFnW/QR3OA96BV5m3L
MMd5JCimUqboHLZhart38Awc+7pFX7+75CG1OqIRgwDqDciH4gv4iTeJ0iRGra/NxnwyIN1EGO8M
E+566SYjtm3SfYl+d2Ndm9jPjvUBCh5F2w/nD7lVtMIVsI7BNjCxqZKTzR/nT0vbGjRMmvEpqhQR
/vOoT5OY98im0jyiCacUcjaxA/nN3OJkrt6u6xbWPF1Ivd9ex0tBjjQO7OGbJ5E1pl04TVM/veyN
pujUhszK59jfy1CfeC1jbvpqQbDqCUfg36u49/zjWIUbZDFkrTgG0TITAkjUarKnWS9RprA6XkiH
CmC74ajWKGpMpFam98ORadFlt5hduG50Ae755gkwMJEOaAYFpUF7ePUm5oqKUbbUT7GWOHX5wGbh
cpxAMdT48rr5IIqETMi1FQ/D/CkMEWyoLjwBQufjqAduACAmVhVId5rQRNXHFzIiVN1B3a+fqpgS
mXFvvSywOC2ZPle5lGznBy+rWpbbaxCDzlJJpzauwnSEfVyKxUr3RharLZsMndgw6ROOvFgKdSDY
tXi+p5cPtggk4+56zOeQUvIYA6z1IAOi1TJ9SJCE7NN3MixoYWGskcGcuPZsKNfOrVkOKtAYQ9tp
vgqk6znlWtxlMdHKTTtK2vdYkapZXOttn843ZEg55cwaTThH36fwNrmU5CUdkz5gNAIhZxz55uv2
nw7Mvq8dCoMM0/ljk3a/DwJ8Y3jIDBQo3IOhEG14y7CJCn9vDoiIfCynhc4XVCIkdr6+noCV3s5S
6e40meRniONAYd/blSDVul0WlSbudSPUQuOzJkSeYVVeSWO6C3Mq8O1WphH3uBcIqvCU27pYYImB
Bw71ZB96VLP9zWhnoJ93NvpcKZJ+ee/Mckv9Sqs/8lwqTtolUS97Tz6ZcQmLEDGXUL3ELGOL1p2G
SKJ0oSay4Sf8bDElO95hrGx1XtXDonMpSY8axXSHYO1CGuig1cqHiQkiKDp4L6mqxuriN1//ADKe
ip5KzlySSWI29YChb0d8NNF/QoxYxAYh1SDt1sp3ejrYU3HFQa8iq3IkXCAWrSefL+bLjOowF2RJ
SEQVOE/zmhNeDwyBYl0UEBCos9qYNI3h7CmGwr4HDhuG8d4qyjkSyKcjzpkPf0yumc3RLfC1RPZo
9KRu2AQwU4hHdLzYlmyPh4scf8B1fI7eDQnIe6OllSoIegBqdUj8OE6TTCG/zxx3rCT1uq37sjQW
6SzsT3LJLGSuN2FcDJ6GUrBCxWUbdOkafQAlk3rxj4J8wBw2Jo1kuHyKljq5N63vq7gtLe3Fja4K
2LBAmTZ4irF3fNJsfRmaGy3lWMLrpNRRUEQTq7P0fo+WfLTcOlWUJfV9AWsQtWRWzFItKHeHdujH
Bx3nNxW+mmhRoa2FFpIoro2X9aSjZ8rzxPYd5XnEq6yK+yRMw3BoNydWxkBu1KpE4TW7eX3fhhOr
8IhmrFoZNpgcPuX1VNZ6Te3cwCo0HslLCH1+436ze3o0LimpcprSwHzDiWnyxhhtJA7fv5wfVAwI
7SzuaHqEGjtwetnOqDIRW8ti8sgKmalLhYg3hwc2ohwbyosSU8Q3ng9N4laIbWrDo272+fQY65WT
3c0lycQnrbTIdfYIfuQca+dv/Rmk+1MBBE6hj9GADtAVlAcOC6sN26sXekjuGD25CCwt89cujhEG
3sFQBY76sfBEj7igS/Uq0zY5+r0cLmmEaI/cIRLM89oPlMXJrKQJJbHbFkvRjfa1HSHioB+YxVb6
hcRS7QVLMsq6eucPdst7RNcO7imyt0gwF3cWQqVQu5Db0HLz0TFhdz7ps6FWqsg06G1PIQSTbk+n
z1RB9UjqHSOh+Bw/RijTEFS+XhaajT7Hvp0aakfINc1v2ycPOQoz206IOiBqZyAxoM+bFmNb2vEb
tMi81A2glC6GTT6LOmN44Xx+foxHj5l3Ch2K1gAmQ8rx8/hcTJ1iFAlWQu/jJMTj+oDmIaqsVJbM
etKC0Z6wA70zGihMiO8aMXT3gC0vm1GqykKJ+pIfa5inXI31wqIKiiZ3vXpvRCP5wVVHV54nFS+p
wXPg8AhRc9WMvBneIzuIdsamSfU4HQ9mbQPS2kexW6PcYpJRG/kh4YSoMf22Qgu55wvT67iaTzTE
xFIGmKBIqMAAnDm+b8NpRqTw8/69Xy6O0X5JJ7slnE7armdZWZXBoBvDG7FxO5SI6qr3WNloD+yA
Y5jeBzlFNt+jWKYKAojtsB5qUlt+oaqn0U3REQgbmVFq6FVtB86z+mBbi+Hr3sgeau4Y+Fqr9I6c
TGcbQwLHcIokiGVEmHiNpcjMdCmGruFhyxI9Gk4AS8sS+zt+pDC4b40l4UoU7ilGuymhkjXeTPU4
Z6j9IU9iI1cwctiHW1SmjQmOfxPqfp88TrVFffSKQoo/aHuXIAd1HIjwveGhdsCx3qOxNs2zesu1
DJfne5eJoe/ZIgvnEqxnnS+QZ6M1CnQNmI0p3HXSk3YTNr4zwmKYFg9D/QeFk2x6XFDwVhwIQkMO
yTgdEGfYT6atVtT5ubDe4Sg460wBUn6VrbyJ0quGI23OCu+RxZYvn8TLlgqly2UKmDHIJjQS0oqt
95fHtTDjAGSOXzeQn1VsLOrRSUZ7sR91W2NcGwY55XLEldUx1E0W24qLji7fOz/uM53r5zUPVJAa
oLpjxYby1ulRjjrFhDjF8jhAZUK5Gw3XAtz5a1bAORCb1U1V0JDVgpmiRy0empzUONnAOJ8L9EIa
O3UBEsRTY4D/ArmUYzeB1h2w6QvXqtbh0bXiVkLPAOCdg+EQp+HxOvUnHe0v24ofIWP3JOMeRnVq
F22dzvuLUCtF5chMi7D9mA4dpbFtGc1T+o00uyeleM34wnpUyph00/K03FlWrTXjrq1d9aDPX++q
goT/CekmcHqeroLurfOdrtFTbyoL8SDQbWS9O0msZtFkWzP/q5/P52Rs/HQnzN4s0BmhY8cBrsy1
SP/OX8ybiQ17yAMQ6qtZDRtmNcFUNCYrWhqPpdMnrCW9p8Hebi3RISKPgMVCHNGVY7J8Oj+u8fYp
wCog6YSyzNJ6U13xUewlB7fZadxGk9dlS7eWpVyiXpptTYk6JmVQ2Coo8hLix1X2+BraRp2lDgzp
dyFR1+jNKn8RBlLllK9eCp9F3TjYc6B3o+rN5oBIfXJvoGQhl507FRXxGb4PmUh+nL+pZ2rU0Uy0
YPPBCOCcVGHZern69hwvYkiHx9fCt19XvvOuN5oZFl/iLk5dXw3UjJdyV2LghPpcUpodiAhHz1VY
EnVjw93IFiNobTOQHuYV85iq4PulthHZ21L8diwNYAWyQkj+IQxvZntI13qubdwiFhki6NJ2Mutg
S40c4+MArE9HMPY5JjNHoWrhiR2rBk1L7ez5CzWH7k9U+h1BCdjtUoAxSq0vtw4O7DYxI4jp6ABU
8iym337TNwMaZ0slc1t+fX0dyzyowt+CVawqdXaA48kSbTRIubkoR8drP7yU/ylkFszm15J9PsUc
gbueXlyF6qFWc6b8nluVur4GYOI8HkinvWJBey/z7FLD/0JHhY9kYyLpQE3GSBBCO/8e35w2tGPB
SVM/F8phfH3wOwLJL9vN5ONQWmqFLhUF7q/Q230VuNWJeoaukYfyGlkucXHzfTu8WhRgdyBxcZ57
q7iDWCvBrWCoH18rxlg66JwvWe85jJ88dxJtrKO5ijxKeekXbv+ZSnA0jSH+IfoHaNsmoHhz/zEe
ZKmxNMMDvhcqeU1z4jdK0VbUp6BQxnCZfMwLiHj7W5i6qlpjLjZzJND8piJ3e02BNXNU5dmeDZlv
hrWmuiXlS+vlNWuaK5+5FHai1VHvK6NnSVrcRhn1dWYVdq5aSS1Eq0Jcze5QFsPG12WfOjtpzK6G
MYIXsmugS5eUKA9d2CHfbFRgrOHRUZdSbXoQ9Meny5Q7SNvQI3943aLI+mxe+WvgblEVaL5mc8we
5jhg6UzUouJyehyL9mKetQ5IcUyGEwAzEudkT1FPjy8lNNDMj+Z8+lCUmFaKDXsZY4xZn7NV+x7z
8fw6eFMCx3mMu4EeqZqR4NVWJ+uoCSfCMyn6ECOhbllbrEzIizeYXnQaIWMV+8OX0XYLsC6dDBt6
/ex1OS4YOqWgdhOjOsmX8xf1JuujN6okGYgHacG8PbK6CUmZqiriD5EfqZ1ktjKL4x7XLBWIvwRo
I7246RGtIJ5JgW4dL2x5Pmc41uwMq4V5VCcvpSAeo7MIihhdoqm397JRFpFVLJ/ctDPTGpge7+I9
hoJ0+VGTLlRX+yUAbYidWYWdMxONvrYP4eOrae4UBVMCjSIiD5SDBwzlIO3RD93Urh66vzeo8ejz
NtKwrNh1Ao5IjL9Q0pNeoidUkCwPY/NcTmp9Fc8a6FNyeV6vqZweLJ1adeef7DoWYNHTu1cKG0QE
UOlX06uXRqLj2GU+vSbwyodr2FdoCoV7KgAIwKCfzfK+NK7az/6z3QjVTcPi1QCzDyGXKbdaYWY9
J16IFOfDrKEMVX8v8R1u8k/0oIrsAiqMsvbxYMwZeAGwA1hH0Cfe1P3taUFGiyP1ASosaBUUI+3B
QuhK1HWLkHxsD1N1VYDe5wDOhM78iZBYScU2RLuRL3UeVvwiKt3qMLB0JGCfXuo6g2HN6vee+6Qi
BDMjtsLQyeF5y4BR/3KgL/G9lF2GbI+qr8ofe4ksZXyLCFOfWjdytCbd3PWDrz6Ko3HhMjy6ENoT
VKiQjzLSvh8+jUaSLlMwpEudym2hUUHE4OnlQrUYDd2GzcFUfxxGupvfxzmpu3kN75gC+K5eFlpt
+DkDytQB3lqAp7EWee6vlvSP8MEQSKr5+UcMrdSDGMmKpvkzghaei08SHGPdekeDfEjmmyLtHKff
S38SdnMLW4De8GNEVZkbQAej6WyQOlnMM0u6QiFBYp+ECa80JI+T6WrWkSJAtJv43SnQf+xqG33e
2qGJCd9A1/MksMQ0cNWxGTZ99ntEM5UXtqgaqn6NZEqyhA85wuwGouqDnYfLFgKoKpDH+Ujt9TGk
6ez8FeaeupTEKkFl32VUoziSXt9BtmQUEDeEWE2J/8sLDMBHAZLac5mNXVwHCOoulnXfg2jFC8sv
zIgCkJUZC2AMrY3U9S0UQ4E7GX4+FiEBrVSvHBllldl73Ziir65TS4bBhmgzb56tXgUSlajoob9M
IY1IicdtloaPyD/EGRuz0YoeZBsHdWU3PETbqDtmKLg5q9CusnCO+OZrn2hqdUMPbxKdsHu6Ai9B
42wX4VHSRXeo9gJMQOA2orR+yOZk6N37Wm+mKf4QI93atZ9MB2arhuQvMuk621QvxvmaZi0z8zqp
GzXfsWNUPxvg/9hbmdQS0uEL2gdgBSHT3STTRlxpqT9FQWTanZO8S1FP5xr7RMANunAY8MLX6xlF
RNrwxGvwYcljVpsHo4MGmvLqYSASwCl6AaCkIbZciAhZuqasJkJH0K00MbYvYIxX1AZqFArJMMMx
EQUl4cpUuBLTqaPG/aSBTvGiP8aQqYMTqIVeANngS2EacAit+EbHXSCEvEZBrsLHBlVwd5PbMdiO
66nudJ7uAOZWtZG6Rh0Ir/g3H6dfHpMIOYYSNmT2++UFsSf4CH4vHjrMbjdGmExGE8R2qykZZhri
cH5GLaNZSiMHYeANeYNFK8JDlpY/K7RBVc1ziSAqvpEvDXy8m3Ka7Zuqpa5HST0p69ANaFKPtbzF
a8bCzun1D2czbzREvyQztkCSbnCx+EbO2eaLsGzpFRi2IW73+TWMi6x6KOo9/hfFMG0qtNhJXF5/
htWLSlhfOkGvwBsT11tmO9LESDYvdQZYbeOFyKqGH8rUb2Ku0nrpclRdjDTnbat24phoCo/i5v9y
dl5LchvLun4iRMCbW7SbHkerkcQbBEeLCx4oePP0+6uu4g5xGEHuc64UpDjTaKBQlfm7POsacsBo
bOQMeK0niamxd9Zt+s73x7pndYpoHuFoDFU/alFI4Q3u3r0v3N2zOhKHZXbUg91tkoijyXH65Egk
UWsy8g3OgB/X2pZEFa9k8zk8RE3gaYWRLSiXOPdNKBJxYEod4ryYIFe/+Htg9IdoTvbg7VV7bUoK
mOCgeYOIJbeRIL8b6BZ+E7AEFvb2TQCp4f3A7gOfTebem2LNzUaf2mtM3zXMFmfsMicT4axnTiXu
wGkAjeAWQSrKTWev4JCe9dsctST1hvE2sJnVVzskMonMSHOapseRQcfNOfG9gp/lzuGYwMxOLrST
9dn+MqDGoPQCkAX5mqpc6g4X5oHLewN7uH4IXARA6GGiWv4dg9IkE2Exio//iHbMGYAzGFSRKOon
EEcEVlMvf4k/CZpU0nUJuHt17ZFirMYPzK9ifJkkwZswkJ1ZQd8Lqo+oUKr3UEY5lErdQgpjdjQW
EyCILvomPqPR4hoLk7f9HW8KPDtJ2365PRIfhSD2ITQM/IuXaq5uErc1dRgYwFyhJJ/icp0psc+T
LSTOh9YaSRdxojT7HxzI2PKTWBDHXlUZuBIHzz3JpUClhXJDq7OfGY1at/VJ8wfliMQsP2yTMcAa
rzwG8aDqVuGa8uuTbStlEGHd+3l7Py9sfe2xn2v6itYow2xZmU4BnjE9kH4pi9uhiGSt6Jc+24pr
ChJrmeNkUkZAWN/QMI1V9t1cUlsOVsVoh2vBVGSK2XG1TU6pYO1wZQJhV9FdEyVWtN0XFmMNgJ7U
BQedFXJZYx9KGe6AVpLPNM1ykDfOHmQ0at1UVU8Jm5GYS7BeVk4GEwWYVsMgSM9s0OpewsUsKvts
d5kLeLyUrsS+82BNua5N3bypiWZO7pLQa7LeAzSIuXG282qTSHsb4Du8joTdsneSBb+QHp7Pi0j7
q120fnZlJEHEGS/2aeIDWJQrt5SBqAU/zebfURpskQF3PgtIWrM95AwM6PuX3ifU1OatvslXQ2ZF
dOUD81EbLsxq2V/tO30zEaa4e38KoZT2kTicPuRdZ8yTrAb0j9vmNPRt7PA/3fxAkjaDa5Ogh9qP
KltSHTgEBde1hrXkC8dVYsyHdfQD8XHL69X3j6qJCRrmttQUQS5LTP+hrfaBn6XdlU99ZBbKitzt
JuHRREppGYQN32Gy3Mc1JqZUiOw8h8CnnwRgWkk55dm95KZ8WyoYWsxYjfPgpUyCHQ+lYsn0y2jm
TTAHsehSyxDHdiMg2ntI1QNbfVcuMtWJMq8oKso7pnFI3DIe1FqbSFO9LgxbqMMH2939mbz/VgZ2
s+XrA6OaF8kgWCPq0fNcmWxIZ4DenET4ISscbHJCWIt534Ewb8QZM5+DuSj6G3tLL5oxXqcV9eNz
2zZyS6IZlCa61p+m5rW6bSMLryX7AceAWNf3nMkBcxNitus9CR8qwQG2XjCFQbfFuUmq772wDbcT
xwqZ+Rw9jxyprMlx9uTzwpvD/LIPiwKIDOZ38Iwij7VIWx5COSIlWnhML+a4WwxTJOvrxtXMZHaw
ejX7R16ux8YKlChhZpJcdmimhrAn/nKDV+IZaw1yyfQI7pBRwneiqeY7chH67u1MyOUrp6Izp+su
hvA9SgwGFs8L04U9vqErkd3lVnLUCdgoOE2wTBa1RtB0tnlqLXzrAn1uMjspBQGTd8p4wCdbiE8B
I6P5gRL73tacSsIKgun+O3INOsh1J6Eh38gy6YV8oRU50SWZ3JicprK2c177a/TVJRGd3ckuI5f4
PX/rmNlWDEPAXbWYjOQT0a5fM5KnEsPx4pwpl8BN8Vr0uVW9xziX0ZKSbXx7l3Fe+fCvOTOXWMEO
aL8XXPM1lF8Q+ayJ6JUIdnlo6Hcy2KUvj/lCVdbzt2KOcrn0C3J283OQ0+6mUUwlkE3XzptQ5Ybl
KhFSYvBrtoKUb8sWojr7Pp8jUT6QFVF2DNKMdrlhdZZIuKKV3on/pyszTdoYvlkym6OdmfsavmxB
EI7XjFKOJ6Svp1Znmn0jChmg4Arno35eU4XGBiHaVLi0SHSEhtywMxhJaZsokKuP56XOwIWetFgM
918nt0mlIJtFJhfo0vRUPB/bqOsM75yTAr1/SxcTEClhNF/5lM0OQMZ6g66yPpV6gUWhEANNEWua
7fl2k9n6+VPIlLN5eaxrpowUd2Kl5TFPc+ADBh28AWvCcvGzWr50Ys5tVkMqafHXitaweyXisg1l
DPTtNdFfcAzhm1g1Zn2TWlaN3BYGZA/dq95iALB5AZyokACYPi6Znyg/GcmQy93XO3Y9LT5fWUkS
SgXadoJoGCScZLRw+WTNTxQPs9sUHIIzY6557SxFtlSVIz9HrI3s3yZ1QPZNK58CYidZv2jmOmcm
Ay9BSigM/083j10pZI/vNbMkKVLsA/yp9SkceM2LWp7+UzjIY0BTiaXaAfcbdtjf8KRNsZu7O91W
XRBsKLS7yQGoP9tMSmZz8CZcx/ZBE6CFnWasz3J1wb5sJf6o11V+StGN8hVlgprg2CenYuZNxX4n
f9qH3d9f8jUZEu/KKAvbXO9tVD7oVvT31otI3wz9ZjMTSTLeg6LIwjVoWFn66+tNOAp4DZ14pBDz
CwJwwfEpYyxEy8EhsxGSXW0slKANiyr+sN/vHNybB2ZGbMcojKB69Pq6XJi17nXJ8g00ls3yWCXJ
SE1rkxPpf3H5S2pZBacwvMJxBhK5GIvJ1LbRk0BH6k6yEya1aQOUwA4sW1mkKiE/lkzy0dgpoOuX
QdI7TP+re4//zGGw8CGs6p6+1W2TZoyelrwrJJSBaZffSCau/E/k5ojYwECZk/LVmRGxfpHSUr6Y
EzJqs0acFXKJMFVc7ugwr7w6IpepOpvRr3Yp/qimXEI2Th9KyGbYV7lyFYJAATHwB40ZpAoREr2Q
B/+U5xKdGd1Eooe/BgPfdhNQqjL+j47CJrURiSbdxr/8k1nV900zts7zknPMtMxKC9ZiPDolt+YV
F4pcOYO97G2O2o6wk+JBrbtfX8WPVAjMN+JrmUVto8WWDnEJWf7rKnqJd5dptD+Tayx1sYodNSuK
P6h4TiYqbMX+B5n5e9r/R+yfj7eRGtCEBxZqB/snZHKeGQlSu+H6bDeu5Oemzg2405oCAKSi7kpz
xscC7ja+qveD297wf6BMb+bwf+GkUPIwECQrOK7DInfe4rMITAIKM6+gGWVB10/VSOu9MPkCjMM0
yH8eHIIeZtG2IADRMvKgGPwk+3LoGyk90j04+sEkKN7DOlP+xhk/R2UbJaUUNhY30Woa3OSgk0Gz
/ZWZw2k9fyzLRjZoWjeaAyv69SkFjtp+Rzv8dNeReUSw5D74F6/i22SkwMwM3zUG+ymUGX5XvV+W
GVsAveaNH2c8oSw7G7VL14oZR/wl34pfr8AfQXGWACQ9XIOMh8KE9RPnwjBI7AdeMj8xnkHq7Fdm
T/M+qiZwX/Lb/ss0PTbeX3/wTy8gITZkQ9HaAYtbYFw/Ln17DLGoRe705KkqKyAiBAm2pnAnt0PP
oAvAOZ+izP2Wqmbt15fx9vtLbQVHOgErvkzkfKtWmBZrZnzcUj3hPlKoZebzGICwc0oiXhBMBcem
vq36X3/yLezl3+ud1w9Vh8y8cWEFsFP/eAc6plui6U2Y5VYPEjeogoRm9xQWnejHeOw4d1/Rekpa
ZFWgwxR28hDmpZVHuZsEafLZEkWBnv3X1/Z2iWK84F54vNIRcdreW8rCH3ZkAEFiPmpYxVPiynGK
aNLUEl2alE1Ks0G178vKwfu/bFJvoj2gqKGKEasQygxZi1bv7SaJsT9E098/lgQs7Whz1T1Bcjmb
H7d07NzpOFljYH6tSl+WM5bTN9ZXhqw3ZXqIOowwwNApwc/FnTdXmfO7iPq3S5kpeQRUE4oFbUl8
3VuBDscME+0woTAvT5ni1EIVcpwVkFRY0CeFuUdzgEkVSROTZT0u89ePzPvR1Ah9a5OjS0oTrzKK
qJ8kTZQCs0Rzt6eibxlxfZ67oQ37p2iOquQlXVeDiWKjweCj7MOuKABtbs59tOMVE+tR3D+PgbeJ
8iJ2pnP8VyRjWjKY18LN5MT+YM1ILcKJEh0vNBk/7BdtGqLxXpgjyD4MtAmT4yLZ4o7r6r2r2cPx
5ZkEPOVw7DebYpuu84hunrAQFjk6CARi3/Uaek/vMCXxK6cFpybDJsPZY6RnGLZ4mI9d2NmMDCxN
DNk764FxNkw1Vfy7X4E7fUpxNuXZAWNf0DN7xID7DJsYykBaM5mxI61n5twx1ZFvkE1TfSkZuS5L
+HCQK7mysywzT4FHLSuIH3CGcbzvGWq0uCdQkMx8+fXTs35aQ1iFeOcQ5IJk/ZwQGITscAtM4ZNG
iRnkK78+pR8N8T2HkZmE+ECXKoLF6yGFMKwpKbY+uDplSS2LSR5j5l5K5f7ujlI6qDxw+mszTnBt
/zBXO2WyeNeFfvI7EvItZ4HtH3kHuwcOJERCb98HB8s5ALDZP9IMCq/5B29+5jRnjEB0R9qDqd1y
e2NIEwJWTtpRteVlcyAVTL+5v28rLYLquRLSAwiNYU5G8GYTMRMT+Ig1xbzmMNyzPx2vH0V5RVfh
Gp+IjfIpNAM53e4vm02MBbvORUTzOabrYkTPa+DWy3Ji5tYcTLG++KVqZcOD3DcMGYNVO8N1Z0Nl
FeGsZNLi+dff4Ud5BPUZShUfW5ePSYzoj7eyHSLVvT6AamOysTH2CAOGpHbSo7GCe2Xx/1d1QEh8
IKOyoeqkXfuWn/uv+hTOhOi7wqsfNaGoK/hO1efkCOQ0C52P0Nn+jTbj7fNiGyOoXg40QXHm/FSf
l3MnhRsL44KzImCzrGm+/S/fP58BOI7/PogGybwx5A6T+N2vb/ZPn48kPCS3UpajJJl5b9ZLU20Z
6YZW9qCtEQubmuypf3Bt1ZaH8OHa2TiDf6dS+ukCeMwInnCG4OQyOWJ+rA584GOfSIPhHiXdbQd0
b022PvyYkSmRNdZf3eFg7fMh+PPXN0B+wX9XJ6FFaSaVCxws0c+HWrkuLlbUdHso2CD3z2E4DeE5
G/wEkIeL7o3hzHBkc/jNi/omhYykF9ogk5AZBLpSnfW29Cg9Z2amRNsT3IXWfnoOXNFuL1HdF/tV
k+kNYRnOn6PVS1ab90a2u+jlZeuSJ3Yh8e+umGhchwChHiO8QRby5tzbtUS7NFtPJyBPKbjJmjWE
Ecuk4J4djsc+ZjYdhi9YVamI+PVtfVtZIY9lYSMyRXtH9f+2yWEWl1hb2yoexmh2bqeunZdBTCxA
z7yOqSlnRvRq75e3QZO8MhdsmE3ZYyNo/M1DfrulhNxrHnMor4om8G0rslRjlDrjVjwENzlPniJG
A/SVlZ2CAX/95X/+OHYu2DuMkIhiKel+XNNF7nlwmLt3TyxJAFDGXAaqa7eaKWBHt/t9g0t43Ztl
TOFAc8MmRnSHTMB985EMKVqZVTJ291oAXNz8imtai/1lGhbJtUkf/Vw9ZNuIk+7QN/7gimd7GndR
nTFJJ2b/4Ap0EvOjRiu1ocpLUa2DrUQ9gOpaJaBMWlnUJkuE3a7F2fWeyZhjlcQ+v1UeDMSZcmTA
xEoKSyyD7DmoVOTarRgkDOiVJXA3mLCQdYAK3vT4lZJ4eRNJ8Axnz2tJpI9Z2vPPQ6WYaptFUpAF
ikGg2TapwMhyVYc2ZdfCZc61tHHVjPJD+WXlsjRlQck3IuvnfDcPVdJB8R2wUaEKyhXxNjdMRIVP
DRp5oThbJCzZ443jQ3RT0KaNByw5i0l+JZkS8d0iNRS+BOg1kpZ4u3zh2iTcKbD6pJLQoeooKtkC
vm5yUisT6gyXONmFQQWbfxlqHDnRtegIeoRAl+CMaS4L35sYYwJhz16Kxf69ulm6WdHbcaE8xho4
02RBuzrN/qLRFnBN2d3Zt1+rsGHANYkT3zSoZuOZW3FhDqNBWKCSzOlOMLQjeTODjhhw+05zoYSy
yYyP/AYy/1tnp9sCt3Fz90MVspLwOIBwulRmwJjiv1TIZKD1OwkgX0cmEuMr89KK4UhYtTyMRXXG
twQbzW/LlQEW3EBjsqUhEn1A35wFr1Xk39e2WKKHfAqG6XNBRgT6D/gFb4+OqrTCDtRQiJkE+Nbw
ocQDpM6h6F0XoLDD6f8V4VMeHEYIF787zaaQCHma40t9mbYxg7GG9TBSxPQIM+eYKECAzVNblVhy
Yv4KBHMsC9O79GkjedUGSCGqYvQkq/fXrliNyjdG511a+viCjxqE11CXrYhzDUMnE7LE17pyZ1ma
AUG4zz3j7Mvs0O1Tuf+xMBFhf3E6wyKDExUncRlZsWfey8rv2V/g1qfpH8AMy32BFJ+nd8Tj1MI+
G4YwtpfA3VdjfId7r2Xf93ZX0sYllnmms/NrrKE6DooH1gwB6QJSf4ml6MY2hbnsNAPwahYrvbJv
URaKooXNCeAd97MWA7Abshdc9jry+/lDEJajAfekEHZ2Xom19GoX0AVctPlu/mcdulbxQS1r5tzy
ypa3F3c2wdiZQDqH9tCe5tGUy1CJFRIDvuNOGLYxl4dZKXtUq15iCmVhKk1nYduFZ6LFJNeCSXFd
4sER4KqT/IV2dPlFuaRkKHa1NwHhVlmaYRTtk/k5KJ10Qeil9ZzNmnHY6m+qlli4+djAzAouG6vX
6uxkvyg0Vb3qJZHLxp+z18/OKVJbl+b+GK/VyO3vpuQfbzpW8+a31LdJZwb0RSVtIiVHFZ+tWBOg
XnAJDdxXoclOrKWrLuphUHzibFLzZR2pLuDOdOpBmnbjJ1HbQXZqiZJkmKwmORRD5YerhDqnhbHe
2wW0Rt6hfcVngTqBOxOlR8Wi7TazN7wHV5mm6m6SeqUIAoN/L2WC3asO+hkXmF3v2KNzYoPfbss0
AGpnT8ssSbJ0VuZlT17e+jt5M2qjzJskZBOt19bjZSzbzCyLQxMZRG/EkeGiUunUy7ao33djO3pn
28I/yAjj6cZJsSVMEMcybZmsAtUmq0fzfW3fdr2Bu8AmH6CN55apnRKjBpdnhb2UI3HIylOgGDPJ
eSn6XosKlETGbXrZ/aSrZIbnyb8dbgo60ly7c+sB9fagQEbSZeUryLgym+fqK2lID/bLumy6Iamq
9CBEzjONOiNgYC0qjh5jd2P00hNjIfjgfqtNHC+0S5VO0oFsITPVy3/3Xt7Y9/9dbDcD0LLtA+/9
3JTy3zsKuCA2Tt6ARlWUaWWytvQDMs1Vgh72XmV7/rEYtgKtkD7m3GCkplmYnMQrqbGfsh1vcLnC
1bfdkUtjdlMIoCeHMgOyikEXEvkf1b4iCG0EfpwkA22c0CQy1wWVwyi5Tup0CL2/RMK4JLpOGwUb
ZYL6k6UA/FV9uqrd0BPJxkED+CXBEKyjkg2VL0cmPnsknlQpKAqUO4eOs7aeCiPczMfOv1FtYhTh
lx53VfZnCrncxBMwifGNMQKhdlozZ1ye6pqUFHAWHIga0l7clHJSxjkg3ygmmQww2zMrVtuvIhg6
AxsYRjyAuiSNmtI5Gz4awPbgKgn74BIBBtgkFnmegBm7VXjAipOkzdEHAJyG02SahPGcRiVcV8s2
UjkEuhLQxz2BSewA15w4c5SA5MTtjHtMmQ+IDM/Oa8fYz1XfyufLE+LC9YasC0e90AEDJGZfblIE
pfnZpufg/qA7xMqrN8kdK1lSZBBqgB1L4IOyUbLcatxJFVVa44VFR8qNiOiWWyaeQ7liYMx477zG
9ii0yPCT+6xTjBMLBmlMtn4a4Z/H9pgr006vND2JTTfXxoUF8Uk8hpPWGRNAb9oTRGCyqnT1b6Q+
5DdyoktstM5GKffT2jDRzXQdoVLxmBwFXNUAR82br84jBhIg1DLQBEPAqN1JFU+9Kg9Rh8jdQjO/
qeLZiW5C+6KYX7089/ymcewWGbGgClIFVA2qskV37JOeN2dWbaOqQ5HEnWSTB/e6FjXfC+GFEcpU
ILWaGVgru/FCvXOFFDh3MdSGg7azH9COBddwbLo2P+dm4ruvtXrYDKjjVRgLUhFIMsjQGH5wfFMS
7s7MsOb5M7H6jdfiSZCGf0IYpRyMFkAKDpSixyhuIL2nKGkQmpqA4IJ7ahMy4lJNHzQHvw1eNaOd
S/B/ZYdpcCXjo80uhdKgWZQXPP9uqLyufW8uOQNi4jqHSkDxVqKohdm97db6HUM2v/fTMQzzvfKv
Gqww0mVk3kZKMEXmx10x35AsTsmyOYwzm9FyYJSQlApoUaNTeaxX+TkEQcTBllbVyD51Ew7o6rVc
DbkWLY5kVo6+ydqCyAmNH5bhvQzoXp8HJSHCkNqM4YkmZG3F0c2rdCj+/nU/+RajIPwwwJkBa+UR
Qeq+BRp3Jp23edpU93UlEGcjxFb1/C754k0xWdpm8v/0wTiFaOGBZ4D9Pcirt1BcVTpjF7Z7ds9Q
2C583egUAkT+ggQWkig6Y62bU8NRwTb/6w9+S4YA8dPQhi68GawHce1vSCPDCAnDrJvsrlk2EbpX
gNXRT+8jMmaQcCNxmILwsttub6Gj2adsqJqDm28OaTY+Z2pvP5a3rWU0SR4p36EInBbx/tcX+ZbJ
hb4l9t+ifUC5QjjxW1JtQ+0SBGJ2LlqYpOSIq46L6wsJ+ZrhKirjTOyMyIIiTlaG1X5ax1kIcSFg
GzFjbNc9UH7f5kabHhDNoTWOa5aBQ06kyunrsrqqyB3KK6Op4snrq5WIISpVJzvVxLmA46q3xbux
Ar/+mtab8WEgk2BzOOeZToyWwGRsxY94hom0h7U52+fRy3YjpHRKG5fMPMZpdMTYjUQadCRN5dT+
DN2M1iQ9Ebabte+Y9iPtpL5DxU3/GPSW8WpNbCoEU90IFR2Lp/XY4JtIcOM6QAeeHU1yQIzxkGV7
2z/1cNmbeaiDLHMLfLOm9H00CxNSyAQh7YbObiGul4hCOpeNjbC7pdQhn5LEuTuLGYNhhIPB5nCX
Z8SrzgVqK9F0xgGN3W7NF0GkzpDD6QyeeGopA8v6Aug72F8JGEW7cNq82gleyj3xMNkGrjEN5SmZ
dxTBD52dIB667BMZB8+osbaaBgaljqjixivztrhUW9QkT5bsutHdepGx9EcEOiLanreeEfICO3Qu
UQOPwZQpMtqZwNPtag5439ajsyS5UZ50reUN5GAbf24b8UHtYXB6klnjFqOx8dldTNMjtrBlIk91
Lsm/sYNLHnoVe/2yYQbAaL2PW5We8nkYoAVuGoNaMSoJTqfgH+J2suKS0oIwRCMrG8x5x74bF5bd
roI4NZu2oHEucHozE9g0jzNDRrr0MDobnfyBnRHV55Vp99vUf0Y3tGONMruIMIsPdIZF3pGW1Abm
QNzvJMqvU7Yu5ivVrx1eJ9FbVnoo16RiRLRA8gBzptM7VdOUh9nEA+nLZNrKxzkUMj5JeRV0pKmu
BQweKWWC6tvmvZUrciyFrKZnjEDTQBW7eFMd21R483/Ui5QWDXxfFvgLNgN/I/WsPy5OOxNjV4RG
8fKbV4wYiB8BPDBgQGC2dmKoXSQDb02hWPYadATCu85tljtzjJI1bYvPFrJKcjHZCZO7gHwcD3az
apsq6gW5HXYS3C0VUajH1Vpz8LARd+NREI/0uCyjAJubrPQzoyuJxYncOl2e7KAehkO2uv69yT2Y
eJk5L9PyHrErOF55YFLuYB6nnv+XXWq7NNp3RUmszr0hSL26TNgi8mPW5vPXZCi34ux4+YILzrb6
j8Qg5O2pE6NZHfo99Da8Ab69XH00nNW5dZJIHLskDcZDPq4IUo/WWK7WQxQ14plBTsEcm7h9gniq
s+W40A3ucZOF4gg6w+S71MNRQ6ZOEzwSGtBEpwU1cciXLYNPVTNZT1PvzgvOFMf+YvlRfl+t3uDH
oETFc19H07Efc+tlrdcUHXz/1c+y7sWw7PK5co2VyRijiwgkhi1MaibIOBnBpI/AVXDhx9Vzdyaz
F05fD+YjHhzjP9GcOhfyDevjhhnihK45ZdrXEN7xXa2TaWTsQS34x2efUJV4QABCUFe0P4574qaM
pQm2P8zK3c+w+m57mC2GsM55J94nzFx6SvHdnMtt9D6OoeFckshsT20hZJIh4MEDZF5zMekcjhbY
rYyWCZ5IHkrvBIGmn03heX9vdpj9kQxj/2GDnX9MiR+7VkM/ljEqRPfY5q1FvbTsJ38tXFRPe7Fe
TWecHlq0UO9ae7BO+9IXp7JwbWLLZpHGCLu2/4hwKT91k7u8r11zvCekLHteArMu0SYVHbN6+/0B
R1X0idSt6t5KE+99iDraZTQxaUeoxcMHE/HrH0z16v+IiLW7oLgxDuAkyZ3XT4LTBNDtAFxkMP9q
Ct07d/abT2JcmvYgNfhnZ5uNr6mdt49RK0A8aBo/ocy2kdn3zmUJWvuJSVHGcdnn/VvZJ+1r6udk
82yJcWznsgeUSqxXppJUd0G7lXdO7m3vdtsYn/x0EBcrm+drthTYmJJ9Q0+eh8Uh71v3PUnF4Xoi
57jhU6zkZNC7PgjhbnERhn1wDqsy+S9K45fIb6dXi+Ptgk4xikuCHjB5eeyHeWl+dtmAT8Zahu+8
NAjunJ2xKAdn4AsAC3ufQ4r5AjEtPttjG7bN16kuvDzGGd0+sjRpEyKx8J7YDeYuQsmoL0rrMSVg
5uuau8Z9Z/e4v2h3rh7byYe2zbGQkqf1QsbMHrf7XHzNGuZZHha7QT3vLQ1ISWJhaiYKDpXwzORN
ZELNKxtq7cQ2/yliDp4SbAlLXrzZRvfXZgTT2cOzei0nwShKUILyAxGF44eFwwY2fmguEzFXcQgM
/clHbGnHSd1aZXkw8jmjQwY/ZwBxldbD31YwNs8ZxdrJWGCdj8kcmHmcAs2d8H++LAV5gOvU/pnt
9ngl0f6feXBefHB/sr/L9WxMQXnYI7s70/gI42qNXRk9gtXVd3yxyjlQHolnKoosOkNtJjNaAJsj
OTPAd7CuCbbXBg1sDFllfkVBsR6WyGNEgCuMv410tGkH+9xtYq6q+o+/N95dkRnuQ7tv3Rdsa8Y9
Q79nXi53fUpdZ7mfcga5x0B89ZFki+7vhbPjwdo8/w9i6roPddKZLjPTyvHsb4v/YltD3R+TxOjv
g9ELSOunIP5mZHW2oYkUI/keNkFip8wb8qdudSZCbZJBHEXpBU0cBbiOw78g7cODPfQMw2u4w/fT
XNtHs12Qpu/+8LElxO002UWWn0ExzI8pTMAcN2Gd8IVa9hLEvB+x4xsfLDLgvrXOxvYT5c4jXpQi
j7nx5v1CHtopdKb6M/ZMULZ1D78mTpv+USJpGOJWSlRi7oL4ZEWFdy5Wi1T2POmrS9qG+RfXn4a7
wNiyV3dAP8B8vYBElIXu0N/tKl6TJuHVxHJ7JuCvu8/tvDkSsgUK5jL5u8hF/p9QZN2Bwjf80IOk
EQ/npndVuK809MOIscZOH+p9Fg/MPHrmwv8pBr/+p9utBvKTlMC2dNi7O2c8Ic/N+Sk4uvvSHaNn
TEtMmsq9/ux0S1rH3pKLY+EZ3qMrVj8OhPmFbB33YS1XPICVM16WyJKSd97dY96L6q/dtTOyv712
QHszRnfCnfvPPhlEJKmVZf5spIZ94BBuPzb9Ot/5kbFfTXazy7JtyZ3LZxfHYHaNj1k4z4T7gXtW
57Uo8+ZSpmFWfFPqelBCqSje85CkiHK3ZGZIvncSiFOWMbFTqOWHnIRxqkg7SnP8WrpdVMkSCvXQ
sSNa1TYsUp/0USvZSzYU+jkFe4ZjmYHa4csjIPXE9L2yig5rlS57/hJgnKWOLZgBwT/xVKYVxZVs
ShWft5MXMzWxKSaMUzEgAvzcmo9p92fiRfU6fwda9gZpB2U/rrRr1HiN+4/GXqEu5GTtoSbV9rhN
87w/oa5J+7s+gd4gnSoVm4h56/zmuaincZ7iNPLG4jQR5pedjKF3+qNhNAAaRtJs4TeTyNXknsh6
q8bEVFLiGcw3WM4d9HvzwV26pPhr9NJ2FLFBnE7+kTDPxLIAZsvKNh8gfVfPvxB/kHZ5PBEpS9jx
QoD+dhpROIZE3nRlGxP8kOLTSpaCgysmfEPaoYYVxk0znEVUYdGbLCqdo0KMolsSWrfvYotQvOT1
+I3A4XJCIIkhwfvP9xA6W4Tl0wK/nN5vps8rFgatuCRlAskO7sbQtq8UZEF+moplMi7oWsrmvU7l
ZziY1DabIoUbVCxJhAAupAfJuI1BNlvDf+lZpczG3BbZLqxeLaEYfBd4j59VaZybhoTRNL2Aqh87
aIxLrRs+6Ag57eiKErfy/VPicPj1z9RSoOWLNjMp4sSZGAZYHPbQYObthYQvwWcqYtHYiRC8KnxQ
kiDkV924Eq0VRoYk9auscykRQzsuraWKksjU32k6Rhuv2sWWmeSZuUhCWCnPVR+h7RDK6DorI1jH
JFsgNrogCV2bC24VooKUB0ZzSOpqSifk2TZKuKzRQ83szJZkzjCMJk0lNx+mFl2zYPZm4wrX5+Sk
3wTcmvZC97319rtkbnsG9zAFrC8e6IuxosUzDLAp7nemd6/zwcYIKnCxkEPPS65mVjREtQ8oDDPl
lwpbaHFsjqYrqYskQIECaJ1YBnHgvT2jyCDxvMQSetGukbYLpRuzyxbgXk2BKrzON0NuurYQjnad
QcmnNt0Bw0pzIhy/EeCeMpczSMLGC1g9voQXb8pZqUTIwivNOlGjccvEEGIJ9mUneOVitf20EbSv
kNbOtdcV0UdgzDaxeDf0eFZO39m2d9TQRlsC38aNQ02EX08ZYDSI7CgepmmF5KC+a3jVY/oOy0JW
A6DWSbtDSc1ZJB9oQsFSeY9F6QrwP406BjeVurbS0llI2NBfM2stLvWC35raJyn7jWqQWEguxbXx
e2HLa6AC4bkHAwIMb6lcjp1UP7xuKsFw2iFMWhxFS5bWMnCmc/8gClDmRo7oZ8zskBd0DrjNPMaf
Edx4M9xpHlqb/vxunulRVpdR7CKuyFVbX1ZywYZXbeNsoxzHsFZWDKBSOVexDN02EHhy0yNE+RZt
R5Ift/VLwbZgfjZJ8BXszlFW1GespfP8ha4t/9rIlOEFvjyyyo9mVk1EDq9OD04/9F3hvmR7WlSP
uU+4+7mnH/M/qL1k9GH2IdRuuPqY1ngODA/TaBbD3/4vkq5eOk0zaiPGrGxx9ZzLO2pXIxuFNjpr
y/J8U4kzoYkl2YhJ8vXEOOBpQyxR+4TyKN1xz1vrfVmC1Yr+aTNK6dfSG2Wj3yvpmn5pb+YIhQIN
iSlVHVjuJRE0CkzqH+uN0b9fhU1E2RQDqK2bGW8ugcr5Qe1HOopIaWyIMJaXg4F93i9bHaKISYLG
FfSDt1wnES2IPtQt6ksGaEqwPtwS1gLt4/qXYkatoU25U67Kht9vMZGKP1AndonQio2rWV152jNH
TJ7zDoAKf7kkpmSNlJ5J7dH6mN8CCBsRlZvzbfDQbdTYvJkM8EF7l3EGSZ2LooHsLZADBSqSWe31
mCKu9j6rrYxgYums02y44p0HBaCYxCMiL1iUbr8eB/kPpxvVkTC0B1WXMtuDe8lLtNZNvqliJl1u
eqfDd/oaw0wLMnrTdwL8SM+gWibAZvL4aTshv7yKImbigTx+tGejbey1hQyZ7Xpl4onaiH3kArzt
WISl7Ae9vXTGMCQ15+IiVM08LrVeRkW7FfkixQsOw7f2F3/edvb+dYPuIg2UAXRuTT3floUfnDTr
1a0FZovr7FdyJwAalDWPYlA3EUkfUYMYoO1iq2pzdnrtG1A5jN9zVrdE8rozLloOskUJLdRz0yYo
/bCVsa8l7J7f2/XMfYUiWRJ5POfKURG0wY0QuDGQpCdM7HgNIX8GcfQYWiOK31u0Q38Lc3D3cp76
uyRvBoeBx8yMqap74M+w6y/WQJoKfHTkryuJlX7N4r+Q3lUyBdIKQHPm+7LOpOtwJloUif2EIoE4
obh0Kly8d5oT0/Jgx+0ln4MuWq5WLPpOJg5VU4nxn6Gy2sn+5PRMD8yPnjlvwXK2rE1GgJlEQ3Jn
/oey89qRG8vS9as06vqwZ9OTg6m+YDBseilTqdQNIVf0dtM//fkYpGYkDVB9DtAotKTMCNq91/rX
b9YZetm7ixbkB4eOAn6ZnmeUj0/WdctRMrlstKtrQ0gDukgirzzrTdNISbx8Km6EywXEHGGpAKrr
NCyAhsi1Eqtb5rp5MSWzkE/ri56WQeJq2teXc2GjGMO4o6xO8Dkwk7uQV2lwaPOVEme0Yl60zjmD
58zvFVpKH9oBGUz3ZGLQmvqhHo126m+5CJuWy3XwrdBeEryOMhfa7fVN3h7j9YUuor7Vg7swVsYZ
ThB+x2X9SapwqfYEr3b95DM+NziLrdIh9XK5/3Gu2Hr7hcST6+N1pauFIeGQKLxdqEb53rJlzLUS
RrOsupuGeTMCWDVx8cqAwB5lIWRtFzBtkoUqZw7ZQhAqu2Z5Q5MgWgZr8Wgv22zVXF1AJdMTLmGj
JFjl4EQpE/iBeCDxuERXk93OcAfk1htNYptDbzQhBp/LwH1T7G3uD5vhmyLxHUWutHqdbrycCuUA
t5lQR1qXpzTFskq/Lyn6CMcrEpQRiILZgvm9kJhc7LbSJOuA6EcyCZbSQAQhA78WwiSXqLAwZCLA
pKU6wq1tRGqs7OYUUheIM6zEnJipaxm9UQsReZImdO4VPbal/8PRjjAs7oS6xkvVFC0c2CqTWXfE
3kV4Zd4oyC44gk00bcp8GVZPZAExh0wmI9Waz2lqXv0G1tIWEKbhBq6MzLKZJA/Z9sw0lbYM4iHz
LHY3bdDgnn903IAZwzFGnnUVhxeUY1Rly2uzksicTCwv2XZdsf5e3hTIBctrOAbt8vaKgeXE9FyJ
jYfwx6Ya8ny37m1A6QvXYgKMHPa2LuaihLaoJ/iibs/M1nlg9n9tQCQukOdt2Y9XO8yNZEmuxCK0
3dqkCRtfqfoF4mLmH2tHGpZy4aeR3dxyzdZNfnunyYNbz52eODnUq+HepNrEz7DHBbi+HFZXgG3B
Vla9OSe/+Ads6WH5SkLY2Dr2Sm9wJn1ZdbcZqzER69Mgm+UTl014sY5EY7tsOduSDRNpWds7gYcb
FM6VmpAl2JqY/uorCaHBqI6QrvRBPVfX6ntjByqVTnLSTRSrrHz7DscyTma90Osj58JQ5Bqtf6Wt
tKDV80Vb9fY/7ubKnAwbudx8YYzgTR4EcEqoWeIcgfy+W4SomNCzVU+geJ1iedPswtz0BD5uBXHD
TLaA8YGcBKZjK412vQ966yw3feU2NU64aHhXdnW4ltzbRu7SO/FV7mrBsP0J+GC5RRtHC/LsskGr
0owcIhccIzSxtlhfilqinEoOPyzCVwYHRj7L41qsovhopf82uKlTQcHbVPi+Hyy69ZDbagQC2AiX
K40wwhiHW7RxvVYKDykHy6O+7gPWCmiAUV4zveZ5ISxJvV6uvZjGxS5iuZgLYWVVh8MjXJZaF5kD
1zvUyqUT20LsetVecBT8vhZvjbnBVAF7VeANLIT7blxuxsQSzYeVINh8ymZGvnlJbE3vbMKW4CBW
r/1uVdt3BI3wmUu7thzLtYbZqsXeHSDr+YupL8S4NhhCCeVmJVnTf8FrIVBmWfzba8W2gjah7oBg
7kzQQZvYBbYb7g3N6OI/sNkb5AqPLa4KV1/OYdQWJs9a7G5bN9mcVJnGqt+qI/KjKMNWYilccqp7
YrOXKsm6QiMrD3EzUVmrKHllB+drpR8a1UKFTNaVIk26vgIbpbwJlIu6xnhhfEf/szFjtn2BUdsV
LVuf9e3aKRHh76xtV7hle+PWWnOEEsJ5bHYNGxsExsdCXV3LpwBtNW96WtPy2yxky+1d4S4RV1eY
bPUB2XIARJX2BQVeKpVZYjgadek9VjViHna1GF2VqmdpZ8qkWQhra6nNTGGh3WzKN312qmmx5RJY
EEH9XXZTJN1LGatCb192phWfM/VkqYnTQOUxXzmKbOTT4uscksn0YfPZ2Gwd4IUu6/vaCjjrKr9d
anQUy3YegWJx123rSua3xyDSxjsHONEydtaaYKlq1PKmv5nkbIzIjSK6LUBEHSx1yYp/rQ2QMkIc
uCPjhnT1AwPnoXS2TSSX2qJE/uFK8XPYAqS160u3khLhGS2XSOopAsyC+R601WKPjfgi4f6h012J
RPRiS62/NfiLKpof+cHzWfmIvKZ0ievjsEGYxDlO2EgRE4CGNb9y3jbIpQqT1taIJhjFIbKUZT/c
+Hvrg7yaSRPk1nLxMGBa7smqBqRONKHM64qUm8lSg+Ja3uUs3yUalD6fHrIaZ3fHWxmrc9Ms5NlN
7rPtjmsezBaQsJm2xTVtirqHxzg3/UWtcmqVA2q3picRRwkX2ue27tlDuXAMN6eqerUo+8FrvdZo
IXpL3vINTylp6paysumXV3VrlXRrWMqGcg2C2Rarzc5q0zoUa+VG3vniCBZBbqGg0kS7+F+Qy6U7
ko0UfVl1hLKwHBFGa4u8QDWdqB1xUglSMKbtaKUbo8V+2OiyTJaXEwqtaRTNEW9/R518MLrFVzuD
SsR7ubJ6raX55/KtBlvEbvHUgY1xq3Vc+zgrXuIlc2Ml16+wwMbWXF8iOwH6pymtjaXMaIS1GPyg
sV8+1c4Lxjv+RnOua5YyNmp5FdlsujXw0pnTNedmeRS2wqRfrWLmtZKChLuQiBd7kOUzhdPxC3It
azb5hUJyqM1ErE3wLN6tspBgxnlLOw1ma1M6br3kxilf6wP12uJ3HXTCcB/VqtGm71nulsIcz+Xl
gjvCWG6pOjEYAQwlRNQJYHnYqGS3dTzKEOfwgy3SPVCJ1bpg03YbxlJEVykpdKUH3W1Z3Dca+vZS
2CE+fl9cMF3evo3wHKzGGnKlhjZFNNm8makuwcs3AGJ10dr45e4ow26fOy2aP+ZO11J0g5w31v0i
zuUWRmvV56zONcMKHhYr6XJzEBhQLxhiVw6FnPoPSgTIS0fpFKo6XmaVWBfCJqw86+a7Ctr/aN4j
F8N6bsFK56DKou9jI6ihDnZaaMm7NoVdYx0jzepNB4mTGnbEDNlYKnsmKHLX7RKrnervoVaV/eij
YJzTe1ptNfOtiojh7lViV2I4vobgBTtZc551e18FgEPHubcry1/QKPVOJth63fQ1pKjo6GZ04o9T
1Hf6uZiKMvtQ8Bj9ZSqMdT9kVuf2B7x2Z+aaST5ZwPFQpy7lUHcfRVU35T2quCA/Bj3HB4tKh9Fd
8t7h+GXuMUEwjmB+Ufc4Njxbh1wLJnGsSjHMNxquMH5aJhqM+lKzqQtCll/oJoZbTl6LyrvzxTDC
/9JlNFwas7dKkBr6O/W2mItiQOBVJdYBcxsX9x9tHsobJ85m0RwM6bYtwxKH/LP4YGSDQhZTXCrd
nWKnYzbt4ObC6PdiRoCj4plFMKQ6OWei0G2mtQoegbtuboYJqpOTyJ5QMohlxrgrY5J+Ei8mVwr+
dsT6YPmC10BHUG8I8zaAZqyVnhKlve1ecIqKW8vTe1WMs98zsxoestLKm8+lWcBqcfvIHG5QkXbl
ASNfrSCJLhOnGDsKnJ1RuzxUGNBW5xrE07hzM1kqN2aJD+ZXh0W5+loJy0rAQBU06p/yGb5Tuo+6
sTd6T0Izr0CGcTv4YmUDMycMyF+RoTC+8szNcuvKbuYRWSj1Jht31II1WnPsDZ2tl5/MmfJqkbiN
oG1baM4KHNpqGCq3MGM06xGSDFfGawx3KnXyKVJmUVj9M4SKp9w0TuHidjp5OWpS3BvWZVmBxMK6
upG/t0J5LfFXFUKMdKN/dUDaaQ7WEqkMF0ngcbWf0dZopdWXfWVTj6jX07uVTrx+SLLOL1n9ejbn
9VNUdbY5JzKVmOpss4wk1weHN4z3IJj8laS8bTgr5LmOSAOcn65rM/5aPKw2THqx60qgbPj/WJ8Q
FKPNs/kS9HUjnIfRmAvF2aetyvAiju2lRZpVmH7fJSlRJTTiayH63z3bUhyNas3qJtFelM9t5QTF
l7hNreDbQEI8AknRi/ypzVoDXwm5aBvXs5023On6Vyu7Pp6GGITZzESrMQyS2QebnWzal6CLnYPN
oxKOuo8t7YJPpKtHTnytSkJOUoPDgQ1HXNyaXVI5x2lsoWYGQiNx76FWuzBD58s0mjSczqSdkMQT
q4OkpEB9+2DpRTB/7Cg8yCSzIFL2O5Rh4AV7vU1RhnzWMi1RlWMpsxh3uHe25OPt+gTVR3X7m6jp
WP4UtJRTVLqYYcdxSGjlrq563KnHXJjVvmvqpvYgTWkKUjbiSO+r0a0hP01DmFACmE56wPiqOZjt
EGVHt52gJ+EHYLsQ1yPtfSqUWtxLFFZ+b9YjI6Mse0sRr37AvDs9lZrTfWXzaSvfnsW0D1wzQLsz
RXxpZkftDSAijvdNXw3f+xgM7kRfV76LQDHv86TXL07S9/tucHkRW/Bl41tFenHhS4Ipm2PUZ+PX
xoBS5jmzNsS7QXbVlzqs8GeZ4AD5qLrt9w1i5Rt8UI1bXCz0wpuHJJoOmpnX95Y5Jl+gi9cPrG4Z
dzkxIkC5XH+JqkY52QHrPIrRqT9pmTqgxabJFp+gRbOqZVXZvlLLhxfJzc8aLyg73fZDuJ5nDfT7
G8qL8YIZawTro3HRqzCC4OKlldS+MIJIzTuNNq/A/HtI1F3EQLv2miYGIVet3jqGNpWeFzPWss6m
OccpIhcnTCCDafLLXOQwkELN0nFLY34HjyLDhGTSEGJpiajviE5gWlzYmZb6CQ0Sc7u6PNt5rPuJ
qg+3SRCqHx1R2p9wHYq/xlHaXWA+6g/DqPKUuVZwcCtNwF/KjIs2yNTZteD2o6eJoLlgtVG+sbex
M/SIlt4U1SgOUch7R6v30sG8/xjQD5FGPSSPhXDzQ6u17tE0xXjQcd3/pOVa9CGITWtnuml8GJQ5
eBclcHfsQcuYxHbauMPSpb4vDJ0lNVai3odhl9dHPbfjb2OpqO+lI6Nxn/ai+Qr3dbR9mI0AgEak
9JVXpSErS4CL5a5u0EGSvYR3Vqak1b3Tjo3ci07Lc793Cx2iqYj7IzLx4XPi0ov5RSjFTjOCHmLI
aNwkGDPfmezxN3PYwRuMJvO9WtTZoUsCguNx6j9jdxfCiWyHITjD3ezCPetS+d7ppvAWs1fp7Csq
uKchjIdvWtWGdG+9w0ReTyrZ+JyI/l5fUk8fxUgsEZPoxBG7CkfkO74W0WoYzIe6b/OvmYLF9HPi
9CR+8xsHZ5kP/BWzZ34uFFEEJ6H0VvfiTpCZzDtnGG0UhbTfs2s9mw53aEx3y4/E4REDdQi9ENYZ
oCJyUrpI68BrykDV9/MEFIzOss3HB/RQaXunDUhIztBzKvUMjpaqX6aJHIJk57iDY34I0VkknWer
vG2sLRqQceuPxGfnD0JoOW5JMEax7M/9dFIsd9aRABKhlzzEBALAJGrpaKgHL5j/sL9nzTT4eRF0
9t0oEsEkuhRC3A5TyGi36NGxHrUpnh9LrEdsT6SmfIwTF407MQZa5DYQFKGkeYlgwH6akNOVZEkw
K/LJOmkRzHRhLc48Bpn+mHSZOf/bOMNfecI4quDSoQMv2JBUiLz+jYuPCcmkmjC5TvpVsrg1iC07
3BYH+h9fx/8Mv5ePqwmG/Nd/8eevZQUuFEbtb3/813OZ87//Wn7nv3/m19/41138tSklzIS//anj
9/L+c/5d/v5Dv3wy374dnf+5/fzLH/ZFG7fTU/e9md59JxWhvR4F57H85P/rP/7j+/VTnqfq+59/
fCXyul0+LYzL4o/tn87f/vxDXUyL/uPnz9/+cTmBP/84t5+z6X/9/PfPsuVXnX/igoWNyBJkgJfO
kk0NVZB/sf6JShwjPBt/Dcxm8If44x9F2bTRn38Y9j9JNyCaEJM6GjV8b/74hywRK/z5h27+Ezt3
bMEszLswKIM1/uO4frl//3M//1F0+WMZF638849fPSLQb1ggXoYpDI4PuxBD/VXGUbItzS1aIw9Y
fbhJMBKz3EHdZay+p1mDIh6ZavTvhDxY3f3yxC5WvORgGSryGF3DC+53ZjvB6GljqC1RFEA080tF
sV6cc8WpbN8NEojZfY+09LYMpqq6TxLa9IcZGjsaTsOgAUoKxWwueqCRPab3jaPvA2mz9vYCEBki
4dCwANraNzXUVJiCadhku5IhU3lIYFmLNzy9hX6q3KauLgJiVUkOQoK1P6YGo0/NE+g3VUriJjuw
Vr1icD59U/pEr3ezFLEfpsKtIdLI/mOfJlF/GIx4Xqh10dA8EsxRvbcSTFbxd65m6wI1vIU/KLNA
P2eza3w0lW4OjwqdwMShjUOXoJg2bH2PES/nUKCoI48zXTyTtwLbndIh2Y0keyz07ia2b6K+t5rM
b+2sST2taYwBO+B8zN+BjQSaX+JqfczVrntKIlV90EIIgzthGeKNjNIHpR4j6Ssz1P8qluykDQUA
gpzB/pgXgKaEgEqjfAwgTueHLCuJwWH6Oun7dtC77FbMFJT4FCewYNRITd8GtbBeMUMN9oXWgAaa
VV69OZXTPAiGXV/Q+sUSxy4s18jWoYrfl0PsVsyOJy3/IkqZD3ujZpHzMj2KEs9RNJXtX8k19SRS
6Pheo0euDxRSMU2saVu8eQoHVLOa/r4PUts8YEVN0xRYYbsPK6Pdz90A685TUrfuHuNp6vv3WJTz
nYGV12/CRPXKmgnlSJe6QY/IiPKSxG15n6J9MS5OmcfP+PKr8SEBHi/22E0lX0WO8M0b49qM9yl5
wNZx1NsKnGOeDRg4U16kDc06IGwEe23Wg4cmUfrh26JaU/WLCzBRzJ4RzrC3JtHlJQ2w7PJdV8eJ
fMwZIr+JJaz4MVUM7n1v1GCNbZxpcej1dlyWD3z1AlA1Ab71+Hy7QfOYSlVPH2u9a1PcOvKxKnba
WKDTaVt9EQOYuZBPY90oYeUx54WC4A+obodHUSODfsEUIsKHl8eep5CMGH4al2zZUedtf+nMatyf
yCJMUvwJ4AUdiYhjZug3qWNJnbo0dOaZMWoAr4d03IIxnon6HvNeHDwmf3U2wUk4Ul4xkeOqzVHP
06zHc/XWM8OF412TqOZhis5ZE7PGPy4qDjg9RUyIEgm48m0yRwO3KyITfN6UkigKx27HPfWOW7BD
G/y+0jWtOJbwfNIXdnReFVGN7N9GV2bJB7uNmvRxsIwqf27JIJH7Jo9ZN1oJbWbP9DqOmU8m8hk3
FiU+1yRiMUSfGJx/xcA2sX1r7KQ4kjtffAe1jP/KGtV91zLQMd+iwpm9pCvV9mCq6iVN1eaghLPz
QU+M1D0MpjSe4Yba92Wnirt6yk6wvrwaRvvIQrmL6ibxSbJEEKGiyZIofHut/dTZE9wL4pfm0HzR
p7Q/4Ytya7ZQ8vUaXwCIrfYjeqAMxv7VItaJBXln8XhDdlHwoZ+xHdinmhLbT+QAPBd6/leNOQ+J
MfFokpbequdu7gvUcXHH1Y/1+4jFONvVrjG8L1QWwizWym8aYBYpGcJ6ysr8RCRTQyiC+YpDXEyk
J5Hc3ax+qJzye46DzR0GP7UfGepJGQd5nOoqINegYxKaP+jCdPYabZ0vAii2iQtLVtqT7y43BgN9
j1a1vhD366MhfcF99YhoKDrICC9DB/rqXQ+cz+PQH7smABUB4HalGntWB5JVFCysDpALgQhhfO8m
0Qcn1/exMc8EKWpAxxiSeymc8Y9qqOr0tR8KY7rBI8raCTW8dLNztERUXyCs+Y2VGufJJXEHmQyZ
YuDvBnuB3s03TJoxRjJBkjooNAeBpt2DPn6jt4y5jS55xw5GmhDKXJyp8wto3yOGLM6Bpcp8ne3p
Wc+An1pK01MktdwLtLk5G0I/hy3NOADxbRD0n0iRKTFjMmG6gzV72kKFUlPo/EwnGyQO+hFTaY+h
rK+XHQRM/ZvmuGeStU9FjB6jIozrDV5iG6H64C5FgyDXSWCVoyq3WhI+M/o5sPPP8OWmBPFe05ID
6uS14U9xEqUQhKLuIBCPP9XCVeDTtfWdEVqXMC3c+y4wn0SFqirKeZhA8F773n6i9FU8hvDosMxT
T5vguWl4rxFN5nejm+9w0TxCzE72eqpN52nKHk30DD4Gr3vaex0Vr5Ka4J6SjUpJi/isVO6XBII0
muI2ThDy9paYPcH66PFuDU8u3FkPRc28h3XypJLQgYcJOT1eAxu1343OVHweIGDMnlLZJEeiLcn2
8WzC0U/qvt5XgGvHXkW6MaBVfplEMKCzGEOHS90McUyfEn50pznk1ZhlB82nQwFAz5JemmCsnovW
Vj+7dR5+YmpRWTsoum66V6fqlpVjemDAXjBqMJ2PNpjyBX5V8TkKIGUcEHHMPgqetN1PFddsbEI/
tM1lgpEGiFQTvYKrXhPtLatOSQBvhwgjE+h/ezm45K+zX9xFYZqxNoZz6Iuxl28jg6VTIyL7U4Xb
+L4ss/gppXpkm0h7YGDmcg+d6n4WZp3tHTLrdK+OMS86IqgsrS9m6hL35bb8mud0YShgp1EwMulF
3FhZUOiHtrN24axEwEjh+Jdbx3ij49td78pJiV9Np5p3KS4sFv0vCSDw2E0pvDSotXhvBLrV+9jn
RUseRjYNO26j80pUTHufx+GAn4kWCedAFKp4CvN2HHx6S06atk7xw0Qq9/kcYWgQVI197OBje7Jv
oodcUeWRLCf7iyv69DQLYkQcwt92uH3o+0a2OIWEUZJB2c0ntsVkhCcbZzVLr1VTYbjmEwmNsvCm
btZ9SyppfYepJ2OjqLcRL6eyOphY072v62kGkon6cecEpXoW8UjSngrf0ZvCsP+K/xpMQZmoH+tK
1TOWxCybScgbo9or0KqeUG0aH2Vn9Qy7ulY7hL3iIgupY/HBHtxj7ZLKFOd1ewqMJj+LXIxYYims
OSWqduD1wUAhXNuXUMvp8kf7Nc4a4UuJRtATvTwhuSruY4Mmvi0wDmNdPJqhRhJMoyvqcyMDbc8W
izwsKKrdDCHv6Kqq/hRnRnxChVOe2lojCE4vswOaWpPlMCaBge3whmTN5ljgq0qxk/XndtFu6HFq
PZF2Mj91DZr/Iqytm9Y0/0KQnJ2rbFmEa6cP4Ml2TblPcrt0PbcM8VdJO3GxZDffRyT+5L7iJrHY
h0GOJseRkjA92Rdnx+2Le2JoD13ZBEcbm8t0Rx6S5NUGh7TftZjfRLvQSoKjqmAW5JSJ8mUiCOaj
aCQaBNOtsjOzDRd1bK8yl6gyB7sgtBBzY5U30s7FDk159J09Vaqe07bD0R7G5jJFNBWOZbk7fRhw
npjM4Ymlp4s9NiHzCM16ou4F5jwhC8+OvTJ3TKpl3Pitjowf1eJ4CTAEOyTa3L60uq4AbSXKdEqk
wPSQQTFjlEF/c2l0yu+kDljAPq3ldjfEVbQPqXSHDxVDCeNQQQ5tPESoVe9hL9O+d/raudMbW6Wc
yUBeeTkjb4awcxRBT5PmQLtHKtWxWE8G8i0vE3J8HoTag1V2TvSXlQseaeZA2qfQVs2dbKwQaGZy
deiDELcOnZKpKAkH4R6rIoR0bqGq8vs6T0F++ulLNWgVRJY06qNdY2njA/Eojn5BihQ3J6s1s4Eo
l7C0b+RsPmXtzJRvTN2yOTZ9Y6Ou0fNnXBGNXZTl8sKMY7wUeZZ4+DQn+8xOvlZ1q9b+3Kr9Lcpe
gDW+qn4isW64JIx5PLfRs70Wt4WXClxyPPRG6mE2JJHies+iXiq1WnpaPCXTrgv60NgDZQXhQ8Tt
DzFsspzdRD4azY0WpZ5u1Hl81Dpb8wOezBN2Dp9lX07vYqvN0sMwIPYn1BJZstFW2d0QkE4NgBPe
dhHS866PPwRWFN+wqqs3JFib933cqF7Dqnl0MWg+9J0Z3Bms4g+oKe295hByhddi/GIOdbGz6xnf
rUmL7kiMkb5MdOOr083Vq2kJeQtO1D8pgUjJw3JeEj2rzwK+6q1p5sVLM9byMFdjvG9FKI+KUZSn
QNOa8MAaVPlp0dWZR2oBkKSjDXdEfrBRo8NHLBzHFPo4EXgdHijEd47v5n60jmaBwprSo44aP8oC
2d2YNJT7iNwjX8fluIJOEZjHEfHJWRS93t4KbBoPC9pxcQqrxZnaspRTDXJ8wHx89PCatyq+NKZC
rIhJhw7XleYHMnyMXVDQdxPLtMSCtxqb+CyXrlJNvSDjhJm5hI/BaFmYT2raXVYX9ocwmOa/Elch
bbgVYn7IRfNAAylBJDnavZv1xk70mdrj4q2kxGwpnXsTJNSKitWW4sZxCswhEsfgbiEObuJmftc2
CbP6gsr+yIgxfbRsKMUe5ov4i4m2YgELTdxBPWIUokuXDeW4a+xx3sPCanfQrONv2EpO+7wzqgOE
RKMhoUeJ2kNRW3q/K01teSBpM28Ge8CMoqK1vFXawj5PkkDlmowWEpZ55Q1NGF/Iszffg97Pl0xi
1eMJwpo8fP+NCU5ZomkA+YUTY+3h9OE+KUXqj6iZX/Uwrd/MDAs+7C30d6re1XtzCgNS/uz4UlRC
54EEl3/uBqm6zHNGY4KuWrp/mSxFz/BKvhN3zK6Lat0is0X2+o4775qeBEJ4nUKnwYaEEcTXRrS2
r7dscJQBGf3nGAHE9vgl3CDATc+SwKQDsZp17qWZE+5rqBuIemHQe6FsywPfHO0gpOS+1gaIxptO
9xWzk69sbvlZDo1+381je4LdwvyYqXqFz/9QZO9JTkXAAov8GT1Hem9MI9EtVTtz9Z0bm9tyCZIm
PdT6hL4+sFJsGyzWeDYKjOK+ZTJbEsdQEX+dOj39nOXKIhCebGZzjEoqE7eVpCjKs2jc2NyjikpU
DypJPLEXh8NT2wR27mWRnY/nrlfN9zPTgv5UaW3x2vbcdCaTqX47MJOKMagsYppAiqmbFA1Ndpiz
1sUzgZy7I3F4NVTYNo2fEo2eaB+kmvUpU0NkjGA2i95vriTzrylpUaDDRFWXsE/7y4C0vr5NzWG2
d840j/o5klHxOSum+jOU2PllFB1OAown3IbXiLqUqxcpzR3qjImQsDTNjZs0nYZDnjjRa2RVFD/s
oWI+NVScf1GcSR5UonyYfMdKfKdB9UdMbPKKjXquvoFOMcZtzSG8sWM9eK1z+5n9W7BzDLJkukmg
x64q3NrkyZrk5xTf28sQYStMP7HgW3g+8f9zNEVf2Rf66DxgD/Dk6Gpf+ayWzUucdgkIVqQn8NiB
XE5zVM/k3sVVf8HwhJRUVQzPMXNGhA3Yq8CjVKPXrnIy/IfUHM/awAw/t1UJsGAqwcKeCXoFrGEc
Kj07d7pTvPaWlpuHaIbasVNaG2SAUHdCbFVbytZzWx3l7HjVz2L9FgNTRCSn75CVx59GQodT3PlL
kIjIxX3Uc3J4b0zYTLW64L/VVlBIouYr6luKfiIWHDq1rHprIyW4KSQkRVqHBGHMnt6ND6lMtihf
YSCA1L2yDSr7SWZ7Q+bGi6PKecfOxI/xTkJcggvONCrUc3LG179PrrgToU7Vm4Zt29lxwkuIB+Lk
uQnT33McmGJxVh4admvPChjeV+Tfdup8yqS2mAwDDVblQx4mXAzk7UxJYUNYc36Tuf1A1Gk1DcBO
ul1hCWfnZaqg1ctD+WjB+k12EyHeb4WBys2vcO9GF+8QXb9DHKzlN2DWAutovFk1h/ZXz14adeL2
N0zE21MbdexCSpItXisoFZZc9ivfNC9sIJg8AGHdoBzwKy6S1iZAQV3exNltlCgxTOraDsq9y9Q/
OYlBEePOYs5NqllQV2+Qg/kAzUy4fCu2o1fUyzdQFuBmDhLq5Z4EYE7O0kd+xi2HOt1LYhGt42TO
NZDXgLxtPnUpBlK7FoNt/st9AnmtqqJ8QOjB/QdoQyfMFBubgsxmMumFVYBjtrj6dbJchslRYqGV
3pHczUMZ0a6nd/k0GvhpT04C4RNHlyq/7bu0e6Xwl+2HwhqD5gWdzVwdBvhzy4ZGhOKxE4Zd7xqn
4tOIruVAm6E0s3v3eqooKTrrDAyo1LsibzF2qUeJ5rmRrCg9xzDeOCOT+IV3D2wHa4vYTmw4i24f
W+hU0GwzvvI0rSNzFKeM8Bh3ZsmeYeS3ijW1TIdHg/AwR6NLdZJTbqqHtLDn/JlR5WB5/0doUQHc
ZqD4IEyWSC4BxZ3NDvvdB2Mo1PLslNL8//I9Y9SGj7XhoGgR7pIH8Lv9WIJ4wxWxzlOr6fUDCb6x
Cp7SY3TkCruJDzoC6vbfGJdrv5qt8aX8LhEKlokzO1MZa0mw+CkLgGKa2QzFk2fZSvUGeteLXcDT
8L2hvfO1DltvY5IQnggEgeuQ4XKoHCagFq8d0voJC4Ok2rm9MPeJVnQo9kR+QNZkfqoHpx2Iph9o
jeu5YrOfWr0oaFxa58WwlP49wazRgUGeemmZQjc+SS5N7v00rNqGQj8PgX4N4LieHgJuCy90R8Dm
/f2azopWqWwfk0cPHPNsl805jNLal8SzPzaDMdzpxEPvcMOvn//+m//3hVWhMOg6dnICv//fowZq
XrU+LqbZ6xONwhIxzRnUOPoemRUNhMsEKvk391L9NStmOVmKVgdp5DKQgyi0GLX/dC+bIpZYYQAj
NXkW3M8GUbCeqbgXHG/NCqmt69zmaW0/oFOtLoXTuB74PYn1Ai8E5aC05aB6EWSx7t8c2K8G8ctx
OSpwMjM/poWOZi+X6qfjKmoSNGs2dC/Dq/PRyfPxkcQWysVGJNQGf3/df3WWWr8MiR74Jvb3vE2/
TYzdKbDKUuLb3LvMvb0oq/Ru546hcf777/n9pFSSO2zNVgFJBZp1hzHmzyc19XMC/8OGXC/wMqOe
VeIMrgKUxR1QBnvD33/d7w8yX4dblqXpTEiZA7jLtPPnazipccF6hJr0uvHEY4yr+gSNkeUvSFn0
0QUuIBQbA8jyTI3l//0BECHGV/xPdgTzWp4phrrErTBStdZ//+kQ4kGLRywSmbbMbd29YkI4K/vE
gDLMBFIJH6g5jB4XirBiWkD031sAs0wB46k7AD27EYCDIgQxwXtqvpdhVAZeUNhOtW+11EKD6CRx
Qpa7jkUUPhQ9IBsOfMgHwiGmx5i1+TSSFWfTEEdTCQAMKcebRKmJUxVWSuSbHUHqu3UsY/YtGy2D
hKUG/b/MndeS3Mayrp8IK2ALwO000GZmaCU63SBIkYT3Hk+/vxruHWcag9OI2Rcnzo2WQlpiNcpk
VWb+xjRoMenUphtaAmaTHHJlav9xwtmMHwoesvpbOhGi8pRMzPO5yTq1e4+xLovotpNWfiK34EKl
c0N3sE4mLt0O2FvkOQW2q+AagyI/Tmosr17Eg2DwDvD4ka4LrIfaNuwPoTvzT2vLtqAfjYbdY8yo
aNppVMHxHCB38RrQh5wfTw8dtpfRsZTEtfB7WE1VcIwTzbmHmEMh2Ozs/jFxUvc3nCUucOY45g0g
fXrv+04EwRdMsMFQNTgdfQaPvXxAhqbjMtXx0wV8h+mir1N/h9LeAPA/ZTacmEeEt6blHMHH6H9Z
mckrGsg7Ko0TNsbdZcbxh9pbj4QfQm2QL7wS5nyOxpnDn2PEVJIQT65BVAKTnfLD3ERSseVJLII6
TXxCdYS5DOjmLOegDVFeBg7DBZ0D06Cf9/QesRAyiu+nEnmyYwzOajy0MJ7Uc4eFcv4AZwjXvy6u
KV/37lyhY//0J/SxyWqAk2oToH4jcmpTiGLBmd7e0yTYfDTET0bHK5ofiz5QnxzGfIja9zB5q28t
3EiaN9UUUGkeweLh8fFFNxBgAf1Fn2NWxvpt0HVFjnFxGtDVV1ACSifwygW9BVEk81tNmCSQWZvM
yv2fV9o0JkPJwg7mnVIPuYcbo/1bK1P9wxymSL8CoTUtAE/Fkt2TNhV7194K+6BrWMyQYOORgpAq
ylcAM55HC1fAvDe0Qr+L25g3fUhP8QPfSJxyzEBBpqeO3oK6ZAluB4l18MVRCGibiqUQ4oSWvn5N
6CP5YeCM9LuhLAcYHVBa9kqy2x0t0vXlig8VIBHcvsANCNuxV9GQVlTk6lQP7wrTSR4MjWc+h1d2
fbOi+TaE8aDthD8Zzq+CnwuchevVtRyASGA8rmeUSi7ipEnZ3GH8bn+OXC3/lahGU58jTOwRUyxs
UmWA3qrzECxa+bXjGP6+PbkvbhzghyAZXNUEPwNQYAVoGTlFU57SkF2i2H03zXCMPCCzv9y54VDf
HuvFBmIsizl2cFhB6s6WT41nsR5IdgEa1F7upqVMf1hWgLCaGWX8A3coEc9pnOnnH8TD68cVWO7R
GMPPiyvnelxM2HSlyAXtsNGZ3pczyREFPPuDpmtATQxr/pmH6ITvbFsO5Gp5sSY1QSlZaPDyIkbj
9npc7iIMYgLMxakIZQDt2vZ+RgSzvEvnrKh83SzFzxic/m9k/LWfltIN2UFHE/o7gMMYhTtnrn/q
cNt0HwiJ9QBulyZ7FbjZBzsfjE9VYeeP7kTR8S4GAfHZpUf8PY+hCUlDAAdGOUU3bkDcwCoUV6rR
08Nh+J6h+gmSJnane4vDUMKhcOfvuBq09UFJlDp5JGjS+alF+WPsAqU+LRDVLkAmCuzUIWHCTYib
MP5auk7eIS5r1o6L5Z9i58bJfkp7e+5rBcVRxDnot+R2cOkoVfXIMXVEhxa3gup+hNlm0+VCI/QM
DoZgiipthzNGr8QlHWSZ1qPQyT8vnmo+isFz/01OCu68N9GXqO5DlAWLt2pXBh9TO9Tori4jWsX3
PbIqjt86XQWop89zUlG9zfkzi6jUuc/c5X3YGgtoD8cEQ7JUjJTR9ntTD03uHOPFJL6AUFTetbTt
/5qe6jPojKPNRiv1Z9IhTkzRz1XftVbe8SGgZygFz9zdbuJMJyvNzPpgwCYHhzr8xj/bKgCLDCH3
8ewg1driL4lfppVQSLaQT4PsX/XmuYQ+QOFRsYIvcVQU9nHOe/cM6tr42lbx+NlyuPA9RxFWda9g
wPBQNKEZHiCKICtXuE57Qi6Zrd0BkjvTRXbEAXoBN9OcmJ0JA38cmoc2XcCMVaP18CdUWxTtGg5G
oKSPf2o1iYmqxTf41HKpXIerugpjnkl//v80aJzwQY2hBTzGXeOYjzaVxK+TBSfCdsRUnTvozwKs
fYv2H22TvyVjnqKOqQbLP6BV0KiHd5JTmFRqitm8Pk/W7FrHccan95ihfIzCCgyg4E1SUBc+Niii
1DhJNjn+9iPkI/TrhAnzE9wNcGIDPQPvDyplaWZ+MoIsYXUSsH55V8zcaFSlq0i9azgjsE2eFjdp
YmM5VKIp3YdynqbT7Xjz8tyj9I2DlAo+UGhgFq/PfQFMzu0maEmhS/HjjjpiqnxAD20pfjwN9P8M
Xvr/IXJU3oH/d+DoMS6y78XP59BR+R/8QY4a2n8sR9iqC8AflCAYjv9Bjurqfyygk2ixS7Na0IGs
2H8jR20V5KhMck3uBf5rjf/ov5Gjlvsf8KfcGDCa8N6mAfAa5OjqogVGLXiVc9Pi3ck9ZK42hWFQ
aEOYL4IhIAFEVuaMoGfC6JNbGt3l2aTsFygYy+aSJYEkq2Ie1hcecSVLuy6OfVJa80ff54j4ZjTb
vDFHKhRpbJRgl8WGAGUVWboDV11ldH8GF0Jw7bH9DUOejme3PLp+XVKEWuRD8ycTAtN/atza8Mwh
wPI+Z+jOCfJ7MaKndvuzV4r39p+hqQnwXnRMfsHqwjVafDuJjJFfGfF8SBQt9udmVk5JWY1vqXAj
jywAxj20YR2hM0UGGaa2fsFVRVA4HQFV7fygNW73aSEohvG4Yzr4ZddzQQFKTQHdRH5SBMNjZpbR
/ZJY3ZktuRyDpS5/5y5qs3cOTSwUhdMU4kvqfnDIlB93fsoqKMm5oVFt6aSTbD8e89c/BcXeBuZc
SSN0VhJia0HfPo5q9wKOq0cQH3jRe2UET3RUzLr8Blly+d0ZcSju+iZ0SXjUuXkUtBcokLopDrk7
v+/aCfZp7WyHtyju2po8cSu3golHeTsLEE+1M8YfYVZP/pIvMx6MjoVeTNSeKEY0D0aGh1kL5tCr
AZe93fkRG+uFkSQPcpPingwW15OEB4YVBQEt9shspnd1XJmegdLE27hvlYud1bY3W6GLwkfYpI/I
etIdnnjBfLdF5ni3f8vLeGGTaVm8IKkwkrnJ3OHZMXJdtXeLNkz9ok30nw1WPKiZ2t2pC0F53B5K
Lv2zNORpazwbylp9dRVEQQhKN/V1tW4lgkLp72slCP6x8nl+38MKP94ecGMvytklVOP/69pPDsfP
vi3WXBozVQu6LXLVA4IgxQM4dWMnCsrTvvosDgplO0xhMeCwZaB6Nkph5bqidio7aqwCr5M8UWiL
1BMyGz8sx/puI3+ws2raxrIxKDV3V4YgzVjNJfAVJZ4wa/chQyMJiGjr+6QlGOaZ0v1jUrQ6Wqhl
HjkA7qHnHQwrDrWwO7qi9vs0L/UTUkeUrfTetT4teAGUO+fs5e8jAJB7odQApOdFaZ44ldUxEF+/
LTv9VNTIv09ZPJ6M2txLgF5uK0jwSKpRW+R/oOhez39JoBtR/ZarbA2QzaiyBPwwsL3Z4C22Hb67
vau2Pg0XWplswZig7HU9HrZnS2sBPvZ5UkcSW2Cdgl6dLqJSXf/1Q1nwGfk2mc0aq61Fy4soSunH
h+ll+wCCMo+OLHrDMLp26tyS1bLaxg5QX5PKM7V/3NpXl1pqtjZcTkqFeupO1gEdj/m+HMaJej9l
kQPS3HMvUYjGW3RB58c+Nas3VMMwK20D93cNreEL4Aj3PZrO41e6mpVfojcnfDPvjfvb07L1U4XK
g1cnpgDRXV139PuxsUXihaqWVh7HTth3kLmyI+HN8FTRqUdAJOPOBG0PygTh3IDZjr0KlEsK4ros
5tSP27Il3aWa8YEOvAM+Yil+VzPy+inYsh+3P3Vrs1Es+p9RndU5r5HkR8iuh4fuduZD7AwfsigT
Z2XB3uP2SC+DJQEFYUJ2mQYE1V3tNQcohxbwF98AFckl6JpvsE5zHm6PshG4rodZTeNoVUCycBb2
AaFm91GtkL4YYXzWQlXzHSPpOwAHZU9Ptle+VBaSqEjVTTmkQjPFdZ7+F+izIvDKsa8eUQS039/+
gVvRRJg6d6JwcFJSV4UqGB3OPERUwAcet2cD6LFfIa3xVw9N6cuIo+H59nja5rxbAqIgp9xxjNVm
LtWqQ6peS/3Fqu0fHRWeXzPSEvphmJAQgMzsjl+7IULpcbScD05n9tMl0mLMDDI3XZATxvL6+zgs
ApqBLCjv3DRb80ElFnSSDA28V66j3Ri6bLVoQCCl78a/5gWkCESkWvlMsCXHFgjG3J6QjXMma5QC
LprlqOr6XY8YJ11NJKr8JAS/cMg17o9Yt9Mvnc3fdYk74SkMQeLD7WHlvru+xbEXx15HMzU+80VL
LIWQNc55h+4Nmw6y0xz49aSXR7VxyneWFuOmo2vZQTNCvHvAau5sg41zzvDkEk9hzVw/IvQalWyK
RygFOig9YG/YeHlV4dcAiGonkG0NpVOMpXiAPwE3y/WKWiXv4qwbuZrtUvHacmgfElpud3mFGNJO
UNlaTFp+XCdSJkWSIq/eRnZPQ7MXKc4nyBveAbl3jlSt0Hslc/Aw2Jswnxj3DM03PtAi86ULAYGS
m3g16GDgGzJUMYo6TR99bLEc9eIRh5A+Rcrk9q6Ru3+1ayCLMpewRcFTrnmaqQNOZYTHB/wf+yRA
FyOISb0HOiC1P8hyPJj8+WWJ0t+vH5jmyNO7R3exO7qeWLbrGBDKFU8X4fQ106L2KzJr0QmRYZCC
fa/7WJ2kn+Trdy+F2ogIvBRURIxJ8uimrqY3Mymul3EV+goa10hhhb+XNhbIUocFpWBj9G9/6dZw
jEZRg2jAU34VkEmzyVGQRffCzI3ehLiJf0mXpfpcR0X2UQsCfWdmN8dzVV3VNDJ87vrrma2FUhu6
MkpqStc+Ilvu3LUmr8twAB0M2XAnF3y5g1zWEfAtg8n1lD/nWfaAnniIzcoQUXuH4k/22913KdCz
JVP7kxJBJYzUv4rIqnem9YnLe711Gdi2NImgMQHnrLoVcZ4WU4+mud/icjag05v379IJna8TStTu
h9KYisIHeuCgwOxQKz8gjjenD1AGp4tNM2k+tJYaPejqFFJNj9TmZ1YGTemNRuJ+thPDfQcPBvU/
CMdjTCbbzYCDalDNANAt9f080p4+mFpWKF4cSj2NinL6oY5mx9cqNzR3ItHGw+Op72YQYmFUG+5q
ohsTaRXkYGO/lqZXGb1pkIZm5WXTlHipowWHYemwk1JVNIHnxOCfKfmdUprZUc9qDfpTPj9EiiZ8
/KybnZisvawIUItnj1v0xtAAXsNM9HgEl+tGsV8tEa6s1qJ/LDX0n1Jds86qhmempovkrsvA6uvj
2J/QOlcORSrcnbLay+DpAo+wKCYJulj0Q6/3Y25oswmtIvSFNtqHEGPHA6aB4QXzY3PnzttaEkAh
MmWWjHlqMtdjAdOE7jhooU+5XWkROTOa+8GAbB6nsYXREVDDT1Y7qe5dXcPnATJodHfjNDqeEItz
L+oOl5klV4+DbdlwgvMy3tk1L+8vCrxUU20gbdbLVuKATm4khTr8LGFZyhodFdS0m0eggjTegUTh
XtzsvQU2B5WzwmscxIqxOplh6wyqOeLM2E+cTUpmVXSG2472S7MU6Vf0xymr5vbeysu4vQoIFHH/
z7CruC4UdZwQ2iLIAfC8ZPCjKckV8/F2ON/6OFqFvO0A4QgStes1D029jKqWsBOXBpI2S4r2bjoO
Pjoo1qFJCssHOFHtLKMmd+362wzX0LEqJcNx1ocfe4oFFXMzwnUwK9E1h2RjhD0qb5ayIBsWkzvK
pz32UsSCckJxkwR5b7vLdXv5IyjPownCw1ZdRSC3Ckhc5I8owQi/M80pPNth1rwVWdd9YGmHLzY2
S/coSOaXLg7zC0TFEiB7odwDWdDfWNYMgfP2crx89rpcOqAteHBbqFasjqAmyDDhL7Hohln57dQU
D5hKjkfwpfZdhSnOY5fk+amLR8fvKct6t4ffKKUzPl0sYh6XILXr6+3QaxOku4DxWwGDZiDBPuau
az26DeApEJATjbNxUg+hliUIeQnjTbG0duMtQWRSYKiMnet4K/yZXIr8IE2jpreeD7erkRtrIr8L
4/msDf14hHz62Qlxdrv96Zsz7wp6NVQmAVuudgMZXm7M6sRBQDH8PDem+W2gknZCvbCdYF2nAdjG
0ThrhRa9DYZJ/3Z7/I2HB10i0I06aAm0PtZfasSVtCsntJlU/+Y6+AXCtf97asb+bFdRctHR3T+M
TRN+vz3wVpwBrUvvxHYcjZTnesnhjAKIWpjiTK3GExTx7AGJLXNnZ8npWx82enEgWGWXDjjl9Sii
lLBOrY18OJi4L6gFhKvWAqhb2uHfEKLyncLGVlxDOoUHMfBV6cF7PR66wQgy5Iy3xPp8j5oo7npF
UKvJXVW7yifeNtlRzROAXbdnc2tcwSwaQrWk//NqNqcUrgAk79jXylma2ds/ImVWoQHGvw0l1s61
MH7fHnFr43BLgOWkXMi4qwgeKdgIhTz5/cZEdcVd6o436mwjDkM36Ism4oEmV+a+xyxv99BsHU8h
H8zURIHgraE9Mazt1EYrzEeYBl54DhqgREHmbIB/2okEWxvo+VCr67Aosikf+jwGH5PD1hSNdRgM
GFsgMbtjq9liZ8NuLiSpDOAlXhy2ul5Ih0UEUB77QcY7GHsf502FPsGhn2pcWFM1AHEIN/72Wm7N
J0PJCEQ+R6HxeteabduOgc5HLmZIJ7NRsFExHONIjj7ubNStY09YJaZCKIV6vZpPSShyeTbRGKTE
dtRDOpMzIE7/9gc99XTW5952ZG0Ym14KeKvdmXZpjYBplvio3DX3s94ERzrXNNCUuK4wIQwfBzVp
vmlAd+HrltrRravudwcD86RDFTjzCBw9Y6gMxGQ0+lN6EHumgRYO5rvVTgjeWnL6gHTqAShTx149
9OBsoOOY1QlC+mp8UOpC+nFYcOTV2DnAB1pOSFIbf+3M0MZbCGgAJEpBxYtztHrho5FXIonTxH6u
u8UjPJMvRoeZDq6ry0GZ2eEaZNVzo6E44Swdzjn6uNMk3vhuWtUSio3FB3yk1dWjtB38SHx7IQ7D
ejGlmKs5NfHZNRSchk07PqlLOe1M9laKRZFGp8IGWAFYqfxVzzLtFn2aMGrINqrBQTUSJanSG+zI
PlB+RaUuw3Ni0cwcydNueKtouNnfLWgAHfF/CIydw7Bx7vgtIECpqhLL1plPb+KBlIOq8gsRqkeT
2P3Ohlzmoec07LSr5IZfHQh6VCYKZy7PDH1d1w8R+3SzOYVXB0XKvM+DLvqGX0+u+TU9llMBpeRX
YtgtlCgXRZCxaJrL7R23tdyUAFk4nnimuaZ2TBhsddjCRj6tJxPMemlcRvxgLlmo/a7hh90NEA+O
t8fciN5UxfhsEn3JEFottjaRHqOZQrdGg+ppJOFwUfAvudg4MZ4RPIw+3x5v41IEYQtCVpc3o7Ou
ptiYfVXYYTIe+AU/RPbtKDpNOeDF9W9fmdNjuqjFzo2xsYm4KzhAlMUk5nT1ja4lQbVYX/lcxjN6
AaN1ygwVrtVkpR9uf96L6SRhUbnw6XBbtk4adX120M8oF7L41E8Us5cZWntSEUw9F6aieJDi651P
e3lY2apcTACFqd8aDHk9oKZmel4j2oBqUd9eqEVYfqBgxXlXqSh/xKk2XzooO34oBuhvfVH+DZY5
92s8nXbOz8anS6aMyvUIuR1o1/UvQSu+HtSOKlUJhPNgqm3hI/o50qwqm/x4e5pf3JHyq3ULqpFs
B+mOXPFnISqpiVqhylg5+hHqnSYQCMdeqEJS9fZAmx8FfulpIHD28t8/GyhErpmkrFNQukOJGHo6
mNzCGmicQ7iPZpEebo/38lomw2GrskldEBmUG68HLFWt6xHzCTyzbypMM/CKb8YmfgMyLvpVt3Rw
Ez3Bt1edpm/gxrp3Jsb332AoW8ewHfSjXbjTHQDR8IzyffENBYLmMYUW8WsYmn5ns784y/K38iCi
HU4nCMrQ9W/FsCrDhSlWkMWbinsdO6ofy6D231D5DYFzWk3zDZvmyneaXNmZpxdHWg5tqHQeidYk
Sattj+zjMBYODQu16+bLkNT6360CarVxk737cGOvgTbkRaZDC6C/t9oC0+KmYjQV2UmdUdrKkulA
lT3+fHvht0ahm/XUy7NlxnA9l0swliBuEsVzMK+7kCz0D31V7fXmN0ahyUQDBmEwDpAr78Bn2znR
pL01YtDelJvGQ10jn6YP1l4BZ2uUp6oVWbvKzb36ltgFQePYY+Dhmeqci1pJjg62MTt5x8YWILUi
P3bJzvmc1ShKj026JTrZs4pzCJ+dccS8IPPAbms7UeDFUIKqjmQsuHTKXLLx62kTlY0aG74AyFVP
jT+ZRvwljZaCMlwe/nt7H8g/6uoVIqgxcZ5UqqgGLbPVUKNZqS3aMAyFnMN9o5mB36RWxINcE4cW
/YR3c2D9jXSZ7t0eeOMbLfgFUL6fkC3m6uZquj7tEmCR3pg68bsMc0vPrHrHT1CQ23nnbAwleGBZ
ZP+cLN7119NZYf3rhIh6eJY6AZjpIJvQCJzth95N0Iq//V0bE0p/j8Yf0D3HImpcDzYIUYcQDF3P
mdDOPdQwAh4a5FZJdNrW/t4jcvDFksIpvZmF2WvDFCK3lI1UhxcinaP1mxIh1qLKNbRUm875J8bx
6T4P85kzDj7l9Z8pLCrFhCqYL+tYvKDVOBKgAINOuujv2m6CT4Gt2kcTtVYHnY7IvDdzt/gSBlXy
7fbYW+uJPRwgEIqBJCvy3z+LKjH+z4k7CNfDPR3P88a2fWPoLA/1mT0834vQwoQCJnNRseKhAf7m
eqgA4CliqajyoSWnXSZ1Ge5xeGt3PujFrS9bTMBODSoMMBbEahSk+cJRuvrgrJoX9yJDjGSajeIt
aC39HE6teP02QVufT5MsBRh1qyvGAlEAaV3HeQXTLWynQWLSLVfOLvKcO/fM1qeBuAclR5f4JVIu
HWO06pTe8ZCDcOHkJ/k5oVmLjArSBbpnjkjDnG9vjzVlHaI6L0zeBywbVyh/f71ovbTJkSBBz+4o
B90NM2aVcEEyDRGpcPiYa2K07hDWWLy5Nhw4pAiM3Svuoh1SHLF8V5SGL1Au/nT7d21sW36WC3SJ
pIBm5yoMDUpjtHy/w8UeFf+oXPGDhxzefJqdaXn/6rHAAMh5p5asM+b1FFglHsdTEbp07LCta0us
D9Aqhrlu5Prx9lAbAQ/kGI9HMhCW7Em7+tlpbCI7QIQwcLymHfJjlMCSJ4Zr5cFRpRIdLlqfEev6
0Lp5+ev2yBsTysjcWjpBQMba64/sS+SWHCRtPei22l09BPW5AvQLp2qo9/aUnLDVPengISPFNSVL
ff2VKP4jzh0KjmgOyLI2W+2C7+54SkdTuwinlgIVQ3CqTcCYePzMx9A1i9ffYyiZE4nIdij0rgGu
yaJFND01x5tnYE9o3Zj3GQZMnoWi79fbU7u1qMBnqNOR5wnA2tdTG46Qsea4xmDJtJV3Qzw7h57u
8zEwEyQ0k8Qit9WLOzPBe+31jx8gtSr0Hanlrq6JMo3eATRzGwcmc/UrR0TqFBqMTKNl2Sl3be0f
3vJUWQEKAR2Vwf/Zzq1Nt57DvnN4eLjZ3SJoNA5p+UOMo7uzci+jICgAjEd469D7EM7qUTACzJto
lDlegoI05kp24VljY94hrC4eu3nIdsZ7+WWMZyLuQKjhwbNGrfUYK85YpNgYrLW/msDJzkMfv5tq
c4/qtjUQhRVQ9vB6oZWsQi3mGbbVVZbwNJAwZzUkphYgNbza3rtINkci93o67EhGyCl+tlhQI41p
zDScvTJNyu9b1jmscxSVikY53d78W0NxZ5HyYyLmuuvea6JVyQzTX3g42JDsAeIH3gh5MO7cV6qY
cI5p85EgsdO5jyniXH8VpCxZF8XHxsBRy0tblN8mRcGtB+Vv/9VfBamAbEznMUw7TB75ZxMI3ZKy
85JhmVPTT7iDYakhzoZQU49w54/bY23sd1l0o6MvPwtI2vVYvRpYeNIUwqsG+yvQ2endEGq9tyhD
QUPbsHai88tXGuhQsH58l2xdrgmXmY2maqGNwsMBKvATdXD9xM7i1xacCPws1R9kFidr9VEuKexM
CVpQfqBpmSOlyTI17SVIuvIMDYJexu1ZlCnQ9Z1zPeBqy0OJaVlH9qGGANudZuKyRZEDnf5uMd/G
oxH7rVtUO3MpT+x6UCAQNuwc7laokddLt0xBMDWY3no9lPk3rjspkHTRYEcbKz5mFFMR8J/sCywk
85IX8/j59jdv7RyImtQ9eEqgrrSKyaSBfZ3EpvDQDgkOI+Jwh9LschT51OEM5ld7LayKRTWkRhaF
A7Jg6Tby/FSM5cDJM2YOoNpY35DBxL8ZgX3r3skdXPhuf5zcIS/mFh0uIFyy0b4uI9YkqLg18nFT
geCxMobTJbPL+QyMMnlt25vv4kzY9NAEn6euAnNh9zgjLrXwRhUpgTwzdPlgaD01c5qPXODJ+6wu
/xfXnKTfyIuHe4dy6fVkdiEGdFiCCa+e2/RMr6jzEElq+UujIYCZqK/OY/hIhrFoKFKWWb9yTYfY
jOUtYQbP+eMgUH9rLVO5oKsX7eS7LwvfckIlcYoCMNWZdYwpMBGgLspGEabiYp2i9Zl5aIYluDeB
NL+1UX7+NKGT6qvANs6T1nR+E6NvO5Nh7Hz2Vrhj8/BzAL+hHLJ695KvpsEwGHw2CvF0bK3RQ5TS
2HkdbUUfWPxPuEfSFnd1MmDnR6AlBsvL7BDlfGFgjhYZAzIKMwrp2Fd4bVzYO1fvy3enxDjSHaZV
w+NzjWEwa6cB5o9Xn1FN+clMdBDq4ySOC0Z6h25GwyJEqeHiRulesN0KPDKTQKQALBp1/uu9O+fc
jU1tWB4Wuvm7NClqk8wxpm5Dl3no7gRVxnQnHmwtJCkqTV9yNRR1VsEODRslb43Z8kAchQjgIWxl
oxO1w8raijrPR1ndWwHI7LhByt8LC7X3Z6XFrG9wl0McDnvgnq2hKM8DJOChodPfu57E0ahVZ4k1
izK5ARYMyYdDRG/ALypMYG7H0pfQQeYLRjNZJ/HNwcfreqxlyrLQ6VSchQVSmd404cWKDnHgfE2N
uEguSRrp6H9obnYI8NZ+G4gR5MbohJN3+5dsrSKNMPj2UiiAJ8L1D4kL9Jo1jRKqZUCZGLrOfhPl
zvLl9ihb97J8ItI8BSbN0/R6FJTtgtBVQ+EhJKGbd9kgggdodmOEyPCoRAezjvofE753CA8uQXuP
DhVvu9u/QY6xvr94F0hSPxR7d83R5l7MMEFOhZe5SuEV3bQchT2MjQfwqjq1uhb/tgTOKTvHZOto
ghP6I2kAHnk1wUZilV2IVA1rvKjE3KY/aJFbU7kajOmIzIyypySwNSLQNCSKVO5PICDXk12UOlJ4
cS+8olTF+1ZVEDstieOh2Qd+F0P93PnErT0kYcWwyCyCz9Nmf/Y4VxT0/5u4Ex5pLoItZli+HZFC
+ef2+m0dT0dGGioZUMbsVbzBBse00dEUHqBGrIjM0PGHLM8PTpm6f98eamsGqVi6gNahDPGOvZ5B
zIFzYxgJ5CIKYORaig4PF3sOpwLB30wYTNwe7yVglXDwfMDVdVXqkTbDPkOnvE6HB82pXc/ozfwg
egeTnrp2D6Y7pkdVa503dZX+44yN8IUbhAfR9fHp9b+G+5lCPEgaqpFidVpFozSFK0i2ULCr/4lB
yWK32VTKeIgVK/+F0+mS+RGeAlCu0IhR2MVx/ohshUIholCq6TwvSNjt7LKN9bdA9/Cql29QzVzP
EWaUGjJAwkO8b/Gnjlpo14jHeSrtnei8sZ+vRlodoDoxdXydGUlTtC9VkxanaVHETqqy/Tk8UWQ7
mA9a3TYa8rmqgRqQFzRWdjabmedmFoxeG8Z7T67NocA36pCMyaLXlpGLVWBH3ausZ5F0dyldlvsq
rf9ejKnaeXZtHBwCPK0V5DqICOv8a0ywiUksKgJ2Y6KHNOr2UQX2dkaX3/QNK0l2xtuI6cBxpNoo
bSspTXN9UHv0nCojJ/KMNqQbPByMw6xJv6XEqbHRLdP0E6rlIO9vn5DNz4Q5hl0YqTEEz+thtdHt
7KngOW0h+/gIvGV+T3mC5DJdgrdmYy07J3Lj+qTdSOteVnQcemTX4yX13BR4yZF6aclIjaXECKnp
EeLhRBQHB0vIUxPOzpsxNvEHQf1kZ/zNaX42vtxgzwJ8MvToPxEQvdE0McdJFbS0M9257xpA/agq
agdrRmT39iRvvKZp68Kq4HVC22H9ZnDUcMJVJ7O9pGyrc2Tb+iEtEQcNajc6t0GbXbCSQJG9L/Sd
87/1ubyJeMcTargA5L9/9rlzUjWZTVjxIIdHJ26iAD+w2DjEc9m8XdK+Pvd5/WrcFf1rnicUzOh/
stir8AaAI+WS5pAmDoVBkoXc69BvfCSQ7imYbMUDSiQQRtjC+DivlhON0QxdPeqeiwhhIGOve5jR
7zkOqqPuTOXWSXk+1CrKzYPQBiuzefgtTKVTJ9o50zCZmytcqXAbdY+3N81L9peEATBZT9cpVdBV
BcgOI6Wldkd6GQTKr3oU5r2bNi5unwHVmGCJ8uqgNq3dH5J5GB5KQ4H3hdlm6A0JTqJKbDZf0tCy
8DFJlr+MUbG/3v6FG5cL20rFzVMWbOApXm8ux5jrDPkF3LzzoH/kZfzvGNb15fYgGyvMtcIV/lSF
omZ/PYip1n1l49jgBSP8Pjymk9OU4i9UxfYeWfml1ACF0udjreom8YxqbB+gLiTmxi4PbrPYmqeI
Yv4Xu+T2V1xPnfYO0oCd+2Ds029ibBH+q8I6VQ5pJECK2bQXbD+fetzyKkU0r75ppQ4RzSDq1FyA
60CCZr6KgZ9reCJRUDxUmumAZaTmR2Pt7GSrLxeX7IIbCcoTVR3e/NfzjtlrqjpJZnmDYulvx0Qs
l8pduldHRqrMvBpkti8fKqvnKVY3RoQFHokqj7SjM1XlhdcYdZ00m2Zoj1XxdzuOhoexvHgtjoj0
iQyO5xetWVqJq+PVdPBU6OSh1NtxE7SaXqFNVE/HGScl77V7mKFolhH+ydpILq7nMqiDzEiy2vJs
t8jepFGinpcAC1UymM//i5HIKCRlyZGDXo8k8dgT+iusmqt0gKd7KbiE/ns14R55e6iXVwt/Pu8j
3gy8WF4QCdSyBEaeBaZnB0VyDtv4G/GsO9pTkvDiT0eUS9M99sLLGHw1prlas3pW0PRoGXO0lMFT
nRDrL6HXh3iqomOcjvnON24dgmffuN6euLl1I70cxkPPzl9svT6GkeHunOrNr+KWlpV28s61Ot3S
2ItRBBbQ/mHExdLF5C+rBoGT3zKdFeGEp9srtzketRq4bbxrYdhdb5JxzATuAcgQRngZftTm1jk6
OjpGdU4FM7TavbqBDNHX5QpWjbYkNRnemKCxr8fruzyLqZOyU1InP6oWBoFBNE/v4JhHB13HjU5R
RHbSGyPZuTy2vlTSN3lz0QF7kZmIpk3GFst7z0q78NwgsYyua1ecm0ltLtqsfLs9sRu1MLirtMy5
sokoJEPXX1o3g14DMbc8HR+dC3AbrJ6sDoOlBGlaw8p6DL9DDCGXSPnhGMVXLVX3Sn9bnwxoVRJm
hFQ/W8VtbtK50eyJ/LuyU7+2EhuXNEexLi0CFJdZSfdgPi8vaL4Z+wD2LcVnY5399ZU7RnS0La9v
OfmLA+e7E9XsN0H5/fb0bn4ag1ENkvJD6xSpzmLR1xW1DITFKl/FgeNusBH66sWUPZSaHu7sno1e
A6ORp2NJQ+hG7+J6OQ29mfC14dNsV0KzwkE9YhecUEvt9TscN6sLSsTioOE99A7Bs/aUu5F6METq
7lwgcqD1CeKmomMMFwqAloxTz57xOuDQjm6jxYvaDkhBQ/7SqZo31BLgU8PqPsPeUbqdYbf3syzu
OiCmeIyuNlOW9lka6j1r23QuheSm1T+OFgZVHWWSf41eUX5aMzoLmR2b79Fs70/TqAx7RbnNHQa6
QVLjUFxYM3FF3BqoL1fUHd20P2PuFH0Lsv6vMMNw7PYO2xxJlhcAUjmwGVYLDkOVakDAcyTvHONj
MPfuY28q7WWhwLEzt1tD8aiXJ5RyI93y6yWtVRHOispQ+mzO5xg5gYPdJ81xjrO9m3pzKBl9AYny
UF/z6rHPMNsxJiolZGGHCGb11yVNE3zJh/jf2xMoN+J6o0oACm8PgC9I/V5/VZZ1TrNYmunBlWq+
633M/WJGe1TQjUCArA5oV+CgEqO0mrtm0Tqtpyfv4THc+KJv7G/O1AzYP+kfuz6cdz5qY/6Qg5JI
XghpVGxXw+m4hQyaYppeNlcQwlJhexxD57uC4vhe+2tzLOmkAzKS5Hl90iGcjmZexGwLeCBwlnX7
vrPMH4a7pJ/+i7Mz2ZHbaLbwExFgcuaWRVb1pFZLlmRbG8KyZM7zzKf/v9QFLrrYRBGSYWsjwFGZ
zIyM4cQ5tz/VzqvMe0z6RoIukYmbT9WX9A9tm1gqH2rdOA+mHn2wRJQB0RzWVoej2EmALboK2rLt
dHD69zyLATxbVmX5jDRzrw9KZ2Za3S3EBJNqp+cpNdp3XdIbvuIo/ac8y6FUsFOENyL80kOZjnXA
YHr25+0t2NtseSk4RfAmQbJy/SPmKlycdiZa7hWjV0/oCtYPqcOQCSiEujvwLXuHVnKt/l91jzrp
tTEa09qkhgWpTuYSZqX0FrzJhGu9HcYx85FyU5aD7Gp3fa9MyiPw6tmY42V0+gVJWNcY+/tOFHPQ
i9h5H4rkiB5z9zQx4Qd/rU2wt8Vl6nOlxnlDujhXJWSqpFvNZWZOKTAzyQBPoTv7HM52+0WxJnEQ
du3ZhsnAkQ0i+WBvlkmHY6oaHIZfFQly4C5sKZEmipNrtXpAbXMKhqj4J4nq/OCT7u0vh4eniT4r
1TV3s79rv47UZw2/bG31ghxN7o25blyqeVmDXz+qDJYzGvZzJNna+CC0C5VstShHW1X/vbQz86Ww
8u7C4It5sKi9c2oIiuuE6qhlvGmBUduGAa+y/ALn6o/daLyMc8sU46JKxh372+2F7QVZIGRo9DPn
Tet2W+CZgQ6nuUTIOE0Y/4P2dn0fN6n5OIda+c2lWPtpYUrPVyoGzhJlMj8UC63jrEq6g67qTvmH
6VvcoSz5y8Vv3EHijtpgtcSXDtmCp7TK8lRXwNfXVvxd12tNad5CZ85oo/syBNTponjOIUPVY6kz
GMKkMKowUSS7vUPSMWzeVFwk0wgMIQGu2w6ihZVpDuHE850psK24jBD6qorKbxcRM4wzw2lQUB5R
cO885FdGN96qzqE9DKnxylkdpIFtDcl6kOcHz8DeWZMoHh2JF0LMbQWxCN0wmabE8pNa+zLYiXlZ
e3ACppo+iVAtP9zeSHkdtxtJvUJWwjFIeef6ui6KNjEiJyxfDSvhqUmkIaZnTc+JGIu7SK3nIEon
1dNjan9TWCQvt83veQvT5ACAGWLWYwsGNt10tMHPgMpKoLAMu6TzhlaLTiYqI5ffMQUMAsg4ccs2
ilhh+uoMCdKtq3hG+isuAzL+5n0qjKPgfPcTMlVCxcn9OZd5valmmNUFnKP0sqeEhk4Zae+bYRI+
RH3QR9XVEVZndxdf2dscTOgb6w75ETCmtYJcMdMnJ1K4NXAV56hts7s0OueSdomO4zb7cdB5mTsK
en4ECcgjdYp89tJG6rLnZTO+M43kl6lH4TqgmMYkHm6IkRm5+FcPtlVQsIt7Sv7MdtunYkiQpAsR
THLT8JdHqTem5OJfmWo6NxlYEkiHdbK8RAyD3zXleFBF3rtyFJjovlNFpioi3cwrK103ijblQvm6
4naSZt4ZvCwU7kOuRerFjAkA89oNHyukgf/R3LlbD0Kg3R8gwZCyzgsT6aZi2IXoFENujxBOj9KH
l2YALvRxdH8UiNEhB8F9R/scgUwlyn3hJEfEAHvHFQkOmmE8pXDybN6UyoAXmQBPergBDT23rovJ
c2JH/2NekzQ8eCp2Vysnjdht2Cy24EhGR/PSDLGmdWL2bFSc369Qa/pxD2mVlSDrp1GxeLJrYb1b
zfmoV7MXiNEpoNRN34qC0OZM0Q4U5WDizoUbF6mnTuXfg5oqfwgz7M/axMfNxro/tUXXHTi83XxC
0v1T+ZIypNsa42wj793OIIVcMaz/jsbcnynEV3dONbp3DSxqT7aCwJssdYBNZeSDakp91M3YezSl
yAFfmm9ubQeDdKVjMH6huUwN632Th/BjRuGxnMmeX6LlCeerJLVgvPT6UuUpXCGpCh7dVLv/jLwT
57hGNhtd5D6gUnE0c7+7qp8PCfBIejXbI1zmThL2oCM7qa65znSerHU5Kr3sHV0ZAVBrY7CbYPB6
UUrUudk8kPg2WjTrCJ63y7s2h+fyvECGlnhdp0V1wEWHb5UUWUT+YOfzb6AZeZ7Bu9OkgQIISo/r
nwEpMLIngkpbKNboL5WXxhunqUToy879KprRoLSG+qw6le4ZRV7d6TUSWbdf773v+/o3bJ2mmjZJ
1oHeTFB9vShr3D6JrtDuskFkngog/u62vb0PjIdC7QzwCUdqs/XWMBuWHVEyNqpquqvMXrtzESn4
47aVPU9IqQEuX8ZssLN5uKeYqiUNR9OfUNv4N+wbo0CVPh8TVAfD8QjXsueKEDekFs+UDaxGmz0U
g90v5Ur8quhpy5Qpku0PiLfl8cmJdWSYepEwVlBavRS7hkD6qGK7u1riBuhJcQZwGF6fI6OdxhzZ
NUoL5uSc66Jb7lYwS4wzzNNB3iI3bhvWcizlOBG8GCDKrk1l02KVK70bfzXVIvJE1rsndGFLvwfL
GSQws/oZongHD+uu1Z+dYY3+yptD05SQFhWyc5tZeXVfWdmniqmziwopw6MyQR9YRtzUXz9CFOEo
BP8EmGzb35VBMvqzOBZX8/CujdT1Mwq0/R0Tp4eaUXuXQga0lN11QR1u+wE1xtwiG8axvE2rcwWt
zrtJVNHB1ds7pjJjAwsFOuiN1umYt8YAobDpI4mo/2eWXTn5SBRPlyUpDZ+5wuShh3sNuFA+HUym
7J1QXC0ge/7j4m0ea2NATNpk8M2fh3i87+Jc80J24yFqoyP6kX1TjDAQAcGxtSWbckUDbi+iDAyX
XBEsdv9PhwR0ADHCkeT9jiXySWSj4O7nJd46mXaa0ZRCjt23EQ8+wRUTPoyTY+aeYQ365ZdPI7zr
dL+ZBKZ4uHUxXSTGGS0Qy++XKPF7QyiQtDrLuzgju7xtaudFwBQYJ44IfbbtLK5lMBClp9RIompQ
fqSoPXi6psVfh7axAdUWRwDVnceYdpf0n3DeElZtXgRbTFmiWrgUUTml8n4qFPWTFDxFU2Pq6ukh
TercOc9OazC1uKLUrczT8tftNe9cwJ/SSFTCQYeQgV27NSePdIJlKj+DYaWfR3dYg44xzR+3rewd
GAr7jHdSWKGlsHnv25XsFQ5EghsRopLXT8m/zaBU6Flr0UEutGeKOSHqDuTK+LDNpuaV2yE+OBu+
48btne401ksZEdlY6iG7264pXgQH9ly6WNtK1qJSXZ4ZEPPtsV6DyA3j+2xglHuwo+QgWNn5TLJP
gSKzvAigp64/k2W1A+Ok6AqNejKf4yS3L4lNVeP2Z9q5AARjuH46WJL1Z5PGGYMDpES+NqTIfSC0
of7TGafiX1fpvjla0n+7bW5n/yQnB34fLnwWtflUrWPnYUVpFWaTrn6PVhI8vO4wBZqYjgKVvf2D
ckS2stDMQqz0ev94fHpTrDSXklYTd04zDkETZcbB/u1bQV4axC1o5q2VsMn6mhauQSRQlXeEJNqT
w+Tc3W9sG10/IB6MHJAGXq8lc3vU1hr6KREqa2clGVey+1F9N9rpP79uicEXnDzPM+T4m10rUW/u
YZ2h8t4ZxrNaLtrdvMTJKUOz/WDrdnwhXD5M4dIXZuxwq0VYlCW9nI5IshS58PSo1j0RKvGdEtt/
6UoeGx56KupdO8zQC5sd8eyvLxV2QQYs8cWyNX29qcRYDF6VROfMAasXRjg/V0ZF6TLW1+XLbVN7
pwQbSLAyKET1cFMgVcMyKwooA3yjaTtJNr9ALdG4Wn6wpL0tfW1Hu15SVqMlzyAct3nphr9t5C3v
18VpmHBM83Njr/1lLGoziJUq9OYJ2eHby9y73Yw0Mjmuyrrz1pn0aW1NfYfPX6cyf9LQsfjDVtfF
M0Px6dctIaEpw0hmT97Q1c3rStck0WjADVl2hxSu+zHuyNIhzbUO9nQnHmc90IQQS0ron/y2rypt
szs7Vd7R64NxIv/uDob6YPZq9k8EoOEBdrPi2Zz18TcuPE0J+rcuDQpz2wDrgEnkKXSa/pJmuhf3
NEXGMuzvXJAG/u2tlC53k+XI90VWViB+5Ihu1qeLul11JiWbfiaZycKhvyRVlT/Guh2e296sX2CM
V/5z1eyorLP3+PC60RgCVMXo8cZ0q2n1qMQxvc1MY5SxouFT2mvm8UboQaeW7UFgubdUwjxqGXII
jeni66UqidUvFsE5oH3NvB9h9vG0OWz9Uo862VvUvKov2yCJ++HgZuw5AIYb6YJInjb4d68tj8wj
NCtXz8dec3LnOUY43i2bA++9Z4ZYVtbqKLi9YfNqCiNNilr23bPC+KdCX+FS52I5iEz2bgQhg+Rk
pTvBiq4X08YMkkQhfGSr0bxURWZe6q5QLnatlKC1zfqUhkp1cCF2V8ZzxDmFrOeNtFZf651mJKyM
rmDuTxrT5+Pqfr99FfYWxmME3xsc79Tjtl+pUmKXThKsMppKy6Waeg+Szu5EfN55SV7U3lAlw4F/
2VmZfPwk2pfB+zcEvhBfq5W6KIw/mMMwenaq1o/tnMwHqOx9MxJOTMgPonCztiSOkI7OqdejTaD8
qBcz/yxq+6ibvmuFrjG4b9wJmIXroxEXOk2JjMl9u7aUOytSltRrhsE4OIE77xw83lKtj6oacLLN
YoxirNR0oA1n2qnxXArlWwiXL7T1+kMOIut9345f1Rl9B210juozO48cnI70kiRtPVSEmyWKGlBE
EUaSfC1yH8uugVHWyKzZa8Vs2AeHY9cYdLxyros3aNtZbWCrbo1EtnmKxX1Rw94ONLOgXawOdTUH
t4//rjF2k6/HpC4R4PXHG7soWsBY2n7V1D9wjs0faI8idrAmR9NFe8eEaVbWQ0ALUGhjyeiUkjgi
pJ9RNO0ZTpJp9RY0u456mjtMeUBoKTLJQV0cx3bYIp9UancNH0ttYaysFy1+GuuyC5LFHu/yivk9
P59W3W+sBI3FeYy0lxGC/nNCbT46tVPeMAxpweLt397q3QMMlphCClIvlBSut1rA+K+sAxM+Gk/r
16yNhwdS5HrwmnkIz+yH40JNAxed1+hqlpysrKibg/h773NTYgRlIyu5jLtf/4YqbRh3z1rgFiQC
7xjtH57S1prP7aQdxto7nhUcPrwp4DKpi21jbZGY4aBT0KBqGzv3VV8pl8Uc2pPFkfsTtsD5pEVJ
9xvnmRxdgtCI5N9wbaip1dlKAagw66zlizahXOuKfPhakND8xj2lHk0FzkG7DajU9V62gJxz2KNx
Chrs3F6ohfZ/mZYX5WVoWtU43z49e9cHgl4GWqWADmCEa2sjkhlpFHF6YsDZ2Uvu1LBVG429/MaY
BgknXAwAiDggW48wQP+ikEExI7bW7+1WOP820Pv8d3s18tduAlBUzphTgntQ1p83q4l6y23DEB+n
Ugt+hMpevISMA57iRBsQDp+Toyxp7+Ab1BVl/YFazZbnCv3myAU0CPmB21pnvQBGl2b9cB7K8Ih+
fNcUJRwCaxqg1AeuvxSt6VGgpMEEt4LoWNfr2V07NmNQOfERmmnPpdCg/n9Tm+ust4ZdtY0LqZvO
fEJv0aew5v7vHjVNGJ1n15tWsQax0fZekdr1Qa9k70gC1oMLDTwgDneTTFd9amom7S7f6AzzQ8bE
ybmYiv4gCtzbTnIxQiVKl3xC6WZe52I5OfSUgq3Ilqi9W8IF2XUgik/QiU/n26dy9+lgqFgO0f1M
aTefLo0qMPNNBKqoEaF53+ZksSdNHVvXUyDlhHa1ifDPc0T5+NlaI5RTkNaoGs9aLPE3iP75opXN
9H3qDaU6+HF7u81MO2AA5prIoDbfumOIKRe6rPsbRf15qcB4APL9DdAMAh6U0IA6yfxQv97tKK5D
JxNMzg+tCAPb6P6p1Ea5i8T6O+5TjkQSOIJAojx+bYmIfDYnDWgk/MNIWVhFC8FBrgqESTNqSAeM
ALuniFKdEBBrkZXJv391irSxnGuRSdo5s4m/upQJ79Jc1T5lYW4dlKb33j1Jd0LlAAICqFWvTanM
VcR9IVEyTJIGGhmvXzoT9WltibzJnuYHxYqVz7ePrvyfbh2qpHlCEUSK/W1rkmIpY4NBGu5i28dP
s1nbHq61Lr3G7VS/7sYjVNyuQaIREqefEJHNhoYILDhFNcNph5g6BCDC/dbYDPaMnR7/GVf6UYNo
d1d/Mh9zMqTd612FIEdxF5UOW4SA4XOu9+ZnoRTDeVz1HM6TJlFPPaR3R9Hk7q17ZXbjEUwmW3s0
m/Cwk6qd2iSvaYTVR0N9+5vJ2wTchabGtu5f6JaixZLIoSTRIOM0Bfq1JhzTJ0ZbkDgjN4T//PaJ
2bsRki1b/MzZ8CjXG5q1WTeC8qFlGRvWc7cUehBNhv0uc5zkIOrc20SwoIwFECjRm92YilQERmba
T745JFnsFSo4Lg+uhMM8be+QUNdCdIn4lWGgjaGFblMpCubbu7FC5aOy+vUciqmpg1krEVrPXSdw
h6b/6/ZW7j3DNhhYQhoAU2So11s5gOmJMnIrP2aU5ZI6ff/P2qZgMeJEfzR1xTpb4CZOcMq3zL0a
7oHD2UN903XGtzGXSb3kTQZe5WJaQeDQYWygtWPApnoxY6T6PFTWReu36zg99UaNKroxTAAvJ6Dx
k1cPjgFNiNNURz3qve8ACB13JIM8ZOauNwSmbD5uLqOtKtefwHNHZ1LmzHd7tUy91W6EDytQdbAP
u1bBbvAPHhCQ6bVVpuzHaegJKlNdlRXFSv+RZnP6CIHj+lwllN8YrzyiFt3dfN4VSXWnysHGzcen
E4WqFJx6fgzi6wxLW3fqyjZ+gf3FPsVgh/92weg9lTx26ECoFrFCmPzpdNBv3T6Fe7dMjh9xEoBc
GdsAQbNja0Rlh00f4/BCrgBFnaofZZD7Vhi9h0OYcup20kmZc6C7A2m8Na3pva5N+ZOVmsqBc5Ju
dfucSUIbzhANczAd159yThVdb2V+4E55R9XFsi7pnM2XKdXW+36wK68Kob630lq93N7FHc4t2SJn
iIrcBIjeNm21BwETbZ05WM2GF81R1FOYF8sX+OCnIVCY9h4uWaZrtTeazvSEsmkGh5v84MVsvhiN
SI9gt7ubQccDkjMVaswtAWEVNtA6dLZN7BIu3/RZ1RLAXg4KLVoNte2DISI4cFrdeIKS9IhjaO9p
Ig+kNEoVm97+5iqjFCz0aJVaB2ExpM9K3eV+XGrK+8jImvFvNY6Mo/Xu3WOZVWgqFRwpF3n98Ymt
ErObWO8Uhq75Tutt+4OGXqH6QZsb7SVb+jbozEY/SGd2VgrAH4cF6FYO6MqT/ypExD0uKTNlMKfb
In2fa1xfsRbF965V/lzNsTwwt/NooGZAOoo+hpDMwNfmlqzKGgpQnLNBt17ypUVQiMHSr1ZY6stp
GV3jEcYa8cktpUb8qhzxS+8tl9LMz0EDjvmWp3PJ20jRcsORrdiw9pQR2gIvo4D6dW0HV4ZUzvr9
4G7JjHBzrcm+obiQ9Gbmm7vVFguEK21v+3NXx1+6ZtQu9pRFL0zfWN+TbCi8xerryktM5Zu+6L0P
Nb924CZ3bhO/ATAOZL6gu7fd7s5KUVeYFyqedrleWquGW4B5tLtwtQvPshi9YxrdLs5ZW6QHXm0n
5CJ9o6fP3AxJ1pYBYyhMC6A0ppciWT42fe18YXLVuRer6/x3sNXytL7ZarDTdDRkv2YLkCl0Sh4x
5Cb+6NbpM2GA+8NGe3U+ubGGxGyYCq0iGsjaZ3uKlNpb1FLVzknE7/NKNe2qIKGpBKFiV8S4ular
jz7E/i/kJFA64OHcdo4tZYiLIUug4Q3tJUfypi+eqB7rd7d3Ys8M5TKJCOFftAqu71ljVoVaJZw5
EcZx5S9JBVquydf8j9t29u4Tuw3CC3QBaeYm+jCHKu1dHV4y4F5ZdBJD2nxSOy30epIVeF2ij7ft
7a6L0RYYHJC1xl9er0voWbk4DkF14izlX6AN1O+2NRxhXXZXJYFPgI1Z05b9uqtLQ11sWJyKdZ2e
jSql5wEFt98odv8BuoqjK7Lj++EmMLiXlDmATWx8f+XQ80vT2fbraVDykwrnRnnWzbiPTvE6FNGl
EoDXA8Sg4z9v7+euZerU5LO2/GPz0Fm1Yy5uR+7gKFn6aTHC6BNvBQdTqy3e/UJQMayUxb9tde8V
oM8jqWPoA74pFo4NQbiSErTXo6sPAKPW7l2dadF7BviYuhWprjTnJNHjH3GbuPGJ1uvyG5UYaKmB
HUgaXvBtmz23VlFC9E3N3OhEQ7NJLaO/3TJzF8+Ym6Opmr0DRRkLCBBIWUQUNtekc82BII7wqs/j
7IzeZuaF1tI8lVH4bSWhP9jfva8KuxeFZkInuk+bV9bRp0mjqesw46o/raHe3pWD+t5cyubiLoDW
26E5wnvumyTXhQ6AfGA7uBLmilVQIEQ7CHox8E1TwzR87yywNK7u18pKi0cUkswDBPKeVckKBKSC
beWuXrsDLXeQfYtVuks65YlCiZVAMaP+PlpT95uFmskJXahDUpe9r/nK6jZYtqAUhsyMroSydOqL
CwPYeS7U5etSGrV6IvSZNG8YNOoYVmI9K9pgnBt4G33RT6sFMRMoRytW9c9sY/dHlFbLMyIC/cvt
O7bnKeHWkkpHyAHy5l9vja4sUVfRhPDjOVovlVuGz90w15fbVvYed3i75WV2eGq2iVG7hGpm0gPy
UUAAwVyUxknNLNUnhuvPv26KaQwqjLTXqIvLr/IqUhUqKk1uT6Qq3BExaSU1vJQK2AXyqeTg/uzt
HRAFiXSE0PSNckZhEaSVmQOkN82zM3JUyjnX7PHg8O7tnRzA+gncBEEgf8WrBc1phiC2LqtsxfID
QF50p7XrV2rBR5CSPUOkk0RVmpQY3qrs1aoY6rwBraa0NM7CTJ9ORgmfUxYR7f/yR0KkiGkEWnak
TdsWV7lmaT5KqGPFUOgjjPhZoIE7PzGq2B6EtDurIsYjvGELyVy2fAaGlhnMsAOeX5MkhJd+yM4V
pfVvK/zxv2GKjBxMHE0I2gSbLxWNsAZMDPIS5dj1hcJ+HNgJrAZdKo4qvnvdGPI/OYcjsSsQ4Vyf
CvKgWGRpbft5qlYXoTXKKUFeMljGaPBKasynObOboHPGxQuXiHG6QjSXeJ1LL1aH5b4rzfwAUbPj
72h4oWIqKcBp/m6ek8Up81YrWb46JI3fWyMTWJUgPtas5GROwxHl7K49OEDokVoMR2+DV55sBNIa
4BnxpCjgR4W5Bks7618WPdTvwrjVDqLYvaPkUmMwUDNnSnsrkDF0OrSHI1GQMtXTjzStovuJSCCY
Crc5APT87PBsUhSKSIYsCguZCW82M5vyENAeT5YiqtE6VT1b+6yItoOFi976B+Sirf8SrWsHX8Gd
ht5KZA3bC5xVDfOC6Tx6i0nC6KOXwujx1Nn1R2JhYQfx2haq15nu+lJPYBxP9aqNn1OmIEpvjXIm
3JnXiVsvJ5aPT4WhlM9pLhlHVHXoNS+KkAn5XolZNT0U7QfrHBPURwzcNiM1vaZpP+RrPfzQ5jZX
vL62oDFbllJtTmrbV8tJj5vsw7RWQ32BSk9Xg7TuNMW32qL9I00189+1qayPcRG5H9s4bFe/g27s
qKfwNrKUPTyUuNBVoO+9ne8yBgXUsBiBJzha/VfXLCjmJGZ/aUyzvLg2vJy1S3Tbp6HgOVQ/3fZ+
bw+utM7rRAgkiVY2T9SA5FFYZ/LudmH0Dt2GvvNIR813ljl2xmmKNef7b1gEWYQIGOzFvMDX3iJb
ODfCZmjZwSE/W6BAToulVy/Cjuugq3vnwBO+Dbios5KowB7LSilqXNurXDPWlpE2X4++GxwmcX/W
Nac/VWgDkEGL5ZwyN3WwrW+vJ0bpEMEwzngvMI1ro26WRoWO1/Otzsq/9GuiUYsczecQ5PDBmyw9
+fXtxBT8PxQeKSaD/Lw2FaWDMi0h+WXMZTwViRK+j1LVPKjZ752T11bkr3j18ieLPielRfW8XhX7
IW/K4cnO9PwUj6qZejr8R7/z2ehBAedj0IZn89pg6IhcmfDwZLB9H1Tamp8Als+XPG3BezLlep+i
RPnLsQB7KUGYEvwme0TXRpne1E1GeuhL9XH30TKS0BvCsXiZmsPhlL0TAhUYMxZQklKN2CRzVTP0
nWJy7QejhK3EGJsTXJKWBzvMEavx3g1AKVkSo8CkxFN9vSoyC0l8AcAr6tFMLkfTPdGUCz9D0V6/
s9bJ9CynOBpt3zswP6fKqZrSHdiGVcna6O2qsZUJ4MHpMouk/TDmjhbAFdD0p0Yv4SO47Vl21ylZ
RHgVYeRy5N+/OqMqfB595wAobJpEu0cBdvSZVWyeioWhHx0Bjgu8BNXld4ySkssBXWqlm+tn9E4C
BxKwly5XK4b3+6+DS9wdK0p/UpZsOmWlOFrodm+ZepaDMYR2THrjtjdnB5IZJhSzbA2oxJZ+l0XI
l4dlfKqLeva1wl0PSnPbJ+qnPYJWRgHwn8Su1xsbZp2rLmOyBlPWtx9kz+mSZtPwNQuX5gHsoHOp
00j94DZVeNJEA8fP7T3eWy9L5nWUjDtvvKldD3QyrJn12vFXO23nDwlj5Z5lTPeFHk8/blvbWy1F
HvQw8d+AiTe7W5OarjHNpSAKNbSOliZ+SOtSLc91tzR/qErNLJ5Y2r/DYc6f+tnRvt62v7taesTM
1zIaRwR/vdtI/ylj241rQIHCgXrCzHwj7vN31iCEpyzD0YjmGxoR+XkhBISPjEIebXn5g17dmwmZ
xTE0mJnM+lLcrdNqf5dJ2aUbehEYSzH5Sq1owbA06qMhsviPGMzaQVSwdYf8Bu6ODSAAmltgqJsH
c6ar0fGR18DI3cWfgFGcUjPNTykzSsHt/d01xUkiPwChRd3+ernrFBVaRdMkgBtleDbiXD33pVp/
HufyaM5xxxTXhUtKfknHeYtmXPvEdLoOuQ9gjdZHSy9IDaYsfSwy5WD/tr6P/aNiAiMVbwm4oq1s
7BilCvCNSA203Ip9RV3h/5sX5VtEWP+cQjWpe6VRdAdRwd76LJJ0QlP+4dm83kqdCqhWIjcW2J1q
n0JYaLyQLuh9kx7qDu6dUhBF3AvQE8wkblcY9izRFMoajK6c9pjteaEwkFp3BY2Pvxc9y/9dncWG
jNfUzmKtHRUyHBgZD3zRzkZLPlQ5lgtG5s2sBsofg9P2ihr02fRFiQzlwaSGBilruZzjdaRB0zOz
dWB0Z5+JX2URCSJE5lHk37+6oWth5pqaRyIgPREXEUXKOTbn5ONM5nvwnu14P5Ip+ghABqj9bkfq
ipLKu7AyEYSicQKHPy6OgHQ6KbQlaPR6eHIdKBIR4ij9apizg8T97UolsQZTgyiaSz+wuZy6Us2q
YpYiaNE28eciiv+K3Lz1l2hd72/7gbd+Vk47k3RJVQnqFhu3lxRt2qIhIoICONLJLvLhYVC19aGu
3drT267/fNve250VKgIFYMLxB3JG5fojOk7LNCFE6cHMHJjXqtN419n9v/pQZy+mqOpHpXPFg8qX
9ta6zP3b1nc2VtJbEm0yi0+5e/OqaWEeRpUxTgHM8OWjksT/FWYTvdhdpp5vW9pZJ9EJbFRUOYRs
IVyvc7GGxVkcXNHcanNQuVr2EfL95T4ySwreS989VhHKloqWVr6RTu5BueLnfMbrhIgGGL4WchZO
KpjVLSZlaOjMd+W4BFamxfpFt8JM9cj4NEjLrSh+11GMcE/IdGn/OrXoprNsCaanRO3TDzmpU/G+
RY0z9WItcutTbybo+chpk+WxJ1avHwer6KlhQVaV3OddGrZe0zhUujJ7CC95MZX1wad763JoTtAh
po3F2uhWXG8o3fFGRH3F7Q+d6mK0zhyIWpWbR90kj+oEbxhW1o/bn3HfKjdQk3SKbwSNijaH01rF
alIM2oUpu+nSL8P87C5l/187k7YXYxn/c9vozikFa+xIzk+YtClMXC/VmpTSXVBTCMw87D0ENfR7
2yznYO4c6+CY7pqyaaU50A6qVC6vTYHv01urt9Ug6WrjUoOAPuGDlRM8ksXBB5ROa3siiZ7JSbAD
NmdjCqLloqziTA0Ky8lOepIuFyt0Ek9VHOu9G7pKYCXtI/X7Nvj17SSeI7oDZwe6YBNVTaioLTW4
v0CdGSe0NL6miG1E3YQZHVy7nfeZ28YDLZ8o+jdbDYYajw54JiUCYajmHnjd38vqtueipNeRqXNz
17d9+zDroOK9sk2bE3jL/mC9Oy6dG0/2DiaevGjrYhM7shijbDk+KhrX6VAMD8mYxv+2QMKeqgZy
l4OHecegZFGRRL4AhADJXx8i3YkiTW+aJRiMufoUVSkV7igq7xOU4AKFFPTA3ttLKScbaSgRudAr
3WptZBb1ODrvauBYSfSolM4AnE0PoWOIre5c5fP4aels7dPtY/T2/BLsSLE8m7iHzqX0+K/CD2Po
dSeu2NYBwNFJFrZQoFfKL3HZlo8MlXwrKwk8M5WDhuDbK4ovoMvE5vI5ST+v7eoZQd3S8mJqZud+
yPqMBm2W5A9JlscHV3RnY69Mba5oNA9GmlV4A9dJCwBtsFTmkem8V1t9Oq9hXZ+EvvYHEcju+oAZ
qUxrS0KxDTRErdBDjWu+pqiM9C+Q18V32+Q9meLCPbgZb02RT+LkJC8cs8zb6Hmqrcjsu6UNBuK+
00Kh6N2qxR+N2lZ+2a+Cj+C4gOzmGsJseP3RINBIrK5dgf6FbX4qYOY8V51jeHaiKB9vn8u3kYaE
YuBruPOS1mLzWtQJlIjMrWHK1ob7ehp7T7Hb4izmlGII59FbSsTx4Mxh+H35daFVuIZUA85aKj/A
YJjGu17qNBRrhaR1F6hr0tz35Wx9iUdb9ygWiedK68sTQVJ3V+b18IFHdD33DFL6I3CD/BTNdDwO
vMPeRwbbLmRcK2HdG2/kQOzchjCkB0W9ThC2FOpnmiN0vYRzJMr29r44gneTlBanQMl0c3QtFKAL
fQ3LIDL18gSR5ffJqt2HdOy7oBr19WO89Edo9bduSNokspTxq4wvr7dbze2wyQnugkwJIykDrXmW
Mi7vliwf/EQqATbLop3dLj5SlH3r5uHBgGafr81oGw3ca8srGMeoKLUqqPLYJHIV4r5OnfmiDGgh
rgRKH24f7L3dJb3E1xMySJzrtb08LcOqF0YVmMXkBIlqZyeowJLAWTvjLm2zP6lmHrXc99ZIUZHh
ckmJieO9tpkRtBPyqVUQVrN2Su0mBmcUc5nUOT1FlWP9svPj5ryyt/ETk2l3bpWIKpiNOvG0prbf
VUtfXlSntg5ik92lUeRCo4GHk9zgemmVknV12E1VYDTG6EH6SRGhrJX3GWQZsBO7v17BY2mkP5Dy
EogwLnRtb6m6PCZHYSvnLLpzsurHmFWoELdQU7aD6R7s5N69+IkqQAqCuHnrcTvNavXMGcoAojPz
S0TH/+TaSeJXaH/5XSPsd2bXZqcs1YuDV0Uu5DqwpUkHRz+LgeCN1sL1Qg3mnPOckZ0gDuPuPbPp
y5NVjNlBlekNwAA/+8oMiJBrM1Fd64tYzDKgrZ/A5txHvm603ZMTRh9CpIkfYruIgxiQ9KmNmMuK
U3bbmIbpCR25nrB+Ng7GFPdOFP0hQj96b1Drb75w69Tk2r0Nw/y6TEGT9k2wdoiZq806nZ24P6pZ
7tpzCREYjJal0s0J7gYLKVOGcoJWc7LvhTraf9WaNqmncemKzIuTavz3tgvat0jSwgsuC4sbF2Sl
XU+azqedm87wWmp7wZCEzVkYSwQU3TkaZ995uyAZMmVZDdoQ0tzrb9wvBvhfyygD8T/OvqzHTh3t
+hchMRp8C+ypxlTm5AalkhwzGIzxBPz6b5FPr5TatVVbabXUfXFOlzfGPH6GNfRZWMIEOSuylQ6n
cZT6ynm6FF23NikuEwyLwLd6uVRmxAwhkgwvL6vpfewWV8pBpB8q1bs7yH8h5i0G4Le3N/TCqtDd
wlgKyqqbmNPZhlo0I9PZRmIHlVx1ErP1jr0FXFYg4S+MIEHRYlp1ZdHtAzz7QDcdC+gU/plQnSs9
tkDntivlcqeD1KKjEVf33RD/SmxkStiouJs6Cdkfo5pb5QJ+5Su58MgQckLDCbcJKvpzNUsFNaLV
RZAyC1xlikGCN+AogyB6aLuPKZmCoonDa0aPr4heuKWhQoQmULRp2L7a6GFAZ41EY1YCKDySHSYp
K2SBpU2ekRvHJ6ajatn1sI577Gfghm+XVldfqWDNWM7E867cPed7sP2aLTpCXgoQQBi5vTxsS4xx
Z9+F2eYxuZxaZcxunWS7S/SkME+Dimkl+mu0rPO4jEWRe8MRFZ0bQALO5UOgBusldcerMq3r4TN2
e/iyTFeZ4eeH688qACABsYsW6iuQXlBR9MBsX0EAp4/uQs+Lv/WUqrKKmDnNk+V7FY1JrptG3A42
uxKgzgPGtjo6mluPON50B7aN/6sojYxJYA0f05KZcb2rh+gmYr69GR2a1W9/uZdWQkaEvg2ACBsh
5uVK8yQiB1EKYL9R9bg8GdCSykHHlN/8YR2uwDkuLgYszkae/kNyOltM0sStawh4e7J2qogrMhUO
k9G2iMJ1+fj2k106Jxv99v8WO7u/FV3N4hkgyic9joA8Z9MhBUzm8D+sslWDGI4gLTofKQxkiYLK
bohbMGv2YaOSY53p9P3bq1zcOABCMKHGPYHz/3LjUjfCXxW4+RIyh/1T5dgn4OHMfoEj75XnedXq
2o7eJo4JbA8K0FejKChdpGE7RiCwAqWKhmjEv8t4oAUuEXM7TnVQyAqq2ZChVYdostk7JEr/il7/
8xv+4DmAbULP9CwjcKPsm0wBnw+9yOZmDrsg9wNJThC2XsqAeeuNp2N35eY8TwqwKLIvED4AYEdI
PydQa9LGtd+0CGZkNGXvT8oV7YBIWlXhdPBQ0l55qZcWRAq9DRfROIVKw8uXClpL1XRQfcIEugLf
SYJaiu0Oy2wl3k3QXvUcvXCIsBpgVBACRap1Ls9gGR9bE1OIButAHNOxtzd1vJB9iqz9yl5eXAo3
FLo/CC1w3nz5aENlOR1clpVV6IYyiEY/l2hH72UMlt8/fxroh26C3RvPDFDNl0upmaAK4BZP1Up3
qkf2PIIM8BQoFEJvr3ThSgCxGUo3UJOCWtB5kqNbzwbwfoGCwMTJ02LD6QvmwQ3IbMnwEWUsuR2q
lRU+cxV63o5dWf7SnsLiGfcRII1Ac5/FgGpaJGDbQKr26KztAzXJg8s6VU7L/Pz2g16InGimoQWL
vhM07M9BIjW8idJ5RkyjPfjNMvbot7Cj45XL4NLxBxQN3xwovRu66OWLG8lAkgmSLKWeXP9BT319
alhri1iZ7BhgdFe8/VSXXh9QoNuUArxqqHe8XM/AYDRdEwxeubLmsIzM+9UvhD/5wRC3cPCp1YHY
bLiviJFfhlSxa7Yrr0q9LcJs+pgb3xUf4KtWc+MoQaOXlqDg+2zvkqkqKmn4M6Dl/qepHod9GzCn
Sj2SeIahjdI7mB3SDxjn9nD/oU36uaHM/g8HK0VpDeOArR56JZRQYcCnh5VC83WN9uDPLHkWQXlI
YiJ45WO9kDBuol5g1m2636/ATjHzsxaqFLRcJbQHEOlG+rTUJgvyhCXmYWxVtDMyuXagL+484E7A
OW+jfyA6Xr57xNkoUyBdl1zUzadWhvURolXjo6wZOaAyEi6P5nDzSh99ljM/GT41Gm7tQP3bFe1d
34hnP+mraxiaC/uBDw1NTeCDcPucdzc4i7kxlaRlNgUi19i346qwYL2g0TkGWjT5BFfX/dtfwoVI
gtgMh5Gtwbl1cV7uRjLKjnWY5pdgVa6oFiK9c0liYSQ8r+XbS1346NA8AbqDwCcG53/7KX8lsi4B
Wj3occe5xpt2sNkG7oGoEeTqThcaZcKJ8OFTLHu+61doWb69+oVAhmMGGiXiGArT8wmWYEq3hNa0
BGAxOk7wcEet6OorgeXSdsLEE2Ifm7oM6oKXzxhbskZVh3sV1PkfQzKwTwxn8BY2qdeIUBdCJgBX
G0xw08BFovZyJdlINg899tACuVYICQUbAXXVIl3V5uUt2+Pb+3dpPRDlcYGj1AQd9exu9RvZT36k
KLAqugdXvfuo4HZ/8KQYipHza6PkPxO+vyt6HBDYvW4TQMj0o/F09nzKsg4vaaKlGeph39SNhSRz
qgoZhuPNorz1WMvM5hPsJPPN5jdvIJp7zyMcW+oUOZqE/ILAXljMBE10eO+5Kxty6VUjfKT4dvAG
MJd5+QJCA2wqpZyCVtlEOM6MPE19zHMAF6vd23t/bamzveC4NVU/YCnH/f7UBmmPoV3UvEsgRXHl
I73wmSDXR8oL2iDmvedRqGa1aR2UP0oZd+wQrwNGvqsnrnwmFw4TaiQoR0J+AGpd54oaDJBfPcIg
FCqvHt7rsGYsT5kKdmPswFvSGfnv7R08bx1v4Qb4hz8NNx9QiLMCEJPXtSIEmlUVnHY/BRn6UWnF
772xWb4uaP89QGxB58Pa8CtPeuHVIUtDm+8PQge0orNTIkgfUpfgSTcHgwxaBznFMP0hZrK/0oW6
+Iyb3hIW3AwCt03/K77Wy4LWaciq0kJ05zcIGFBbqz1/kFCRlu3XJWHhQzp51WmSetq/vb8XHxOG
whs1DiiTc7LLZm4TpdAIQZLfhp/lApzRkiUVz6mw14hEl9ZC3NvAF9A+Bpb35XOKNo0WMhNEhqwP
czihZjdt191kK+hN//5UaLxslSBmykjVXq4EY4YZteZYQQatkd4O7R5AE43thSnqzjbLlSvqUr0N
0MPmEwLFn03B6eV6ftLAiDirq9JZgXYl7RP9jYStgeNX5ufe2oHSU5HPq5YcZix9XAyDGq8c2AsB
AL9hg1yAor414l/+hrpiMYhgA54ZnjlfoPwsP0nUF1ce9UKyg+4+xsNo3v3h9r1cBRenJ4hI0biz
vd/usr4WYNaBYSNNUMYQF0r2XqCCf/VFRRhA0wRnFC0NZJznqot+KLquif2qXIMp+Zb4jnxsHfv4
z6fmxSJnb5G29bCOARaZI1WBcoKPLRQ12/fSuf/eXupSMou1No4tlNshfHgWXjrVV10amQoi5Et/
07GZTrlJNf8Uht36I/BIc7N4c3eQLmo/s7CdC0DsxvpGZZPoc+0DDG/tIq4dou0Rzy5vJAronqAR
DEz4+ZDDc3Vk4jWoSlMH7QEt3HkPk7zNeKmSOZfXJFUunaZNYQw16japP69asiWwCSwGsFzI6qrL
J1COTI422WpPmJhl72aLbtUDIBTqWp5yIRgBwIfEHd8LOjevpslDPFMwNbwyq2IAkyB9/6GRXMI0
q1vif884/szJISG+4U7OO3+el3LnIg23dh6IQnXSRzu4kTsX9M3p7YN16QVuI/n/W+osCgQg12dC
OQ/SWn1U8pmaPeRJ7Z56RhcDirQr613axgQKZ8CZQBwD+MOX8SCgsnIyWTzI4UhMyqsg/hU285c+
MOTz20928ZPZWukQ1cW1/wpjbtOa6SDEG1uoWH6sEfRB88iffhgJaeI5JOGHrWyHpi+vcwhnpCdo
nsS59IGOVegkoQ8Zy/Lt33RptzfAK3pxEWiq5+bhUaU9nnq+V6qUgsIF5qF9lHBnywfoO5xA2zX/
6s2+BcJ0w/Sg2kS9fw70WPgoPX8RHhrinUYmnarn2NhxBzesh5Um/f8QEtHtgAoRmrjoJp293sZU
GCgELfY8G/pj2xv4yWTgvzSb//Xbe3npJKVg+eCbBIr41dATKXnXuRYREaTx6hNvxVcAWOg+SNn/
cmaBwQQ5AlM45FtnsTeg7do3ZPbKdQ7Tr4utn6Z4cmXThNfIy9tfOg+nQFcATA9UELCn2zP/ldkt
ad2NC8X56OZQlWMXq7zy5ms7d+kUohUMahI2LnulH48Sc0WXB99gTJbpkCnnvgAeWOUe192edSBM
v/2mLj4VesKgYAA0nJ5X5J6fmsVtUo2mE345p618MksLQPrby7w+EChkgCYApAlkrld9FX+FWuEA
SaNdUhPxhU8AEBfjsIinrl5HdSV7urAYsiYQoXAZ4X/Oz8Sswxm2m4Lt1qBfi0hTevCTKi1sGror
6f6WfL48FJAog/sCwBmb3vo5WGSE3AAYGDG+KRelz2CvscMwOl/l8I00pxo43mMgE5PkaxLTOa+i
xV35ql+/QPyCjTwDDssfVtvLYwnLk7B2knplMDt+O+s+uGkHiOa//f5eH8ttlY1iu3HbX/HaI6sX
1U6cAXvDIEDlNf03yIrydlfL0fvoBUMTlm+vePElIi+F/PGGCTlvVFXLCFumTjO0oSZ6atemghaE
jHc1Zhz/fKXj4f5aanv4v75sszAnaDyx3SQ6Xupk0HdjhbIpZKR6//ZTXXxbBJL1ODQh8oizJgIs
BsKsrQ3bqTmD8XSg1Aef0f5/eCBMlrZYvzVFznlNRsZ0IDWkXkUz0UOdjD9Zz+y+SWEI/fbzXHpL
aCBjzLrlvq9AF1MVrVE0Vwx8zYadSFD574ex6UXuN2jh/vtaQPpvlFzcmrjDXr6mIGtaf9aeV0ri
m7IGqO6oFjXvCJB9/zwug7LKVnTiHUEO4FwOMu6jsV48XW+tkP64sogdp0DCbiqZr4FmLp0IXMgA
9f5pUJwbwPjEsUCYsN6Bkqp3Ws3BpmYn9/++d5u8wdbnB2D6nIYasyGNq0bWOzd1KWj/ROcEngan
SLJr0fdCqNhgpGgxo8e8MUVfviY709phwt/sMO5ndxquOvvIc+lO9j0/AJVE3r39aBc2EEQQdLIw
BAQX4xyoCwB6FxCZ1AC5xO4RNjrsAV7O0ZUA+Lq62bhJsLQAlW4Dcp01GmPPYzKaaLMTQRUVZops
QQAaBuG+9d6FLWt2DdLnK7fLha18sehZtGBdL5mt02ZHJiEALhjsu27uptu0X91zNs76Ch/ywlZC
Xxm8C1xnGEefe3cYF6owZIjqvVJRgTdJTxB3vGZ5dKHDsqnubdYdUKXDsT87Ia3YZCegwb1b/dXb
VTRTxZxO1U4gmhSk9cKTHQZ20GCH3uCFwzU77Nzu7VNzIXCB/I3aI4Xu6uZv+vKU0v9vj8e63ZKM
dclXYQ+Z9ipMHAf69d+XQnWNWIz7GXCGs7fIFcZv4Ae0u8rvp9M4e02+BuNaqCnLrpzSDL/6LB3Z
LLvQ6wTLFJPD7Z//dZOB1Bf2ouYwzrDZcoNjMj3BiKQ7aNymj9LfWg9W8AZ5Xg/1hLcf88JhxdoA
B+E/MD46f6sQz00DlvTdzmMe2UXrLHLIygdFJHGJh6O7Jgp66Q3+vd72xf71rJJV/ZLEWA+EYVVk
rRNFxuLpNjQRv1IYX/j40d3ZYCiANiKdC18ulble+zyi7S5ca//H3GPIP8e8fZJNnA45RyfwO6q7
/vD2hl58QBSIGAsi6Lwi0Rp880kL6Y2dTICdxL/HjwCMBDdUmvrKA15aCuFz0yzCxBll1MsH9NVW
jEiKd+caV1asbT6HHvAME+SXryx1aS+R+4B1jeY4cFpbDPrrtYmp55PCtHEHo4cBTFkp9syHJUq9
2PhxdZ04EJAVrqRdl87m34tuz//XoqlOIg+OIPguUn+8IZoFxdhwcSOMaW4yq6+J4Gx3D/7k+aeI
KSvo65vgJ7qsL5dU1inWVTOEjOE0YKMckSiA08sIb5lc1UEP6ZbKr+qiiuZFFegxUFkaJkVcenMb
lgzOGHMe6XUmuWw9+SFAd6KComMkRe6ci089sHSyGMBSGfMUuN7/Jo+A9TksMXteUiCOi5TOtM+V
oBLGvxSK5fkYpxqmZPC3csXSLHKAgEvdYJ2mnt0R0MZhxGnT0XfLO9mfZltlrgy1iXRhRvybWKiD
4lzdA7eUu2nsjn7S9aroRxZ+bSDiOZVa18sDGKasPRhmvO/JktDjQFin8mBumuzA8NS70DTAz2sx
m7BAblqrXUx1DS8I+G+Vo9cqUCXUFGCAiC08+UqwPgfvGRJJjoJBnStoiNyrpo7/a6HBNhW6hZAz
oPh2lKcBNt91nknPa3Pe+OutbWovAue+bf2Th8kapj8W8T9fBAqZQ7Vk/INlATSRGsbSQxdruH+p
bKS/4tBTPzFy7bbSQPMb0+o0vh1l1tS5C4l1RRV79tSNkQwesoX4dx3xXXRbzyv7jNgQPtm1cT+G
vuHfIGA5/cBgbbS5pzKfovcSdXdUoMO1q1SCAW6VeORHkCLEFFOaObb3J0QbFfjLI1BW03iQS9M8
+Qp8pKKrrDzGUKWAVKVuCC9saHtZWgndytwHQbLO137yfkpvaA1sg8cqxMTfrSc5RnzKKYiOY+FB
geCdjjBpPK5rxV2huYnS3RylA/oBsNeCuHE8AwSgoCSQ5eDV689BraqHYOl0U05jrL+2tTdvSJgu
ZUU2W34vEbV+hy0Nl7wZgRk8WoA9nn3j6q6QYo6i+9CwFkYcjEPGK8m6wZRBI/ov8NOqRLHQ1d5M
iumxBENRnGw0kDj3/Aq0nXE1wyduGWQ2lKxmXVRa4k0wLuFbgjFK/Bt5LscEEcyiKSeGzV8IfNmr
mx6L/QSqNuoLqEVj7Iibs0pyzOGWZwexh9tukOQXxDYAhOlotY67vofm0K6DhkK3i1Ij3ikaeWmu
fDr5OSO63isUvWneVon5L0QN9Kv2qbtxSdXxg++t4Ued9jBg8MRAFPak8otRwFgFjicwzMW2smYp
0pFTBiVcr1F7Vtt5Kl3fB81+8e0gIEAYdn0BwROxPK1Nu5Idd4z0EP8Q5G7izmQ5slL/B3P+gG47
wDYnF4WdyMOx635aCceufOl7D/bNlj2D9718SHSIDCtu5yUoOAr9O6UwECjA52nin37a0PTd0kEL
aERFbss4lRrEvnicZbFWa9QOsGcWY71fWugk4m3gAi4GZjEQM4bAORJjM/otHr0gfqrCOYIouNLA
DOQ6dY6fbBiMUPPxlKx1Duxq8qM3MHHYjynh4j8MEAH0mUB79XejCOmjCVrjD0XM6you8CMqccMg
A9nlTapr98C6YLU5ZmTuLp06L4bgogDgwHnT1H5NvBjjljkYBodPyUtPYNlPNjeBr1SR8qpSH+0c
R8tBTMx0ufPW5Dfcv9g99HlIHUHqMVjesQ4SCYV0ymN5NrqZyTzlffeDAmI+5VCXNO2jhix2NuVC
pnXwvsuQGBQraZtPowk8mqdxYzv4/QQWcxDoDEDdYPQc4BJq1qKsGY+iPFvqpTnQyJovScIqkqcd
y8LjvHpU5J10ab3vl2YO9usKru1+gfpteLeA1d//tmvAqg/RVA/qvahE/GEFWA0yzzTW4iFpw7C5
1xmUs35xrwqGW9Adaf2Q+jMPv0LeJszuMzt2QYl823s/jvXIERBYTADzUNDai8gcRkW8dG1zUD7p
flOemrvEdU4fZYBws09HKModaSpkf5CNqSWEK6RYi4G0BC+x8RR0ronTh6iuXLtPuhF81L5Kze86
aPzo3pG+/2+GlfMKwC3REkFtMOF926/80+jNurohDMynciRN9j41ftDv0Fnrp/0SG/EfMelAMI6t
l0+eNpYXhjmvuat1M5M9xe+JytVQuNHESzCyG59UNstnLr3myL0Y4rsmA38fAgxK3UZxk7Afi7ai
LachWdcy5nwcc1+rLnyvZDPU73AAZVcQHXFPFr2P4/aQdpZAgrZJATzlCw/pgYwdkXk7xZEGi4ml
6XtMOTxfFkSZvtoL3XhzaaELB0kS1U2L2nM8jLwfFQM+xm9Mp/sCrFYX5c1kyC2KJ9sfqV1Tum/8
Hra43JsNcuoKfjvxLmOy0b+aaGXfdJS0qmCDzNKdMEn0iae+m+5aFmawzaSwc/gAwBdpyyEmEI6H
qKGJgGbMwtqsM8QLqFqRnWQ1btN7m469B+AhHDgpgzRPPdP/gojX/iPngW+/BJXH6l3LVzC0ZjQf
k2hPhn7N9pMijm9QFTLtINQGyqzSEIpK964PFvnVZ5D78vIag8lu7ynPQuBjiGE+e9Bt2415DPRd
+xuuBlBCw/2MGlfCXkce0Jp2+iPx/Gkp1ChrREUIiAWlSwcBzFy9drjzosVQfPKBiPZtZlKJwf00
jbnAdNbl6ZqO/nfaZK3IN/WKCFqj80hRNYB0ViB6DS6HHOM8FjPUkVGOwn0iLfywQwTQPhw64E9G
9XIHUCwI+4ut6kdjSb/salMt9X04j+J28jhvy2aS/C6gndcfeyh9+kXgOHu2Ld4hRF+yjgNph/Fo
0TYybHaaa0NzwEGSpaxNT+cbHSPI5WvI3FrMfFZfFxCcH+2wUOCnpnSuCjM0xs8roJpPM2MuhiRf
oxHcbKi/GFtTA3FxwqK8nfXyOFideAcwd0JWLAipn6mb4NYAlX3+CA1UhNwe09K6DBAKujwxcdi8
gzaN7yPuw/I575huKKzWA5NIxDAdxsUUh2u/18oXXak9N4T7peIG7shQFOFlFC3Lo5qHKSoCJNdN
Lmoyx5A+1dwWqEBJiMO4WvbAAJytf6m+1TMvhK06INiQow9FwjMkxEELpa0cH0TW7rmYk+UOVgwq
Pqm4jsIjH+CLfkxUoMcD8yqN345BU79ASHvqKfkox4XIDimQURUFZE2mLI/bZKD3MhZc349tHRv8
thFklzxM1yXO8iVOPfkV6aocv6RyFNVj1VOGGOgjj3cs95LOjLfWhSsK23DW+hhUpH9gGOSwMpVd
rU9xlSk2lfgvr4FvNusT1MGDsqWFwNSwIx78mPK2zZCdITj0cc6mAO10UIRVky+0h67PbE0mjhF6
tl4JJd7IvYehYvwpwF9bDysmNSyfvXCadj2+g3Ef+kv2Q5B1rHL4c4r0KBWDYrGOZpgoR7Sq7K2L
qfqYrih6dnHqUmBqBwYd5DZRenocNff8fCbpH+yehjJ9igBR5y1PFCKRBw3P+xnpMwSKcLXYMpiq
5mcyp9mC76VNvoeuSmThUsqeFHKSsMRMJj56xIc2ycIp2nAob2oNDfKgCmF6Eqs7nL/KO0QtOC05
RbviUUVUzIdB4Z8NWR13ZQcE1X9QSoej1YjO6fsmdvM37fr2QfIIRWPTgUl31408Rv4hK5bkgjoj
j7WvGKClAjyVsKorW5Kgi+odNEpivqOjDT4lXZ1OuY4XzLdBGRseIdwNVonH44kWgDOG7+QMvGMO
3DXVB5Rg8te66v6Wmiwbj3PP3VdoBtH7dqGQ1zcWiDZkDwH+H8TSRR2bLt2rLvIeh3gwCMF1lJ0M
3Ml+dfB3G54yZ8JHHMxoQuHAvA+YfqQ1Ujze3WAAUn2Ke69XeYdq4n3VVcwv42YSH/FYcX2b1gPD
Mk3mP87eQoNi8AJ9T8nsh0h41VrdEjHHX5SPLBaPUi362C5ERKWKElB3Ub2tX6CfjS8+omaJD2qC
udRJZpKn+dzj/ZSZqKbHdpFTmnemZeBQCovd9nHX3fou9H8OMetwz0Kd6RkOHeEvTzBIRC2atvez
lrjZMmP9JucW4WeHTyH+2sI2fdhJUOXgiauThBcNKp4kX5oWiP8402sesCY4ZVPIRBG6jEH+JOKq
oLNvwyKKtUl3XWSDO9HgjEKEM6n6vFV87YvJptVwpC6OBzAPoaO5S8LWu0E94bE9ERP5WRsPU7/V
Tn2DenrlHW6YEXfIGg1UPSATg6s0G1QS7BVuADDu0JL4rRcxw3fIQhbh0CVd9axX06JWMG2U7IDe
IyQXIQaXEepcBtxvHW7llEeWD5HKAuSboN7ejqHC38YM3OdQQhwGUnTrwg+rqdycD00fte+NDfyf
sGgipmAy7YZ9n8z4/ieU0i2+X8ia4F4gwc8upZyVIgmQ5HcVGQIU9AlmK2IQdC404SEvW/hrdnkA
KL3L63mwccEFUEd5qmwHG2LnAFfzhhigXKnID1ubad7h2mYKFzOXQR5QX8YHAefmbjfMsrU7k6Rg
QzdC08IbbLXgBUN95Vi3RLR5ME0mK0jM6ulhrvj40EMtQ+dgztPsvkKxe7S8j75gRFuZXDglFPTV
afShrYF12iVes5Y13+6GyIRwNfP9CWl92AKJXMwmNe9JrMI6N6SO25tBot2YgwoWf4RHk1qOamzp
F9BuInjUs+C7r/jA79YGWiS4U1c5Fm7g0VM4wD31XTuQ8Ucbe3zYr8hqf88rLuOC4yf+JwCvRSSB
E/2969F/ypEl6ua4hMJgPyOvETkgTqEGl1c0NFfZRlwMmxgZy7CS7+MwW3bD1QBTJ+Ky2BZA3Sdo
ncVJn0LlYVY4prAAxRVGFKcPZnBLinYO2i2PEHPrTA7goXoKWV+te+fP4nffzTCxzpKZIpuaqwQ9
oSCun7eKBJcbIrbbo9y1v3ARBA3kj4YGgjPcYENINjf7RM7wF0U/YC17Jjx6G+s6fAQUKvgwjNSv
C98u5oT+Zo2qKU3bpyFOFpuPIURNcgIVyTjPEq4+BVXcPIfRFP/Ws6boVFejOMwaiiQFSjaU4jGq
3wSfIJU3XbZaleshg75WI0ZeIZ4Hy2/E/kzAetC475HwPY69NwwtYN1lj/2mNIXBat3/FLHT7gDP
EiVL7Cn00Qkj4ftqFSHMtOc16nNPQAX2EHHkAjn2ePox+u1g8tYSM+cY0oiPaSb0XQL4oMgHnITH
SbT8SwNhlt9NnVRHZLKeg15d3yL3UOTUuVV+dRaw0XyUFE2CIZJ9lTP4oqGPm2qvR8LYBTe64U1z
iPqQobc2rRVu/z6YIapBGcJc6ybXnAi8TMdCqm2qJrSPSsDvRfig+3SB/H9t7IQHj4MjNmNgEPOP
4nGHv2E/wNsmwQ3bR7Ir2eIETj2tpxlpgB6f0XBJfeQibH7fInkfYDIArYK8dcT/laDRzfJ6bHkG
/DJXzz3w4SQfpwk16zzN2cM0TQLKcn0bfIg8P/hOee2CYtZT+FNzKp5aHPi1SGRob+BcPqaFp5GB
nIiBPiF6k4m4gWMNzQqv1fG+XlDXwgLOT13eBdlMdulYOQ8JmusXBKex+Qo+P/8iadB9Va2P1oPy
F5bsdTW6Z2Vr8Z62MIPOFSUqLJMxId+qeoZZskSzaUWbOfKfm7iL7hyG4q7waw+mGWtq2a/MCeSD
BrUT4kCY+N9IVI9oaTHLkDo5qe4IxFw8FOrdegdPxrUuLF0xpQ2pIB8D1cansLPd1yGBRMeuVgn5
jXRrwdfoSfJBwWV8LGt/6b5glNE+BzxZDLDhwv4IwHkJ0VZYkQMRuNPWgGcazHzhayqelwB4rVxr
On8GnKPXBZjaBKcUrgLhjo0iQPZU9ajdRjXbQ1/BWQ8aPkl8lGnD/Jx3YkFPJDNeXXbVtEVsOOs9
Sh7MDL2yJPs511L9tsCJq3zIMqjAR3pqAJKHbsF7UFpSXixKyp++QtTd4VglvxeE5c8AjYnPTaJC
dB+aBBlE5QkEUM7lOBVp03lut0YBvCRE2uJXd5PyMzQhABuFuhC1XjlTIrerMBtPo3UIBc5EzSP1
GJStSKpd2VnoSBU2bnAJORREvwONJAocjyE59aaHCyDKnPizbjHGe0g6FIYFLmyd4vPQPfRUdc1n
SLlBr+rkN80cvhviFGdotbCfKmrnkkelVyhTRKZusuOEbi+qO0Hi+iZCk5HvdN3ymzGard33vqdp
HvR+MheG2DEoMqhkd7txjonNQ0XSHxjFTHgtS2VCtGwGiOIEaDEfaBu4qGDVOoNW39XdLYddincf
tajySxtRb8wzHaFvQ1kSY/bRRQGycpsJ9MRVKz8463dNaUQ861z31NSP6N2z7/r/cXZezXEz17r+
K67vHj7IYde2LzCDCSTFqETeoBQoNHLsRvj154HsfbY4ZGmOfOX6LIkgGh1Wr/W+zzJhd6KnzYfb
oXQMCutL5d6UVVMkx4JT/r6uhUK7KAj+I4xutQx7NO093raJcLUyarvbABM29kMvsyJqZ1U+dIPH
VVVOHsF8TNTRUbdzg3c1PEzoYsMwXiPvJ08U4D5aQlO6nGtO4XgtwbNFm+OyH9smNMg2PpjVqIlD
0GfZI/EQ90AtbjzwogFJGfweZc+GRFH4Lqms+jH17fiDnKfRXbPIYGIH6hL+Zsy40WyWvncuvCpv
1KZMWklMDT+zDicCtHI/lY4/HWsydY90TbDvEs3L003LaR+EuPicYquPhiHpLhnLd4k1ebAwSL4Y
IQ5kMmyV72iPE9eLG7E4w/tWzfltnTcEV5Vf++9ZVnykxo/zy3qMud2jl/bNez3QtPRIZzwLtc7Q
VOu9wlX8HU1d9gn1ltkoMG72g82d0OYSkSmiuNnhVrmNfUX9np6BTbYJiszZ24kyaflQ5XbNEenW
d+we1W1dFVPGqYCcetvFjhFZTltZ5LGU8Y7wTbGUkFc7/lXXkCO96rizQQgC8HFwxkndOaMxP8lK
DulFMPRsg4nszUNfusLbjCsIfVPHjv+stY5xk7DVsISbZMijwpuCD9juDfKwaeU9znGL5GAMBp8J
FkvvIe+7KoNJ7aLXr8qu8cI0wL0e+nnjiX06mtLY6T75AE63NkF+URVlTD7PSfLQ6jzZr2Gsvy9q
0nfbKWuN99K2iw9OIu1rmtPN9NnodDK/dTLNdC8nMRjSRiFrYINpAZyNQIjP3SDj/oA6JoGRHxTf
5hSJZNguHhcilIV6ufO7uNAjtwqcm2qQLA4xZRRx3MSeSGwSa+pb5YrmzqMs9sM2W5XBIyQQYmcn
zxr6SSmDTbEkztfCHrKvtLVpE4DFmTwkdHTKr+pKctM0OQK4urjedEHqDe5ml3h9eldZq9zdqbr6
zyUnq+sc/4JHMgqjyMva3mAadSlamk5h9KmuuD3W71urTM+oP96slKLCQJTpYQY5VbXbgr4geSyK
CNrnu7IcEQZJsUfD5e5jQMebOvDPiZHeeiQaFzy5q+4ESejLF1PmrLttMKbRDLJozXkF5rYdnHgL
zJmYpUbHsE87/88Nm3R7NSjQMKhYtE6lA5QtE42CEfmwqpeR6ugMrwXecDVI5/uf19QhudhIXNbG
r96JjEfLKC1ksZ5GsLedQ0Y33E06WZLijNbv/4NHAXBBA4U08xXIxZQxN1TCw6jgDL9xqEwdHd2Z
D7OyzvmHX+t2EKHCpkHYtYIQ3JPPJlmenJ9eFkG1qG7h59RX9kBx9/cv9LqIzqhZWAMgctirafvl
5ABSr2K5UhjJTm0hisud67M6k1r/SmXSOvO0Vc33sn6O65R2zOgYCURoBvzyab2xVEHagHPyKkF9
YSn8HYSAG0dyo/WEGg99MBTU/oZ4b9nTORfY64XAAsfJQ6uxldR6aukRciylMYGXzGMKhUWg5gsa
2tcPdkCmM3Zbbmd10N39foBfSwZobGeimwdyRPucU7etn2eeXflBH6GjVJs873syt7nGeY8f4Y8f
BVEOJSXPAxJ22qVnigOhtECVEWRVqbiqJvQkTvqKopPpetkZLNVrWVKwGpB0VObUzBB9nHzLtbTv
djlN+mKrvRhhV2y5U5Hw8Si4ln51X8aWdcTtfuYt33ouC29tLQ5Jkwv4y+dWHUBYrtxFZGWl907p
RXYzuou7pVL0IEpz2FcZ/a7Nman858PrY1k0Azr14Ag7eXCqd8vaubeIkq4bj4bKl6PpSQnVwi/I
rf/+YW++pY8626NTJpridSX9Im4h19u6sp+KqOcMxvIkjZ7MT6nvcjnfUEJs31cBlVqKVecAGm9M
WIzhq0AblT0H1cl3tSdl4uHRCL4dHVFZqax9S3iNAkMvz0yhNx8F3Q26HPsXS+TkJTOHXTTt1xH1
Lex0ACgdrUtu7LapzizDt8YTQgH5LM52zMqnO0+bEQ5qdRHlPsBVWKT9vtFUDWLYND4qqzH3s+nI
LVw5dWa+vt5hA4KK1XzFw1knJzKsWG+7FnA481XapHQCoe8avTdoYSmc91nSTx9+P3PeUGLyQJs2
Ef4K84Rw9nJU+2IAbUCzD9p1VvO1FffTJu+5kiU9vbtiI6dMR7LyWBb9uBWaCnayzM4hnN9A6PFL
oMBcZfEr3u3k9CKIHqAIiBINedxdLsSeDzIY8u/p0nhDBL2dDJVIYHGHahHca3GVtcnWAfN3AbeF
yu/vB+WNmYZ/GxLl6iGBK306JrPdo4RYykhPQMmhUxoJ+V3nMqkWcSZEeH1uc2jj8rc5V8l7nX5v
gRyqLZKgioJCBaEUzXiJrkE/s3TeOMtWVyp8As5RWi+us+6X/aEuh8Xyp5IX6jui/tIrnuul7d47
sYsTdaGvXae108OfjyKSBsdA5Lv2IlhH+ZeHUoEeCXn8MlpEO25qf7IOdlDHu17U1RlF4Zuz+OcO
FDCQTKCTF9RoiLagoK8iWyQfG4mU11Kq36Ddqa5oxBEfTICJO6CX/cfaWrpNUZj1OaLoW5/y19/h
ZBInppZY4xDwvhPwIBIoRXUltML8871p7cUOrRlpIRCVkx1C92iJPFP9iHgWhYhez75SGabp7KLs
r8gvSABkuRKPHIfnEMpvbU4M8Erwo/EzINqXXxRT5MJOkVVRVdjyKvVaNJSz6NARQvMbNCRjv59B
bz4PDI+Lbhq8irlu07/MoLTBm68VHRRavZgjavPjxtFyd6cc5DdyxfL+/nlveFK5zsGkWXujemyK
6yf+5YE4NBN9dooqisuiEcd85kmb2nTiq3l0s+tusob7vkeQU9Hbhr7NIzoxK9cWNzRt5UdJXToX
pczNT7//vd6cWdDNwHoCI3dPMXiycqw0hjMZ0WA5f9IklnIN1POZIOLN0abJNuptzjyy8C9fXshp
IOdrEhAuZP3TQKtvcmNEi0Ze911HHuHMLvvGpkSnFzZaIE+UhE9F8cJtW0eRBIxoihocTSmHHUIm
hzoZ4ZoeD87d4nW1+tO3JAbF/sIUduAom6eo0qXNDZs8VRX1VRM/e06Wf8QUNV83xrQcZxtD7pnX
fL03/Xwinmq6IRHTn7pGRQkMIJ1FHXnOkAHidez3dhFQLPMXb5Oi8d5UBdN7ngcKdYaHaLJEAfv7
GfQqoFl/B4ipLhdfrjSnkuuhU3aWzRoTW/dcUFaLf5Hbq9NNUWGvisTc+Xrjb7K2kH+KlOPJODQY
cjgP/AInswrhjDXEWQ+bnK7bBzm0SYT0tA+beaQ3lLLPIcJfzeL1eRi2aEvPPvUqnuEEnZN5KWt6
35jZF1+4TbH1SJx+XeCtthtz6c511Xg1j3niaj1eW6Sg4D6FLExlgOyHBA02FkU/Os/tb5RAjprS
hucSMaN3jWLSO7MlvApR1ocig/fgMnFFPu3HnUpV+cDg6kg2fhUGwYI3Eq0SIX5xLkR56/3W45un
rArF19B1zbTRRVRR6ulFGzpa2ZYHsGGGH1qLPuxJFeZPFYO7//2c/bkwXtz/eUeQwmS/WKhgg06m
Tq2QjiIAbiINy9j9QOKaKlhAR/AiGy0gafBqP1Ldy6K2SfxPpBIq9CUqTq4E6mtECEi5I8Ft9EEI
I/bDwkTi9B/sJlil1hiRFM8r8y8pP0sJN64jv6mrg0b5LCJl0Oz9gGqPWGZ18/sxeWt2U0ElTUY4
tx7DL/foJGiH0iavHzVjO2+cuRC7SRP2Jcy6HPZVds4X+3Pynn4DTsPV8KYDXT6l9DVuifapHJoo
Hm0KzXq83BJcJNNlTAOrG292lyHqZmE9DprpXWd6Vd66purisOwW+67pyVf9+ZBD2mT75qQiZXh6
GKqhaVVfxU1EF9wyCvq6OVBpERFgLmPnoW88s3+/sdIM8Bs0qaAhEK6mk3iL+oRVJfrIkGdWepDd
8NWZ3STyIebsfv9xXx3zhHP44rkAAXYji3fypMWOhZ2Y6CMyguU+dPXUeoaUdw5w+PosWOcPFC4+
6ZqZOLndJCN9W+j91UZ51eg7NL3ApS1Lu/CXAuSigyKzjT3ryI3hHJ3q9T1vzfByr2YnwR4G9vPl
9KUDelB7o9VGFtojLrY5KkzPE9sBnpWKGmm7x6EeZWQK4hx7CJob0cr+Mzekc013X39VmiNa5KIM
x2AlnTK285HsvY4CE0CAHx+0aZx+BCTbb8fBaeWZGfvms4gruV5T4ofw+PKtURn5pC54lt/qQ1hM
FtBdI1vCaZ7z6PdT6K1HYaoMaCZuYDo65atV0mnqxXfaSJ97e8sUK45mXH7IjTY7szu/nqzrKsR6
CUsYYOXpToQ4wsLZEvApp3zpQ+rAmEBEnzTJmdF7lQVmzsCUNxg+uoFxHrwcPdxi7WjLjE5S3fyx
H9z3GonL7aKyPnJc+k8vFgUnb1Ubtlqbn1mSb40nr0hSYmXwcOC+fHhf69YsFt5y1Ipg16HJOCI/
Tg95tzRnHvX6mP3ZFZDO5ax/YomT9yRhaDToYbvIy5xhVzS6ezsTOUW6FzcoabkjOYhrgu5MienN
NemhlPmf555k8Ey3FXpOi1U04+wJY6uSY1n6xs6smn5X0Y1yC+iwO5ZZEHDCDN3DYnf+l4qe1ed2
9jcGm4seuRtiQpIhp8nvxU4ADudVRwsQ6W7woOkXXok1t+2Cc1WuN2YvU5bpC7fZ5dOeDHZJcwTB
/byLZmRUW4p8w2VNQfvpj1fjSl9YjaM8iLzLy9kDg9TgfGy7iJ5d1b5Rs4joXGeGU2VMZ06p14EB
5mJuNNzeKP6wxb58VA05L/Fbk1XSFl3kF/ToTHqrep5YVKE/Qcg5syzffCAtoHXegQLNKTVG+JOB
AtTr0JWAcxxxU2+L3PmOfhC/oZMXZ1bHW3ODzROqGPgYjEwnZyPdmAU9YOoeRkJibdLK0UOwhvpm
ZlDPrIi35oZDG1eKhJwOMIBfDiUGKW8qArpldIz2nTHSAWwbuBn1mN/PjreeQ1TNvQFqiwtL7OVz
6A/XiDxPQPAOvh8F8XCN9fNc37S3xu1nl0yWlUdt8OQhkgutlsRjF40iABeLPGCXeHLZOhXr/Pfv
88YGRiuvtWcFoQUvdrKR9IYzqG5q6AZnW2vbX1B7cdqjalXp9A72vLuRqfpjNCTTnpIA+cU1A+ud
di6j1ZZoVDb2kVFycw+6sTtgTL1t5t44c+C9MZLsA7q/tlImfjrFBRgUBKsxqPrIz2j7Mea0uMuw
DW9GH5nN70fyjZnBMEIG8lY2AbXAlzOjXy3fxE99VNDM5RbdiRfag6POzPM3VjDHmkFgAr4zcE57
e7oV0K9psZnnRT5HmajFoWrMjl4LCH1IJf8HYRC1XNLBUGXZDE+Lx2bcW0YxyyGqBY5vSYvYsK0I
A7NSTP9KOvyfb9N/Jc/17b8uKP0//5v//lY3M3UfMZz85z/fpd+6uq9/DP+9/rP/99de/qN/3jTP
1cPQPT8P7740p3/zxT/k5//7+dsvw5cX/xFVQzrMd/K5m++fexKPPx/Cb7r+zf/fP/zb88+f8n5u
nv/x17daVsP60ygwVH/9+4+O3//xF5CuX+bS+vP//YfXX0r+3UPzJX3995+/9MM//rL/bkGgABtN
oZDokFX619/G5/VPNMP/OykargLUemwQDmuQUNXdIPhX1t+pEtvEJus2wqTkj/parn9ken8HmkRK
iws60eY6g/7nxV98ov/9ZH+rZHlbp9XQ/+MvorqXNxMHHt1K40CagZmeWO+0HUAz6z2tVtUP6Ri+
uhOerZpNH6A23CJE7vFwlQu2bneel8hA43YVp86y9zEvP8eBWSSPcRVLa+92JXKO2l8QdyZei0us
N6sSweW85BtDWZb8IlkQCO1bGs9vOmuuiTYaD/2tKhzp7ox0MbuHRsM3lNmFVd9qQOss5G2piyx+
sp1+vyj6m4cTlSoEh26rF5tqKd0SFZnmOVHm4pPBveYjijaa9hY+F4paYWqzsdXbDB+q0PFmhUsW
S3vbon77IFys+Pjg07jbcxuqflhVL7AQksRqr1MjbR990jvG5TDNwT5GK0xxY6SoGwIZrfF+xxlC
VdxWi6S/tIchADmLbkb8kKu4S2wzKpCf3486tOeQRPr8qJm1nmynXkntYWmTOt9ljgrcC4R/4xwV
eD7fp4bLLdst0nGP82S2KIQSoG07La/Eth+mdnriX8Mykc2kxvfcVF3tLminRu6QyelsIqLW77Oy
NZx3Kk3KeWfha0RouaArDds+bh8HCnByAx6hislKqu57W4rYexBVhfYbcG2zHHypK+yJ4zQ+ongv
IO4ilEw2zZSI5VZaBjE/Rv8cQWdrJCjDUiNIccQb4sKhQasMZeV514lutda9t7Qq3cYYC7lyZmbz
WEt47UjCY/NupFNBjdRNDBfNsCw4pZQS024mWWlvYPBM7fUgLByh8dije/VJxZSR5Si9PRauW2Mq
1MvlAnFaaoWYIfzPsiehtlXKjrHEOVJ8EpUXe2Fhww2MnHis+iNtTBGiqqwq28cxLbMfJAqLBF8H
/Xu+10433WJ0XrIN4l5tomdlZX9Bz8lHIjU0xrsYZS3mRB+MQ9QjHG2R5Ji4nfQaf+GHxsnHr2ad
EW/WJgaeDZYZfdmmedwMGydGGXuzdBRYLpKJOurOTut+NsJurpI+ajGKljJseTFGVy1ufFlPbU87
ZHvkaoD/abqtglY3tq03Ku0BZR6dznzNYLENBp4AaowlP1QivsRZ2E3T7WTqkFg3/1qKdBmAyIAP
TvEjGqfqp6cJEaR9ENq8ZGgthTXVyWawalF+Rx5eLCNyQzlpiArztMaA0jgiCD5OonYne5u6Ew9e
gql5BDcwmDdFXiq8tj+n62K2sfNZGpKPXmo5W8O/Jl23dj3e+Y3S1dbsl4piXT5arA63oA9C1vtf
POSgDtpLjdakCNKcz2bn1+6xssfMDJPZszYNjts7xsSiXiJm+1GDG3Hl4CK4cY1RA7GLyfDrpI02
RIK4/p7lhX4AUpJdiiTuItWbzlHijdm4FS68La5vdaDv649EAgJYKtPFxaSV+bVXIJPZ2Lmeih2A
DTmHKh4sLDW6M0YVYrZPk0JX6xS5GWVLNj9OjU/W2dOrD4HycwS0SVI/Aa0PLgsAEvRj1ioxbmQO
egMQSLmFM1N8BLAQHFtnrN85EoY5Evgmu6Wi2cgNQmPrkJC8wigGBfNDMTkPvpg6gy+VIk+3dTUM
d745SrnFA1O7q/wyMxmf3pt5hEwNarEaA13DO9gio0iXDc7i1AwxW7bbhrLHfV53mtia1NxuXaOs
rwy/4RtYmnwvp6Dd9CAyLmaP5rA+Avo6bIbRQUDdpfczcfTEGPrzzVLJ9gqWXx7RsmdmOx4+5N6Q
Xc/m/EPPxu6Tj3veiRYn1rINMXmlHcGIx5+mPHuQS5cch1Z2V7x9sVW+lI9TMGLXVWl8zIMxp8GC
rPdNztQlDWn1Wy/NqovFZkGnSkBK0Cbf2NRNsF7YA5+Vm8EUQXqfo+HWnUL8kPVMX52Cu2bYgGCr
wgx9214Pkpz/A0TyzRisDJ6xbbsd5qwS56rtLu2GK4JDk9y2zK6WANcVBPtefvNFkWbYJWAK4OtS
8Zd6oVuJQefgJ1l2NToJzWu/pilmzCiOEVWgBHL3epq0WlhAOM233jwQwgZ2ZkZ14rrXS1HkRxz2
/p6dRF6Va29XbJnJBeWdFs+ttzypuRo2iTRluaOZuAsqQc/qrxyNWQetAANVVmfDgbQ9keQiDJyo
dEw1L9JVInAoEI/UoZJ8sXAacoWBcLKfXaF+xPrSvUuKOtlSMQk+zHYQP/p67j1pPj08tnbffB2q
EV5INsOB7PTYL8PEUwbs2t7hUXngXWIozYJLvVDtvW2DofaxrAApCcbmecbI/8PP+vaWHb5tQ5+1
d41sbPhmGIP3IIWS226EsBPW8eJdSaxyzbbDWYfR3vTvGuTFX0raPd1luOru2TDLqE+T5RMVUudy
8IXBbtPE7/wiX771+mJ8kkuS78y+H+64lwXUybEsVKB+aYHRJOpxiNOK/cPjnnldmmJ5v5SNlW0a
BEcdCMCuUYccIlTwiJweEbtZaBl++3y1ABrIb7tQz+hELerYfczzhcVuIjcLF8upxkgja95tgkQW
P/xhtHHSj03/0e9czn62Ax8LZrpQIDExWtHKdTB36CuV3JhUfyUnLZMorNzKwrSfZtO04zTIP+Xu
oNzdkC/q0uby6G3hMhT7fuiRAreecip6n+CBukOU3x8GbBDPZZbUFwtoiil0IERStjHcYtkLkjJi
s6D1JXtPMGbjeOYb+B9UYMx96BNC0kqk8Gq2uQRV/Wck4X6+mXQnc7Y4JDEXx6adFFsNfxEtLSum
cW2zuLaGgc9tW8eV9ozUDuUUZtI03ibFHCiEAyZwnGAadiOwymXDtRFbQjc37N2G5gUq1KWJKbrt
A3lFHUemq0Onl9u+xSB3P3qp0W9rFXik/jk3+7B0jcJ4qlPbeAKZM0+3Mpj1TTnbdrN3UkIhzgC8
AWE1KuxhqAEbeesSKaVXRjwZOet/NocLWiwBhTXZziEBZUH/OZ3t5o4T2VcXdjpS/o6JOjLgvykn
19w1zXc5Dw6EmZp+Wvt8AoSx89AlFPCdDOtgwTZK9lxM9dAWgdds1OLboIpGx9XC3tKJWu04c427
oqVjA1V+pW6d0SvbMBdGs5dWHlyWjQx8zHqc+HR9GfXDTAYtYDNJ3cs5Rui3SUH3HSwgYfemnDhX
7cZ2fhAcXbv4zlrG0Gy9C8PCpBR6eGHU2vQaYRkbvlbukC5kl1C+rMsSxJK917GD5DRS6XObJNzE
/NdwLUBN0cYuDQVxxqPXJBTwQHa01zlnqAOYsL6jXFJmW13qAeDwRifomJQ1DbQWIRQLK82erY2f
zyz2gntPVCY9wfpCGPClq5LhocgWjmW69CBuMKT7TG/pfjdrYl4pTFMaTZmrXedF2TyRWgPnnwnA
65DzpWvAV2lASMFcgGKUzxVOCspQM5RCXKgzWXBckoeKVJ8KR5XCTaKtepXjW1radm96EAVCuTja
lV5lfrtdpKMZF1x8BnfTWDL9CJqqdzaIwvzPY9kl29Sx5w5TROp/bC1dlPzS7D2bwQ2aY6aEdWE2
eNPx/Hks386t+DWFVZsf/SarrmiewfjP1uDk2Dcz78pVTtBFGE3sD9aQ149kiNQ+x8H9ZNPTnsUA
a+G7ORjtHWC2fOaNwe8cpeZax8q0+vGoF9CGNo6U+lPcJ0WP0mm9BAhMbHBp8vxjllh+HHXB0i47
tYy1fxj8sbGYQLbQuKrE2L9HI/6BKz291FN9OnL++0eo28NV0Fc1Tk2tkM22FKBltzKgd8oa/fUb
sQAv+iSMbvkoaZlsR4YrlwdPdV4fkd6yLgsnT7+bFs3sw3aa/NvRZ4ahb7ANzK9sFo7RWbgmbNXT
eSrpHgi/YXGx/IHwjOmhidcLoaixXzPw+TvUXvWxF3TJaqhS0chQfHfcASjMkk5HFh3GysJPVJgj
duUj0+7lINIYxSSuwTuAMtlzZ5f2D6kc7b4M0u4pmETwkMzAchFMWFsT2yBmStruZKHeVd6ty/J9
xiCO57HhyvJ5kEmFPUgswtpW6Vi0+7abvUeDDrGgDbBahto69P5oAGtya7+db5QZiA0Ws2Hn54Ac
wqCoO2pOSss3VmWpgzLt6mIGkbPnsBzDmTulX3geJC0rwf7m6tOtTuSxz4LuU+p5yQfo0u6l2dls
FlScDks5HYje5htba83PTjM2S0iFRlwadb9YEcFJt3dns7o1NavrQmY7/Ysme6JDLw3UcJQa6sNU
GN7eSwjgW93aIZpSmP9Mia8TEMTVUnjf68nQ6NscCwpmC0rMS79Ks8OgFtZIDLAJv1Zq+hdpPZlH
Tp9nMSbJd1dr1WEWhhVhSphI2uKAv9IxJFpbCmZpvRmcDGoCxBVxzy5ZvCt9iYyuoYoVFg2zk7M+
qKAjkJzbjXPmfsb3nWxkn2RbqzEIbWmftym5+G0wyHe3ZYokS1ijejcuxbMDZHyn5kE7dq5VXNpA
lQCfueSqZWlHraGVzz7AC1QUfXsTFL27EOHVnbPLKMc6ewofw7Vd9/1dFcf53msM7aLTEhxGPTa9
UJOe8EJuITrWpgHBA44EOgMWGrJuHFiF2GR+nV3oQ6zuzL76siTNdEF4MRzy2e2uCunpVHl9+8Ys
++KjKoVqo8nvAP85HPSfxgyLF3bpnvDCHIZN5wfpuLOKlLnE/DzGTZdah4kE6Fe7Suv7qtcHPr4V
4x/vRDFcYv6MtXBMWz2IBjNTP4qu5eJCVhaO0RDkIuyaNN+PUBK+eqNd3PRN08gLcrrqtvc0FpFA
mpNCc8q67/okOgLmfFgIZgfrUwccKLQ7acBj8LzpK6QY2hNmRB2s3hmve1hqXFCYxgsxOVU6PRyn
VD7YfqkdCcb7bIPhOt5YTVKPnIi6EzVWJeyol7batbH5CILIuKyyOt2UlTFgpR8zF2WF9qRPurc3
lVeBo8mmSwH3iFbTvgzzQWsomc2crV0GfAfWGiwNmksJMCzVfOg8y/gwDR6drNgXYMi5A7/z5BrG
JxQ7MZ32JuANhgry24S+UE9IZd2C23lfv5+n+P3Kv7spoLJ0xxGsUL/zcoqg77tK4W1DiKmDY3Sz
8Ta1lRbfzA50DUxTwcdKX8s/IAj3M/DJZTclI7Y9woF5205ZcU88uOwwwZpYaAyn+5rjjfsiqUKQ
MWvVt2kc8m4rUdfMqVbsVVnYeyJPjRoSmI2LSSE96UulXXMAtl+loeW3wknAfsWq5gq2jOY7hLVl
vddWtMhYFOMR0FV2V2Lb9bzCX7ZeMhdfl3RoADl1eXA0RHlJJ8g5xPgpDmjz2CjksvaCJIcyEqwD
IXGl/9yNlLQ3WJ98Zzt4syQGcLVu2E+6u9x5i5KfW2eeD5TX+uF27vJ5V4vhieO4fCCdPkV+Xha3
5SyOkrfdS9wDMN3cXD7bozs6F0s2LPpF4tFuAUz1pD0tndN+9suBBphIImuSnyChvPRzmlT6PYS5
ckO/bJMEmp4+BnnfHLQEjlPmaQ91jN80I/cwH4iZg5k0hka0zT25DjWIZ1dKLvmR62RFs+bYfdJK
yCt5Yol3GV9pqBWIrgFWGeX0xamO5HqG7dib81EKW7vvM04iYh6HpWDdG56UFyT9ko3gmNrhxLDf
xTaYqjr1NBiby1CBweotDxKSD7Nx4zkyvda7wHiMJZEdZA6oyzLX6ks6hE3k5prqCZQKMVwx/zDK
ady1ZpF+NAtLEljF6XYInOxipRW8y7HIX5te8WGhhrqpVPXdq339vdPDZNr1ZQ9ah+7lgHv6j4Nd
ifRK86vhY2872kVb+cOjX+lxytUgr83bjDhieqocPyEJC+gNZWIsM7nlPuSS7hrTBMxOU9q8I6m+
qr1Nl5Jkqldw8mDjb/v3XukSAVod1xc4SmSCoFjo7R7yIYnLFniF2AZDrWthCu7ow9zactsqiHch
2EX7Uqt0/gIXe4ru9li+58TtFEizlFiqHuuVL1QkpAcUl5FyazRdiy96qGOxrWnU50HyzLFMOhNU
gSsikyDb0tuNbWayPS5dfFOf5JMo83Nq1rcy5gitqJhT26Pn0lqT+0WwTMEwHpH8P4NAny/8UurO
YV5sOJtznQwbu5ZxDQipmwHVac3nXyoL/07g/5qwfynMWLP1SFoRZzu49FYJyFpf+uXZvqvo8lwv
X2hQVL1L8Trtk9nIUGYMcpsarTzUViHvtTi3S+hymn6mIvyzNe//StN4/s+y33r1oFC2WnFfPn/0
ZZcIwHzkvVS55ri0cTl4GkrEjWxwyHIBJ2MZjDM0NU8BzdtOrlokqQJMJhG+ZSioGdwjyQitIbFd
cEWIJG3Ouyh1qD5sajaxZlvrqBDouzwK//73I/j6FWhbuVqn8E9x9iLnfPkKwnNgp7okwxfdEEjY
dBj9BxGk6fwtLm1HvW+wCOocXgGzaNJ0/WuWZfS36ry1devYSVJMXFvabDs76ZQfY6nNxaWsk9jc
O/Q4pIcMZp7ptkbl5IbGDNXmTBHxp3L4xVcgdEKhSVUpcPif045RmsB5Nxv02zQNnOh7gYSbVjVV
ZeobpUgwRkNuGAXRXs43EjAtuHsUxjr0iK4+2j2Iuf3SaRNgsZ9fgd6pbnF7ZpxfFlSZKnTQhGDk
ELixTPg9X44zRDpoRmCSQ7fpMrWH+eDWlyXd1/cesccdNNH0OcgHyk1ZvjDIP2dFUAfME9zmphsJ
8P5krLyORszT7CzBmYqv9bK6TPkfoxEZMJaT6VBdPhWkNJmzFIEAWGfaBXPAwuLhPxVJ26hIm1nh
X0ogIXSfQOyZv0tA9Bsh+6bIrhMIX+ISpVfiHCBWwi2mXWta7KiF9QndKnp7CZ1OsHtma1mIlIBw
NuMwmx8d3D+Aq2icDvWiz3J7h4BKTdsSOeWa0mn9vebXZc0PLLUfXJ2ye2waJF3TluLJZlp87Usj
Rn+8G3vhvg8myyngG4HFPDfH1mXw6xxDXubYXLYcRmlVLJ6IGChciAaKLxhZiQ/3/l+bKqyTbNob
UEvda84Fp99BtXQUYu9udo/J1C/FdVCJCZRXOw8G2Y9VqLYt2oq11E8Wyyhu/y9zZ7bkqLJm6Vfp
F+A0zswtQkgKKeYhI/MGi5yYHXAGB56+Pu06ZVWZ5/TJqu6bNtu2LW0PIYUEzj+stb5FrOem6G3C
/UY9esEffFd/Gat+fedIVvCRmPhK+NPvKpmN3UqDTSaLZt5JfmcUAd0ZSRDItQvKvnYv3daxbwc1
0hOiEbTW8xaSlH3jmpI/O/Sd9ywwhuIQSla0BEK5TnfkZKzKs+mtgZM0yMmMiM0uRKq+AoEbBaQO
r2drCdqCIk8SSgzKGoP4B2JeXKgMjojHJRt0ffnXd9mvz4OrEBBoVQCnh8sYR+HviFVihtbVqQhx
agItr00AGdXFUp8asyFwvVCMNMzWoxxyRgvdVUhKzb9+A3+JWf7z0+Yd8CHDz3ZJZfDQjP9OJN1y
QiJlOTASz4uhTbxMONTBW8BY5N+3UnzMvnMKUyd/L4x2vKZgquvJKjLrm5u7ndzVnVs4scV8Od1Z
NePWpLH19EWWPMdpoNP0ZMw67fdXbfIBJ3rdxT39OiYKdzMagrWs1Ni7DrPWwx9+ud8/XjbsNiZm
OCcIPMkntX49w6BmEZvujd9prvpbhkWy3lkTgR4RQ47wlkZ4SqMCPclN6lc5MVmSiahPMHK6By+Q
2nu0K6OIWiiW9yvD3XgGDvtsLUSEshYT7jORgOXZmyS3jZm6BIuwgJIqNslsuS2WgCzUTTD5D1a7
JIZFyqljHOmi9gk79eSk9HN/0Ef9rkxE5g5khQORkAYObWQLv/7GtdH6tdvW30f7uhq0WdzQBmF4
o/RHlSCJbg36OeEaa2+JBF+Kg9syOqatoDMbeztf9v/6K/hNn8CbQAKKUAauDbYLZGC/VTyN4xQ8
Z9brWcHj/AoENJ7LMiQEPJtE2gMa9dbXK12dZfRYp8Veu2uQXsJQFtCUJ8J9Is2unfi8zA1/yjwo
x33ZmN4dcXC2SKauan6qwmXb6pL7covHo6+fTR0stIjXHS0HTffZ6gb3xSXenWxv02QA+dc/NWa3
Y99gzoa/W7O5mOPMIGo2GVKDS6TFdhOZM+mEkTu0lR25JKvn8doIuLWaTXy2I7mGvLOmXQauaMJm
GRrRV+T8SIT/u4ZTZHwPZcsPq/9aolqovLKj9AndtJFyJgHKBXphN52guJAsRq9Tpe2C777u21j6
Teic5Fpyp0yGVV0gH4rXIVwZarst7VtUlcqvo7kJb2uz88i2tEQd7u2xoQJ369pj4cenS+AdssO/
O03+R3Khl7bhr98VQL8oh/6PiqL/H3VCV9ni//4POc4/6IReZTH++P6/zoXMvrfNLwKj6//474Ih
8Tefhy0nGT4cQX1yNej8XTAU/M3jgYwIjKfbNf/mmufwd8GQZ/4tAKKJR585GSuqa1H7d8GQE/Kv
bDR0VzBNaFOG/ccb/G/ohXA+/loWIJKmZBaUS1es1fUFfz0fwDDnm5hYJhHksfYIg1rlBwzu6mGO
ZGeExmGt6pBU5mxo40rl4k00fZEERuecajP1i7tNZ8HPtGrFz4W58w0Ljuy01qufLI1fvAQZro9l
aGs0z9u2HHzZdw+mEXhnBpzOu9S9OpCH45CaDF0BA5a7ml+KZSy+eKL0i53uDO8TmxkgzuT+W2bE
advPcV9XCrF6EZCV4GnDedZVOYX3FXcXjT+DCMlKd1lYXNlzN5/CjE1T0lQlm7ApMGTcjtaMzrde
N+JXCCj+QVCxp49jxjiRNa/hMIVdTbEQX8bwk7w47A87NlY8lCXzmz4Beb64JwN5VfDEtJjg4bQQ
y0J2MbGQu2IemurG9Bn/rBU4klg3Ntm8jQ7CV7ItCXD36j47Yj5eeYlwaT7n7Vbf6x6Fa7TqwJiP
kmRCNnwBK9iOCPAiarp1vsV1mZY7vWU1256mXvxDYzvpPrVUTgKuzvxLSdpge5W6E3O3pLNnJRhE
h4o1vrN+Zz7jcvh03uoipW599ZDrVIwn7KnE0zmSVSqWu7V+bonkAwLGpm2/yLa6tVY2TpFL/hyi
djCJhF0WjvxMDFjR3aiw0+6OSEQSYIfV/kpGnhc8MrhYVULkHG+Yeca4dzZMLVf0rmYVgeT03t+I
933Z2gUGOU9A2e+JnAuH09iN5ldTTOsBxolkvLGyDdmRYODrsypV8BmLj1/tyjTTB3Mb1uyI2tR+
hYNd9LuyacfHmVUJI7jWK17C0Udi4VuG/KY7V3/Hata/t6s2bx2/Lo7Et/rnyagaI5qy2fdRYc9s
xXMmYqcQ3e9LFQ7NU8jQbor1Wvixjenl7MDeIGyw9q3nriZKP+0t9HRk3pIiNuisemuF6h/YMNQe
lDg9HINyhnrOEJywOInw7cNtiuVb28Mw2QHu2g5T25roZnzm2HF5DRLcMxLpWQs3It0Fxio/mq2s
jmC97LdeTKEb10Ha/kAjNoAALX1C+/K22WCeaP8jy10LYqdI20dKxu6gED70e5FTCPchNTFjYXMr
I5a3gnQ8M2MfS3qyZkxvp/g9DfRkh7w0ZKJQjN1eBd4PFVWNTrRL8FikQEXdBoPLZIoQY5J8NjPr
3JPXuvUtgO7VTCS37VdvFSgyUBGJP1U1v7aiiBuZV+Ce59C85j3gY/v10GpENZrOyA6xVkwWzKOn
suN/Ocn/yVzmn74CsxmU60TPoLX99RUGgNRqQisY9SpSm380s/L/8RV+O3jDbtJ2w0OaxQ+J9ubR
H4f/m1dgpMUajGCSf2DSCmIBuVxcQaY7QbfEZ5Z/EsZb1+rxP5uFgIoSBiJDC7wEMKhpWX79mOBK
5L1dslqpR/Icb/OpM583lC+fiowA/rPJiE/ymzFGs6pA3kqnSPdW59e3ws3cPg7YKnhJv0zNp6XH
ZbIbMnPd3pWYzebYk34vDqnLbvNiGibAAFFXnfWHAvlXATe/AVePCH2mLpR4GBauz8f/MoBjO0vs
T++zjt7ExRy/kwB947TmvtXOH17p+oX+8lnxSlDVXYTvJLTwh19fCUHJkJu1IQhK6l7SQJXn2d8e
UY1s8b++dv/5C9G+XQPTbL74X19oq6XXgNqwyIj04qZQO1uTaxrqP4wu//GTw9LKsAp9Pd/9P9yE
C7gZhlYs7E12LvZstrtaBp8X6R0NXf3htX4dXly/JUK2UFdf/xZSE/12wxd+NZIwKVn5E44pywRE
VrTA/rOGc+7/aSb6a0n014vxS9H/CkJXsJP+1qFUHmKtYMkd8tztXe29mXbMM4Ioh6hHSzc/qYwp
8cUe5B9a7ytA/B+uEbLhmAF6V2+y6f5+NWqnU1kH9CHqLXd68cVcetGqsJcixZ6ye1aHi81EleUu
Yqb6Jhvl9mRrQpXGYemd2FF50R550Bf3ZUsi067yOpmzjE8BDXnuZLwjuWAj5XZms7N4JJ5LMXWv
a0j2auSC5XpJ14KtxjaEX9IAAk80BA3ODMvt2VqgPJp6EpzZp+8L29NrfM2BN3YlK91L2W3jqQ2o
7lC86vlr3WnpJcg09KvXBYu/uwrF9+AQgid3IoX0KYMBhli7d7blpjFT0z5nnTa/jl1XPNRVOmyR
YSMU2WnP2G7Mzh8c8Gph8WRP2Q+eDxkzRFOyLcqWsAtQko7dFpNEJZ714BUWWBoyuW9CcEPP/aZV
e1o6F+RNZwzfizUbH1yZtydEYxK+CPthB+BzD/iMiIl46GZLHebJs29tRw/wNihOGCATks3+Fxmx
w2qJWXqytIKkaXZ85HtPpGnG41o1y323ofmBFEb3idpt/khRWp77rLfjvO/Nx5CA+wehrDZuSSK7
BBv0OmOmnEK5PpVsyV2zvSeAGWv0zM5xes6WGs5N2aMIijx2m8vtYAwZGUfeMBvZThA35aG1Havp
QOA7kOyGBe8a22WrnzvpI3QciqD6HG7hTcl5d3TbJUUAruxHCsPwWUvO8AMMpKRuSFM1JwM1NR3I
m0F+3sVQ2OV3TTplF3bPUt/wZVrJ0PtLvATpfMOcfEVlrjLClx20Mi+au2aPidRbEmlxfFymsJpJ
h8OO7F7GTBPfH3jGW4fWrovCaRr27Oqm657AU/kDxcM17bjsgwT8EZqtsWjV7YRoYT8AoquI9FfF
yepSUrGncTW7ZEnXcDo3fJT3YR70J52GPDykXPX6UnHt2AfNj/MI/BZNRa1S9/jWXkangLBjwSxT
o/TYQHZ6BYTSci1HhdUGSba2BLhQIepkQExZ3/R6zsuD28+6RgxeWKZ1r6tsKL/NjF/EPl3S0TgC
6av1M9PE8mMgPb4920vqn2q5yYp06Lb2dmsTui8eBs3iMmJPaKOwWBsXFrMqv/TbWHZj7EyoFeKZ
p/rBoSeDTlCONVJ+AYPrmgnnEbJNffkJrJByksIiVIwE5jGRzho+56A8E3dFnYMMxRo/rNrJE8eY
9NFYtXpYAKtSPjvdT0to51iajZUUpREcS6WmD7zVGjhDATaQkW/AOoGQFRVju56I4pjSGVJ0YLwO
KVQsNHmNCbktm/LvLVq3JyAphbGDZLN9UraN5Bcu2/YR5mQDIpU3ZYLK3b0ZrA5C0sKpm8xDOr6T
SB58rGsvZOQvGE8MbxwfZuiCe9dwCzKZVd/cFJ4SxoePmUMAOCmM/UTQaQWDKV0waVhLZuzZ7aHG
zjnkEGJt9XBxtvVTS6YBitNGXoQst29l4aXBQTdN2O5phQl/cJqcLT8kGBK6CR4uXleIi3gPBkMd
3CY1GN1xiBNzWpvNTz32QVx1tg6fAMspRMBhV7tnc5KLdQ9eeBB7YXfFGleuGreLy+7Uwk+dXRWN
Lurro1GozSR2WC6PdJi6RzNX1tNbM2FEkDEGGKdnN1x0TmzKgkHQxBGdpGVuLqSrWssL71vGpBLo
D5wvc/d5pFuCxOdwdEhP5yhLZ/JpznaJZgkXAMUYHAxWNbIX+mClWvSsasr2u9c6NXbv0lI3Ta8M
ROyrse39OiycaAaM+JSzrYObyMjtFTqd+yqnhbjnUnY3YSdyMBqACOI+GFfkcba3XcRQmLe4Dpbp
pVdmZaGNlfJhRPSAGNL2v+pJBMyswi63Eq/aEPCYLdzG1zoYi51csu5cq0z5x3YkfvLUpwKvJSnv
TPEjVFKdfqb3K7ebmtBzhJrjZjmYOpyheR9T1NjYLuBgPnqmRzYb61v4kk0rvtRTLmQcFG7vPGjq
x0sv6vmRDmxzjqLXFnlmSCNi0qqzO+FI70l2E1ymzUOEuAuIDmUKX4wGD7t+Xbzsg+RNV935zrRK
crPWJUjKCXTccSFFxHpDBdjRaHl6OfsojI7tgBH9dp2FnV3bcHVaLaN9bro5REunASOcM3di0xKY
bfhANIMV7hdrZci/gsfBDOCHREeLMZtgLSKh7a9p9PiDd6yq6gRyy5XMaAZbdTZYelVI4Nv0aQ65
W45z5VnekWeDOroMXpo7nN/DoTAz9xNLDZSPJUMHKBhiHo+bFs2n6873HcmQ8pOMkGyQjMFaxpy2
86mvPRwA7AuGPKqsXEAdVdPDuBWzf8FVvoidM6+ZSKphUX3UrqH95Iyb5JNd9KEbuPsAXykwW2ta
PNuskmkJGKN7pZXutykgu36lqjjAFF0RTZYL5UikXJArLBI4wfxNtIccmTVLBnAfJ2XOQlyq0NMj
GFREyk9O6/jdvppm85lwR0MehpDvHYCCCn2k6Wv2ZNCkyASFnfO65fkTxzT79dycmbkCv5zKd+zD
ob5rjLrc+YPs7/rOcIJLgdKVMZGq1XRuLbqoxPJKhgQjpioS90218jA1WQg3XWns0rVcbmYTrE+7
UVot1Vg3X4wF6Q66p0Az08GzVe+lXSCWEAiO93aPefGrYfRi3+jNJEwV+e0RCfZUXRoi5d1jEdhG
he+HuH0qz+yaq2+E/crIRrj4+NL0g04e0R37mfJNj6LgMabqMLjzxFY2Z7UEIeP9ILA6yB0yO2Fx
4UeoeXPft9BkDhFkY3uYBXg2zlpViSPBtYV7yrapkjdDVZVx0Osx39vNUGVPIt2mOWbCV/W7YING
0BgyA27nbVRQ3foSDBC6nrGb7URRlDcw9VQsmc3EOrOPPaiOu9zZqkOqwzzJxrrfoRPNkoy7HyTt
ZDp8w8tyXIhJ3ddEfWwxXorgUoFaGn72xgztBKlErPvCPQy1YUietVU5Rn6KlOpxbnRf7dOZSFxY
t/54l4fS/Nxgo6s4SCbSj7aZJeUA3QA4QejgSPDNZU20Nzj1u2Z+kkd921hXDfIqLtbVPBCBqZkv
5jq21m1YOYRRLVNYfy15uFIYGGF2kpVXXTPttXfGu+c9lOnWPODtaYMPXc1Z9haasrv6osKSR5rn
f05xLCVI0bd93WpNMWGYn42FGK4d0+HhcbEtrAlNM6AVbUTA0AHQ3j4MNQLXvswDAsbQZe9y0jSQ
+86Ui0nbdou8cTYj/dpYQHREY0njM23UBKC06FbgWKxIfGZORUOcYpivHyNx3et3ywd5/BURLKDU
yW+MKTbrQjXPEB04QhBHtrtJhTm1FmPcGBaYaGJmfeHestsV9MK85LvFGuyXaW3oE5rOXG9WhoQn
40qhjeAfGMGFJ8a8q/OQbY2POvCnxH6FOSGoo6WsTsicz9OEynyVtrOXoZcP8YqMgchA/Ih+m2fH
kpTx+6Uw6xdyNEZK+b+QvwjuuQFMBPvN/eaOTKpFFa4beKMJ5iQYR3BVCkPHo7bK3mZdNAR3QU/k
Il2GezeZaNpbNHI/68KtX7nlApSiVXAews5CdjwYP1llrlzlZruetIly9MZN8948bwvUX+JVZfbN
c7qJNO0N1ylyfxitxA2lqKJLAVmKGtVMxFasS4yYx53fOjKY6MLCMoiqBQ6Hcg0WrLRZKlZA9y5D
bZnBnoRpibK2b61DqpZ0O2EwWYFfIFcodmJozAMK+B56QT3r8mR42rdOquwzeQlY7bCP4qJ9L5TP
UnOqyXncj9vUyks1QelscxBRJ47F/ERTlda7Gh9DsRelXr/xNCihYWwNLo4lN62brL/2XQXkOjFI
GL1eDaC0zEYCSFkrDceuzHL9FCAhYDiGufZhZT/1tfeH+Zatq3tgeUrsbYvXMLLgBreXySj0O/a2
GRGRXPRkxXLyRo7NbFz8PcLfsr+0TNH9G5g3ZfMCC4nx5Mj3CXDB7qp3m6a4gp7bIFyY4VIZSzp8
CWA6L/t88bZzhsb5PLu1A1UeTfouc5AB3W5am4hBilHlT15KFByPSSyakY3C52zMQIP2vWMud7jb
5HFwZqWvvUm1RFnvuaBkZvWtgxJ5bxgKoylTx+orbM1+xDkYj64Mu2RbEezcun2+fXYF9XlsjcoG
+VCwotvWofxUjsICasVjF38xM3p0FKTv0sbw/CEBfcDdCuVToTv3eh4Bg99dkK9r71SG1PEjQOtn
ECl1vNaECCOOnhPSJ8ZkvcpQO4A3e9Ps/f2ENEpGWprBISRY7At4Q/elW7uZmysNSKcd6+KxhVfz
pgQtq9zM6t5lFrVHHDuQsQYS7LOlOp8BnejPgVWou3y7EryWDvUMebB6/hR6XfETmzTSQAvV7SF0
cgDlMxFJfFFqOSBmUGssvWK8X1sHV41LUOwrpqL1Jh/yIkY9ZW0Jt5wLOoy0712jvW/eYBm3FbN1
BA+ZKR8pSdvP0yycgdJroJPdAL7uHFwyE8dERkjRPIJ7iVgKWSf0Lu7Bm5fhUmH8uHBFX2k3Tpnw
1vtH22rFCyLp51RSJrhMNyKyx0yC9vHsDPFi9ttPDhpxU4Y6dJLUy/VppX6HN4eP9dOg8Ncd+GnO
XQVnFSMFBomITtb+Fpg+7kIipk9680HVkfGjUVIrehGUEeHnoG+MY7t0zKiMZZjynT0YPDLA5GzL
3ndy/M9ibFGacB68EfsdJhad5LuXj057sgaDNXPVe/KmwJISh3WqwmjOvOoR4cvymbDu5slDDYMZ
K1vONcuai1Ypbl4bT9gdMdvNEbVm9aTS0d+bLJR20q/b+3EowqNXhSC7Apr3aKDfa2Jv9PSXaXIb
5MDW4B1LjPmMdUTvTklOpJG/70wjPJDPg/YHOTjXUtHL9LX3luCwwZWKPZUKtn8r9Xd/9eQWw3bM
WBKc1BIipmhDe4xxbw03mLqWl5BVzmNOwELDlntJvX1RNB0UaNfYYAA69vNUa0SHM+TTHULDRu76
Yq2OrZUysWidHuTVNBDYOwmdYA7mweOvLQJY/vFcIQ6tp52jzBUmDGRJ2vSh5Pcl0255NCzUowyU
1MWZ5jEOOtaHaQ4z2tWca67AwxYxvuV/GsKmeavX0qoOFecHomq3zhICssJY80EEO9+z5osUuA53
86jcH5iu2j1PevllcofdCB33KSXwbr7tcCXF1+L5NVgr/7mZWvzgAmZ39W0Lwu7Tqgyk88YWmPUD
Hwe3z0K+kR+Jpe12I2hi/r41xj00LRL59HU2SB2wBObBsVp/PRYlkvSLzIT7cbXQcRgzF42VTWOR
YFhV0A1xX+4BdIF/DkWP/zlXWGv6fOZxBAXvG96KCbuJ9+CIEgX60NFJ4eTT82WauXV84g92M/fU
w4Cs+Ie3MplaG0vbuxG7JVKG1HkHJqifGILRS4agYTHCCKLWMTACVpd9RQudTxbLOIxi3l4XW/Gc
gpNOlF34+1DItEg69tIlTGkugj0s5wn1lZ/37s5AiXNxZ5aou8BW2aMHFMiJOrbjVL9ceRGN2DI/
p5uKujfjwiKvbA6m6MzT0LJ4T6qKRm24mHVX7MPG+D6uU7phql7NH+nkGWJvpA0aCaHzxE3VdtbK
b9lMQlDPj1qqAe96g7POb4mXmNoC5MgoeGk9EHYBl2dWj5bRiful5osLK3PaV+hbY7MpNPWQGFOc
KFdXTN8jVdyZctjcW9DdL203ffiBmm/RVK1PzhwWF8C5G6esYLV2g4vlseLyO64pJpsdRoxtOvjK
nd43AEY+7pRm4bTFKHrLTH6lPGxpmhZYgCcR0MfSP/XeG72hvtEBRlargp90xMc6fu8oKscIGWoT
zx2XRiS0ecUcbxKOhHBGxifV/DZSB3+tW4/vQXm0jvtqtPM6zoOWvF3fpCe7hSUlwyMC/mKCo7dM
V8mW7G/RMXL6UrI59q7cVozzjcgxF7MmuV/ymRBGNdkcHD1k9YwU0n7272y7bklHGP1hRxANUBLJ
kvarNWmENPXgTycrrwfSOqj1P8CpIo7t5urDsJ2gi31tiZt0KxczoXlY9aHow3tuy8cqZ3KQk9IS
oeh101OoJsdNwqGoZSSpk8PEpx667Yg5yKIs7cK47DL13hUgP9UwsASvEQt/UrQ84c6aAmijLV/Z
m8cQFizlVg72k92yLE5nEHlew/tPTI1IKFZlQNlkz9awxgW8driO5DoYR1t76jbN1uA7A80frdU8
pjDCXTSUgYXzpGgh07OKh8vgp/WzPToTgCCr+GkTK0RcxgDNdR8YoI6lDyGyiVYwx5e1rECqpgZM
46gf8CARO9SuH1kXNOaOtmd5c1L0FgCnUTqSwDlf001qYZ+srTOnA4DxCVSmHlSzdxpvgo/pTFdm
VtaoMilxcVZ7JRr2k6NpzOnLUiOxxK6fbXPCgjldIxaC2LWzEGfEUHTVcKiAhl4M3NAwiZtsDY95
w3z/LieAFyOycpeejcJafBMMx0Gz4Nq4lI7sXYCfZEEcgV6XxgGdiveBxAEFWEfl5MVhVk8HsmG3
6jEju+MFDaY57yau7AucU94H1lbzLzeIYeyUy5AFHjeS1vIB2o/hx8zsJ0b/fGQg44ZefzT5oK1d
b/f9x8yYbvs+0mjVDzN170lyBi5osixjjIbOsh5F1npVjF1KvEB+t8pj5thiOIatne7GURKXbxjN
PSaU4XkSlcvcvDfFjw06fHLNqDMiAPANM/jFJgTC9PLyUvO5J4utPCbQwkyoTYpbZx7T7VAbmXoc
Mms6aqQEtFEYQO9HQEsPlHX6DhIXCeI+BgkGCqbPfwXi9LtcJ1PBmnRJAmVXm0G8laW74G5utHPG
zW7EuTekbxKlIMA1qYILspl2pRNmCv80WdzYu4KL+K3BZkwiwJYblAYgtd/UtBJrVQGpy/fbDLsN
kQTzU+RnWflWKMYBnM2eAfSzTuPNAz2djSkHs1/1kEQBCtDGLR+82FVBaQT9s7EZ6hU/sMtmjSfW
D6cpywcCDYJYclaMh5mc8z1ZMCN9cDBga2oZFz6P+DE0MN7Kti6FO4U/65HONTLTScDATYdBH2xz
W4sEZ7kDY3vrAtBnY1jjtqvQvrQAAE+yqRyDj2ZuD1VW9Z8bd3VvEft3JzMc9bNpI3vsy3qGFPgj
7DrjsTEGlZTh9wJ6Z+gqYoe8msnBQgFak5RhYpnzKmH+GASBE7ipS1BfUqalfa7yJv9UpnmHCWKq
ac1MxfXMThkWXZiRbF2/pMKt2tj28rSPdDZ0fIstCpIRj2cjuvLc5JCnh9bzkakM63ReJYOQi5k6
YZY4IXRpEnaIFQGLLSUrA77quyurat7LaSYWNUyr2YqUtRnZ2USkRJS33MaLkxKZkPCNF8zPaCnq
e1OiS+kki6EYTUuO7lDnJAAtK1srFCWqO5rsDJ/660M3GwOuPBzTldoF3N1fWPQJtKLSwnTIlUqC
hxJk7PBEsV5A0st7PH9UghVzRz4qurdkYTZaHUq/5rkge7IpsDuqtbwRYvbfRWUVZ0M3wwqAdpzQ
WS52b+1kLm6ysCTAotFtb0UV+4ivlehlkShF3u6nrmNnEQFcy4uD6mwetqrw2z2mPs2qjqnNY6fn
7ZyH5VI9StZz/GbBmNUPYnSDRwTjo7ypy7U14kb6xus2dOa9mWVbH5kNYyO36huTgP0NKPdmeRaF
Tugtt023+Z9s8zoKz4zRs/a2rLHKhiN0jq4gFHgdJ3mzjML5SsXJJ+S6ovsrWe+1HaaNfU5tj36E
ycvfDlYTBGNcZllpvfSUYmJn2UK0DBa3idebDLif3NoeWwIPn58XADCIam823tp06Y+lzyM1Ahm9
fuWLQ2vs40X4UvFrR9BTLeOZpWjNcmWucsDGhm8/6zEwrkPHdIgrMTAQcEuly+vuaT6NDVkqR9yv
nTpkg7u9lG4xk42gl+V1XO0iJh7evqyMqx/ZopdfJPGcRzLYGnXyibmujrmSqMAW19qjHWRG2aSr
f/UGDeWzFGsfRLqr2i1mMBE+NzCzx9t6NDTGyjb1s10T1Bu98YxKOEHC0NVJrQYSb7TMgCBWo+/9
JCfbrE+j7kaWNQ3n484O6+GUT9QQXzuWOOurAeM7fxrShlQrL4RsuUNZz0jfDZR+necSmHm6FPJ1
0EtIjTyQOhKxXTcMwOKMzROiQIz8cUzHjtUXltLP4BmbExEJ+dHJW7uNnLLe3orBdtA9LtUzynfm
SljJUoPvziNchzmH2UdlXyxqxzimMy+jBjp9V7lGbj7l+coVXnJt+WeXR/apwYxX3JRsmelJcz79
aEV0/4GCc7wTle4RdA2h91hYnMPojcfmIQDP+GzT9jsR+OmuuElHr3vMMrFMsICBHoPKzT57FEJD
NC8ps8aSOGwanGH96KsAbvGUDcW8y4Bh653Fc3s5G1tWTDtBSC9JHctUPNhZbW+n2k379lO/lfqu
LjyTbhyG/SdpokCITDGML6PrqZfVw0ITOR6SbpuIKdKwe5WTKWVYTYS3rYJYv9FD7Jq+shgmdVNz
YaBXP/LeDRE7jhidb9U6qfMMM/RBEEK3t5x+e+vwBN+2rhXENiv3WGz1fOMxNiHjxGVz4GHOwcJ8
WD2YosQ01IGSeC9L/wp/Htl8+qayHkFeW98dswsxOxawA6saUefnghqQ2eeKLgJ+9+gfB+6Xk3JL
2CyL5X8R3RScEaq7jNWV2ceh7HGWa2UWkLwxyySQj83HubXmg1V4uKMawkdeMZNzws5geA/+2E/5
caInZmvZDOJoTSTERIUMR4KzdRbuXZYTP3lkEfu1dSqIU7esP4ZJqVukhflDu1SoCrmsZBt5zP8Q
ghsoITFLjN301Fu99TAUU5EUzbzcmaFpvQs1iou3CHffA7n+AM0NdVgWg9vsi54VYm3pLlmHduUq
cWQTzdoklM+ejTK4YfWzfGJSJBMqZ5NYgrUbz8rOs1vf7fw3E8M0awZruuv0FB6LrGLfWbODpl8R
GQN8FmOSmpTF/3fupXQ/d0P4UKqJSVWd8oYyz07AEpv3djEhoezqMYgbjpNPk0lxb3Jp7tE0Bks0
pnjvfqaY9/kmNFrHG6K9hjxOyafojxTpKGBzXZqnmhyh51IM+su/kXaeO3Jjy5Z+oSFAb/6SaSrL
G5WR/hBqlUTvPZ9+PtbFPZ3J5CShM0A3Wo3qruB2sWNHrFhLSWkstkmMIu+N8GmpPMIkkVdX4PjS
67BW9aveIs4FCt9n7GhRSJ4H8A2UM8Mi/C1C5fNdrjQqIyKVthKmBNxIMYq1eOdTAWQu1CSnIVtp
QNx2FsTyCsdw74qqW26UOiwhKBOi+NnzTLIOAFmkZ9qhQiIpsm52hdAZMuT02PMsqmPZ8SA1eU1G
FyotvW2MYluFASC3NkmaTRIqY3pwkUmn5bUxcmFHRIEKdUyN8AqpkTH+NgRjb7dC0t3KxHWWPUR4
uV3GlXYD7q+R9sgbpY+aSZAzuNCCkHmVKo/njQjHgD4tHNx3BNUP5DlN70c7FjIHpdSm4hZVhI1H
a99dE1SApRXYqto3PSPMsrwBKiK3ELT+0MijStbZJJHGEUcncxRgkDNwk4JTVbps+5R0x7hut/qQ
7/EX0aPbo2Z8HaHM++w3sMWRWulvIN0dX6m2e9V9IEpuSP6Qrgjqn963XAg4V11Di56kk6QGqOeB
KCFOD3dGKvCE5VHPuRiZMCgQiZ43/SgUvT30fvmrbKGod/Ssbn/Ae4TTgoYleayy2uo3EfWtGEHm
FNkJqhLpc4PVZ3VIkxsXN3bPE0Z/aOq+fJKCAYIwGb6Ww9Am1c5yBd4rJsRbztjk1hTTxyqUcpWK
UoasJVeNiR92TEMUnymckfgt+F0Z6s2qexi4bNrrWtebh65owTfGRal4u1IzE1ojySzAiOPq9MRL
cBI9KqEq3/Wp4MPKwpu7Pyh6QIrLLEX4NOs0orjTclSo9Ae8NYrywStVjbPRpfuQ+OZGcv3xp1tG
3QtNWxoV+FHrbksUqKptnniuBRUAAdYutwB52lIetwcy1/KbTuT9DuR8IEOvKZQd1EL62cDpFXN3
xG722Od9tFW1qIWwpR/U6y4KSus97sXylhYuRJV8lkWB6h2VE6eE5IEeuiak6iXG0UPYMkE7wgQJ
ugUYHHVqpqaePlGF8IcXkARx+UHYU1ZAzQr/ir7L6E8liqawTyyEQh55ypvtHqluZaNUMXyhYotG
rV2qGVIWUxlXswvdhBm0BYbzjBuIQC6JGffHkCf7cqzlV0NqeqqFHWKEyiB+B9qX4wU17j95w0uG
gJ+bm55we9RIR1AzjXHLSRu61IcqarpWRrkGmiRBJ7VOABCR6LsNA1m9pVugCJ0EYNwrRBnqm6qI
xiYyZP/TlPmUq1Lt84oCRGaGvBYlMlN8ce/fDGbVv1tjFOi7wNJLEXFYKr52y2XovVtmaX4iyCNH
h7TLSCOBTkTQiwC+h0Moz6S7wSoJbSSzGz7qVA3/CfpU+VmYbQWrBzwfP3yQTbWjFHlSUs33zE+f
8oWFi6f+Qgq1MwpHAFON6xJKykR+mDyENf1HWwlcRmdbxgCJKN0T1hMpTGAgsmcGLzSMi/l95Iod
xJJDqBGwqF3ePiSqP177Utv/ErlXfytZAR9UG9HURzpYnvZ5aPYfci6pL0Mh0JCb0bTpXk3hmUG1
kNTSjnw2HFCdnErhLVg0NGlc6PTFTSBb9UfJa/Im7P2oPGRV6xqbBkc92GFLMZlGC3ny1N7UP5bU
niVucrXwIof2cfhDxtEl9x15QvWmQEL7j58S4DtK7NPy63O11teBW0NPSe28f6ojAabC/1P3ECKm
ZYsLDyIl2wit2v4xmwpiWZ8M9HPUpOYeEqXwdoAo5Kcc1nCIKqL4/W9RvYaJ2jL6r3DTgyGeAZWz
Tmqh24eHQa6eh0C+Szi4ljEeLltZANpSi4QPALFe5HrVGaBbzENXGOqQarzsO6LwHMALZmX31HJz
9fGyqQWsq6XKqAMrVF+QCZ0NCHxWHldwo9BoyotNdL9Fmft02cQ5EpqmdVpqLUNhPAjQnCKhNSWH
sSDChJI/5ca3FEYWawVsfY6Cpi0YWTDwZRo9WfIMmRz5GVgYv1Bhges2hQBRT7QXgcnCNrUCDzbP
sMGmCCE8t/nUiI+Wx+lg0sJQLDfIwJLkrh2S1usCkSfCld7/SmBxslbhyGfgfp0pk5GZQUMVOeWp
Pe0YGp/lI5xc3qDa9I7DQ+AT6F+n5T6w7sLgzvO2LeVefQV8fb5iE+wZDJusQYYhzrHrskdR0wIb
Z2fts5w1V21a75Rme3lbnO88lKYkntugrA1dnW+L3IyboNQJoSXroW/eanOt135a9BOoPwvEjqOz
ACSyzpE9nbmK/KnRl7puq1XjFJBPtNl7qOkOIk8wRqrgfXPBVtqfcvVW8TAmt3gIQmOlb/5sv9Bl
QEsGzkKemBHmGk9SlgDrtkaSV4r2kPn5phHrZwi5KqcTpEcZvgtKCfeXZ/YLGz8bOYsn0l4m0mxM
Wvd05DqEWnHlSyTJQ+u+LN7zjmigUrunSshuh1TeNp1+T0GOHKVWgnNU68feVJwK5sa0GK8qz7vL
vf555asW1oOvUjScAZNB/8DpV5XVQNWKNh7brf/JcvVGJAbTQrWw2+zO1BvH603oNppXCNAf4OGh
RqD8I6vSShPD4oIgxQbjC/5VNiffe9RqYshU67wezGyRALnUoJtFZ7pDg5dMx1VECgb0z6/LIz9z
59MeODI5fdKRSRlqTq9IMVm6O5ryN65IezHFtqbsrjJ/5eyeHauZsdna95oHwrnDWAs6hgubQqbB
c+LyiM4cBEY4WYYGWa4is5inIwIQOYRNqhg2GqNbigYwCQOyJRa8bObMrSMPC2W/oeEgUOyb62p6
hlDXQg2TtaeZj0Mq/oEyi9xIUr2Oo5G9XTZ2PiYLOUlxYrHRVTS5Z2PKE6UQarhVbCEQ9xLBkqe0
b+zilQv3fP9hBjZYWBEVpK3mnfdZ7cltPVrQiUpvdbhLqJWnIARAJzcfRq45lwd1vvUIJCSaaKaW
Hbp3ZoPqhNavrcIjnYZVWw2aQ+u226hPniJr3LbpuGJvYcW4HBHHwPXwz/npQgOaVJ8kQ82a/dPq
0n3c18/pENtq6v2VGif9QfzFnmBQFpN4xpAhTFWqNNQhrKqMJ/7L7MprSypwoWJufHQWLs/jdGpO
PCpXsKwYU4BBLzgtaqcbXiz7sgGJxxFunEp9kbQ/HX0gqUj1z9gm7UfadtvLFs+242RRhf9EQsZX
1eZHrCmSJPIgY7GzUHVQCd422m93WFPKXbBCeKmx3znK9KrNxkWaaZDRs6HI3N/DNKaVLm/ylSvw
bE+YMjZM1kqdFDvmvEoUsnKTVmGCMuHW5BGvltdG/D40K+d3JvD4tSMYCBUi4D0y2nSzqLmtlcGU
Ypk4sxKkW3qRazj9i/6ATF14A23SH1fpYFP1yDXlbQqbJO1WJdWbrRy6/cruPDt3qNBLOrlSdEY5
DvrkpY9cflcVsdVDS2iHMsQtBjDgvQnNxDdFbeMDj18SEWqTrkQ85xONwA6cBKg+0zgBa8GpUbUh
m0Olg6I7DN1R+UsWxx0s/q7+7fLWPB+coio6W4aGQJCE8x5KD6L7sawB8mVMdpu3tAdpNwl4izxw
cuvPZWNLg2JvQoOiGip2Z4NClbSbdDAMG4KaR3o3D7Q8gvvrbltZuLps6sw18wjCk8giA9Nppp3G
fbRoEBeG7ejBgZLEEHG7bxV8/rzZHRDJ27T+RVHwsr3zw6dMalm0TuuUkdgvp/Z8KVJyJYQMFb3z
8kZEqXtD1TC77qHfWfEm5/4LU9akjzQ1iRKMnJoKKt1D7CWiUwgG8oNE/g8tgCHZ9BPnlk1BAvEM
Y2hhYvLfDArjK/HCtN1P3SeU+LAm4AUMWT3bMX07RIAUGoNw26JKQqtacX15Lmfa1NPpPzUxm8xc
MhtDKkGow0GZXmWtMGy0IWsOJaAvpxiovSpS+hkJbeF0afygNOKaPPbCTp1OHoE3MmiE+rMvSGIX
1dOWL4AI1HdouL/N9IzbffiIUbK/PNwlW6AIFJ1Hr8arYva2ASU8kMojyoMBeAO/rmjdJQm3bPX/
aUc+3TclZDwQGGOHqtemk+5cqtoBbAlFvHJJLO0Q5Jq+eO1wm+IsRi7cOPIaiUpskUlPkAL/gn90
ZSwLx41mO6459JoM+Kemnx8d7w5eYjeAr9kuAaPZlQKTvow4ra8VK7t9Rvf0tRdPLM12Qk9bq4lg
kGE3Kl03wePIxvN/14IKijFxhJI8RfOzAnsKk/3lfSEt+DBMo51okJziD7NBhg09uMBqeG9K3wLv
gfKfKl4V1WMn70WKa2pwm7XXYr/P6VMrn/3ylmJ/Y+00WFWznyvfsjzh/37LbBrUsA6gY2Ea+JYh
23v1fQbROjwFinZLE6Ku7YP+JXZv3LClSLrVo90wrFyJC9uKiECXQZnpbK75lSi1upLpJdORl6JE
xjfnwgJDcXmgC4dRl1RuDMiCyDbM3/gNIFH6ocnh0v/yR860Hfjd3zTObQvd/3tTE+WQgpuRiXkn
hqPjPVx4XaHmkaLbFIne22B4gkLrBrzXLzfK/07lbtrFRIZIOpKA1Eg9zXOdQicXBbwe7GJF2BeF
+UuJZDqNre9/O3uY4SEE0x5+DFjZ6ZCGFqDQoGHGqNtbv0+oQINIzoYtr8+VxMjXDX56D02uBUYR
kTK18T+d/0cuwFKFCh5KnzxD2BlooZD1P6BhIHTvcZ0X4Q5COCJtsuPmu6rUfUjBDy48XoRRNzhk
4YIDjZr6W0xjtnHnlnn3G/Yla7yl9QA8vEFxDmXKRCPIrUcKCjuqafGfwaW1aaOPgfYm0yj5KJax
dc2WQeAhb7v2W+6XtLHAuJaSqsrTeK8q0HZyiwTlK5oT3rcqqMPvFDPqQ5j2zW/XCOsDPQt9uOIg
z33HV2ITShdCO27p2XnV8nhQigBgSILUjoXkj/lZBNAfFfdheDDkFY9/HkVOL0UIvA3ZYC9/XehH
a0EAq4CZqFkLc4Q6yH2idmdLTXuncpMp0Er+9TaDukIm4Qh/KnH55CmOzCHMTD2+skzei5LtN1tN
6XbGSN9+umLo3OXw2xWL2rph0DAmzvazrJVtpYURGjnZd0W9CfWVVVr6/bx6SaNxAIjmZgFxbtFr
6GU0MQ1j9k9NjXvsjLe/n6tjE7O5EkKhpcEBEyI9NtQmkd0xHKPZ1CDnL1taGAwQKvJwEyEkXmZ2
XY0g1kOjykx8DMIXaP0go7Ni4tw7Uw84MjHb1fXYdh0tW/C+e0K8SaLec8JM7K5GGvW3yGL33y4P
6asEMHMyZHck4m02gEE94nSnZSkQ2cZMLRuAmq0r+XUeRZBud/BLgB2BkAcEyzfoDJ7VsEf9ii6Q
LL1Brm9j0F8gyeHT5e85P2c6pR1atr80xw1tFipa5RjGUKi7tpSqz6rq0Q9a0vldXYWj/2GO0sqj
5nxFGTftFJQPDA3Mw2xFvSjXBbmBnbzQA/c2rIw/3ViPK478PLKYqGF4epJNmPLcs5ca9Qg384CG
2Wr7M8hEoObGTlCylZU8nzmsQApOdy63BWm004WMcjqF+8BHobGSftV5unfpsO0Fg06gskNGoTL3
l5dqaVgImhqkSkRxCidODY5NOrQCdF2OkX1DR+/eDww45NYc1PmBQFnbUCGjAsarwHh9aoUWHEQS
PNh7BaMNnaBJg30q5ZAxeNGzoXXSSgh2/vSczKE4T8pgeqXN1goxDaM2C+hVfBNqNfcD0OU2qjh/
TQ85NM9BDfUm3dc2l+fyfPFOzc5OIbgruDWAXkDY3l8DRdvRogf9fnEHT+wOh7CS8DlfOjy+IksK
T1ye8/LMHKQFKU2KfoAYRnNdFej8REN3k8vCSvp4wQ5XJfEf/ETUoZXZFlFhmiukkuJVaELWONHr
ibdR/HF57qaPPfVg0338r5HZFUYz2DDEBK9OHyAVKHkAnKvYgYXHGQkFY/cPgokvl00uvJksCuv4
DHamCkv27LC1Qd4BOuxhl5WDJ7+TdyqNUn0p/pIk76mPWlDB4jtgXBJ4xSZQI+ey/bPtYvFkF2EG
5TxIVKmmXXwUHjQ0lcft1OLbiW1h153xCzJc7WehNJIjUY2a2LaH18s2z9ZysgmIgGeaCvvZXAm+
72j0CHWUWsoQYkBdgxUIvxxsvY5jcdmUPCV4TpYUW4R0WENAgarF9C1H4/NDVCTbSgqcwdvBlwF/
PWDq8c2NYZOJ3pq4B/Z8S5fXjR9PU+0kYNv6PSJouzwSD0JzX7q/DeOgdSvXxYzpmlfG9GHQn1Jz
ETX+PFv3sRy6qFD1AJJmUv4kwEIiMsTJwfaCNkvuoiELdAecKXB35B+b+irLZO3Rj2VhKwZl414h
c+D51yVOaLCJI5UN0ET5qQMH2W7KdsjpAhd64caEukx1JPimBYe+f+L1IimUj8ZAGWlHGRKNjstz
fuZnLVHBH/BcE6lhnVUaY1duETookUIkXXPLA2rc5J2bwz7dildS4OlX/4U9UmwcXLJ8lEVOlzgq
x1aqdIBPlh9fy/V3NElhdtiJ6krgvrBtKalTmSDE5cDMn7tBTFMD7ESMayjuOZm/4H/Zw9G8cvsu
Td+UROc2RGsdyM3pcFjv0ec2Cp04/CFpn8ju6Mpn7q+4umUrmsQe5Fltzqt+QSBKfhPIIYzuh3r8
RFQPLrPHoP28vDZLc6byIqDyR8yC8z4dTBjXXIMucs4ht8ReCLQE0h81CCCeCrOV4EieFnp21r+e
B9xEPHfOznpIfh6pIpTFZL8T32COQBIy9UPpqR9EYJoDKFH4AgVZ/KdKO2OXAhN8jWkoQyQ1FI1H
WqjzBG0pIp89FT7Q84ZYuZ8VdAjfRt+LfxlGpV1BkwCQdWhN47saZtLPv58vshwiLllE5UKf5auL
hvPYIarjNChUuz5wdiu7sty/xg1xRI/NzI5MKrtIkxqYAfBGO/+VV4uOFkU0Yr5dHs/SNtNVUt86
1XYqsrMgyFILGLeQnYQoyqD6n/aq+i6ZUfHMQ1f5Neo+DvCyxYULDTuEXORw2NtzTZnKChUWEo1h
XiP0I4mtcMfi/dOnVU2/g5huO3JJK6Hewij/59HL44e3z9cdf3TJCK6Jkp5qAr3s4CIsOifhHTCY
yZXbJStx0JqpWYhijuRIiogkRZS95bR8gbYFY/zhqytOfOHgngxpdj3BCVtrSoodgKsbr6q2BrrA
zfjXtKTAQ2A+JSi3LJn4Y7Y/kI4s1RLUNTNnbhqpvHdpPod+bHd5U6jnnkG1eHbqoArhTDNmZpS2
zMKwmXrxwvcOyRRNeblsYGG6phqTSWBKno2Sz6mfy9088vUMEVSIHP4EdbLLIOIAsbtyBS1s7qnU
C7MT3k08g3aJEFj6AuIiDqQKtyTWqElAOJZ+UuKiTWhYOUrnsSlwuKlsIInwxE+R8emoSojzoiGN
ILumcwx+i0n1Vz+IKU5yZ8iQxjWQKJZbP/37zYddlYQnEYQKHeqp3bFAgUjIabGgqd5RIm2TVQIs
qNL28qItXRiAPyVyMOQtJFIXp3b0qre0pEQKtY2JunKfhOeTZb6q8L9BBkBtoA62hXutePs2e4MI
oDdfSqg42595fqNO0P1t3zyQub38WQublWSdCBKH6BiszGzW6YIvtIAeNY74no5L+uSrlYVd2kbs
IpaUhkFII2ZOBFnXvogzLKCeaQ+0a1UPNSVtWEGqNRDE0sEwufwJd8lbSNosmvEMXffgIYA+x8uv
aDJGu0s7QGW6MqJlM1PCZ3paaPPYbPTUSjFxjI6XjY5OHVeLdNtUHi6vzJIV/BSXC8hh3i2zwciu
bwGcAPbeVbfaxNE1RvBErAxlYfmpqhA3S9SxIP+ebf4iKnJRSXl/Gk1zpdERyPqtRMwL42AIOm92
Mkk6zuR03yNs3ihxyThGt32DaWVXAVkSY+NvcwMAXSe0BOtP+VufZ+CKvk6bEOFC2D6sjdRcjzW1
AnNYOS4LN+KJldlmHqDOHtsQKy2KJ1OGoIGzFJkRsuIrj8mlaYMYGXwLJSiAnLPlh7ZYGswcOVBD
jw4CbTwqVCJuHewv77KzLMQ0bRx8DiiR01kEo5Qy+o+1HzuuWtIvCQkElfDrwYJuGIXaTV7Um6b5
89/YBKAK0Josztzj1m7pDp6BTQhht0FLRIyi81OZkblKHqFNu2xtwf9Abj9lWqjlTwXK0/1H5lvT
MwW+QgUlDtQADglq9HrDxQko1mhXLv+lZSPfR4LDJEWLFsqptcI1acvQ6ITyRvN6UqCQTG0rVyuv
j6VtOCVwoFeXpgTVbEyN1kXolcBIgELWfsq9hUlud3A9QLi5EgUsDujI1PQpR+FmoNJJa+mYUkrr
W0zPeWzn2jhsSn0of1xeqSVnRB0UX0ewwYrNRhW0WcCgMQVb4MEcjAdIqlY2w5qJ2WgGzW+93MVE
mffW8+iVISlEz3u+PJDl5fl3INOWPJozfwClPlpYMTvBHnkTqFTBnhXhv7haKU9P6R3gTRTHZz4C
Fh9xTOktgalKfZlAMa3lXo2yD41rdKcg6LRyWyw5iyN7xuzBOJiw43huxsHNaY2sSj9zstZDzkou
vrsuTNKBt/ezaHd5NhetTrpB5LZJ9MxDlC72tMoLitgZs/ia2mIe/5al3qZLJ1EkpzFXzJ2DnHCJ
lAX+Y2/aQ0erJ3epATMZ9uDLRbMM0XTo2SRVhJD2pdMeEjLsGmRE4fbyMM+hlTO7s+2vSlC7IDIR
Uy4d91CqqMXToMDrtq8ZLdCOrBociJF2TXWAhfuy8UUneTTm2bnQkf2iZRvbVE3YOXACir3wOMQe
8hUdvYHJ3wc3J3M8OyFqD9Onn01jlW89CVrUCu5F2pEvj2rxHB6NatpZRysJT73XIJQDH4IF57BW
/+iqhnYbLwREuSZF8QUknCWEdJPMOp08RNRgRE+NxXXstZVKCr/WIJ/1G6i6CuMXYjP0L7vfQqSm
bRUKM9gxFPEgwn0V/nR13Wm9jzZb8T/TTjn7FNNSJ4ABmMf5A7GVwXg1ec0bIqh+JyZUCw194rHp
rdwNi/N7ZGe2axTo9cjpM2RBho9wlB2hhsNk/AEn5IrnWfTb4NAp/xDcgZ04nVyvIOUB+xb7Uxgs
W8kgG4MifMXI0rQRAYEFB6K6gGNSxD6BWh1OUaiMTC+/1WL3tqnNt7/flQQ+FqUfQAzmvI/OyFvB
B4IRO1Gop990cYgPJayPt75sKW9aEr1fNrf0sNYtXl7AfoiA0DE5nTu/nYgHgwEiVEiW2/pAHjZr
v+uEfMN1I0DTadzF3aZyd5ftTr92vgl5i02xF2tGY+Kp2QxRjLbxRC4nIbiFf0ndR9Ug2iKyjI9m
fe3Hb32TwZK6ioibfvGpYcChEkkEmZwmcd/McGGNQx0oiEN40NxCYVYbt4LffwiVAkkLJQ07acx3
KL/H97rLh00dDqpTRcGzpyg/Osl7U8wyuhf0YdxHLbQbHh0yK2+V893M9zEztERznYrzBySK4pUw
9TIhNP6tzt+79OPy1J/fmKe/f+b30qRCG8GXeGRL+0h4M2QIzZ7iZK+Zm9xr/vrUnBqbbS81TFU4
1hiMG29Ez4f8E9omqIMuD2nhdmQD4814CaExqM7RCHJVt1QWSRwAY7dV402LfijKq5D2dqHdRvJr
0d1U7Q6SNjlaq+VLC+s1FZmA5yFqONVjTrdyarRZXCi1ZsvSdynaxO7EbQu/6R9Dc0A5lRW0mlq3
tbpXN0Im2LpbTQao56dpOkfgFqYeDwr9s02NADWN/i2bmv70LcQwEWRaRXBdqwB6aAgQHhqodtuQ
Y6w7CEw5abbr5e3YQAe+6dRHOXcq/6og5B1c6O07hDb2LW3C/UsHoYc4NUBHTqH5u85UncGFzTR8
UcurAUm63kQsvfpJc9EmEu7q/Eei/q7KF8t8UK19OIh7DygFFY44eWmM6zRdy3YuxGOnQ5/t5iAw
3DGNGTrN7dC7wahNLhJRHF+lpXUD3HQzhM8avC+Xd9zCITqZ8dmih30vCHGH2XbYNR1VcubxhZc6
m8275SG+EqusLLAyi60hcI7MysNcBtdnTZO/GF9HPeQwrSNLSBoNnyI8kJeHeH7hnczsHOcQ5HUL
o12rQW2hO14O3TE4zADRkstmZPncI0+XAC8U0j9T08fp+XGHAaKPBjvD2DvwTdKj+ZLGvy3tWmqe
DEOwIdEeUQke3rsygkRmJyuf5O/tTtMh9epsgcRkrtx1/b6CRk1Ar3flA6cPmF0ZJx84OYCjQNFN
aNyAW5SJgFWnNq9DiFZTNcEcZx5ml+Z3PEj2xDBreI9j8CPLwQMndo1uQtpbzhBADWU9Aa+j5+LB
hJOxNO7lSv95+TPPQW8wCPDQ0IALKwbpx5kTIFshDkPFPHqjvEG514peA/+AdKIMxiiEN0w1nk1S
5JTyrOKdfHnTf8IVsjJbi7vm6Ctm51FGS8KIXL5CpJNAdT8LsJ4p3NUrg13cNEdmZudPNOEqit1O
s7vSUp7TURIntI9202tjSQcUDK0NQqJO5MpkL6Gd3DaN29jhpKdTKYG58mBZCO+Ze4RjLRNgM11S
87kXrTGH41Kz4+IJJSG/PChqDJ94YhvWprE+jOy7yPrzMubvn1oPT7L1vSvBDX27PDFfrv5ssx59
yWz+6XdRFKXiS6p2hHPtqgHSm0YTmfm1BTE/NMQSFHCC/CBWz6K488b7fnhVBQRiw6uGrHUYDrbc
XJeUOypzm2i1E0KV1qs1LVkfEH3x1sz3l795IQadZm/q+NU1OEPn+HO4ojoDkVQNYPCHK6PN811Q
fLus1H0PXsRtR6cGRwIKXqpXnM/ibmXJJnIMuCTmFycEVXrWBqOGkA3iIk2Ntm8itJ8w1cYrO/b8
NTSN8V9Ls3XxTBc24BJLICB4p9CD4u9qyKP0Rl8Z05ql2dGQExbNjbDkKeLG5eYeU3Kn8aParMTw
X4i68732nzHNbyUIa01j8PGCQTGpEkMKyR/j67yBWzF4aoRwK+MqPckZhXtJ3MvKtRfcqBZR0Vts
fSj5m2GO/MuPbrijHE5j70NqJU5YbDN0hKAFt55WNtrick8ZRBrhKMF+HeMjT64rsQtygg/WBfe+
9yHxLQ2odFEIrntlF8nqrhdHMjnGBmrLH5H7q0Tv2UEPaz9aLVrJaz2Byzv/6INmfmP01aKnm02z
U33cZUPuSCJsOtZt5csOQjdkdG4q8bGrddsI/v56p0Q19ZUwH1Diz7ZJIidCF6DdbKNsQb5KuHPb
eFvH+QogYWmI2DGoU0xlpDMIr1BFIJUNLoReE0JHQDHDRl0QHYEBbltoN4Ud/6+7d+m9hICRGzaJ
BsAyrRmvDHgpUJ+4TqbsC/l3c97Hiu7AEPoJbiaE07z3lE1mSW9KrW/kPnOsTHtBR/kAFeutBasy
5E1Peic9BKq609poJUW/PCtH3zKLKZrIgndPY/abKSmi7RHGEvW7DGoOeHGVzinF5BqdwCZZOQIL
J+BkDqafH50At6CLMAWehKxEeIiNbheM6Tar/75wbGq0RjBAXB6l49m+joEgSME0vCi8hkDZseqV
asDyBB5ZmPlTqUXcU0wZSGLde8Z7rxyq5Crq3pX+KcmuQS2q8m2XrW2hKc6eebyTcc0ODVglz0cT
lVDQeJXGd1dw97F4LaSPJZogNagysH5r2a3FJVMmGJZOTzl1o9Ml02oe0frASFWdc+GqVwmM3Flq
rbyhpwk7G9qRmdmElkjiDMZkBiEqJ+/2PjpSKeRuzxm9bhAvr7jihaAaYNy/o5rNJEG/DB8et1SU
PUrJTgjvAIgH3m9Ukkh8wNLMzehk6aekogzdrUQcl6cUAsLTKY3DJJbqGLerVD4MluIDzNx3bWz+
N4ftP2M0ROnUDHp0pNxixphrz1X9EOofo/t8eR4nP/H/XjW6q05NZIHoi03PqkWjYIsd9NvCioW1
uZoW8shjRFktwkmBhcb390rPW7f3ric5hMsDmXbxfCBgbMCB0Bg4YdBPzXgFLfemyJJUpQI7K6pQ
5p1U1OBgbgR9DaOxFCUTA0zlUXI2CiRbM2uoJmhVyMqge9MOfzRfvkrrqyLrHT2EN916EEcIq3pi
EiOm0XMvGtXe7F+sBlW1T0u9F5XPzPgUFFQoH6063VRZtlG7G8H4aeqlE9XySky35O5OPngK+o5W
YdLTipER5e6K5OpBDgcSMln9S7HoOeUHEaD8JHiDNju98YcxcIROfDD9Jl75joVVOvmM2SqR6OKV
CfOi7RckImS9FnljNO0hgukLLhaUbL06XOuAn1zBbGucGJ15Ji+RTfQnMZqM25REVpcOdhmkW2Ci
TgNFn6i8msYq69t0OM+sEiJ+5dRkuHtOZ1zNeiXVezak1pV2dR3GsHQKALs35n1sPKRD+UfVk+dS
Fw6XD8JSLhM3/x/D5sw5ea0Sx8zy9Jb81nTfJfnPF3uj+S0rD3UIzGeEw++mQFSs0VbugC+o//mg
CQunXIx4lkMwmkxy0V/R7LrPk61vWsUGzRrxVnLhqGghtrLjtOsc1Qpf/DiBU7YbfQf9DplIDgCX
ZKz5twXvw2T8+0GztfflpiKxyWTotO0n7fcOnFObrri4BfSdeWJlvta6XrTugJWQu65FvyMY3uge
59rbKObPEk5YP7XJnRoZ1MaiM0aQeacoHg4veVhvYBDO6g/ZIoMa2+P4sbIfljfiVFmf2qateR6u
StM8yQfWJGte++EmVg5KvGvpO+pRmBoAhd8kqgNz3mWzS2k55uRfs/Lp/o9GGo0slKvtziLJOMlH
+jzugm0NDqysNiastZn7sw0h6irpraRKZDjA2m34x2PhGeJk2XDgcgtJT9bmTbX2fdPCn+1U+ryI
icTp3ph7ItBchS8wK7rabSbV1KhukdF+RGa6ir4P48oWOWd1oDdq6iv7X3uzjShkXoxYBNMRBv0V
yRQp6Gxf2uU5uoTXQf7ami+adgfJut83pCTvkP5AE/p32G8C6UnPVwkupum/NP7ZltVHPZHacFoe
7SNtxkMZjzs0Uu0meJUFJ2reBlUmq/GtGPiilbt6Kel+PBlzqAfkY1ov0UpMtrUmuLmN3Xynu3cu
BbGE51L+afmwh6ykG/4fVi2RJNuEnfq6I4/uQIHruTRqRbPH+LsVi7aWfkCmbRvFq24eir5yDONF
UIWVwc43Gg2F0PXQN0CoIBOczOKfVuxoWRRMcCziAZJ9pwOToN0q0lvZPmfZigOe524w8MUcAn5b
FuE5m8UlSom0d4vuoNM2QAgbuH9lq7GtSNsq8RoOaX6XT4OZzFCGBeN7RhSnwQmekheAEjgV3dLJ
hiiDiB95pIrIB6ag/WiMwcEr03glLF4YpE57IawWNPtALjgbJNqtxaRjEzk9HAE2R67ZkKz9QIYm
vEYQXrIve7JFc5BKwaEBQEz9cv5H26ZsMoSoIePm+v6hFiCr0W6F/E9ay3x/ZY+OjyQTSm8JVdvp
4rRIJ556TA8e2knakHbNEkiQjjATKoGpb49UhBQY7z8897VKISh/l409NZVBfkF60tT3l8d7lueY
f8c0IUcDrqPeEhuX79BD1zZldxej85U84ifV/A5uCTe9NQInkbbI5NhmcGsJK9mNsyMzm4iZb65G
EPODzAeoiKQ7nenZYKXRaUByNBWjLYzr21LWVs7pwnY+mf2Zg3ZRldJCWFZJ5fnbML8uIfCI/Z3Q
Xgn998szvGiKu5FiMr1dZww/lWs1cmFxciBMJ6O1z+VtXAYbud247opDmPbM2Z6iCQtsG1BYfb55
zSgzVK+kiNFbD2MNOvV9XEulLJsAbguzIsCD+Ss1FNU2LSb8uI/W75dU75/Y+7g8Y2dB7deeBEn8
v0Zm0YRf+sgT6rxaxIpWNgpDYrUVFK/5SFor3upmqF550Si+pH0c7uI8725rAFItXQ1CcIhQS13L
P8wfzvMPmrn1wkf7LVBFRi1vDNEpfSAK5kZzbwyUFP0nKzgU8MI31gblqUBzSmntA+YJkP/5AINr
kmodAP5ZckCuI3U0Ej7ACBHLlJxE2Cpo6Il3aGdmaBSgwmSV1M4p2P9StZXo7uwunVufrYcwqIOG
6CttSOLer+9HSFfl4B8Q8V33Lpq7uNxV5cqIl/fZvwOezbhFk3GblgxYcX/E0fOQ3yXqn8vbbPFg
Wv+amGVVs0IckZbCBFVYsfwFti0xH9oRMMMabnxtMNPPj3ysmqB8EGfMn/J/STuPJrmRJAv/IphB
iytSlq4iWWRXXWBUDa01fv1+4NoOMyOxCSOnbXoOfSjPCHh4eLg/fy8aH/P2XXLkvbo6fbQYSE/W
I0RyJ9a0GMJ9rDS8PFFB1Q89uqs8hWDLtpyVsD2njJex5vfuCWE7d7LYMObdG6ZnpAx059E074fs
EAIoaW5p41z/WEtbyCgu407GTEwqixmsVibo9Trxpihewv6rH9GFWKubrNj4dQxOPhPSiErad9hA
fpuONCLYaAVS8b6+kqUM42QlYmKq0sfrzRIraaJ9Untt1zZbuetjV9FWztCSQ1BQBOGjI8LLxNS5
2wGA0BGjp6cHxsCv9in9ifGfFvXR1rjrvcP1ZS1u3okx4TQpiWEOnYKx3ut3pv8SMQhcdd+uG1nc
uxMj8484+UIegYjkDCMWt4/aPaTmHlVsJA3XIt7iamguw2thzIN8grvZTeajRM5NWoAbyb8PXe+O
6D0byq4q1Z0dfExolyrosU7Zpq22o/YUDF+rNcLRxeX+/hW/SCJOlguIqgulgl+RRUy2fB2MWw1l
7jWexSUrMCWT1kO5wANGcBPH4So1Y6D40P7o8daxH6Vha69VUZd2lCx3fn3TtzccYUdNaNxqRAqT
Te2jwOS81cBF+2gFWvGrFCtGJdh/YB/g0TCrCZw7yAj/gOzMVhSZ/mGblLOMRZLbxxgqN7Qv0auj
HTIl1c6P7fbBtqdiJ0f9mD8MplVDZ2Undvmzl5jWAwKX+466maIAuV8/UX/KdYKmGABb4HC5kcnl
Hor8HKV3O22a+67TBvmQpMZAglDphb7VtcxfI7Ze3EYIEhkWnAGf4mB6GSBiPdbgsaXSeexDdaMw
ut348e7PDxoFpP+YEfLjpEZIqTHZx9HTOlfrEVK0chfmjaeoTY7/nS3BM/SYkrvUYavL3uzkLosf
kuKxXQOyLiYxZE7wQ1Ec0y5KtD4Sc7XGJ9yYRvSzhQ6jlFsXSU0ezjrCt9UztIzbHCa9ag30uXTA
IEubqcgtvF/krEgyVZHakG9WKuo283apAkQGCrU/Jc+c0zSKTiyS4UUeScKVXBQKlPgWKywrv90X
kfVvUhj6ygN5KRWGFdympIIlQPTnJ8xr9UACi857Ma/vQkC6fhas3FuL+4Xaw8wZBvuCWMM0u6At
p4l5RSSR4+0wvFdK5ZoDA/1DuTaFubQchLoAeTDRR71G2DNkmPJyHLlRYkTE7PylS56ve/eigZkt
WoduCl4HIXO3nc6QkoTFGDPot72Jmu9/Y4D+OSqFxG9xBNLxo8F3dEYg4RX8QaULobNgTT/ioqM0
uxaiBBT6+faQ2wtfPa/UtKwitN+G2jso4c5RKQakW8RQNeOzH80iPvezJi4Ub3+zut+GhbSiK3zG
YxNGLq0y+8pc2kb31RXQyZK7na5NuDOUOkH5O2BtvvoGT89WG3aSbexHYyVDmuOYeDeBNqeNCJ0x
b3TBE2iVWHY0AVypLMVDOOv7UFHv6L9UXfTsDL4J9XRyL8MacH0HF5cHgAlqPAilHHGaOTUdvfE6
zI4dDGFKqW3jyEKqXvucST+um1p2E+52JlFNJuzEviyU6GlmzrNYXaFtTO/eyp9GE1q8G1X7mZdH
w3iR1E9Wt3KBzGf0YmNnZgnKrrJO6eM8JOmQz5LIsUIT4U8VdE72owTfa8cHvd9fX+HiaUZKjFBB
cRC0yrmpXO8Cq1QxVTa8smqlOnp+tNY3XTMiPLfh9Mm45DECm9vn3pM/WTBBX1/H4pYR96DanPNL
UUZMGi0HyUei0ii1P0s/vCkgzAUbfbT797Jam2ReeohAkfgfa8KCNJm3dp9zwlAeJ5GW2x2VTxfZ
N1hBvnid86gYX66vb7GsyZAXQHFgMEyVCD6BRKOUhhIm0XB66ad0g2rgKyrBnzMZiTzmS4wM5dis
QHJH+0dzxq3a6tvWLnYWEunXf8vyXv/+KUIu5XXRmCQlIcwx+k0pkUU9ImLbGs0uGVZMLWw0wBFG
9WawAi9lwT1rpMvRrcVz0GbaFjWS4dvAOJpWuvXtdwSQry9szZrwWcPWbjrkUjl3vJfN6bX0/xl8
lQYETybn1syO180tBDImIk0WBlkRl5CQJ9ZFZUxqz+AeeJAD5bdW+mE0H1BLXgmYC3EaUQ6GC8h/
GYgX2WP0oZLCKp2H6miWVZ/MHjaL20w/Kgn6Wyqv52KlbLu0jwolW3WeRYKAVliYnbYgwj2iZjI9
D+UmyIY7dYdG/a5r6pUxywVfhBiVQjTaQhCCiOx9smRWvjyPc9YINA/cUS5Sf/hI6rtebD2bf4xH
I3HA4KxlBHEXzThhbZOfD16M/OcmgtG+lWy3obPQc87+3DdOzIh6GVWtFkYzm/FIsaP6oag3XqEy
t7QS/5duOGRgHLphzI8DJxNOWOkYbVNMDHZORQXqFopi2HYytbwbE/1FGurwxQ5H7btXms1+zBhg
DyKzDVw9QIR65fgt+Sk7S1OOT8mZEH4KQswKIqQq18TwHsrvUHAm04yLvjWYL3dqN1yrwS366YlB
4bxPtVeGuYnBHJqSNkHY/BX9YVfNo02fvivBynlferGBNf69QCHplAJbTRskgniC3xd2Dbamgfll
znPhjdxLMgGbto1Tfr3uS2vLnK/nk6oLOKh06AKWydjWS5kTaALzcx7YB8mZnkt04PpsFSo6L0VI
Yc6WKuSghjd4Wp1pyaZQfw7FbkC/Wb/xnXvLubH0J6d5bdN9aSQIt9/03spzazEm2FC3ABmZdUWF
q7Ltmyn3c7a5kX0ICo6Npe07eyMze9SvsY1cYIZ+xQPep6gDMeHOcO355sb+4HVSyOZqZiFTog7r
Xd+PAEVSPWVkw/uu+1HBbG2v3sI0+FFChHvbWyhDUwB2uMSD9Ob6115aPd1zBJLoLfNMEwKU06Mj
YGQ6O+/ZSBhAkBUdonpvS/GhTKfDdWMXOJl5+SfWxIpeHml+U4QG9ansqVWQXS+rElT3C8FrE+T6
tk+jbVapD2WwL5SturFuzPBTEd0TpNFdR3Qheh620laJVn7YQsrJ75rb0bOABFjb888iIcFFSY1d
GGhPxmXxxNWwstFL1zdYTeZqeavasIycm3BiL6ikZj7NcWjF27GLgQKNVn+DxmQZoqrsNB+v7/Zi
ADk1Of+kk5Ost02sknqSd86EgOXXrn01p12v0F7/MiAGjGig9Hbd5uJGcobYLPxJF4lDIVD046hi
lUnvoOZY3/feGu5ucSPRX6WexGvcEcFMiqfEE1AMdNjrezm5s4YPknpw+pfrC1k8F7z5DdrICpJ9
wueyc60qzXw+F372HGvSbRmUH0cbtuO2fQyQjL9ubnHfUPgw4QfSeFkJ5uTG75sU/PNGa8v6rjZz
596c1ugS5j8iRlk88D9GBH8oIgqDQYcRwxi2TlwiKxJvS3Xl/lh2O5gh6Y5z2nGEc7dLyLuyKIYV
odPTl6pXmKcsbsI+OEqwCU+xfmwL5643flrOWkrw/5iehQxmBkRNHI81UTJC7tghR261bRO+KRLq
cpW67wJvM7TpITXe+3w4+Mpa+2fJKWdmLHBvcFUZYoO6K2kS2xkQvimsoqfWr6lvylP8UHYKAqp+
U6+8dJY+JUVc8E/AgpgFFAIWNVtDAmlFMQWKRa+9mbgdgp/XfXIx2Ts1MjvtafwYplruA4x0kuO4
QwHBuS/tEoOtjWax5eEwUQHLIudlsByEPcIf/+UPEE5FTndPSlJ+gC+lez07WNOb7z3q46Gp/V1b
vajyJ1v7l27ydbtLh/F03cI5qatGs1ONj2lEOToNB9scttctLOVYM5UHIRJIJi+f852tfMXX6nrk
uMMDqyk7pXuNpIMuHVtokBNmSK+bW/JOikOI0s5YQGo35+aMyYPmNiBkKsq94vSbqIGnI3rPpXB3
3dDSzp0aElLkujAyH8wK5PtF9rGdsk9aNq2sZcnz6UjOGGTu6guavVD3Es3uyKCC5h+benL5nP3N
w/7UxLzKE7835CYp018vi/6V29JiJp035ab1N035XK5xRy9+nJMFCU7uxI5chh4fZ4xvlapD5gIC
Ojtyh7UkZ82Q4NaDFKltF7NzkXer2K9d8lDVH6xgJc9Z+j6UiemBMJhySd40RJM9mZ7NmU3s3O2k
t6Ioj72frdzPS55mAsdETFflX/Eh6gWyMekWocGOI7S5PaVlmkKJXq/781Id7ZdA9cy1DoGo2FCV
m8jKWgQY0R2R3ttSO6iSxpiNvBmhme2HAA7WbxocyOVY7Z3W3/kcKbvwN0lrr/j9YjRGeAC2fFjm
DfSYz71SK8ye5l5KyJ8axtTDbnDjgX6snoOtz9FndzZ5WDIyH7pM62zyaW1Weg5KYvpw+gOEY2E6
ZZJa2VzvIm3I2n1s3WUo4YEQ8FN51+Y576XN9f1fctlTk8LZMLw+8guf3rxTDfuw+VaHh7zXtlPz
7bqdJcgd3/n35gpnw8icMbRmwsTRGEL4zjO36OG2tKpbv4HkjNGordV806b40PfZLlJDyHn+eIpm
fh2d/gghcdIRKrD7eYPr1HMTlfI9Gpn2z8n4XprfxuABrZZNrB/q9i8KcMj0zYqkxFN6jueeZWtj
ENOsJ6Qq0dG3UILKvXs1+tjY28j8FnXb65u9lFqfmhP2uszJyiSaPRs/mL5kY7nrdJM5eKqLcx1O
+VNF3l+7yvQkBQaya8REzlcXNmHk2DXUjqhcbcdymxePkwzdzhoFzOKyeNhp9J5nhRTBThBOeauH
2CnTj/Oh6MrDoPhbu3yw18oIi6YgpZvJpsGEifd5UaWBWUUloUBW0Pk7atI2RRDA+xr+qfz7vHlz
O4tBXpPqs9gfDkd7aEDXkzk0u8aAUOali59ks99Yyn3drJz2pavj1NicNZ3cu0oYF35gYSzr6uzQ
RYqM2J4OzVqLNvZ1H1wzJSRgcTyVeqpgSusfrfF7Ij2Tra/YWApeMKeR4akQQwNWEZZT01fNIxyi
aEs3bvMNeBMXiSXX+avVnFgS0i6mbJzJybHkNwyBasyWeY9d93Z9y5bC/+lyBP+Oyk6X8wwjhh4y
dfyhLkNXMQ6K8ikdS7censpyd93i4gYifojaDrXmC6YuLhsfiTGq9UPwqOf7Qr4Jk09w7v13VgSv
GwFVt0OJlSJDBE/xpfcpmW5DRX1KAm/tEp+/hHCHzqT1vNhYDwFJCLUBGAklsqmfQxK6qxiL6yHW
M8vEbaFAS6QbHdFSrh/j1mdQ1FOVjWFXK79h4e3BT4BlAj4LyljikR4KAB/F/BNgXVOtXVdtC+Om
gz9Qtr53q+i6hVA1tx+B/lNYg95YOGhqPeT1NL8IUqOD3UnaI1/3STeHI+MAd6lvrg2wzEmIuMFs
LNMyc8cV5Of5oZuUamg1ja8JqG/Xm/aOCv11f1kIHTPEbhYohxofFt1zC1ldJ2Ol0R8LpPfCf0zH
wY2SlZr0mg3BJ/UklK20xMbUQ59lv8eWdK/Yw/76ShbO19lKhG/Th7Gh+QWeUEU50/2bpLwJtY8K
XFT/jR246893bIL9V4HsHY5tvXNz+QlARBsVm3WQ9NK2UROgus7/zUz/54ZUuoylVvGsniqAVW5b
jUUMuZ3ibD0FZUSwnXmQ79K2dHYeNfGboB/6mwEYA1w7WnbUGWEACGVac/kyQFbHLvvDFATRHmvt
T8Zx5NCtgjKDddPxkAWsIgqQ4TBB3JyOMcDfhlNnHVs6GeCQ8lrbxUmhuoY0DV+8fpLfIr/2752w
GN8HP7G8l7hVtTe9hUMnDyTqwb1s+Qc7UcwfXhhPz1aiMhsq2V12KIoi60GB+X20mQZ0xA6V11jd
vVPFUrnX6lgJDorvB18qo+u/SFWpaTAX5sFbMdpK6Eq+h0qa3ajdkcZgtu+jKnJW7rulwAI0Cqgf
L3PwXsJ9NxVcg6lCydTLmm1jHCrS10I/DuV9oe9S+8N1p1r61qfW1PNv7UdtOEYq1qyypyfNqFoT
uDbFjetmls7IqRnBpep4wn1GzCgQ6aUvsfeha7+Xqw2weW/EsAW1Dwg5clRoOefVnqQ+lWcEjgYj
46YuvxfaVk0Pmv4UB8ioFHdSdABI5JTPprnyiF56UzIw/tvsvPoTs32DPhbvASp82o8O2qE8/ZCg
SWN2O8PoXFl/qqVdA0HCGrL7gn+PvHIm7lUJn7SegG2eG7bLqZEAZqUb9Oy+6/n71A174FF+99rG
9a3pjzubB8EsOjIwcBMbL1ylN1OQ346adbj+hRduqLOfIuxBU9kJfRl+it4rJoTIxlYyCsDLjb9p
8/hGzdf4fhYSKRbODTVDSGVLJEvwTC8L9bRPN0lufswTBGnsIt4YqffYSvm/9BeO9Vh/LHT7x/WF
LqHDTw2LZAlGqsS9pHSIpeXTjScnJDt2am0aSW8eZLODrqTI4ugummorv40DybuTrSRkvraog3+9
UZOlTRObCsX1tHuW1TE6RqmNxKUOKZ3K/L/XvAWxMXzufPrybqQH5W3Qd8btKMvJsxxxIWd+voIv
XXJhslIaPgC5DMQwBU+K/Klugm4A4SR13cYD1S7btUFU0N9QaYl3VRV/oiLzbCSHqYw1VxnWRDgW
IhFYEtB3M/YIjIcQIsA1TpIWyikJQfpF04KDU1ufTWUNs7YQiZBRnYs/VBtIicXw2keDaZR8vbGf
XJOeBrNvbXBIgVdc95OL8f35cNLMUFTwOPIMIjs/nLXS0xGzx3RTqm8DD0wdXvVtpWzT6baTX6HG
gx0yCI5aObgJ0wyy9pSEN4F/lLWNyn+7/msud3cuWPN6h4qLu8UUUiE5iSYJ/5lx6ylotmM7Zptk
+OMoDymxgdgRqHG8SaS4aYPO0gYABmiNUOsNt4Pxrqqfh7Xp0cvk9NyMEGpIWrSyzjGTwnvQ64+j
E6/s1mUwmy2QbZtQ9UBwLCSnRjKGSmpgIdfa3Si/ZtMWXP8hmeCnurn+YZYWo83K4TqcEkiiC9mj
aU4eXwa2UmTtmucmC2n2Nmm6sqAFZ6QjqoFIwwi4N1H0yPINC70vzJjjq4E4aqCkn50+Yzwl+ejU
4O8Z1UmkDnnrCuaRWQvTdxsj/NioH/U2evCUT4NVbCRtdSr08sqex6NM2jiI/cA/LwQeun2aXsll
uvEzB3FWDW660JqeKNy6EMDsigm6n/Hb0KX7pAYQZXy8vv0Lvc5z+4IzRb5kdGZTpTQlnH1Xdm45
SijKKsHj5P1b1eF+lHQGtEjvh7WS2pKX0U7i9pq1ITk35wEiz4GlTFnNN+EFG3YParqdcxVvuJvi
tX7PZdhjmb9tiZCRsGciOAixpU0NAFqIVIY7Lbyz19Bdi2ti3I3exUxMLpYJIeGj1GySBjDM5Cpy
zmzMvh0fk+Y9kw4rn27RdU5szUfrJO0aOr1uYwtbvCVJkX/KCiny0fTyjW59m6g3h/o+B4U0fLpu
eGGNvIxAlBEfoB0RuxmqY4e1pecZeLV//Uxy1YyLkvnB6NZaFWFZtMWrH/eggsg/52uU+irNorZA
HFmtaZ8dVPUgF5C8163b/Hl/E5wzmE6sGKBIxWyyaMZS9ccSW/XBVB4m9KjrQXGndmX/FtpB54aE
M1doY2UmA4ba9C4OHqbiMGg/VHs3ULO0WrfL7miByOrnPL+x610bv1z/fpeZI+Z1WmvczhAciqWb
zHASn9ww23hGDyCKUXi0pvu5PWl9zOpiA9l3vDa2sXD+zmwK969GmFdTHZuTnuydaK+k3tHSbo1m
rcG1tjghqKCPZkTFwPSZhgYn1I4sanTb+LtieNtG7zahvA/tt+sbevlkPdtQXahMkHOMyIqwuMyi
BHbb1NtJf59qnTf3Zoiqmz+3xkWGfhppDHPc85E5OfbjIHcMuyi8w/NwpzHCG1f3EoW3uBz2ZduD
sGhXbs+lQ3hqUfh4htGGSCaj/CkpxaEevkopA8q2uQ+D1JVWs6hFayoPSrofMyWbcORBvUVBXLG+
Zsi3Y2ZBVwPcf8y3qs+wzdqb+eLbQQOhGbYGwohkmOTwfDe9Xu27tlUkup8b9MBm1rHAVDeR/GBH
Lzygrn+7i2xntoY0GHgb0tCL6yEIjaxOPKxJztc6ZXBJf79u4ML9MQCIGU4R5B1Jq9Tz5XR5baGv
BIN/BgyV+mXXPNb552hEVg3tgrQ+Fv0aL8OaSWEHk7TneabyjfzxPaHzB610DjNhAvbya2cbG2dt
rvwilxfWKNx7ajs1XUYt0x2GR1vda2pOsn24vo8X8UqwIaRl3uRPqRVgIyAuev7e6aEYG7alvnKY
lxyClxjVC4p/uIRwmEG5wjsdYqcqPiVauqmKFYdY3qzfBoSza8bNOKX5bGD4yCtdUV5WucnW1jA7
yElAaoxRi+IGE3bg79H9cCd9zcdWTIiTCbkSUemYt6kOTFf3P8vOyndY3ibQ1Or8BmG48HwN3qCa
HSrIrCGqXTiaq+qDan647lOX8IDZqWyaeCDEmSMUP7bewGIIHmnWsoq3fgnFTbWdnLuu3US65ZrW
UyBVbtlCrFdv5XLFoxe3kCEusFuQMcDndr5CxY/NGO51ybW8hzJ9suuVZsPiiTn5+4Kj+V3XRei8
E9pGhjC1bjfarjw9JGuTmGvrELytNDXfGOfTn1eJmypHT15rIF++ifhOMyjSmucvQQcLh5/50mHq
B77TAMmraTAD5vrRY6VttPGmMLaR91j+cXNjNknbTgeERDDQBP8z67IpO5lVxcy1ye6ofNKBBpXG
8boLLm3eqRnBCdIQ4v1QxYysvlmwpZjdz+sGFrwAPDUdEmTWeSGIWuvqUATIgTDZUtavCjXJcjvq
N4Pz+bqVhdOKFbx4bgnChCGkCFo0g5yrSXITfZdRJAyqmDZNsLluZWGzeA2YsIBTB6HbKngaDH2W
1mZIz0XOq2O9yMEK+c/FKih5wIoPNtyA8ZZq3PmJDGaKXUBhwUaXHuP+LjZ3mven3xsT7M/M9sNg
u/NLxeokNHc+qPSqz4IN0w9y8kHXVv7+7C9nDYf571O6QEPIMC1amedLkDrZD9M+DzaN9q9Sfeyb
2z7YZ/02CFcMXfiVYEjYK9/x8DlE2jdqPjF5ehta73qyk6s//eQIFcCPBPgGTAypp3A+tDSTkYTv
mfBW/23CbdutNZYX1nFmwD7fsLSJFHMExb4xrKfJ2zOIUwAkWms3LXwWqsh8boO6GmMAgufGXqp4
RjNbKR8SDxFi9dh0+QZ9h2EtHC848akpU3z7DE6uKQOmYLDS80Nb33b2ys2ytBqyZo0H6zxKKobj
JA/0vm00Por+XS9cO7vzaqYOKNbFK152ceL5/KeW5q93clwy1ZxoC2MpR2Usymg+rBF/LGwXz24+
CogJGldiibjp+y7WayPYpDw34lfd3EXVSi9jwcUwAagZnsSZIkjwYeDOnt14sBQk2k9bd/0CyvXo
Q47g6PXwuGiHAdi5BcetZQln37Z7J7cKJ9hI0jbSNpG/Ne2naW1EYeGTUH8Gt4PUoKqBdT//JG2o
qaE5teEGWSRF+hSmr9dXsfb3hU/eqW0WpAp/v4j3dfrcFP9e//uXuzQrZ1Pi/PUeu4jAYdA7Wl35
gAkitTk6XvNo61N90+TgI8ohWOsKLpqbu+bAZBjzFj8+oXqYnAhKgnLcmXUOad0+5NT70kqgvDyT
1NMZy2FpHEhVTGXrZELcq/VixmaflKCm4bzvi+dWrfdF//X6Ds7B6vyOwRTSQSbdMXABYuk+Lg16
gDqmECBzXuJMHl76pL6bxrg65l0dbtSx/6bV43AXh8P367YvvQNNd0hbmJS3IAIXgVa9rw1SZbOd
0M9sPCvb1Wu4/Tngi6vTubtIBQBT0aM4928/Ks0kM2eKBaPdWZLhOlZzFxfhl8YaNx3FagvJx79Y
FG9NytMECJZ2bjLS2jBgeh00evkc2YXbrPXCl74Yt+esDc6Mtywa6Cw1jX7BoI0SCZUIBYHt4DzT
jZcjFJ1611vDjFxGVWo4MxCAKMQony7kg10aVY5dAir0sueJXlX50q69QC8fb3M1n1jHeK8ON4L4
firUvC3s0YcHMPxieRsZttLuOPhouPoQhz53DJeWUNWbqOLVh+sf7PJQn5sWkoaiGRQEdDGtWsPN
oDB7aTLc/GH6YwDo+RItoXikJE0/NEoAl6eduGb8JciKfbPWtrh0jrPFiNdG5YV9VPcsZlLAKALP
gHXgQ+0MLqonn30F0buqd+veWQlYly6C2Tklgn8JSJ94jxR9HcuTztq8hGH76FDln70/LnLP+0f1
gDsXaptLlGLpd1I32ygdszv2hvOTGdOnRhqLI3nH/rpTLC7otzGREL5ztJhcBWOB9tOQdxNhwtdX
HO/yJXy+IrGHbwUGT2QNI7p07+nbzryPYAjOUm1fqbe1spuK76r0z/WFLXr7ycIELwyiyRkVD5tO
qGbbKokejG7UeRjn0o5ZvrU5grV9FAJwKnvZYOWIfMjaS+A9lx14nZXJiDUT8y1zklYGThRMlh/y
qexvZGQ0PV3LX0ldL6nQ508100mDtJghivOPODHCHJOh9wbrMJwHCf2/8iHX3aZ1B+3oJTdG+MlC
V8+XXdSgS+NJTxjKcNVm5Ul7iaMRfsX8cU9+hZNpBdPo/IoBdTXNVYPBVeHNjb8Gw1OKnmvvbU20
77q18LzoNCerF5LeoELepaixO0YfVRPxjCNc01vG/q/75uKBwAyy7fTqGaASdrmeWngOPOxIOnU6
nXUoJvRVHt0JDwhvMMNdZGWLtvktZIjXjV/mXIDzQWOAYrFtriHhVcd4nzEqKrbj0r5lam2bUPrq
B+3dzK0bv11zqPnSPM9MTs3pIt52sOwyH1UEfxLyO+tnMShb33P1+kPBWGGVVdsg36dZf9MH2+vr
XPqWv9fJbp/7kBnK9aj6GM7QNSo188YPq72lgpmEKPG6qcVbXUdkgtcl+eXFrZ609dBmIbZs2jFu
p02u3U7w5ifbEek3oxh283+vau0xVpIjvxU47wqb0OKZOf0NwvVOz67Jkp7fIFmR94kSbX+XmhmP
qinvNpkMhUUv+dMBNqrxtgjV6ikdqkPD+2uFwu//2QwQ6f/bpBIfpwr6QhRG+CGyCQyj2XbtMbK+
S80+NvY+4vUMMPdsEsW2YS18XSbaOJtGxRVuvRmnI3zzUotCmI9yQqQ/PmpSCeR5TT980a2AjRu8
J/WZgPHcrdTRcVI4o9nm8B1Wu1j74cxj6H+RZzARgcIHoHhamMJ1EkmDJuVFNecZxm1r5segZTxj
/Lbit0v7xdgFQciigX+hIGAlRajY0ZwSdoTYwbM/ZxZa4UYDH4zXJuqrB7lP1KQeWMb+21Dk/9S1
9VLqHvQvqfbqNbq2Ep0WQyM0iMyCUDej+iCE4C6RuJgqWsNxne48zfsAjunYTCXCaAg2eeGL3qY7
Y0h3frKSMfwqy4mhikcaBeFZpAbomvBpYxjHNUikNnHxXJnDIaz0b8kYu2nzYVKareIHP5F1mOu4
HX28rnhrIm6hvlJvaiMmUVNd03m7/oXmQyv+JL6LTV3X5H8ijH206rJsRhw6HJBY6V5SbTzAeeB6
3vCYM/DqxWu0FUv+fWpRyJsKVB3GccJiEU0l4mD6tpaTt5C6ibHaNZ839NrqBC9XpGYa1B5bMdm0
04euVXwu+pUbaOm+O13QfAZOconKkIJacTAyEoKjqHRDH/aoWy/g8bO7/rWWHiWnpgQHypOmDeA4
jDc1+Ls626EqZoXvXuxvVUSlRr91i3Yl7C+bhFMelCzRSBNu86gvwhgpbIKtV2Ip2lSxejM6stua
zqNnQtSVPsXStMLtvRQ3ZqV6BjEha4DC7nxPpbQyxkAhCGo6kFvLfgz9tRxp6bPN62EEYa5BiYiK
vJBDWI0brm/TGovndOx6gH0EDGMbJgW0EX6DNmeNRNDKZb7klAjEQMFOBZ+XuhCAqiLlJpU7NAHG
p1jbN+gA9X9zicDuxRXi6DqtIeGryc3QZ6HRo4LYfpWmRz94DZ1X095fd8fFlcA7o9IVtLkWhdtw
soYx4SbBN+zwY9t2n6OKqZR+WvH6xQsfJIoF/wu16AuINuNHni8PIyme82AEOzO+67P9WB2q9lk2
drmy03gjmPdK9+kv1ndiVwhVwaC0QR9Mc/jI9k4c3WjlhzyVVnZxKQSfrk7w9cgPJz+d5YkCSy82
lWb9nI0enVDPNmqRWfuwaJVtmWUrkItlu4B8aO5BKSGebKPPSq2m1w+LT7oJU/uus8ztOElPnpS5
mSLtTfPf6/u5dKo5zP9nUQSgeU0adhqDZRst9zd29Oi0a9jIxdv91ITgkjxu9NL0MWHbHqPInKxd
4D/7/ZfC3NBeUpEw85qVA70UIn+B6RXayYypC4fNMwqjniIDN+loJRtvUAZuhrjfaqCawmq4bfT0
Xu7Hm+ubuWJV3ExQGkPMFBMrHZ6mAqr+ZzX4XEnPtX6syk25hthaOusnixRrl47mtDG4chB1EWM8
d4HGxGHwFyfh1IZw3hDxy01fxYYe1ygluoYeuCoV7Wrcjg0CdCvm1pYkHLwxteOxlDFnBV8TsN3Z
sFtV9fh1jQgpiInDz93/Ga8jtgW02G/Kmjt000IMHO4VtfPfkPozv4cAd/dOrmQfh9yOH62hqabN
WPnSE91d2mJ97Pf3QZkkd41hQ9h83XsW1j4T3qqo+8FuSrX4/IK1M+YyG16vFGBuPP+2tgbX7lYH
wOeuqrj4+XXOg5Wb3BGh8yhPVrnWUSPr+9K4l+xSffZT4y4Zep5slXMYO7Xfkr48DPAmu0GUTyvL
XIg4M0UFg2CMmjMFK4QDM+fpAyMyy9SY2YJ+isvi+kYuRRxMIGDGmLkBOE64zv2p9BrDJyfLzTun
OQ71zs43ifWmBzJTPIeh5zG80mle+nj0GOEdnGmEL/jzElNLGz2fM07pPjEPEnknQ6jX17UQXsxT
G+a5g1SKDGKpyYjV5RZqisHfTumDF75CS8nQfvsXqQSk7rQgGS2ZM01hF+t69M1W4z0aKrd6cFsM
73a4klMu7hqoVp5+eD5jZecrSks9DIIJE7aCy3/v04exWXlcQsi04PFznjyTINMHFmkwmmioxhgu
cqZ0wvJ1FoT8Zshx9xnZmAIqQE99T+rMufHCSHq0sqi5jVIl3UUMhRy9XA5u/Khq3vTBk7+WUe4d
ZcWf9pFk+LwqzFw75J3v7eHdbm9lc+p0d7Ky6S0eYTgz/SEJ3W7Q5QKiUbvapmPUPjRhIm/H2iw2
Yd2qD/VoSU9V6Q0N6jjjdCiV0v+qRkryYKZt8eIV9XCvR2HznEhVy2szKGC6i1MHOqK29re+rH6z
pxiy6kyvPRVduKL51LZhuNObLnw0rMqot6ERQshU0CFlmD+w4AacELH53JiQ+bBx/YeumPwbxSiV
neOR6Lhta+vHoBjygpJzWd2Hmjb/Mi+66dDx2Kplm6EdrAeQpTp5vy9No9rLWe+kh9Yv2yNVxv7G
9NLQ38hToL36yWTf9mY9wPEwZFq48/RkLFw9lfV7tZC9o987MEkVtVzXbssm7nvEubYGOC3m/8xU
OnZtEjKqa3TOPjK78JBOjvlP2gTpLdVH6X9Iu7ImOXVm+YuIACQkeIVeZ9/sGfuFGB8fA2IXO7/+
Jo74jrs1RCs893liupBUkkpVlZkvIs3773PohvdNNdCtYcWkQ78+JZmfoBpKNxBkpegrNFPrlcy2
h7L2yK6zvLPeu0za/9IyMR8GnoltKa0EATMgB9nGKMrsNU/ZUIPPucx+FqEzXgkQ238VVt8fy8Ka
AzlM+S3+vbuNXReN5xknt6ExWSiskPjojra4tROn3shyTiq/Rrr31att9jgUkScggSxJBQCOmw27
MI+ibA8guX0s7aZ9TAWpd0CleW0gCJmu0PA1fOd9bKLWK5EsdqFyvB8AjpM+BaPtgwtoxl0W1qIC
+/tyhkPT4jlK8+KpLGZWbkQVV8eurOtvEWWx59eWHN5pL9A4mlnT7FzZcda+CfRH7sScVVdhZ5KX
oqtIeIT8awJmQHt+hNpRscvTyQmM0OCPDq/DY2s1jrnvaUiibd3VoeWzAnnXgIp06vdZ04yPWdVP
vT9mXngzOEYOpJHRHcKkMiyfj3X5A0Cd+IVgXmK/Bkvtc2Q5TbEpeJ+9lIKOzzao1b57FVhko8wz
W19UongpSF+/OxkyCsARMcBB4jSuX8sh8x5DL2qYX1SEgPOc5tfuMEbbuQPGOyub4cWuJ1v6kSHL
X2M/jFsLBcUXmyUAtGQuikV+bpdggc4TL34maQjxr8SJBz9CcP5iT7axK8OOxL5Zmhl6/sNx+Epk
NBzDLJeeXwyMXQ+VHd5FpMUGLk1nxC5CM2OcV/31MKTmtwmdT76d1hSf7rhhDjbekt/lEg9sUOc4
47EOEwNHB5PpBEW/WV5RaaQPk5i70ofYTH2sXZbuCqdFvsyZY4nsgzMCyyHSn+jrGr5U3OuOuZt5
KGwjCXhf4I1WAKEUbypZyvfIDeM7nIbdxpD59IPndr2bKVicSF+Msd/wCoQc8zRF10mfIHT1Jhbu
ayry5xHH9c4Ujd37MBQdS6+qd2j0SG9pVYonI5ziA4uJg+2QghPBZXG7jQgY9bNp7nfghEu/5V5j
+HSKuy04K/gBlBNgkmOR02+knDiSfpaNnhAQqEY7OnFIQtJ62CaioNuyT51hXzEmvcDNqTP7gBE3
nj+Ad67d2HGTxXiUSVSHnQoUrX4PUrEtAP4tCXjE0y2z0uzFhWw8+tqa0YBkPHXkFABvM1eBZzbp
L9DEA0s5lnX7tS69cDsRWX3jNGwPfZylO/AwNN9IZLSHGlrJgTS6diu5rDZkmfS4MOZXanXmr4Gm
rs95Wj6iMYDfRK3XXEMmYz5acERwiRuxTuRirRQAjsA/t5wSPcaJMUHIKxRgUniak52JWoTFv9ne
q4l68swCo/LTaUd10iKr0dzSLrhQCSCZrJiV6IEqraWWbDT7GmzwmdQ1Vq5GPScWli84yeVFXWVH
oKZAUbebvlfWz4Vk3zMheEGQEEr+8bLsgbY60PdqCElNALE95MrRQLa81E+s1g0X3WggaEiX1sfk
6PS7Lk986BIl8WFMXkP6U9Sat/haoIKsHkenInIqCLnObSZNDOripXxdhndJ4g9s11b7obkNdY+6
tbDr1JAypVB0mrx+qSob8qWTbyQ6djq5wTW/ODWxfMLJ/Ik6lHGyrNrMj2PugPGY/H1pnCHBhZcc
erwW2uNzCyUa2ai91N+84XqY9tzbeo6mJr0E1OpbCRz5AJGC9IB9aOO2mrwxrX4p2c7uzeBmV22S
QnUygY6svbkc268tyYkptSdDct5UeYbRhO6zSx+gmGjpWns/ItnBIHpqQ3l5EUR5hRfDBhgJAzDQ
IUQEZeZsbngowbJi3NjoLIx7BuUKQAMJqIhycLAUlp+K8TBBnW/Ei601v3M0CVwevWai1fYhl6d1
2CydFDLaeuTr0CGzcBXpmqHWfBISA4DroRXY+qAEzvqsAdEDXp62/JXKl1h++cQolswrSAJAQa/q
YCEKasKpwWsm97Z17bdAmYDu0S10HZSrvoIjAt3/LgDHqkDOYAskL1I8b0l4ZRv/1j0YmzQlBp0J
5YQwITcNeXaY6Nxnr08AkdiYOrlEnY3l7ydHRJnK3qUunsxu+atOt2l5P1ZPn1mRPzP14cUMEp9q
wDAqhGu18+qW38M8GKSufrDqWScrojyVE8uOI+bATgH1F/JF9Jq8sG6qlNvIqPFACimmqs63NaQG
G+er9dfk/MvpcDIG5TwVqQ1OuQpjaJsr0b1K7zkNHy8vh2aafl+6JyvuhQW6wSVM2PQtziC8IT9x
JyyiD+hMRb4OIdi5S01ml05mjhpVbl0lkBHEjW3+tVzLMk8I2wDDA5+rp5bpTdewa6/FLp9yNLMM
D67x2Dm3ERrYmeZUXIsHTi0pm7BG3BwXACgFk7mn8SGSrk/ZIyiAy7/vgl3GxKDdt3C6IuVzPm+2
VYV1IWCptzYuvZvprh8+s/bARKEPH7lX9Jmfm5AjhIusEIX2trp1vNJv88/s9T8GHGUMWdGWzI2X
073/Ugw7Fl+X4Z7pYEurOxEdVABIo/ca03U+DG4mRd10Sw6O74doZ9SpL3QX9dptCMZR4DBQBgLL
rhIHltUMOOyA2loMSHke7VI2+WDpssT28nZcK+KxU0OKg0GiWdK8XQw1bXWDpFJ6VSCpseVt0zwA
8RkGsgd1bM/Y99G0mg2bnV3GEhKAZ1gXca85O+7l336I6rGtBCdZS+ZytrF1eboz7RFw+qfIvG4h
KTZamqzj2jF0akqpaRSVXSOvAlNLQ29CHgeIc1ye2XULIK9a0GBAuCnnEMlAVC6W1Gnb7KvyjvSa
zbTqIcjg/+/3lfvAK8DSJUf8fl38FJ3YRAWyJR7fkkRHKv2b3kaNgfG0A+gIoSN6/hVnhCOipgUO
s8DtGYTqHDx+jJ0TgVkROat25mj14r4dQZcmLW/QsHw3Ifc3Nx0yY70vQAVMwEOUDN6hs+660EPi
SzMXa+/D0w9UnBjotG7ulrnojFeXPcTsKo+3cQmF0Ku6OhBd88Xq1J/Mh3IAIOfoeKADQmURBbEm
aX1WTYAWHiIkiC470dpRczowJXgpPAHoyISBCTRMki+tcWeamhNg1U8X2nX0JaBuofrpYBQOGCHQ
cCHsmzi1EH7rqr+r2/qPBRV+nxSZV6KnA30C0CzImpeG74rsLWtujFzXjq0ZjKds69BjcqhtDCZO
qkMpkhvoaR0+syT/zZf6Qm+IPY0ixGg81u1LMiCvVvgZzzTLops0xaXrPpXUCrHyEyDEIMXgBci1
0g3tnweRbf5/Q1L8earAowgaL1ybLd2w8kvOgO12NfO2vkf/zJtyHoamlXCvwbxF4mCiCVQ2t9Nw
WzMEUNDvsfYe2V0e1frV5gFMDvpzsC+o3daVmNKB0g7XSXKT5FfheJ+h99i2XiEn2oHIh/rUClAJ
9vFS/My+XTqzkHsngO8pM1qMc4r8NEzHzVXRxYGJRH+s01JZfuTDsXxiRJnRnhaTwZad67l7wfcy
b9CSrymdrW6oExvKLVMXyezMDmyM4JspFlKDTuN8OgtKUBgNVZUYBixgLv3QKINe11S76nko/AHe
xX/LL5zHayUUYliZo+uqcMWLwJHq5zl028DkygIOCiQw3UxPqJy8o/vr+AkfXFQlgaaFfDvwtOe2
63RohNuOKKA60WPuEoB7XoamRi67uukbHhSj+SjHH3P7FX3xW2r8NWEnXiqg1kWguqCG+Yc8gQEN
IWlh7LmwUnBI88k80N5woFJfpTeuW1pfLo94zSkx1RDRBcDBRD/2+YDHZLAWKlQ4ZexbKXjli/s5
mjTba+1wPDWiXIuwPSYVhZGY/JNwFHQOmVPhKfnSdF8vD2f5JXWPnVpS9tg41lPUdwiPqxHMf6B8
BMAosFEkIu23y5Z0E6fsNNwkLEMhBvGi9x5FB54+c769bGJtIywIeHBFgiMEL5jztbHtum6SAa1l
RfjOE2jnoP5coSJp+oP3ToxdHf24bHB9TP8ZVJuh3KxDN3EDg3ZJtmxEvwIkeXMUQS+bWV+kP2bs
83FVpWNJu1gWKd2xYkvppsieCf3EQXUye+qj34EgPFjbYYXIt1zs+0qTaV47CE9/f/n7SWaEA6g+
QsQIT5IR4mgQfhW6W2l1/ZfbENwUgLyqz+NeNBko4Sz0KfNn2U6BGL9Kk6KYiDroMZlQJtKBhVc3
KvpdAWkABB8I2/MxRW3JkbOCRc+6SULgUcSuiAZ/6CzEzbvLXrA6fye2FC+wQaHtOBLzFwMCajD0
zGvOgo/Mi8themJBeQcV7lRQOcJCjY5McVXJ5zJ6kjQo6n2HAjFiZ3FlRTvwWwPXFRSF5kW5GtBw
5zdVOnpYPgQ04ZAzqwvhgUZsDcLPeT99oYmBgrMUbglwdFig9DfWTxln+T0DCKoMlh6EWwv4PjDT
0khq5nx1gwOuAaQCiG4+EF9zOxrqJiT4ov5Z2NtmuGo9zaGlM7Fs/pNtQXJvqpOMoptZ8Lu0A59a
Ie4KqeP4Xd0bJyNRDnqcvr2bzDDT9Fl77fChRDBiXYkxYZvGEVeul0FCXETXtC51r7zVXXJiWzmX
h7ZLnL5abJMS3Eo7mT6X8R68OIC/fGKP/LGkEtkK0fRuJGEpbh1fUtNvdersmuVSdzwnJeeyhIWM
IhytdjYafmiuKU2sbvWTYShb3RutCu0rcLve+spd2Hi+PE2rC+ISsDYBH4XuwWWQJz5XCAH5mxq1
qATZIdMBVfZGZLdG+IAi2GVLv4vjaoCByBbvBBwsgB0oQ0kzS2RkAXKAHsAPyXXf/8pCUCDeGRCG
asvtQA48/zaFt5XzgJLcZetr40RsCOQThSwO4Bbn4wyZUQgI4mIeRfMuY/SWj9/RXHY/Oi8kbTQb
eW2HAX0KTBOwCfSDwltZ4pnkLo1+NjXB93Odix8jcX2nDOLiuk83Tfvv5dGtGgT1CwAd4Od0VOYf
A0KgdhW2SNO45fXUfGvAVuGOd7E7QMI+epnzaQOhaM2Urvk/LlEXsuqLArVakuZ49vHCAowkpWCw
g3RDfz1peaBWjYD6C+0W6GEG7fD5unnu2CG1iLe0pM2uCedjHZv7JmKaFVttKAF5MuSQAMpDHlO5
vuVgL7R/y+shyW4neT+DLzaWzR1Y1bbodd3FdfwAEdOnSTSBl71fXr61TQ64MvinAAZykRQ+HyTz
5oLVHoL8GkqIxnjTlz8vG1idRTDgohiBSjDyqOcGUpvWo0lwnfJw3i+Vu8owd1HkajxiuaA+7PAT
M8oFZhJokPIlLoEKr9/Z6NLNd514pp8APi9a5P8NR9nMVmmBixZ9oEGImC5BH06av9cW8Hu6mtTq
vjoxpLxUEjdkXQUCnaC0QS/vvVO0cWbPLb3v+KYok0PjfqKk56KNi+HwQFldpdKrhs4zZY1kfZRe
TfObyQ6W/ER1FarEKNkjwHJs9doyCJh0hIGEjSdEwEeQVOCK1CVC1zz61Ihy1rN0BhdRASM5cx9M
1j16xdNll9ZZUA4GQoq8hJgc9gykc6zx3sk0S7Eag6J2B5VOcIDj7FFildSckmiQ2JWN+2qWwApd
T/az0X0R8SNIl+Nb4xbJtPkzL7wTq+rLJUbsmTnLg39IZ7THfG0l9yt3o2XFX1xX3aundpQDL5Lm
MIIiKg2smhX7xJ4e+/FVzt4Dm//Jgefzefrj8oqtHUKnFlWfKFJSpiU2U+oAmLBIDHRP6V+LGOLh
cmpEcYvcbuxIhhhW7+3BIutDlhccpERHSbl20p2aWbzzJGwqeTOQkcNMhRdYNk5+zn60w6EyNUCL
1c68U0PKyU0nK+P2gs2DWGsQTe9ziAW7DasnCO9BsAkk9I6NgOoTJT3AfEHAh6QykOJqBsATkWjs
5TrMevOqLfhdryX3X5ZbcUCY8BbCTVBRfdBOCZ1yGNF/DxO8vquXZ3I1+0nc+bkgQMrUSNZccVJs
BudtjN7sSseksLKEqCgylwHBAoiqSuLA+s7KExuXiAlGoKHcC3RpmN8dHUH2itefmVHuRIB/I5py
mGlbNIG3431L619tYW4ub66V7XxmRrkS226u+2TBUmaNuIUSC2DZfvo4cu9WlqGPXhTNVb9yM3K8
g1FFA/L2Yy1NWIZZiwZXvWD1V2qX27j7FYfAnQ/PcCn0FP/wkmH/iTGe2FRuY4Mag1O39nJkbeT8
LNNH3yfQ3xatpmS+umZ4JyCuZWAlVMkBq0bmUbIYGiYwdbrxrp/zq3qONDwiOjPKeMgoIz6YMDO2
+5o9iGaXxYfLU7Ys+4dNBn07PH0g+oiI6fycasMaGmNong/6Ab36ydaTyOIApJP77SdqNJCvQo8I
aJkXJkrlQoHUNbbUYmqMh03HDgTy2Zkuf7A6ZWgUwa9B6BcUTufjaXICmITjIgsDKB3YOyb0aDqR
5uZf20uWiVZbhOKYNhWaGEWjbUSdARSosPZhjFS4oCCto9PG6z2AXkYkEpNSs1JrI7MAEQR5IkK/
D5A6MbAYmBnwX8YtJJY8mdcb7vXDLiGzZnhrB9+pJeVEmmfOAEzA8GKPAqFMb4reO0bgHsRNc7zs
fmuDslFvR+Mm2EY+PIRBdRJmXoqkaDVCHtYEm5xg20l6mnzympfbDO/QRbcKrzjFy2veeVmZIBPj
pQUUMPbQj4zda8b9SewuD2ht7k4tKfc+JOdmILwxoMLYgdnDZ/xH72178nzZzEpwC87QPwNa5vUk
vLAM24zwV5hx5ns+ePuyrDQH+PpIFrLORdb8A8d+lmeQ/yJILOXFrwkQce+Vd9tBJ9u16gCgi/qf
FeWIS1KL1PGSNe2qh7I7TqAkGTW3wpoJMNkgsQN080Jzfj5XSZ573bCA39vpbnS+GqCoNRvNZOls
KMeOHAeJuw42XLqj0dtggcFMpyW3duqgduqBUB8aW8Dxn49jzOwUVGK4DYBe/FHl8U1PoHpExC4D
A6lTu74L/lj/sp+t3eILnmDJi6EZXI2BnFKKoY0wrqSvALK9Eziw67z0QcQbsGoLBCb0by+bXNur
pyaV5eorO4sqE3u1zvkd+j4Ce8j/6Strm3vurue55ljVjVBZOSrRmRYyzOpUVmXQ0vE9rIzmmPXN
W9mb30wvKrdh4t3l6AfTTO76gv6ZXMX3IdaXjlmFyZ25NUKNC4krULL0G2g/vI9l+M0srVuIAGja
GNb2NXKOoDVGHhA3pXINQ47FnipjOQuHazwbyJj6cxLI8NflZVxLmKGPChI6gKUACK72fVAAGUeg
23F+2OzWTFkwZWwDRc19bYjrPP3WuvnRAQ7RiaZD5HT/XDa/6kVLIgsZVFAaqGzArO97CSpkBO/l
P22aw3GSnR31uNLec0NoFnJ1Sk+MKYc+ccwkBCsYkjLg1qvY13ROj14DCRfjM1E1fu6/YSlngAMk
nmASw5piAKpN95oXHHEhNK7H8l605kbGre/O2tZY3QiXv5/cNwU+CTR5sBuL6mBnMhBO5ztAdYAr
63acpgDtcg9RDzoYYR7Crn3OK3bPk6GFDHS2r9POt7RMlatLzEyQBy0odlAxnX8T0LSZHLpl+yBz
ncU7D7zpdAOqA19HEre6UU8sKaMfuAQLRozR0/E7JX6eHTIUQyyxCaMCyh8a1129S06sKSdSOYGB
gCzjSsBgYk5vIfKkFkQIL28QnRXl8ImH1DGcbPEkB/2oWyA/fURjGiOrh+vJUJa/n7gNaZ0utqZl
ibr2jXjtTdyxTR9+BRpuS1myTeL3Ar26l0e2Vpte1Eb+5xiqkoLoY1FXi9XRyXYkSY5grAysvtj2
vD0gekZ5RWxAivHU92QXG9XWjd5NI3rI4uPlL9HMsSoR3NYGC4H2W9LQ9obGNrgxk31l6GR21oJB
qDrgYQDCQDAmKyc6z5rK8VK8eSLuQEmeHQBY339mJH9M2OcLiY7nBNT3OOGaProSPEYzafw1nGeN
mdVj5mQk5NxMSdrSbSeMhE7RUTbVrdU/WYWLNhCm8cy1YiN64CC/SQHBQBeQMmnUaxuDxB6iQnDS
QdFtdiC17jvkK6dv47zrwntn8Avag/xh2+gQp1rrynzGCFUbKjFQG7mlkj6y+Cp2g6G6Bsdv1v0A
Ihv7ETTsvY02q2F7eTFXj7OToSuz3PCh7uTyRi4TMJSJYGb7KOk2Uf6l8CAeHly2tpahPJtp5XaM
oriKc7zygni+c/pthTZXp9/PiURc9USMp8zejEJTFV91pKXDcdkQ5AO20fCywfRK2KzC+FjIHiTs
zbZwjX2HIV4e3+o1tBB6AeBPka1UHKmfnHwKbbyWnRiimIhTjY7uM7wwZvqGa0tzpKwNbOlP9yCv
Az4ftQw5lRF1DFoi4Ce88WWa/Wxrrw/siCX+bDtfLo9trcSBmqcJaAW03G3IKpxvyKj03MZ0YA6d
anTfpNVN29Tlxmmj8QhCJLbvGPmnTerGH92u3JARHP5VOD/nrNJxwq8dpjjU0R5A8TUf+GDtvCUj
oqwsEJl3Rbs6oDW/zbSvrBV3ReVreY5CmmDR01burFZEve2SHknE5Mkt3qv+sQRb7wSRHIbq/LYx
IMnFNT70cVVhE6kxtMcSSLSo5VfDteOkDGFT5IHVPCeuBEfwsRx0dFc6O8vfT+5jbncCqpJIqU88
aLvnqdhBIVvS18teo7Oy7JgTK5UYQKfvYjRO1vuxC9CW9UxNVMZfLtv56BHLrME90eRqelx1zjqJ
oXTQLqPJnof+sTDvax1v/8fNfW5CObtip5o9bzEx8h8RP1pyE5VoZ/g166oAH+9wYE5MG1pvv5XM
1PaTFoQlxrT0Co/VYyS9J9PtNDnrVQtQmKHIsy36KIpfE0vEYRIiId/JoBWvlPz1kbuweUIOEfx4
ixiKsupdXE3N+Dv5zr80ZEfC0k/D+wKQoMurvuZdp3aUwNUeC/TgDUh9sXwTZZkfcRAqoRhENeNZ
my+UnlD8QeIIrGnKud61CNwqhsyU9O7t8t9ssHUX44pzOThXEc5zZFa4Kv8tgYQopgLhYedUEMh+
MaH4GfN8IX/xZXnreb8oE48t6XapeDT75oACx0tnk41pSbBplTgjat2zYPWbGIhSCc78RSTsfO/K
DipngPIjZGXZdTh31zKx9qR2dhN8f5p11cs1c9ASgesjBwi3Wbb4yVFRluB4GDgWUzZz9W3iIYhi
8hniokGZZRBjF5NFwWvSQb+xgFhy5FPac38e+XAVQSRk63Vz5vpAhJYFJBrchVFL9M2XEEmkB6fs
qU6kbe17USdhEJmlaI1Qu+HCuQ+RR8b0THhP+GFqbox5vHKT8mY02p9F0ul8ZIHpntdnCKTnoEBs
U7giCq7nEzRBOneM3CVQNCRkEhpzM5DuBtiuDZ+njaw9pHFy4G6HPVoZdauz/PgH4/AFCs6PhaFQ
MQ7kTmN0M0Kbsfc2cjAPhuntuIlOWsfZGR35MicDQh6009ovfRVpElUrG3BRj4dY2aLoibak86EX
OGvmPEQM50Q/htj1bXBY/fVRgkau34UH0GAAJHpuIeujsSZ9iKxtuKXxsbauRxAkFW+XraxcU2dW
lC01FrEF+kXMYs+PcgTEtr733O1lGysPCgIjC1UO9hHSXcpkNXJOZtmgOlQ44y4F2MCPIs8KeGtN
+9ZLUygxDOkmK0HEPYp2vEOnGZI31uBcNXn32LfzpPmitZ0C13XAC7gkrNUaGUnCgaIBENSo9i9U
EvzcvQtN46HzBtQqxo1m+GueChcFjydedDZc5nwlSd+grL08aSorhFhK3tx4IPraxnVZf+sTJnaI
FO7baOZ3ILy+Fa7BIQqRahz29ySr+wULAJlTC/sVPVrnXxE6bjz2IQgpxooNLSDCOTGDiOX0xfBA
kdOmnQTJ+5gW8TV6uOB0iUhRprQAMj9yLuTLSFIQVbUGp+9uH5EN+GznDldbnl6Z9VTE23TGL/lN
y5qX0kusTRVWC9tZ0U7baGb5F5u1zsJjY72YLTV+1UVT7z1h2F+dMKwPWTvlGxHT+SZOaI5KSBjG
fgRetIcukqOuUenjMxNrj8AM4TriGqbKGKQjHt52X2SBawPvZfOHwvmnRRkhtSTYOclu1DUxrqSc
YREEActlstTllfkXPaNDx/Fa6aat5z6SaFN0rwV/ift3CN4lyMGwW6qVb1zb37gMUJkFRTvoMpWt
N2T25EBGIguGGOSq1qLskt4zSTXNACtxD+4cyGEhn42NrnbTDhn48pIRndBZ54HK7ZhU34X7xvju
8lZa27dodoGuNVtOFDVnNZSSdMD2ZAF1h609ZkfmpZu4oX5GvkUj1dxvq3N3Ys0+3zFzb/dCSFhr
ZxCI2/Y24w/1qJm5dSOgxUcz8tKPoiyQHadjxD1oD4758M8wsvHB5f2XUrSlpsy87oCQzkB5DtVZ
QIvOhyPQwiOH5XVehgN6Tn80EzprrmfPj0ZUBrc2v+qBTK10NNFL6K6eO9Qj2GzQMgKCUwntXdry
kOWYRdZ+mbvnsbqKBMgH/NT4YsqDpXurrGQFgARAm/4ifQDwjYqT7yDgl6OLDj7SfgFufSSBmW7C
ZNumPhdvJAsiWGV3brW/7JtrEcGpXSX0FzYoBQcX43Sbdp/w8TBMOlzYmvsvbyRMJupWH3Kpsh1a
OwPR6QLNrppjPRymOl/6hks2a6KPNbc8NaX4flpG6HpDBBy4EdSnInZwncw38+wTG/rUjHI1RmKq
ZxnDTAhQcTU+jOmbl5dBOP2MwZ55eYHWjnz0EkG0x8OZT9U+9SXb3xRDi50GqIb35AnP95xHGT53
EJhmukS/veYPDIc91I4IaMzU896qjb6WZAl60MfZWr5XPdszVm5r1I9N+BVYcIPedtH7VAa5eyDp
r6a6i3mFys3e7a9N+lMatZ9Xz9l8KNgmKXQcPGvOdPp9ir+yuiGpEyEeAGW0MP1+2kn+SJofbaKJ
PH73ZKsnAG48sNfgtYpbSDl4iHQbK3YwE9KO0ca1zyZUMxbyWL9NH2s2bWKL+GlbbLMSl2/2vSKg
Awqy+h+HXKXj18IF5egYmOxxjDQn/Gpkevppipt3dkVQ5sUk1Pk12Kgw+VukhqTYEO9F5DsmNn16
KKHBFuWb4u8hWAR4S5hHvxS4ltQ3RF0j6YFMFESDwXWO3Kkf0mDQSeatHb+nRpab++QRmzaVVwBg
iADA+ta2vtPueb4j8cvgHPLw3tY1SKwFAqfmFq87MVfXkxMlE8wxRwQu8ym5GwGW83SvozXvxVPf
hDIAMr+o8J7b6SbDYVaJ05akPRCHRzk/xSCmo9Z7pmPdWDk3cF3+7iNGdxtyeuemAIwVeUJhKhHP
LJKAc4KPuLyPwLVIAgDCLp9SK+t1Zk1Zr0HYUWaMsAa9lLkG5yPw+UlMfWb7Of0Onl20vGgOxpWz
/syksmYCQOTC6WHSlmRrtt1mKG9NnWOsLNiZEeW4mQchQrkEU9GQ+3V2hYIjptUH03pfa0Iqe3XF
sJ+AmUWqD0WW8xXLC0EzOi1zmD0n43FI7tqCAKS3caItLV4SQYO4/9kUPxN2E84HTuRmoMwn5s4F
FXlybKOdDLON1W2BrArGrAPT5g4RRQp1vPh+8P7+EkS15M/nKlOD87Er7AS/L9Gj4KF5yZJ7Xv8Y
DHfLf172rhVe0UVp4Y8tJRqTLjA68xKlhPWP0tk0xmuCdKjX+ml8NKetTHYVufGsrV0+tGBnmoqg
tp885y3L432lu4LWjt+Tr4GI9PlCQbksHEwTX+NhmlFYjSACGzip6Tf9EcTkfji8dXLcO85DkW+G
8RMVB5gHbI4RvMyAez83D/Jq0oxLaBrWD6P3Ys9oESmvxlhzAa7urz9mVDCvMYeG1yQwUzRviRw2
UXUo6uIzm/jEiHIgOtSIR7Q1YSqN7w14sbtky3REwWtn09KXteAqOBiolH1ldeOQpUtZOmY/svA4
ZxCKPEoOstn0uixfx6+XnXVt3oDrhdwfkkZoZVaWx2xN9PdGE/bdtDXcg+M+z5+4ghfo8P9MqEtT
2QPk2iuYkPVtFn2r2dYoNLt7fRRQLQe+FckmNdcE+vi5JcaA62M+TPTVFDdShyZbNYHKCTORJgTS
VFmXuLctOXOMoh+f0QU9pTeoul5ei7XKI3j4/thQDqnJgdYFZEbgX/Jt/k6Rc28Cw/nXTr53/WOG
a9Hpco3N9WHhnQNMFF6QatqwrtqOlmikChx5jKJfCZJH5P3ysNZuCpSb/jOh3LahZbo5UvFgaQ23
g3FAEO5sRHE3e1u70by/daNRFsmboiymHUx5kF2PrMOQfEd79OXhLL+hRNpYpD/DURYp7aahsUzY
qJPJTzKf8q+Tm/uedU10BaJlZi6ZUjanxWsZWhVMDeU/lnGVNb+qEQ/F/eUBrb3mkS+z7KU/GkGy
+mibxQAlFGg/BROiO/RMQrLF8sOuv+Y1C0Jb4iVX3XGX7CcnvI159BjXGsTp2qF3+gWKi1ToggUZ
A76AuMd++pf1LzZBifoKJDylu0tM3YiXg1qZWCDLHBukZIBzg730/FLqvTkeB8tBnlBCRiX2s+QL
L7dZeDXS2R+9V4IUcou349/fH8AfoGseGHwo/KjA2lS2dQga0d/HlOtu8nbfj9vLi7kykwDWLDpS
ULTyQKJwPrIq59VYJxAkY3UStO6OmfuY+Ki++U6yQaAldCmvFR89Nfj7TDt5jDAb+hLVGGLpqPAz
UaGX+Dh3N4JoalErW/vMjnL39ibA6DT3kCyB+LrLkcAe/eYTF/yZEeWpyqvOKQqEpUEMMJQXBsR7
HXSczCvnB+gDkIZc2kvgCcvfTyYsZcack5RlAcqiN03ZQb1KXLdDsi0X/GYvNPO2cvqemVOOKzDi
QJ/DhM9l9s+0TvzEtvzM2EL33MVc6lChOmuK+0mnQyRQwJrNNlK8oxPTp/IwphvHfky7X5d9/aNL
UBTvcPAgtMQjhClDM82QFR2HJgVvamQvIGLY+0W5u2zko3/DCOrgEKFGTRzcD+fL5cw5KqBjhPor
qtG029RGgtfpEzeOl+183LiwQ9BGhmIvwiX1PSXmqDSrBHYs61cK5lqImdWvNiT/erA38SGIHU3E
/NEPzw0qS5WZQ2lBDhgDC7eyOPTeVdN+g5iVVqZtJaw5tQSm8PMpRL9INRQtLM2UEUTNYZjseBtG
txYRYpd4kMOocln+pDGLnmLLjfes89KXy/O7Olzo6C7SFchoqEWaUHqS5GaCds/6tkHLcWY/uvzb
6Gxqqdlxqyt5YmnxqJMNnjvClAWHpXSoNh4iuJpB5mtEl+chHl57+khbTdiz6qMnFpUjxaUhUOAE
FkHCXQ7b2eZoaL0Pq09UWbGSqK+htonXHC7O86HRMS6gpwtDJg/+j7Pr2pEcV5ZfJEBe1KtK5dr7
6Z4XYVyL8pZyX3+DfXC3VWyiiBnsYrHAAJOVVDJJZkZGJO7GMbpgGMDOpgcte4/sBz15mvwb4OL/
5dv9Z9YWAgjKumnsltw/A9xDYPjS7lx/W/pbfVSUNaQp5dNBEfBgxC1oBypY0uytk1+Py50xv553
Rr4dVjaEQ8bQtNpjlAJKzXkpqm2BjlC/dJCaS4CLfR7SQJuPg4onQOWZcOXRE08fZgOeDeYSagAW
TtP3aFFx3Kms8IL9KvYjvyycmgdIYl3S9JFBzzxT6YJKox1pEiRNBHVJW4j2ui2qaPFho3GCckkD
AsgpyAEoql3nv5Q0ZawMCedL5pd9ZPCNPKGmbmu/4ubat7ZLGzQq1ShJynANUK1YnmkA2CqCrrSI
5f7ixbgYjlunvB2SsPceh+oGuIWsCr3i76Mc6j2A0DroGKBhIKxgSq14IFmCYkl65Rl3ufNa/P0t
B+2YlQlh7RJwbqbjjKJ/Vt715l07PDfVZplvTfb3xxj6PkhIOKHRthaHOxuGvoc3AGZCortcf0yb
DSEbG8dMOh/Oh4Ns456YEpYNwDPi1S6WjeTvvfbqQgR7U9Vz0LFro3kx0us4YooXgyTWT0wKy5hr
tg2iXniHCvVovC76vvWvSlX7mP8tp88h3jv7XEMhrQ9z1i0zgWO+8XsefkD3LvIfGvqQJ4fIVMSe
1CNQn/FSDW/LiHmIjR2F5h9ax6g9DsBiJB1EDK8spvhakkwEoYFPO0ImysbBtLIeduLl1nTCqH4a
VJgr/leIy4ZFwx5CHwTgIyEeyp7QyowASI9MQDH1d0tVOZMbALEZeNtQnxMfcxbBu9hbMNwLtTBI
ypuPi1MpRv2lJlAw481uQBpFeGFGDWeE03yf/q7qBxezMOd3jex784rc/xsQTjvaG+a0lAUKTMW9
jkxtZrde/kBVWsCyz702I4RVmzYDzm34QbvjUr54TZBGioiSHAdcYeo/T4SIonEX0ymDJ6R60ZI3
H0LqkNrM5izIVVyE0q8COW5CLC79ISpyk8wejU5Hy95Jruy+3nRFo/gsKguCMxmublXFgSpQN7JQ
AalVWnHSD7Jygf/56ibQ9jXaAj7AXxp9TuwnawaR76j4IlIbwPTwES70EcTCVRwtZZNNAF5V062m
haS6sor38+ErO5nROv7PBA/vlRt5G3eZXcNEPd9AUpX5oQ3YZH3daJBKbiDJqpomkuVikwBri3Yo
6uJiQRaYNmgFWegx0HnXuF1oQnM4n0PNvUJ+bsB0e94/aVCvzAn+9RDvAMMMzJH2ajQOiffiWeHc
HmoVllj+rT79EpLlOBDQDy0wxKbvbrpvUJm1Fc8gqS/o9fNBLA4+EY4x0vgFRkXQ47Pqp7F+TujR
joF4fUzTf7hzmJ+GRHHCho2sKBokfn0+DMUT7vB5vRmAwHQVIwjSRVsZEooPsUmA3wW0dePSb1pe
BZjChB6gIgSkGdpH+R8cLJg9ESNOB1Q+BbsDQtwKbHS1WhLqDBO6itu0NOOszAiRZvRpatAYZkz9
XtNeGy08H8nS6xmAz/jEnP0cV9vTrVqlblpGHHvULFCF0+glSbPQSsyDQcdLfbyZyhLwNLNsgtLv
FE0B2RpauARwBlL+r2C7BzOztZQIvYncVlkeOOlh1IB7PZ73URYPADrxMwjVQSISDtJ+sJaOIB4q
Y29Gf4b5dvZUNVAJhhFlmE8jIr8gePcZmDdghNUbYNRCk1xH3pvt7X1nYwAwUT6k/r5TKSzKwmNt
VQz12QIqglvtyssEOpz13w+lwS0PYYFIB6GcWLtozWGplxrh0U+ayza2l3Z7C4ObzabxMhfUoEz3
C0VMSr/Xp02xcAGARJcRbrOpfhQeRKrfGNudDwl52K9sCAvXjAMovBbYMNwj7YxgbB2Aq+7y/m5B
xbKLwkrb6ub2vFXZsWjh9Q3iP0xhACl8utcmazHQf4DRqIfySgCocDqAnk9roC/Tk70zmmZYd3Vy
rfURCotzYezP/wBZrufqDZzSB08JEVue5xqxWI4fYONikVvbBpsu8vNAy1/MUnHNkG5u3ilCmRml
Zp1/5dUdQC8sNvg+w+u8TcIlLbcQvG4CiBPj1uSoJkGlIbMyJqTJpSrzaGrQ89Pru9kO+/E5I4qQ
ka6dz3UHARjmfGKn/mgx9fIyHxExTQlqDi3wyA88MwFyxcQedRTHizRUPq2JileN2/QAmcGhObEf
KXlb2tfYX+6LUr/US4KTE6MptgrFK80mK6PmqYt53GhmbMDFAshQfoUa/qEmiSk5DEVjtAV3NbFS
WBQ1dNMp3LLTd2vRgmUMLCfwy2dHNUYh/1yflgRf0L6ZaMcjgumY1ekC199Yyf0woL/39g+bCgPs
aHQ4OETF9yak3GKrdyfUAQAP8vobKN0P5AkI8iFSKcTKwvwDP45WusEZ2U4/kJuRObEKfKAFjABZ
PW4bhreh+XLeIdnOBf0P1x/GWAbKa6dWKt0pQa854x3l/Uit9wk44Ca67VzFI1r2hTCmhgEDDDqB
FFBIwaxjY9xSrFusXbH4qJs3+XhpVvfMVfTJpWfz2pIQCzqAFIz2/AsZ9X5p/cu0B67MKi0QK9Us
NAaMaVTN3sTIxtR1v2vn9R8WFB4CZYOqxBdJZ9aSZel9vqBgtfU1O4ybbY/MEb+ftyMNj5Ud/kpa
pVyiaTn6yTpWlFymzqWd7rROcTbL8pL9acISmgrZ5EIEOYEr0/Bt9lHUnQ4paHpj631Gf8qcb3SV
Vqo0GgGxcYAfctHmE8LEI7M5GhGcKtDrsueNa7xT0O6bieKmLQ1HFHYJgJlAOTiCnWJOmJk6CJJs
OaAJWydP2rjt6ltHVTeUOsQfqfAHlyoxB+Ys7qo4NRGNuXZ023fiD7/8HOx6baPYYSpLQty3eZTM
UQtLo3kPFji7+GZxwbA4256Puw+8m1jTg+bvfy4JFxu8hIF4jQy41JDrZagCy203Q5k+15390Gbs
KtFr8Jc+mfVLmdA7zL8FWrJsR/Jm43021+12cZON16RHe1CxCakWgR96q03Bcqdx7Qa/Dey2nb+t
7Wudhq32cH4JZAUIlIMh1YebHU4CIXrixh9NYwA2hkzfc/Y+DJslPerNxVxvxt/nTclOaRDEgQYe
VyuHiG0Pe06NkYACb5NNt5VxCwqE4LwB6YqtDAgrlllaPWcNDDRuHqbW1dyHeWPthn+pPq4dEU4z
z6yGwmWw4yTfk2IJHOPeyH6e90W6q1e+cF9XXx+j/4BpchszK4I0e53qeJMZFLPxD0TVwpauG4YZ
bahqEIhgC+fmGA94Ac6w1dagsXydukCHTImqJSmNtJUVIclDPGNE0RsZmGLruOm2jwKgsJh+R6Kd
TZ7OL5803a+M8T9fLZ8e56NlcJBbol9HAH13wJ3vfOOJxpuuPTSJ4iqlWEHxEV16GkDR88dB+cqq
/VQDhvUUqzi9pcck7msctPdBi3PqlFFXEIGqFjyaNbJfDFAQu/111HvH82sn3acrM0JKcBL0ISJw
im0o1K8TiHCb384bkD5iQSP/nyNCfm8sq8hsUDlsFvPdZnrQtIfRf7HtB7P5RoFYgvoUqVS5Xrqj
VkaFXD/RAZr2GYw6NXI76kK4H4ZZQgNcjkPL+w0lqh0tH5iLG6r/NiV0o7FvlV4+DRiVbtIKpM/j
8/mFkIbN6icJCUtjeuzUMX7SkI54lj3WNWYiHlptf96M7INiYg74M85+AGaJ07gp6r4Yqt5FLcQM
EzAbFcuiuIPIHFlZcIQP6seZ2xYJgYXh26SHk3dveK8gVDvvh8qK8AWjFItlNR5yYv5nAkFEnAX9
9L3338+bkW0z9MYcPtSB4V6xsOyOVZdODZwpUN9AK8axdwskCM4b4Wsu3jxWRsSiMjFrnZotjDQY
2SniR78J/fQeRFBdetlVaVgPKs5iWf5dWxS2tW7GPmbXYdFtwFm8YSZ2gBnM5dX4OytVLS3FGnpC
QBCfDeY8wphWPWUsnIZnS5FyDWk0+BzehYYGcJxCNPS9ZrczQ03IabsnD8OXh2k2d16zvIK9Mwuy
kYz7qWvnMAHD1wVx89exalD+S7d+8gvcEldOMe6saekVgDBZnuEaEtCS4FoZnrDOvslsqnMAPBk0
1DoSMEJEKFT9SN2gV8maypZ5bUtY5hYoQq2AbN+mbsYAPf/N0v6yVSgp2UKvjQgLjWM7JjOH2Zcz
YAmxEVb5cFNo4BH+pxY4qtEmGmF4XIP84DRT4WpCaBdPOBiM0AFTMS1/nN920o+zMsB9Xd8LUhL7
XgEDsYFBQMDOLZYE0fBS2VujVAkryvIuCEo8qB+A480Sad4YsWc9mWzesPxej7+acXfeGdnXX//9
gjMNZbYXRxZeLwvdxFYXUu+pn1QzI7IlW1vhf75ashJNmKjA+N+mSo+Ds490jIQOm5zgNfT4D/6A
zgNDBzirULY/tZSPRQVZZpxTs51umm5nsWhneoq8If0on0Y+7iZrd5xoMDsdRiIMjBFvTwfVXKZs
v3jAnFomQhn4f8GNEkpK1ZTimLKawwJ1uDIop4f0X9AiKytEKGiUnoOKpwk/zHhXGO8TqF3Ofw0J
ry4eOVyCjuB9CFS54AdjDvLLDAsuOgulfcQ71GW3ybQHDRaJjnX7DTs06/d1DL0c7Fe8hM7/AvlC
/vcDvhD7alraAkLNy19005Igcp+r7nUajufNSLfRp58iBUqsJxCQ6+CnYdCA4GzIH33V1UW6iXxO
w865PCHAchra0Wx1oD7BY74EN0/76CRHvTxW3TZVoZRkpzzY1/8zJOYEs5rjlKJ0goqTOV6P4/Os
Hez+tS0OtqpTIt1KK1vCi26s0jKfPdhK0YpZQDJRJ4qzVOGN+Gkqc7K7mWDZzIIGXYb2xRVhV00f
2tn33FX0+WXGILoIuRXUOlEVEs65JfbtnPHMMGXVLjHNDfOcI1vaQ2f4oHSYgr6tFY1k6R7jaqsA
gPCRLHGU0eqjJIly3JOqZBNZeoD2iGUloIS6jZqjQ4Ik+oOLW5A2N5l55WVhr1LLkL7F1r+Af+RV
PtRIOxjJgF8QVzfmFC5x6Iy7Or+m8XXb7OP0IcLb5PyGk9tEoYFXz6EVIFaCgELp+wQaLZsCwwij
jbbNXVLfae0ldTswEWKavcoCTG0rzPIPKN65P9hDAX7gNBHCSZYTUhalC7N+aWm/62zpUAOGLAKb
tOJYdhxMCvzdvsFQ1cZLUwu3Y3Nc3nWy6PhlaHQObPwXoAwY91AOAwkNxlqEJNugRlH6C5/g0qug
7F8b8l4rWR5lG3VlRDzzJtS97dHHoBPpGIRTdXSxFGsry2+8IQJufsw5+eIT08lAsBP3SYGnGQ2q
+BcD00rm/y7rO+XAhSxdr0yJtRbDnsmYJHGxmeI8hDbKVTLR0JxGRQ1aZUa4xrN0qbLWhJmofeis
b3lrYTOqCHRkJ9zaF+H+bpbL3BcRLTa2tiX0wiW3uFSlo+LjSD//58cR4Sr5vHiDpsMVvEYCr7EC
TwWWVPkhJJFINwq9NGDBye7HAvUv2LD9gP5LG9YH5R/IqXnGFK8kGdGrpm7BmqzF7Uvq+XetoUGS
d7rEROu+M/vD+YwhXbhPc+IFJCuS1FkiRPXgsP1kTPcLToTzJqRhxpkSuBobWJSEMHONyBniAia6
+peFEdSMbsf47a9teFzWELoHwE3iPXKa4pnbxU6j1QV0kObIDuZI1+8waJF6oV2WebI9b00yYAxs
mcN1tVHg44yep+ag+htZgw0aLbtIg1RDLnWuIjTmmYfW76ZesoAwejDyO6vtdxAxUZwukmP8xLyw
p/TBTCHd3GJF7Z2G0jKo2IbQB2jX0m91TXFBkR1lJ9b4mbM6PjvMD2VZAmuW9dDjKbb0W/ByBh59
YRbOGRQnrqL+Hzb0iVFhuzkzKHZ7EytM69s6HnH3Ul29Tb5Kwll5YoLH7cqv2CJVoeXwS9PuI2fX
ka1F49DWr53oNdO2SakF7W+r0HYp3dLkG00Zh0TixbvxgIdLLkf3lx6/zc0TGSJVgPGnzZff5jpQ
gfnQChXJGTD6VjSgRiwAWXspQDAw/HCW3ViTfdE+2UuI4AM4WDUNJ9moeGsAbwjGdhQGxbKOPttR
Y3CV2mgKUuvFra7Tfnd+50gO0Y+hfECBUf7wxDn1XNOtyfJA+tCZ1t6bfpn5bo67zVTuJ5U4oyRh
n5gSIqgBnIm4FUxRI8w1IEAPfrmfVeSSkvx5YkUIIsym937TwQrJ9pN524Eb/vyKST8K7ur/v2Lc
zVWUQuatMusEBlITDNnPybCjiQJmLANhAEOIjjfApubXuQ9KW1AxD5g18BJ9i+EZ6K5ti+xnFoWJ
cWVhJijb5QmE0XRViViWW04sC3lbs3JwqVl8yqG5h4JrVYR6+hOFBDBBJ3UIblnlU1hqErNpYHpE
NxiFGOGKbPhplFsDiqo9C3KQzmJql4FYsg/6mQVpwTCsiFtE+NdfEajnT6OinzpJ54zjJsvlrnLv
dOPdnX6dN/ExZy/kjLUNsd7eDb0zGjpsWPX45LDmIo3mIAXAvsNIV9ZbYW+9t/mrazziHt64V8VE
twZBe5cEeoapQ4cek8HdzQUkAdxnM9Khc/YrwegtcCvB4JR30+jcppgWP/+7Jfv05GeLZ2kyUMPp
8LMHvALNajcaL34SaqUipUrOTJzVgC/quIOgoi5s1NimUd3NgOPO7mK/JL5ffI8RHWBmsy16iV2B
y0Nfum2FxaBgJD7v5Nc0AV580M/iggJm+C+kUWPeFBgYTwAMyB8r/bLMFd59zRL/493nJhyMogne
FUOdtFGKv79Dr8Vv4k2qZztffz3vhQRMAjPASqFUhlI7bJ0mI97RdCCAB+6F5KEFxWe20639BJWy
OAYw99ZZwmYIPP+q3zRPjh30mw20auvdospYMnehUwvMODSxwDwhxExPayOdTbjbVH+qzL3qZ20/
M1MBTvsY3TvdUaAmhsY0mBiAPkIL5tTdRdeZVuvITqPrLjTQgC55N2jhXs6VOWSBnveAFPbNApWc
yuqgqpJjBHApjNYKjSSp7gw8q2/RqO8SjFX6nRtaY2Rux64dJqins6IMNEhDVkHfZPQp8lj3NC4V
VtDSM3Iwo1R1WPHP88UfgNzAx4BajCemvoYVuWunLVpWdoznSw3509zPwamuERI0ZnE1tznuczkm
zVLtH7ArWE3clcGmCogpMGOnq6kZkw+BCOzAKn+P3cso2Q/RN6fYn49RaWisrAihAYWLIXX4hAnp
HrIsNFqQXBjP5218vcUAUIUpNtuFiiiHbJ96wjpA7Wtr4GDc+s5kzjX1rb0bLTg+qoBokeLwkCUP
Pl4KRWsoMxOxDdg1lhYbDC61wDT7rRmY9Md5h6QWUKrCDYALQXxJH1EFplHKjyfP3fl2BA4JxeCP
dMlWFoRrzNygU1pnsDBV9wMIpMdHPb30sy7wVULCXxM9Po7PiU3Ai23gP8LHiQaoSZoA4qbLDSCQ
enOI6LYcA4dA0nF7ft0kXIQnxr5gwdsobksOy26bsDCvx3lfNFuSbY344Nq7yQqr7rZIwio6EEul
niuL9JWjPn/frG6G0B4BVIA7qjdXLUrh/iFWqbrJEsbahPD0q6kfRcYCEywP2XQEawBSPHQAUn+n
kU2nEgSX1Ir5cuJkwWMeX098V09lltklwDmbuN51/Z2+vJrpgXS3M4Xuwx9iHXP7e62NaOlD6k3/
0TmKiphsHyA74QgFfA+3Q77kqyWNGjdOmQV/C9CcYHYnGExFepJa8Di8yQQpDsCspxb0pa4z0+XI
I6sLjOJaT1ScXJLiBFIFVhGEXJw/XdwAbaPpDXRccGo56CddFvOD4R+07Drut5Ubxn4WNB0QEvhX
UeqX7byVYXEzZN4Q98MAw0Cl+9resH6m/Y0xP3f1hfH3AMUTJ0WNunTG3q+5k3Vc7br5R72YFxpN
wvP7W+WRuMWaMndnjtqmIFBzl9u8vMT9N3J/6v0B+DGFNdmGXq+fsNsY8B5dpnOf0LT3vnf9RTq+
nXdIloYxKqbzOWwPEDshOda1AzrdHpM/JLLR62yTP8lgasFYQS2FTvGyBV2MinVEtoiok3HGdmD6
CBFCftKolfgcwVFkj30P3vKNpj9XRjD7F6OKFEmyhAbnaf8Y/cTAseAfqBKNSnNhq/dRFTNt96nu
3WWXe6A2PL+SktRogF8ApW0uJogR5tONHOuQ5R3BZ7BJoHdpzMlNXN0BMX2jGfVFbd1Q3doRB9fB
81YlVLy4OH2a/dIamBiuCA7yRzL5B4xWQXzFC+PkxZrNg6a5F1391Mb0cqBdiHMcRA62v5mhdZEu
kJPynu2UHmxmb2xD8fq0JF8ZPwxhhRl/3CBEJEgbp0PllQheUmGyQWNxdkGdSjc3uZ+kL3hNLm/E
z/1jYrHxkNpzFrasH8egNnvIvPZLFDRLRr+Vba3flZGZRqE+9k5+iLqMgUF5nPqLcrImaIvOrhV6
Jq1/s3SIx9DUiul3DvbmPzQCE3FnT/MUjIlr/vSG1jmW45xdzjFh0wZn9fLA/NZAUOjZW9Q1yRFj
Lt0OALWuuNJK5l9n+lApmq5fH7j4ZBhKA04CTyYIo51GSp72hk1r9PiN7gJPBc36PVfXeaSaqvrQ
BhBu95gUR3+NDzthkFq4+eLhO/QNtdH7G9pS31BKh2us6fieMK076DYDWYWb1dNPUtrsppxGtDD0
Iau32ZR1F6M3tQ95VqGy24PQ77lN7OyuyTX2s/a1RbEksmABL5ADpDznBBaDJWa6DdkQ9KG9WUv2
mruYW7fxj3XdtkfLQhVoJiQK5soe/v6AhzgW8Kj8fIQsr/At8HhFNf+jP9rdg6Yw8Nzt+Q0q+9hr
A0IO7+24JxoCfQOCE5RNKq0OokTfpH9fUMLgLy7rnHQR/yMmcq0ZGpbwdhRxmy1j2U1psYANreJI
l1xXQNCALIfXIidwEF46ZTE06ZiNqEOTMUw0bNppc37BJCcSHoSgCMREmw2pKeF0GCnk8IYWjpjz
pgWFODStmQkizCFoDUthS/Jx0IV2XEB9uKKN2CUcdLvOhwidaFoFQ/m9nW77apuqRLMkawYrqExg
0bhCjxBjmeMnJpm5lfLNJdepqnGh+vuFpxSdh2XIeXeYTGWga9t4KhXrpLIgfPVUT92+MOFBaWZH
d0gPVX04/9XlX+JzjXiCWF20m5rmzTLDh6aMd74FQpjpm4sS7N8PdEG8haDsxsWMOdfNqR1nMGo6
FLBTGPeLMwUx+dFbN35KFSsmuXec2OEruvIHilLdDAhXgYHJu3m47sZvGns7v2SSKv2pL8JOydzI
7KYBNpb4IY0ADC+2pZcG8Xjol2uzvU/Ko+7/mP8ho524JoSbCxpRLSE8nG3IenYb1uiburq0VJ9K
tYRi0NFq7n0G9yLy6NS3bTwFVhaeX0OVDSHs5mqJCrOHjTZ+WMihGjdAMquuaNLdg2IhphXxiAXX
zmksMGImsd1hwRofGHQn9EE6Nge8subpzzO4BZKXNn/sIqhtAqHL8idMnZ53U9LjQKjwOzdU4FHQ
ETnJqq4BZLpC2LNmZ3n3Q7EDdGE3NZuo8AMd0D99usr/nljWgaQmv31jw6HULtyIPTdb5tbwcDUt
DhjlA98K6cJ22J73TXJ1WFsRAQutXxBQcMGK076WdWgv12Sog6xDBtlFxet5Y7J44ch7PjbGKWyF
mFxqI6uIDlRR3oZtC+khD7XSh3+wARIGAyeTzV/tp+Ey4pbjNz7CJSnfy/iqB9GK6hSXumHhwINw
JW7nIly3Gtt0TCaEA4crUI7+Q7leRfYvC3v/04iI1p0I9dJlgZG+forQO0/+peDlrC2IK4UrypwW
2L1aUwfoTLrsIlLxPcuuI4AWANgMBnneqjn9GsXsYU+PgN/0xpU+hWx4G7ydlR3n8eUfPruNRzhK
QYCUfSiBrU4MUNoW4KTFZ3f1wxKFcXuMzOfzJmQnBucSAeryQ/Nb3JGs6ge9X4C8MfK3WrvA+yes
hu3sPkTejvj7zHz39F3lKUq9krMdVqFShVU0oAEvLKFDWeSipYtEDkEJE2rZSXRo8BCrVMAU/r2F
Bw8MYSIcvGtorok7x8hZ3plFBjCBy7aV1QQRwTQbZmAmwL+MLWAZQNRqQE2N0NVesp/nV1cS7yfW
hWvekGW6RoDTAK51CkpyYzQK/6TriAEbzHKgbeKKTa7cG7oeVXO4h4Sdae/T9KDRa6o6LCTJAQY+
zQh+9NTqk9aHGSu+gsjiQA9OtPuHpVqZEG5hi6mRJs4K4BlB1Tt2wADHT+ctqJzgH2u1m7QWPMcW
XyuUIILKf6cDVMtqRT9QVu3H4A4eXHhyoUwsPlvBVJVpIBcDFgO6a3WCpx3F2IAVlOUNHtywB/Zt
8B7X1fPEniMV6ktScTqxzuNl5SOUc4dU0xFwxZDuO9971IfmktNlxZYLRBbmwacCgdjtzy+tJCOe
mBXOwCRPYzym4PRiPXTRVe5cT8ab1X63VBOWX78h3oEeOFRsCIOjtybcH4puBD2g7qVopuo0yFhz
U7hakOtUkZ++riNvLoBSD2IFeAN+eRP0rOnL2c3QvesCm13X0+PYzJvROurQr4Co79/jbDnSBLag
HIxdIBbkp7pw87r2sg06yZrxnNEHrXs7/5Fka7cyIZbeHeaWflTBRA0YZ2u/WswNuzk8b+RrxvtA
zOCwIjiGIflxGoAzaL7HcYIkdeONWzftwlF1h/ia8mCBYKQQb2f0OcVSWWFrbqknkC/3hqDWjo65
HSzQcA0v5x2RmIH8Oi+bYCyAB/epI4iyYvAZ4AMFe3b8S2uCBPwTMxRvQpkVYN7BbYdGFuob/Jut
9qujza6RRTGs5BGGR5roIdfZzbho3dHQI+1w3qev25TgxfFpjf+albXMc9JFs6DJXiZNFtj1j6nM
n8z4jSzmYe7fzxuThBtYXEGkgH0E1m1LSOhpWtOoaRDOfhWDRuHHBOiUWz+eNyIJN8I/EYZMgeoF
XdSpRwAj95XHWcom4C6cAFcZ7x4nJfl93owkHXzwbBMusg1YopB2ZuoXRsPxYF60y5ZXCh6gNMHo
V1gZO4B/UShSDU2iCYeffnpzIYhyVLwALDFBVy7cZOmiFT6NwSVr1aRbAt2OZgyK6NEdwJH4eh7F
kzugmOLfeGRgoT/SMWgMgls13siYO9BQnek29qiNoJteuvE4jpr9UkQdriKJPtSHtLayJRwsZFO9
cHu6Z2MOrYEBmfWqa0d2hQpye9MYc8wuay+x79zFxX5b5mVn9jO9dM1C/27OFbmcEtIdGcIrwfBY
gcRsL7aB5mGWaaAYin33vdCrabfYZP6ZaLNzX3VR8UjRyfpWZ4Rd2n427RzYuK8JUB91WZo0LCZ/
uLBz130dGgp2p2ymRjCxsZ9DI9bKmyoBoHnR8y7ezK0+/OCMnt0OBGjVkbkL0nY7esXdWLb9coku
6xjd+UCW3mLUhQybEVSJfTCVtDp6Dp1fatbSnZcMYAKtDPADoKDp7mliQSsgIqA7D2M2YwBoMal2
m5ul/po1S3Rf9V2C/onnNMdi0NIQgm9QzhnsstugbkXLy7LOqgt8RiveWn42/zEbsyrAmpYVT6Ar
qvHOBmH4ruy65L3rm9zcaV5b4k3seSzDuzxmr6Y99m/VEkNTZqAk/QmxBmvbxsyGtEaZW1c27VB+
691IC86H/Nc3NGpiOmfK8wCTAODjdGclOKio1oAr2SyWjQ3uB1Pr90uq7xNQM0dD8SfVVI0r2WZG
SYJrXfsgZBOLIk4Ue3ZZYJdZ2c4F+IhNfw+xg1MrC0JSr8vcq3rOlhpDOlbL52Asj+eXTeUDX9ZV
iu1ng9nzR6ZAfHXJzWTenzcguWCCosjCaQG9K7QoxFzUA69alf2M4kZlat+9wfPeShqP7aYhJcqj
Pggwd0Xkx9iFhTssQU+jxAz7zCx+t7GV4vsl3WWdjEMTnv9lMtdBNor7GejtUKoXEn4eR9MY2wBG
jOxZM4bApYpGg+SwhOefBvgPWK0tafusMj+IjUbzJTNB4wgEhjPXF6WpsKRyRQh+JyFF6nFpxRbt
DKAvaqVmlOx09PAmxcMbFN7oApz6kvgJ8jPHJiBThab34oPjkDqKLyI1gsYi7pOwhX73qRHby5N6
hL76RiP3Q7fLWehYChOybwIe1v9MCC9DH5BVN0rRpeum75njhikDJLsc0cFUsVuqnBHCS69YVY8a
nOnmg9FedLiRq1AIkvsRQUUHNyTgHoDwEdYrGWZzQN7jKIRyB9bBXbF3HymIle3o76lcQYewMiWs
21TpRTZrKFFGdXKA2GmZxzunD3v9mtK/v/WdmBIWbjK8eMgijLZWUxT2bhKCYTWvXmwdTO6auzmf
BGTHBlg0QWoMoRqg2QVjTVwNrPOxhGO9SbokqCk08g6QoQoc6CWnqqCQht/KnJASOiOz51KDubmI
gmQIZ/09GoIhfznvlSz2cM9EgcW0za+dVLCcMSd3ABmhED8AIIEAtGEsKm4mhRVRM3YuY91NZlxm
U7BNEXrn2g+uijlZtmArT8RBu2Jplyb7kD6tHXc/WlmLsr9xvYASD82iKH08v3Aqc0KYJzPkzbsc
C2dZv3LvF+bsNjUmh2j67bwdSTcDzH24M6Bnj/4wIPynqa7FdmojhhH5Aedu4Wx854GZj8aMykcS
0mrXz+rGoSzWOWQDOHco2IEJ9dSmT8GxHlcAU1hVySf6rMuKsUc21sXWaG8G9HA0XwGKkGUoHyz8
cFH3PTSpT03i/jha3giuAW202Vaz7pyMRWBrKPVjTZpX8HCoWlVSix9cAOAF44LWpxZd1ttdkyHt
VnPuod1mQG04GxPju5lFGt00dhPl+2JihaKQJjmCAZqyXI+gGALOYeHJhU9cZu6ItkpJnWPFrr2o
2Z+PGcl2+x8JowtkFjpSgmdaDh10m6HyrWdZsXUW8Eq6bTcBi+H9+QdLeAdjFsHno6CCL0vtuygE
I0ulFQoi5j3z9rXZbM8bkS0YJs85ZwxmUr6U1I2F0DZrObGbOwcTxrAslfKIJBT8tQUh+LwFUjC6
NeNWhJ58epfqO8M6FMVVNf/DPZ0je9EfBTQCpFb8061uelk5lTOZOabSwBAp8zc1/XV+tSSJCf1H
tKIAWge8SEQRZ2Pq1VZtgSDEuDDHi9LezuS9clTPeMnAFW+vAnsD1ngP/wif3skLNif8StGnSbXz
WTwcysFvl8ArHTcOPZ+S60Qv6E3sU1aFbVU0N+OY54/JYiUXeWEW1T7CeHcaNA2zt6Yb5Y+8VH5l
phOIe00oswNF7oCCsxvHLgrSCtNXWzdJZhOFg8T5P9LObDduZNnaT0SA83DLmjRYliXb8nBDtN1u
zvPMp/+/9PmPXZUiirDPRm/0RQNaFcnMyMiIFSveZx7yMTuKIPZt0rZ1w7NHU4qNKFBYcZmrwD74
0Ggkk/R25VpyMKdh0FAg4OVmqYd5LIKd2bbK7dgJwLqbD7o+midr7sdTM9Tu7vrHfH2SgadnBWVj
iqSvxogyKXSM04qyInIl9bFz0vCzO0MYKYLmz4euAyXYnJB3IKDL7nDyEi0pEuqLWT/MvqMV8W1U
2a5Pu86WPsiaVXw5ofblGTov4stDQHpGKceMVttortr70rWrJz3p3G9uZZDCub6Cr4+D6JLCqVou
9FsE8i+xiG08ux3oIK2qx9qglMRc42E+mZWy8alWgRzYXMz7sw1dFvoIdbt2inSgzAy5cY413qvx
W6bxHFqzfr5u02uHiE2/oeReoqAyS3XpgJptNP7a4nHuqy/XIVY/EdotFDJdw3vl2Gsz58xVQIxD
uM8D413KDL4onTduqpU3P6ZAyabOB28Wqy4/Tx97ZPGymfrKeOyX5zi7V5KXUL+1aPGOGZ1Z3y/M
SE/eVhl0zA/XbVxbRlQMxGRtrhaSrJfYqqI4Q5xaFIgZ1Zz3xS6Pj9cR1lbRFcRvQijIiq/yPr1V
Bja+dxdXL8x6W/SnvzlLwsu7CBsJMUK5njOHadksDe2bY3qj5gwuWG5ioqjrdqysFGEgBRy+ksmV
YlyulGuVdVy5GvIfs7br0wP9IxsIK6cHjjzZAsEwUPnnEiGvaRuMgqjYFcVDEL2N6wfH+2/UNx6M
K3aIDi+GBNABSA+n5AwYkll0aZEWu5EBj+Zne2vqzcr3xnEyYJrbnaKH7EOLtu9meniKXYWy7pju
9eLR6DcmLq7cSDbkAj6FyEaxdy9XSs8C0ybFVexq7aTlH0b3VDqfTPtWtZ4Di4kpNPVe//irRsHS
EAMCILnr4rFwFrJoKUz1cARwSN5Y1kvkfElpKPu/YUhGzaka9qULxlI8Bv0jKeskfn8dYvXb/zZD
HhDQTEsLtRsIc5mPmpbdzHQJ/DkELRGcEP5PL5fkUJzRLGpUJIqdQvNqbDvk6NO/sOIcQvKXbexE
pHeAyJbG92h3HjZeJ6+ffoTYpALYYx5hneyybGtAuqtuip1dxr5ZfEg+U1glxbG3qdRM364v2Npe
JlhFJExQwJgmdrm12HJe1jddwQCsx3lgfDLd1Co1NRv9wdMc2Cd1a2zZ2mbGQEYN0SOARL3kyfok
Kr2qHPAzdow9d3nyT78lxLvmy84xxE48OzCN0Si8ysBQCj/+b2g/qeE+iTY2wsrSOWQ/xfxzslHU
8y9BolEPpkYZubSse8VO/Dx6b9MHGXm+Zt8zM6peNvyO2FlSJAylk0gAbSZK1Lp0RMdWZ8DkPPOt
vPeLcm8yP8DeGR2ki3lLbGzlI9GvwRPZM7kOXg3jcc2hIBZXi13Tz0iI87o0P9TTVlHmFYoQDbDp
lRVailyd0lFSVbpyiNGgHnYpPUz7Sit8Jz5d3+FbIJLzrCvN64IJECuA4I2+mFH8xbA1oUsgFGjZ
0NBH5BhX1cbJniaECRKdXLuxH8Nqd92MV1v6JwIY1GxF67d0cXZ9VdEqR8l7qr19Ue9d71nLvJ26
4Q9WVosAg1ZvxnSLvL7472cnJyibijC6IhNed4xhpZNp/hT+cVBGIz5jfsmQ8NUJ/yRblLaMrEZM
sCoi48noh71VMH4v3PCja6aco+iXpszZGPRJIFDgT9qqetLi/tFwtvhJqzAG68WT3+SVKJ3KYeLN
aC804g2Z9aabjAcH8oie93++jZmKTIQmmEOiA0+yZlF0u7FEiYJ8twPRrDZ8CkjXN9mrq4cPgy4N
MQ0pK4346RJEL+uCB6cNKdSyjqMXH+jLPI0hXJ4seZ6UcR9FWxI8r7yoBCn5gMStamfqKFbksUlP
9SGu/gmDbp/SaWdmR7M5oXR13UjxFy/cKHEB72uR+oPVgRLEpZHOUtqV1VGodd2WmN1Bo6Y6oNtw
shf3eQjym+twr1mwAk/UETTUikk8Sbs9ChBZ7sVkrpE0Y58dKpuy/alMdqXzMU1fNO0pij574d11
2DUraYU0mSJECAFj8NJKYuQxzhuS1kZzF0bUZ0TJ+L6dPL8cNvSbVlwTyScKjRQw6KTy5F1TpNlS
l0DZunqbG8GbPkuRMar/673u6bpVa1CiSKLCzuLKkB+rZlG2ozWwWyx7UP1Wq/oHN5q7N1VbK34X
zn/hqWia9Mg9UXESmZnLVRx1t9UCIQHd6PaBeity1mTL/pj0zQ6BJy248YSsr16QHvQNdg8pLlT1
nX3qhI6/ZMVTrGV0nhblcS6Kz9fXcW13wJEWtonbXX4m1U4zZI0YwOAO1o9snk46U5iXsGn9xE2P
rb2lIraFJ8VK7dTCpYrAq/L4PzXqGEo63U1k4FulfrKbPw5ffi7ob/OkIz4XpVNnKQvqFijtKh8Y
03sst1QYVxy/A3GZYJ+qCXGyFMgW5eyhgYcNU6rf1sZTN1gHGHd/fu9foEgrF+Z9kyYivz9F+lFt
gs99Vz8Yy/cwbjbqP2v2kAsUdEGCGVKDl3vdWOYkWZIZTzw8Z6NHK5niR1vOd+WGITlH2p3/kdCV
r36TzusmQHUIgShtH6mf1PhT0CZ+EbRPdcxI1w1/sQrnsMmhusHUl+cVzlMEu0D0PrdLdeekbzLj
32asD/aPirr4sCX9Ir6FfLOga0AQQGDDKko+F1X6Xm0HIo7U874rGYKORbxBHl5zgIRnBo8nwjR0
sC4/EoeI2e0tvpYs0a3aF/t+nL/yEqGrytq4J9f2A/GTwyNNZKTlp2GsQc8rHAoliXMDlxAm9E2r
Zxtph9eSKxzVcxTp8rDNOC88MYOty8z8X2Wx7LtgMpp3KFzNHzVlcegct6sTRZWM3KTT3icV2RC/
aBLvUffG4b2dH/RxS7D+dc1X+lnSYfDi2QoiG+MV9Huy8USHh73sQitirta+rI2dGZ3arXtgbbdS
NOKqQe3L1H9GEmfBt4bkrrMgR7irmu42to3bJe7fBNl0M3MUg6a/S83mzyM+Uaf6BSkFyUNpz0ER
Aokuh9+Ztj+537tgD+HqQCWxiDfO49oJEaxdkvQmSgFyb06fVUuRCY0AzQveGSiST/XH6zfb6gGh
7Zn5pOLtKpNE9NAqvLkRCPCQ47tBzbXkNBlaHflJZQX/dNFQ/c0akm5C9oOXH5nmyzM5zPNghoI9
1BXxqXfUz4Va3ZUVKQdHf+hmxATzrak0q1aKPCd6XChnyp4mqpfJSuiK2DkUBcxFRTWxuDdLj/4L
ayPrsBq/8rGEUwPwFfdOd5KUIanc3UGX0RI7+iZ3nhMek/T75PiK8bYO3jv60XQ2XMOq/+EYcBBM
wdmUljWirr2kpiijto7P6Jh3cPSOAcNkrm+YtdCEfOH/wsjMmNadQ70Xh05twkPYvSgUC+ryGM0L
M443XOraZyN9y/cibYRyi2RSaCka0z1FoDdBJWoD91+vHp2d0k0RcjTp6bplq06MRjiTRw5lA94e
lxsz9AaXIh9fy+6Nt3HzXLoOA6nL8ZRZ4VFfsi/TYjG24jGxt3pcVg09Q5bcStAx0aa12DNxln8e
1U9LajxVJGd3FLSO161c2ybkEil4EDiTH5PCMKceiiBMgEprK/Ury/zP6/I7CmtbA7fWfBclU1yK
Qw5ek9UL485gMuBExyRl9y9l7UW+sSnnu7puCETwiOLK5dtdfrGkn/Kx6MAoHAjEDEQvExj0po5c
48b7cHVz8NYnxYPHEl2gl1DI5MzLuFBttrvO1e46zwizB4LNavJNRhlAUR+S1vXtUU/fmp0VPeuR
3t+7kNn/PE9DphGpPF7lNDnLh8KKq971FH5I2nQfiadpa9OTfYGK7IafXjUZOpXIoImio1wdSCwt
ytwar0kYfGe4SeinjFsO2uhrMIz/Lp7+EuXGTi+LdxrPoevb9PWX5dGKq2a9SRS9kpyxjNEaK2Kd
HdW3w2gjEV/uQzQui+L5OtBrfwYQfDWqnuI1KUeIxjBaveFRnwjaN4X9dcpDPytueJBTGdmw6fXR
u4QSNp/FK8h7VcZkAqXNTNXzDl5JsLh1oW+BSJHYYFltrYmSDpNMwvabpwx++scjAmAZU/vgmiEr
RK+c5EPo9mjUKSSVn9J3Y2fDTe5kR0PZSgWtmALfiBCBniwcllw4nDWCykojq160zj9U5U9OgEMO
q3DjmtnAkZWYGdJbMpx1Ya/lsx9VyrFVpkNgbfGMV2FQexK3M3GITAFXvGFW2tpm1eZg2Klu6fqe
XaLz1Qd/7qw0qix0WZNCQkRAfseFdYOnyhD7j+3Kz92D6+zS5MEt473bfLWr6OjSE7T8cZ+KcEow
MMi9aLDeXGnr2XEbJUEMqptlH9CGetErwh5VYUIbPUAWzW556B2uH98VPyFazmyhQom8krxHBiNM
sn6JS1p/1ONgfMvm8bQQkc/MDLqO9Drzykb8jSTvkiAuw3aaQOrcjzS2EJMclMA6LNNXSyfWO9Rb
tfktQCkcyboygMoFYNTWvjMSMb5NRnrcPsWOe2iVz84WYXx1LdE8oz9PcEDkm6V3zN6a2rTcadAW
5+hp0ue9GviDsxEiv363sZK/cCglXPrBpqzUKrAxLNEMMtefTG/ZBclOsT7n3idX2Rpp8zoQ0TAJ
USE2JXYZ0jo6SzRGYYMbqe17fa58A/Xr61tj5WQjISUkbKkCiLDq0qCpzkg00NO7q1xd9Wd1TA5p
h3QLc5u2dNHXjCF3bEM5FudMfhFSUcuUTHcop4eVb1nvNkOqnwH8ZVaGwXqi7xkPAoNQDnT6Bg5u
E3CKJ6st/Cqw7p3c6o7KnDxGqvKYt6Z1F+jjG01R7ly3uVX08mNdLw+VHobowHMK2+gdNSSTsHm4
KxmBEyhEZKFqDBsn8rV0Ktc1pG9R/ydOYU0u131sBihMaVTSG2QfKy2/USMhGK/uq4H5aBOU6CTY
qdP3cLH2iRYKpb2NdOPKl0dcgA5rcmUkzOSyQVsFVCBnRfAB7sLB8cPmGWGr0x9vL0BommVUDgQa
+VzmWV7n1RziCIjDglY92Ujvb87OWwn3KHvwOOZp50CbkYPpPqkLzUiBKaf0UPQfnVlwY7vpZqmF
nE6/nxk8pVWMPbTarVhzdR15Vgp0Ygq5xZEwsDZiC2wzQRNr6nZTpd1n0RYlYOX0CIb5LxjhAc8j
sKJBhakHJi6p72T22y7aGry+4rVFSdCEUUnsit7JJYRbM04oV3BudvNsBm+H4jPCOt307LafTfOm
DzZil5V0A0OUzvCEsz0zqZs7N5jjpNwt9b5s3qazH5P81vbjcmcqXz3D78aPynDz5zuSJL7BMwSK
FeHMJSi9uGVeQeSjPqE+zkZ5N4XWY6x8/nMUalc0f6nsfV3O2iAxCdkyY4qjlc2Hpptv66bdQ/Pd
uI7WNoXBTFGoVnDsXqWhx8SNauIhNgUtKkb7g9j/z+0wcRC6Dj+ISpwULusJDQGD3bK51Q+adWcw
UyDbsGHt/ECxE61eUITYfJcfJKAju6Rwyq5jHEjR2EJkxN+8G9b2NjV7mIKQT7ntpJs0tN3SIx/C
Stn3Pa0miJho41Ma7YvgRzPu83IjjhXbSLqK4IeI3jXUH8iZC6vP9nY2NA396DQ5G2hyOv3k6+NT
V76L3djPktivt2ZnrawiDYeiKKtCWSOAvsRT5sGqedmUu7QQ3bru9yHkcjH0LfLgyo4TdUtYI+Ii
J1d3iVMYWhVEsSpCyUa5W0YdmeXB2pLqXEOhCEsOkvXjipRWz01rVi+bS4aM3E8MlN5q0VzZDTQA
88RALhf6uJwu03sHtbWIv680h0ollZpSDf2gtW/Q7dfD07zFUlvFE0VK4lOUHOSCG/wUa+xUVs0p
p7vem05k4n3b+89wvhGzoM7nnKgb/2n7MR7OZrAfSmyeyv0uLeI4FPWYEuJwMXU3TjgyZnxL0enn
35C3OWZpQjmK5K0cRJi9EZVI3Za7kOQDwhBZfBurDx0RMbMxh4/67LvLOwb7hPE/WX8alsdoy5+v
bZXzX6BfbsjUmoapLsxypweLcsfEL/3RrK3vf+wGhaTyLzMlH9UYqcZCYmaSqgeFfzMC6dZBcOw6
zMor5mcJDnI+pBUasC5tmT11RmxbHC7CiK5yd9rEXJH4sS63FBTX3IUo9v1/pJ8B1Zl7spoljqNc
K3eZsdzkJnokXnJYRvv5zw2iV42yExUT8pzSumWpVic9+a9dSO7Z8cJvUxM/qES8qCVtRRMri0eh
FFkVoTfPvpcWD25jnhkhWHpS3fd9+G6Z7ZPT5IzjcI9p2t2oxjsNem1W60iZv9W197bdvAlby6+N
b02abpi+Ft2c/x55ibuaZ3fb83sWK/hUDtrBbLQ7qyrukjR615LZyOBBOsSrVJsiREQ2tuzKBYSm
IKOL0FeB4SW7nHHQ53TsICcWrefn2u2k7RgrmOnxLleI6r5c/9Ar+8nFXwsCHAQhWmgvd+5ih82c
o1PG1DFGO1unOftnGTb82RaGdNKtoEwzL4iqXRMX/hKcijnc15tNg6vb6MwSacuGdTWpWoslZnpy
uy8KfUXZPkoO19drC0V4tbPzF1UeHbE9ttiMgAshK9zy7NPdD9dR1lfMFkIaDEVGgP8SxdWWxGEb
VruMYewaDfRZTPHpeB1k3ZRfIPKcgAgxHXVpxKdXHgrzMXduknk39RtsiNXtTN6AxiW6817N4aoL
J0gmhwVTWoOwo7utjPpNj8o2bfr6btSCkz5uJXvWlk8kXmgxIdaBiH25fFnipIjA0pTtugmZT++N
mhcnr9M+Xl/AlRsMFRYygLh8gGTWYJ3WiTZXNXvB1h8YL3wqg2/XEcTDTbqlEc4Tg8VQphYqUJeG
RGPb641BcOi4cY6WGsIAaTTSX94WX8c56fGLYb7h/15jItBLny8i+AzBM+RE+5IrVueZhFhdvB+8
L6ZxCPq70fzaq7s/NQ4gpKFFjw4OT/b7caAZfVsS5lT958n+EjS3Yf/S6HfLVtPm6+90ASQ79LZE
miobuTO15rOT4rK3xseL43j5mRj5bVMu5i2HIqycIGvNYSm7zibKmO6X7p1dnJToUxPe1ON9pd+H
7QaZc+0LncOJg33mg8qwSPqmBy6r5t2s3qKpfArir8p00yVb5J9VLDr/YCFCZaJWdYk1LMyQ56Rx
GaovnZvcmNbyVBrNQWl6n8rSRizw+uCKDnZB1EM1jn9L+91SuiQsxU0xjrnvOMfR/RhUh+vb7rXb
ExgIz6JmwHA2WVmgTAZ3LkdmMPflD2t+rpM30QwNZONxvLbnYGjT50pgSFFEWjdNY5qj4QgU7ckO
YjIiT9fNeO1XGQCOU+V58NMzSEvVq3VVVHVS7cpib1fM4vwemo9GcpszmzXdImuu7YJzMPFjznZc
XpdR36MmtHMX04/TW8t5sqzKd9TbduvFtbYFYFPCaYOfB8NLuvqQsx0LK2LhamZvZM1JDICzoi2F
gVUUMU6CO0noB0qrFzWlRdo4qxhC9TR7qJt5z4qzpca6ttO4wn+BSKvm1qOCpwVk4XCWt238fdHu
VG1ryNvqx6HGQLxILobpvJcfp6iq1kljYNzUus9p2L3haYpsaTh9dXr7QQ+DfOMIrSIy/JkyKZUU
uNeXiJEVFZYacL8G+b/iim2dXa3cKmO178rT9W2+uoa/oKAEXEIhpte1SVmyHeYbpO7qsfI9i7Bu
A2Z1P5zBSMfVDqy670dgguxgD1/66LmKX65bsrpoNuNLSC8yHVWmoDFQwmyg2lQ7XX8akmNn3ale
AHlkZ28x+FaNwfmoUJ7xDnISJqK3fjRyjBnb+FjNxi6B4TMxlPy6Qauf5gxG/Pczp5Dlo2szzbLa
pX1Obmw3xYdZs/2u/AtXKrpd/tccsbBnOLSIZjoi+zwfGD9s9O5LsYR/8/nPIKSTSm4sZDgOEEP4
bMWPsfe4TBt5xfXP/9sK6cy0ptfXltjIiFYdo/C+T081khWRyZyZzSe12K5yQHK2ZHJojxTH2NYm
YH0R0Zc6ip6B5aRYX+3e3XdOfhgWc1/bfYIkzXCTLt7/bT3lqMF2aOpCC+yne+31D4N5CtqthObG
Lpdn6OgZsgRuBUbWeHsnelQ7z3e26DMbe1ymqtZ2OTJMDhAt3HvdYXCPln7nbCV1VvcGDUjwnsiC
MHr3cocb6hxF2gTKWH1n5kc9H4bsKQvCnZNuxXOrqwadGJEP2tQI6y6hItNpEW6ucHTqB6M+ZPkP
Z8uXrkYmZxAiNDo7r0mYdYYbYI1dvLjFt0n7J/V2g/veHXUfQs11J7S+dL/tkZyQMyhZOZq8wRoF
yaO430fTREesP1rfSuvlOtaWYZKXaMNwUOuStYsa64bazTB9sqB+aMYXvXoY9L+IhWlU+PWlJIdB
pTxtQhM0vTC/Zc4c+1Qsj4xPub1u1Uq+i0jyN5Dc8w89uaL2zhJ24aEJPljF3qF8uCQ3U78v7Zsy
xrtHN4G6RR4WBrxyUme40p27aBPyxTSy7oImfRm85NabPliBwKQzzUt2GtnouvmbsPkMVMpFlcHS
RmEKaD82x1x/quqRSa4nvf0yMpg5H79fX9yN4yaX4WBH16kqjlvRQx+mJ7TpqudMcTas2lpK6cih
zWstQw6MWn63kl3V3Tnows3eTTTuZs9vtyLbLbPEfz874mFWRcpkgBfMD073tiw/6PX76yu39oA6
35XSwR7qrKo9AbGM76f5mzFv3Mcr1IPLbS853ckNQjsZAHCn7mWZlWfNS/xKi55Q2mEAinUfF49V
RodAbm+dOBG0Xtv5kiNpXL1Wkxho2yxfjLx/k2ThvePMd5kZ3zWeuluqAiFq+2BN6oa/XPdhxJ/M
RKHh6qczOPtyBW2uvdHhnBPF3GXqdzWJTlG+HDUGzORN8kDn7Ua2YnWvcLXBd+U594rhbtAgMGWJ
OHEWIwHq8VBoJrIvW+Td1YvgDEY62IyubLxkZk27eDjmrrtrxvhxQPo4N35E3lZH+eoy0gtKahbG
BaXIywNgN50x0CNJXNAJ4cx05/WnDv02dfH18lM6+NcPw7pxv+GkW9tEuL9Fzp3zVr4ocGHcT225
X9qjsfUu3rJLciTk/oJwagHq0/dqQSPVXTfdd+ajot6Z5o//m1GSE6FdTClzUWmf+38c81SgXje9
0eIHL9lfB9oySnIlgpfamyVAHSpd7tsk+OgFyGU9l8WbSf8bt0L9RnBgCaQsU/yYswPmqYGZp/To
76LYvS2jT6ph7ZJ83tlOhNIRBZbpuxpm7wNvq6QrrJCdishD03KIPijaKZfAlt1a/TICHMfq7aR4
97jPp6SxH4Yo2jpsa/fNOZZkJAqCRakWeJFJT09RuB/Lp365IWNz8BQ/jEz01ty/OALnkOInna2r
mYdVncWY12b/5e690v83dcxJCdDk3RK1Xtsv4uGMACUcIOpil1BNP3RThpjHbkmPTkCD7VfdfRPM
5VHX9264pdK9ehGdw0m+JC8do+pb4GpiSse8zSLdR7HbDSmWeW/c8lDlP3rb3jgUq9vlzEjZpURZ
51SG+ITKgzudhpK0IYwGe0tNbM39n1sneRSjpDetI0e1K8evqbpTo3fpvBEpiz/xaueTe2eOIsUy
VMUuvxelkT60a26Y0i3fDlXwTMS1cWVvQUgupGBIr1t2DQFWFbzh9B/qdusRuLpQoiGEoQ+iYV3a
4CSM6pjRTBCP6JHSoi+tOvnJloLc6sH9BfKKBk2Si1kdE67QmeevS/ch9qLbmGTu9K1V3iex9uSi
+3bd+64uHSwxSplCnVnm9hYQCVzmaJMmmr823jtzq7VzdSOf/X3p00xqMQ+KCLFj275xvfgxSqmT
h6VyCOa/yWugIOhSmYdGZRjSN7KjIUb7GFuod2Z+6Ci5H/fdXR1t1cbWN8MvIFNKe/bOlOmpBZBa
8SirPv1P286GS11fud8gkp9TiTydOAPEyuh0zHyXJv/+YxxtHM9Vd2qRB2cYkEOXquTfCqXtZtcA
ZhY83jCLdlHOYDRrineLN/lVmt2MPPmu77qViAn1IvqEUDSFYPmKwFJYSQSfvaQv5IAwvDkg1eE3
5V7xXq4DrT2fhbIYnWOobdF6K3mfFOUPO7c92FpWfzDn/KRkyzFgfGbWLDed+YNq9FuL/FQy228S
a6u8vmYnPB2YiqJjlX9f+j57UcdiTCCrmH3d7w2G0xy0MfX8Pi07BsnoxV6NkIi6bvPKkYaADr2U
0jfdBzJBTS/6Yg40ak9Z0GdIuH4bZ1otr2OsqA7o0FZF0ven1q6cxR4Wq7XznkKQPZvv8gE+EGjd
vcuMoztlZpqUMinvSDY59xohwE5fkn9o3IU5ZA+pH4doOSd/LtgjfhKcV7rWaROU67zVrKv5ZGD3
YH236vdpmO7RHWbVZz+wvQ2/ueICLsAkv9ZTZVUrG7ApnODMKNa805GX8pVo/nZ9qVcuBZAoVPI8
4wUln5WiJuPitYRWzTwwgS4KBz+LY2WvzcptPcfWsck8zUcg5kc3lR+uY6/4oAtssdXOwjqm7PXo
HlG8UhZ7R7+Mo++rzjiYW8MV1s7JuY3SKZ0T8oNtRfUlnNu3DsFOXZyMqmE0CqKw5c11o9YWlBkE
9LIgogaRQgKLuqXRswmj+pYZurWhI5Sl2tMLg3ssUqDFv3GGSHDZDMlHtenzjQf32pJCPXORjKTx
CCVCaUknBFz7SYG7t1SNnyxN987q2nofWwymWpap38BbW1ragiwh52AIneBLPDrfhtBMsbamlXHo
X7z2rg9utPAh7jaOxFqoTL/ILyi5H24pc9OKTXyCOVmBr1nDbi6jz1Zn71I9+JT2zS0cxe9zpd/O
6l88jS+wpduyaC3Sv2S+eM0l7wbGcoeW9qiUzS4dMr9aHMcfLOXd9Y209imF8icKEhoZFPkl4ia1
W42iTN3zj63ulOCjFqf7OdzwACtXNPTm3zj65Sek+tkOiQGOG4z7h2JfFjQu1e+U9Ojqh+smrUIZ
huCVIn0GNfcSylH6tDcsnE2JgmEY5yeUtGom3zTajWXeu1tNCqtwQhqDNcTFySSjwKpy62dppVfD
+KZebA25GFgyc17Ob73c0/ZZHDxUGVPyrtspTpn0KEGyiswQqtnoScgMA6PW6aOciXqq/FFI86Cl
q26NsFg17gxD/Pcz55mkhRGoIxhT4nzrhvQ+iOMd0fZ7IqNbJ2p8Q3H2181ag3SQohWDq5jfLrPD
hnys3UXwH0ftg6LsvPCLs9y244ec4s7mQ3zNj56DSZdD2esBE8OhnTgwWqLhXzNBwhVGpGr8kymR
H4z3sfXHXFWGVvICo0pPuo1GhsslraJ4UBMBqWjLcdK6u6WLj/1oH68v40obITi66PdQWUg0Qy9x
lr6e21rc7vrIXEzjfRhTIkPRBIL1Xg+/U4Dh1a+4eyvfatFYW1TUXAXhjuNgyXp5iZpALq846yqV
MsZTH/L4o+q89PZd6DwXRgwl4S/u+J9SKjSECBl26YKg+S1MWoU11SL9fU/XYp/rh4jek4ZplRvr
upJa56jzev4fLLny7U4RlJGUdTXTfyN0ePMgKHawqD42YXyIi/JW76baVyvv0VXDl+vgaxehUDyE
WoYu56vaKiWeoe1VbicvG/Ckzx73PiQj31PCXVFtsCK2wKSzsSw07yQaYIPx3QtPepfts+RTXR8m
ppxft0v8KdmVndslBRTN0tKdK7hsg/aiZ/+gx/EXf59CJwxKsul0G1yehVDtQrfy+Putl7/XouGb
niv7v4HwoF8wywA1RQmiUhvDKykpISa6z5BOVBlMdh1hzd8LLqSYWuPQxywf6KAbxoRE185Ru51V
+HOLBvBWz8ya9z0Hke5pFCENtxE5XsP7WDu3ebbXF5dmMWOXT4/59+sWrX72M4uMy8+C/tFcWwVg
+qT4Grohprbx4VfXzKG7GGkbOM4yT5sscuzoDambOYQ4RON0vAuzj1rS/hUOvZCcSoT55G/DlA5O
i6D3uG40nlTi4EMKl3qvae1W3mH1C3lI1+LpiNrkYFhRkzRrLfyPpzaHzr5L4r3V/bCq1FeLD0bw
/OefSAgnwNOGD/CqS9tbEPstHF411fypI4OjbKUX1r7QbwA6my73wFwvbp65ANjjPw5G1M5dtOWz
tzCkkxNRBG2LBIzZPnrJk2G9JdK9vk5rcfS5GdK5qdReJcUOxDi8iRLUym6rfm+2G35yyxDpwFjo
seu9AUpjtMe8To9MYvbzrtnYzWueHxEGYmj4njwzxc84i/ocRfe6UTgBMezI9SPvYworMrW/F95/
15dt1aAzJLGsZ0iJ18/EtiBV6LLbaOrm9ilrNyKu1UTPuT3C3jOUmn6nuRpZtiFenixX8ceaezPS
9raZfhy0bh95HR9uprBl782lG/yijI9Zlrxt6mnrx6zFD+c/RrooZtNq9TnB5Mn1Xkaa3+KlPGZI
GzlldDeZpo8LOdE9u4/yv+BNCXGN//2urnTWIp56vSm4ZmH8ME3fajSwxgOCEjNzrrX3/6cvK3dV
F1HgdvQZk/p1otsiRMKygDrVb8mgbGwgVzp3tlbMS+mwmjSyNnrum33oM6r4ui1rLvd83aRIqBjs
2o4F2dGa32n6Th+euvZZT9/k802+dWNtYUlnLxtqbZla8Y2m8U3R236TMGR9aA9DEr1LBo/BfsOG
eatJD6FshCQab1i8/OX5aOqunGvBp6NXJ7jNZiM/so6fnTy8TRiH7DMdxNqlVvK+9Lw7tZ6r4x+v
L8893nsENVS15Sf04AaRUcJb2oVlhDv7PpYux3FnjSdzuEu2boM1c4EzbYrYZJdJq1+am9Vj4tnM
Ed65kfLW1IjkrY5UUrzrmBSSIgI3R/ZhVltfnbOb65aubNcLaMnfZWbTtU2Gpbn2kFSHrH4pgg2I
FecNBOxL4+esNTmrXdhVEE+CyZHUT0m/V8xD4h2D4b4zNogIq7YwrosuCpKAzHy9XMZhTjUrdljG
wb7R57uofEnGD9eXa9WWMwjp4GWKHaZBDEQRH5L+oUaQDxGzZbrxtrR+xcJLLxBauH4bI+2JpRm9
Ka34MMiL5vHdXH2dQkj0367bsxLwkt+nWCQmuEChkA6akxZNtDjsOM9i/B0VnG5rhObaR/mN8Kr8
muqxN2k9CKrybpjeuO1tHuz/3Ah0S1CU4BAJDYbL7452ij4sotoW5uoEeQ0lU+LffCPUWfsgZyhy
ItapekOtRiL33vzcmbtcvy+ST91yum7LirdlPucvW+T0pxnkvRLF2JJ4CCQitD/dZ8lRST55xtti
eboOtvZtRMc7+WUh/Cr3Z7g9LefIV0DcmRudbJPd+uNSRQeHFriN1VvbaPhyKv0gQcSTIl6l56mD
WxelnXHfLt39rG5VqteWjoIOL2oH7T/29OU2sNxoyHWEOncRQtjMXGZ+b3nSSSYlpfdkRt9cI7+9
vn5r3gA5MkFhp+UW+cxLxI7Qd2Q+GWWACX3BofZ15dnKQt+aFT+2NrqKt8CkwKI2YDJkmoiBiwNT
l3fzdNcuyXHWkMTeuP7ESsm+59wuyZEK5oebimanYXqrIuXGiCc/SA55vm+DDir4O4Ug/PpSrm3F
c0jJsTZjOsxDR0QMzeouLbzPHQ3Ghhlt1VjXNgl7hLw4SvhwQaVNMiw8TkKFUzzBYtTTl9p58eBm
OrdafBNEG6H1+jr+ApNFnMsun0tHB6wKo5sxK2i77G+Y+3Qbm4WvOMsP3Z5631XUrUaRNV91ZqXc
ph2pyWgngvJdWq7f1x+nUPeX+AFJ4o3Ppm2spy7tyv7/kfZlu3HzTJRPJEDUzlupF7ft9u7Yzo2Q
VSu1S5T09HOYwfzppokmvgyS3MSAS0UWi8VazokxfzsJFbnVfEuJ04Vm70Z1sdz6zbxlpr3JzfR+
Dj5ML97UwathNvu8t8LB4/dW85LMDqo8YFwD3dI/GJSAkgR4FjITn3pwbKO0Gx9nc/aSq76Hw86G
3+3aafy18lQi9fkHRFeQR527ANKjJdY24EI986WPnwf7vqv2689kefsHdSyA2hEBGflpuJbTdjLa
Ff6zyJ1owYOQ+hhC1JXFldogCgBtswAmlEsBYK5naetAiukVj/iWqADDUgxgF1bW1wPRXQqqRhJ0
sP2VJ1nPWq8rXBnCKTxrrbAzf67p13oGP/no7FCIOa5keYnNV7/vIq/UIWcrD8mJcMnLFbMxlUUy
waGa5U3gPjMzfi7SdedjZf9h804kSc6tsckK4iAsa11coV1jyb+OunEIpTJUDFkClsHGfPq5HTYz
n5y+gjJZ+rOzN0G1y3qM5OtQf5Ru+q8YOTxpioy5XQExZo95maaOZjFL8i9H90SIZBV0oJOVdSLI
5s8tvyr7pzw5/MOOnIiQ9t6oywQ0wtCDuFAAXEZWinZljXNULRbwkvGmgy8GTbi0JwkrxtiuIaRu
b8G10LW3qY5xQfl0ROEHDkhA+AFf73zfs8YsC382EfQEP8blJUn9EBwMmLG8G+En5jy08ueA/UN5
BOjsf6UKP3KSv8LDZaHgfMHFBtKAwYw89EBf3iCFPUMhPP3RBAo6RrmfpEUhHWcTftWZrdfCxusk
s5Pv4+yiu2PQ5WwUbg89XQ5BVp4g9pbjOL54qzf0OJ8G+YlJ5o23FAejWjaB24d2/uOyZgqrOBMm
Wbc/J8RKOYSx8nqcO8QeIeeaSply9U4UkswbfCarTSY8uVf0xKzWq1U+FZhGTY2fl3VRBDhnukiO
jfeG2Tf4Cxr6+RXDvjt/QAaKtpsuoMdltF+BXr71cp356ZZQ/PzE/LzVohNnYr9QbvTQ2sBqwGNq
XIT4dikIPtNNOllBMCZAYYVuCYAMWADe5kHXRqTTQzpGI1J4c5lAj3y2b9CBjxkCCkV0LN2KGO1M
E/Hzk+VKQT1Tg80Q1uDvveE2GHZzZ4nzFLoDi2qNTajXDZCFwK/Es0i+iQZGmEt7eO9mqTd2f9Nm
OkIiVdgAhf4nQr6F3L4LRI81shZpOPKQktvZjQDY4gNIeS7CkUQoD3o6sWov8VeqdHBTOhkDqSG1
bN2wtx8Z+2jm2ymdw2TWnF/NGvrS+bXnrOhbkcnyACzPl31g6C5y9cn9q4z4ghObqI2pbnoqJOBt
F/BwTrY837NCAP8DxHnPq6vLrkK3etKZzVBKm1cGgQDQxeDduj5kvIjGbMPtr5clqU/VX9Wkg8sr
yjpmQhIgnJcRGScSVkTT4K26d89MUDq6rVP1w5iJQGhBH+fGy9666uuAMb/J/Frlm8UKJx3kks4o
pGOMOSj0JzvQyyZfxvirNo2mWzcpXCHtBJTyGb9/oOk3Y+FXgBB7Gxp3d3l7dEsnF30GECNMqzDu
JnEw9bMDxFKfANwR2Kbp0as2lXXt6vCwlBciEFSBcOuiPfRznhOXf2zBBQY82WTMPNhI0fjGDx+t
+ZfVU+7S/yR9ynd2JDPZOELS0mG0qKvDpv8X+z6RID05a98fR1O48w5QsP70A6xJiQ6SSHllnMiQ
fV3Q9nlnY4/c8sMDr3dyhzL1XA6Yk0fPqWbJlK5BAJL76IsG0rzkGojB/RZTsjhL1qNNypAEm7m/
HbP7xthf3hyliZ9IklyDSfNxLBxxavsn09245pY2Os+gNoC/2kiewU6srF45tOEGYoZpa9jDtrK2
pBnClkR1x8EUAtxo9L59KdhHPUV81Jww3RdIjgL4fAgvB2jZ1z89+wfKnJdXUXl3nKyi5CjWkq4x
m4WG1ZeEP1ECmoyHeHyZ3Q3rwcnQ6JqgNQZCpTKxu1axU4EhL0qAxuabUbxGPAH4VxpNunKFTpR0
uDzeWetIhC0iZWaI/XrPlvepuHZ1MKQ6SdIRszGtwv1eSOIGulZvMiONSB9684850BwwpfcDIjCa
VwEQidTn+WXfrgsQXjHeGZnBmzGAJML7PrgPva43V3m6TsTIp8vKyj4ROarV/4bZkInferEmo6o0
7RMR0uEagomMvng88eA5HX4vzuGyaetUkI6Om7cecHmxUlaVh2aRbMxxb8e///+ESOdncdqAT2Kd
rMkDoxjD/P7eTt7/v4TItyzrunzAUxlPM9xDubVdDTf0Mx0Qm2a95JdzN9m504sEHvFfU+drluzL
f0CRwob/z3gDKRZuA3RiBiLswYB35E5fsqmNuvq2yG4JRukuL5rSs53IEuZ3EhUbmZUWfgtZSfMt
Bi3P2pZfzNwGna25HSjdtC3buR77uCxVedmeSJXOzTAQr1zFiynhX53m1QDM9dR5u5IQVJW8IKyK
QkcvqfEIMupknU4xD8T9PjTA909DGm+BLRUauk4OnX1I58n3qo7MQjVrOQTzhvE3La67ToR0moZu
dUxcd7APuvPnp6r8rm2x1oiQk/xtFRjLmPxZrZdyfKD9k5NpHJtaBFrFRTERcars2Eqbt6Y4SMs6
hml+VcSvaB66bGfKG8f+K0PajNGz4pkEkJGVy2vGhjCbnV0xx2HT1B+Vo2tAVpo16vFA3QJiMNIB
54ep7Vz0P9m44HzMLwBWLKTjbuqyTdtcp/nB1GWNlSaN6rKDrlAMezjSfdrFa0EXH+Iy88NZroP2
kNYRCw6X11C5TydSJA/hFiUS8NWCg2Pfol/GnN9SQyNCGOynxBPmaMDGCj3QUXu+brwrLY8lSK6W
mCozr0ix7YE2aM2bPtk7/hyuxds/6HQiUPI/3WgZhW1ApzJYrFsPcUkUjy7qFOaiQ3VRLt+JKMnM
16Ap8nld0URBi8e1SqMs8W/KWTOepzSFEymSoVuw6T4ZIcUr94ENJOcHZt65us50BaGEaBD7u1Gy
5/GA8j5TiOFrssGgYWl2oZfetc12rr9MmMPObjBoksU3U/+05AA52NF/etD4YioJCCgCZVOyFQcQ
m9wTiXhkyO351l2+ejq3obTHExnSatqolDsucqHi0ZTaG8a++8O3Yd2S+GfrbFvdJKly807ESava
G8lgdjFUcpx3d/lBrBeP3mizEMpA0geCOSAwkfqX8QeDpXTrSuxdv8zR1H5PY40NKi39RIC0atxJ
nazxIaAb9gW7BiQTwE0un1uVg8UbHeiJwqejMHy++RgaNdIggcezl7p6atLhmrpoB1nH3L0eMFhy
l5ggBrCcXscYqtoitI0F6B1C7+4nMldrrmaXVjMchvfk+4/oTpqtm0L3jFWtoA2UcRuT5xbmiyRD
AF2P0bSpLY6XtYmB8JO4K5jv7P3lVVRYgmD4A2YC5ngDlJrOV7EHxrCRBeBJNzEPCrCW2AyBw6aD
KhIHUXLqZ1Kke2OirT+PHqRgqP2haYCC2pY7QNw/98hbe0hcX1ZKsXbguLGBPiEwYgAsfa5UOpSl
E8yCiX1Mt3XX/7CHOfIMU5OnVoqxkXUEzzXIOOXw3wdcMuABwHI95c17NaGPnXQPVIemoWqXR25T
wIrD2GBz4jNOwnI/85jrpOCfjoPK3QZtkT+ZXvq+Fkm+zezxlsXNXZF7bzWaAMNp9Y5xwuzQHNY2
nOOWHore1aHKqPbTAnGyaPwChYgMIDBNFuaHW9BDi8ZJTus1rAaPhD7i3QgESmmYezoANqVIgfeD
EXust4xjl85+AupAxqJ53tHxOnY7/Pu6gBa10fXlq3K0oLv7K0sKppzMm3LPgawFkKwsvaqmPOyz
yFzvhnVj248L4AQ6Y3vZaC2FXzmTKlmtB8b0up9LwBOwQuCzzH5+tEjdf43jYDkGQ2bfk9hzf8V8
DppdMoxgziw9Mz4kJpke+VJWqCtYpEWhczYPlEzdFPVdj9pdY48EZJ4GJT/SPvG2PEvgWAb0Xc9h
adnNVVxkyWtaOUu5aY0h3WXx5Grytgp3jVksnEi0CmLMVm4gtUnNDUMAIK8uSNXs55EeAEiYOnvu
H6tJ0y2oOpmnwqTgmyewXGOEMEzEWlbIjc78RTDI/DQaWflxed90sqRtWzKjqNsCsuzkaXAODdnH
RfQvIkSfKjqVHV+2fauxMQ4x4riV7u+5egDlu5bQSqkFwjnBw44JbHl6faR1nvEOTsZ0l33BzRCl
BOQydV1HqjFoNFaB0xtspmhPk/MZVjkW1vhntbI6XBbne1L9YGN5a2Ewb1zKnx3xI+LkkcuKqxWc
MUmRPVxeTCI2RL6MbMFxipvB9VzZnxalOZDOFhsG7oEtmGPeTGrwnUsx49CWOZikXefZ7IIyNM3s
ZnYz48PPyydGRm8LhBRDs7kqx3b6OcItnLh35jYkW4Uvnew05CA+KNY7d4hIcc3oy2XVVR4GehPM
keFyAhXBuagKY+5pX+QswuARBh7GJI7iCu8dshQxXj29MegKrUqJACkCGyraBHEdn0s0g4oXtpCY
278GsuWourfrlaeroejESA47Bq0sJw3EFPVdnG+a+DjmMC8dVoDaekH5hlKgh1uIir082auRl0XW
twWLksLPd1NThznNb/NleaHjW1qVx64co9bM3kbP2FXlenCt98tbqLQWdO4KNA1fNLudf8GU9Gxy
XFxNgwMmhi+w5XCu9132k+m6aJQO+0SSFLOBkBLcWuIS7AZ3Q4v3NB3DYjbDFG+ebOSHJuaaLJAq
FoV1gk8H0P+4ISTdjGSZOltcgAiI55AV87LpRkfXyKDydI4IW9AuBuyjTya5ZA4IHiusYLvJi9cZ
U7Tmurm8S8oIwnFMMfkDZlFT7r9Fr6rvtAYCXTMB2tD1vHwZg1233gbA+AMDBPE3vm40WNWMDHqb
vzIlR5JkMThOKGRaoDyqQUcIT9Z8m+w7O9611mb17tM2WuDojPfWikrAUNTmZmAHrz7QWheCKxi+
MayKchSGogUMk3xUaNWLRzu+htc3CQ1d51c8PzZ5aMQht569OFyTLQGTTXfvFjd2vYkx2Npej+O2
4R9ltq3z3eUtURkXunr/L20KSPak9xSJmdHZpGfROM1TaIoAdWjqXjOEpXJEDjoeQQUP2wK21vnx
pHONIL0cWeSav9b+vfF8gOAFGKT/h+5KXNYAnaUOcotI+p0LGou+n12HM3ReHyj2e80eAt0Qteqk
wNmhLRCkoYDukZx3nwX1iGEcFlWLe+W77dGvyZVBek2wJlZevo+BuorXEoBRBATLuSq8KOukpOjF
4n1Fs3DlxLyfgHF33Zkt29jdYD5OozVes2UwvWhhafV22TSUetpit1AetPHn/APA25St3ogPMNpD
Mn2Y8Z7ptkvlTDGZ9z8R4ucnF0fb2AtedhDRshRH4Hb1ttm6SSYTzW8BYAq3/6ARYEnwrMeq4s+5
OLst7D7ohLjJihxGj+nsbpdsfbosRqnViRjp2h1bNC4MLawdUHzAp/a7LqyMN69/ocah0Tb7it/2
yU5OpEl2YiWZtToc0vCwH8r3FThSKXvF3Zs2b0OwrWszDH6Z7QH4i+FlPf9Ev5dES3ehufZxVy9Y
zybdW+b11G1TeqyMiLX7pNwEbbnvzGuv6cLe+REH29T5SLtDPD5kOhx+lX/Bu1ugufsuZnOljXVb
dLa6AdbAyEX39lVTb7LkC101jzXViUDABrhIkMvj3SGdCMrLdiHggQDTN9l3M9kFfbpdYltjpspr
EvRvmDK2wCyFKsm5nSauN/W8E5fEAgidLeOp+9uYurEIl9jK4x3NxngLLNnhqUTI6kdThVop3gQs
HTQ3tkpjsLcBI18ALCC3d/4lJB9GPy4mmDLfUftrxULT0DVaq47LqQzJgAt05bXpKi6HZLP6YWFd
WSVAK+sd0Aa8f2jgxUA1sl/gVBObKC3tCIhQXIZQqFtxPYxWHuZj/g+O81SGHHEwY0YwChlxgNEi
cD+Sg9Wn333W/0v251SSZJAoNfhGUuG6K1/6+s4b7uf1aOb32fPlg67coZNFk9w0C3iLjm7sUFw8
J70TluCPdjYgWFudPaJujVtR2hxe9HiQIZ7/xIfZuYM3lEQM/Lg3Qb4vrUdPB5Wg8hdAU/1/Iv4c
wJN7x1rsruWtWDf+tvKfVr8hXcR0Y2Cq2OpUiuSVrMwq7JFDkQGM2NbYh0CwuLwxqqVChyeGnMG+
agJM8Px4ukWDlKNLEIrYty7GTRmaTnWpcFUc8icTbsK7IkklHU86Y/qsR/ERRRHkFfcrxjEZ3jxW
k4Rzsx+qYpPz7WW1lA7wVKZ0sXhVQTx4QfjzZA2d6nZIOozS3phsx5eoT+6AnYGWuctCxVpJl1kg
SHJN1zZB5yffIcaQ5B264vFOQPPzJODK2K98QWW1+27r0A/+pBTOhbnAzhX5PlRzMScouSE3KcfK
nzCLObqoTWMK0gumcCm2k++BEe9nAIA/7r43ZAlpkiJO3hULCwv6287XI0OKaOyvnPmW+s+DefCC
p2SswERabnzg7ei6Pj+vi/hUCnZs7L8LIvRzGzMzujQrw6eW/TbjT4R94PE2mXijzL8u78Cn8wLg
XcFICr9sAvZCfoL2FNi3feqVYCQFX3y7OkNYlKuO9/TTmRFSqCtSrvAwn/YZA++NV2UoT2DOfb3u
6/51phZI4Srv9b+rAypKC0j2NipIck5vsoe4oCuiBTNNvjGky1YriS6L+OSYoYvA8ULeH1UqIjeI
VINhl8h6IKHbfCz287AC6noOSZKEVfbF9baXpalWDhlVPOMwxWH5MjKAXTVLsbodylRZ98UlyW2Q
dl9ookP0U5gBAnQxnWti9orKVVgCZrGMJTWiH9N+85f+sUdke1kTlQjLJZjDE07z0zPRnPk4Uxyp
KG1GLwJG6QBPo4PB+nRwMODn4GjjPQqQ/E/p6S7DoDEwAlhESoTg/MWuhihxnwzHjlZbU1j+dKFB
lgtTADaII+hPpUOaxWyiS+lgzQIkEX4bZMPWh3H+cnnZVFI8oN8APMNF6pIKAzm5NheXI/lVuyJ9
Mz/m9ndMKh2bKgCD4qpxxp+z0VAIyOLIR4kjivTEuajWSTxW+RDVAbF5Hq8nG9WYK1pfGc4NcaN5
3XpIluT8I/dv0LT03/XEwx4lPBdFGYDGnAunI3BKm4lVAOKuo9Tf+8EB78kQJQ2NIJUdgj0JBojO
acwuSxFCYIOuli4QhAavCDzmd3PiPF7WRS0C4S7qkRZQTiVdrNrsUgfwhSCOTQ5NzzEzOTU/LstQ
2YXoIsbbC+8ETNCer1eSgk0DZKsViljfA6Sz/I8OpMXmfyaRg01gS0xYHiwdjz1JzJgXnHodVsu5
qVt6ZI6/way9Zk8UXu5MihTsotzBbZJBStdgaD/rQFbg/GQV09RblGuGd4jA9UcuVB4+GTI3p/UE
MYn3noEdsozDtt9oh/c/j8WJRfufHFxG54vWeEPt5hxyyqrfGO1+nb/a9fWaWmHqgRKV3tXITrRR
qYMqUlxNZ3Il07ZaWiZTLOQ6wxajalE10TAvg+00O6FjP5nIE/xnKwSIMHHR4wBwH2TNzjWt5jgb
5gG8LfBdwCWrw2zgYWx/iXWDeIqtOxMkjtyJG/TQlE/sBYJ6u2TPfmZbB5R365ula74WgJvW6KVY
SYqyFFopXB+D43JXwWhgZJzYcBJ9U3wBrtlmSMYxxBxWmJvV0UZSLnYsjUyViiBFwvsYsUXwKaFS
+ASIyPlYRfbsAeRsCqd0QyvQO7SazLDitMHD/8F+FteKnOXMJt61gQ/XgRz9dcCqNPQIagG2r8N4
UWmE4NUH6T3Y6pC7Pd80upjNxAtotODdn4GLlz7aoETpbM3KKRU6kSMZR2oajjdlE3xh7O8zkkSW
zzZFv+4uG7vqgqSn+kh38RynyFQx6BOv1aYoVoAk7np/6y1R412DW30Gsm9rbHoMb47rTWb/1yYf
8VbCsCMsBIG0K9cNKqAIi2nyKqIYIyBGsbUWZ0us+umymooY6lSMPLAQOyMpjRJikhTPoPgrt9tn
x6w3g0Wu6kZnjEpp4iIWKUQUEaViSDa3s8GDFUrBLMymvjGd71n2K5n6TYrXz2XVFBczUJ5RBUI9
yHUc2SCJ0ZvoFoJqdlY9GMy+9dtvlyUoTfFEgmSKrbl0CaOQ4OdTVCVTuJLhCQwVGlNUKuK6wEgA
+w4Cd2nVhqxa2AT6nagPkkfTn5/tTDc+Jw7n2XP5z8scDE0eXqAUNAHnh7fO8N+sdmHsc/wUi76q
+sVHssNpwuC5qrbAuvSdo//LBCB/xYb95XVUuQ4w8ABWWIQ4loxRXzl9G7sLQNTz4D5HLqriP7Jx
G5urxnWoHL0tmNugZgBYfOlIdy7jxMrQkpTb/hFd0Zu59sJ4KUJKy/0UkDBjuquMKHVDAoJiA6kP
mqHzlS3BlFhxx6mALmm/Ocl88MAi99Uv7ZtmcI/V2HvR6qQvXuc/ZXzmoVuk5NA53LyOWXtwnc7e
NUPLwoTYr5dX/XN1AZuObhSExaICBbjy809D/Qt5R1BkRG3bh25qh9xzQm9CNYXP+cGq453LAS1l
tGPo5kVE0DHjVscCEx8T2tanloet+9ttdQNtn/Jh+Cxc53j+uji0lpy6gf3HPE8RUFeDv0GtFKr/
Lpp+X5PXao2M+tiwzeWVUJ1j30XfJi5/Cm50yfob3xhQOS+riLQsv2rN0okKO52PtV16/yIKCiJ6
osBNlM+yE2R9XFEoV3frkS4oSs/mi+fz58safW7ehAwfUtDJiwrHp2YjFDw9ZoqodAUVqF+kr9OQ
Hfvp1xL/tDk/BOmQhu5oRqjlPpNs3rqAR98YlglumZFoAn7VhgKhHOuKOrjryh3TXeMSni0xnpqc
hHYfAfAwaXegnYjRkrfQlzHVOEzVmQMCO1hRcXUCjF1+xwCnNvO6BBZkJWE8fvf9XdWsUabrj1Mq
diJHeskErZ8aQW0gbT+9DvPDVB1MF+NWKI/RI2l2Df+HWA5AjkDuEm4a9ZXzA5vBSxoxT3FgA2CL
I7tuGDzsO6Jxk6rjcCpGLO9J+O0MQ94TsIICYOiB+3U4YNAi0PWEqXwxXA+2SThGSy5+4xwwRscM
Z26+i9Mj64B47V9RczdU21THwa3U6ESYtFGp2dU9K3Ncb44Ztu2Nle17QFZePnOq4OZUI8nTF33S
o5MNGi3dzvDHqMIgYVrfDtmrNf2Lgf/VR2ZtnDB8x8sEohLy0QRXc/HYWS+tjotUeYxOpEj3g0d5
MfcupNDgQJu3pblHr/nENZe/8hAhpQE7wBsMo1eStSXllGcMj73ETjZ0/GVaGbKtb34PEAcj2xHb
jIJFF4iqDEJAaVEQ0+BZJHv8LK8t1vkwCETxW1q2Yd4l20AHD/dnRF4Oq07FSAHiQICXY1CIMZAu
fx0Ld0LPc58N+XZy/eXZwWRgvAM4deWGaBEZ2aYhdPqGK5lvFkoSDPEFU2lECAlI/RRYxvBlHkkm
mpl66qNluoOpLSk6nWhX+9/ZstKnyevKBgkHEjzncU4fZw+oPBOL+48WvwXVWHRuvJctmHiHtE6K
XWI404BiE/AzwnRAveux40iobXA39QBxzVuAcFu2Wex4OtvVlnPu9Du/Lz2A1q72pu/85qGJ2xUE
pXnZleHYDH7kz26za9G3wJIBc669U1dlOKdjQ8MFdcE72g1kDT1vrn4aoAZ9X8xiyMLMRwtjCHwS
vKpmZ0VI3bfJGDl5Y3nXxeTbG8tPzGfeTnN+HJ3FeyApo/MWoAs82fqzVd4D+HjcoG858cLUwRya
U6KHCbO2ZvwlbejsH1OG52KUc9u/Jx3rDmnS+bs5n+C0F6fJzb1TUbC80SX3X3neJkM4jlO5J91Q
75gTNNUup0OPamPm8Bt0Rc7fYjPNx4jPRgOqIaspNQGD6hCempDk87uVr6Dvw/FgqJr18d0YP/nI
LQXFy2Xv9bkkiIgBRSgBSow0Aaipzs9hn5tOSkQec5nvq/oKoHm5uVvaV4DShk1+E/sH27i6LFN5
Ck9EShfNHEy9XxlIvHRoQ26sNkUWpHlMmvXjshzlGqLuiHo02tZw5s9Vo327TlUJOcPcXXH0/tdt
/prb3lMzcs12qZfxryy58j0vFYh7RcZ59a5I8N1cHgcni5bgm9Ns13XbF6BK13HBKB4Zoq0adSMP
+XTMj0ieGh0eSYcGYeQC6TFpH2p+7OYfSfptqaPc3S04sNkLznmIqVarGcLa2mTF+1B+v7zMnz35
+VdY58uMKaQgHlJ8xVSg0zF+7pZiU5lzFKcb3rylWZT1mnfrZwOCRNsVXckCWFjWu3Ix15qlQwVW
AjdqWmPnZMGBxzoxihwv5OBBgmqyh6qmXJiL+eQ15VrjJuTes0PB8Tul3dWQ0mvPRrGYWQWPUhuP
vCHrDlkNcixgcgf/3bTEV3gCQRmPNYwgnq9vTNCjTArE9Kz9ktFfRbqEdodVNT4M9m1a7jBGvKy6
Uo1yiU+EOudCTRaXSedgU2d3vcqJ9z6k467uHE0UoDg3UE5UHZBOx8yZnIEwUSOMa4CpAoIdyILs
rqMvDDc/uw/Ae9FtWX9ksa5Z+LNfEDJRORRLintQOjZgzhnp2MF8evar6wtAlt/F8YJewl+XD4Zy
DU/kSAcjprReSh+6df11XX4f2Jbwx8sixDacRxrnqki20YFCB20qUGXoHlezDmcAiF+WoFssyRAC
q/fdtIISBbqp4bUPRRY8+sDwxVyNRpTSkZysl1jPkwcIa4IcVRUoUwX3hv/T6L1wnQEeFocxueUk
DnvA6fx37XCiRHc+qEDAy3AuktrtOPMA2V5rcEC5c79kd9WU7WwdrorKFE7kyONoPO3txUwhJyXV
DWhrtoNXbtYy0fgKnRjZsudyckYTYkaAi1CMG6Ws2zRM13b+eTAFBCPwRL4HzlgBuCvJQYtXk5kB
MqBNxlfUTXjs7CxA9C3hXAw2O2LoCvmroDXuMjObtna3VF8DzqYbqxcMkLxD/8/ljVRqfvJF1vlG
+nbnIJDGFwXx9FzH5GfvOxu/fr4sRWWhp3pLx41U/dosMdbX5290aMBahwHU9hFtB6m5Ijh7R/38
skSlXgFeykiJifBCkpg0WdGkFpLAWRbEu7w13evangoUGUsdQLjKl2BqSvTUoHcS4eD5EoLfbUhq
IWoc7dsurh+yyosua6N09yhLCesBySuozs9lpHGRD6uJSkALLP6kwzD9lWVeDdMOuG2EPlheGg6j
Zs5H5cGwfGiGR94TQZIk0zAoaBVmpH/dOQl9MkTluhyY42y9atDs1ufsBgBYkMgWrW6QJvd0+QVt
uzWzKpT2WLgam3VKQuJ9dNax4tdV93p5NZWKnUiT0hs+48PKGKSlyHcF4Bs3B2Qe+rDW4eUozzvu
ScSaSNHi1Etu0li7sq+EXotrAqh52NmUbTJ0Xg69EeU+2fDlDV3c0dLOx7j0d3G+aCxHpSs+APkv
tGUJ6zk3HMbqBpRYuIZSvENj9mMM0g1D971JM80efs7nwFEjf4pyJgh0P/XlrUFBm0wU2LO+PyJF
nu5jFoybYQEsLF0XFNnd1Hq5vJOqU44mQIJ7CBIR1Z5r10y0oZmJ9t/EA+FWx8o+Sloeb8eG/Los
SeXBRHsekAoEIaaMTmdUYCKgBqtRX7Snd3NZeQeeY+KD7qp3gm+1t/T3bpZwNG6hPInnIOJSzQIr
w2rfwwKbQFIR3Nnn2rrZ5CVz4SMZXsWhbXOUc59bGs7VV3e5z4r7xrn3vP3aDrvLuitX2UPWB0Sw
yB/JPeok8Ecn4R6CJeOb4YBSCK/4KtG8TRQpeIJIAq3DyH37GNqU3I3Xxcxy0Usa+VYadsu+rh/m
/NFjyP3sU+/K7G8ta7dmTsQRZ5APZmpiANUOB+gucGBPaJGT3R1mi4IKXZGiMel+CvhOdNwOD25w
a+cHPmeh73eau1fl9VBdAxqUg6MDvc/3M8Bukr6ExnPwbSV4mDwwNLP3AKLy503S60BfFQcUjgDP
PuGQUB2VXIHV1g1ms1rR+h20N+3iBGCJ61LAKjt5trWRZNoPQ9DHGi0VnQG4+lG7QecaUG3Rj3Wu
Zp1bY8kY5FbLbnbuuRtOdMR88YSHLzhVjtSNxuB3gDoaChQb4v5nIHYxXoUeUcyrYrIQx/dcfgw0
FoMPgDpi1jXPfjjtY5r8vHxCVI7+RIYtdzUtvhu7XgcZPXUeLWsMGZgNZvNH7ha36Ei4Qk3965As
H8hvhtZIDk2hgx9VGNPZF0jOAWkchMYBvqAGIzAFXlrf3wFt58Yb5o2LLrsly3X+SJxI6RGFYtkf
8ggMBH5qcGpLuxhX4tSR0SSrtzdc3r2PaxILCkA+PKVI3z62puGyneWC5jWMXT9JbkniFFd+U0/2
biwd8zqnAdeNCSlCMqD02iiKuujfxvP4fMu9earnWiQY3NzdG2uwazJdF5RSBM4SBhAAl/GJumfy
WLH4C5wxcLUOrYWsL7oyLluV4u4mGLQWBJPixfDpjT8uLV1HF68Fxq6sNgGL322XWSFNY81WqiQh
0ycw6eAbPjWYenVeFlYCD5/lHNneZFPTa7d+TKx/kYMYD9AVNhEl1/N9CcrA6XEHYF+YeUPMH2bb
XvUzPG3u6nBalEfSQU0cBUfACSJLci7LMuzGSf1CwOvdxfwV+ZjQTK9IWYBK5d6oX73xZnSv2fSa
eprmZ9VRPJUsxZdTZXVZ2iEqMZej3x5JdbCIEbn2nZ++kvXqspGoogI02osuIR9PnU+kS7mTJmwx
6zpqqHPr1NbTMr3QqdkmSb1r8iEcbH40zeI2MILrnsQfl8WrdEUXLygUfJEu/rMLJ7mHbBzcEcRy
4tamXxY3Da3aBlt0AAI28x3GejMkOpQqtcaIRDyRd8e0kXS6jXmx0ziBxnPhvswY9DQWspnJUESF
l9x6hGNyBYyrjR258U/m6MYOVJEKaKfwrEStHB048oVixynxpwGnpe5vgwax/CHgPYrMC/q/rwK6
DeiexrsSKHQ50oC7Qgc+p3oNEg9MrAKtA4GvPBrU0SzuR9ClRzw/EBSiBjQGOMbvFL7BM67K5eDE
R3Ae/fedRuMu4Bj+NCbILf3oPE7aVFwwmEHPb4uhYyDxGZojZYBeH7M7P4+/TQUdNEV8lWvCdMz/
Ie08luTWlXb7RIygN1OSZdo7qdXShCGpt+i959PfRd3/HFWxGcXYOgNp0oMsgEACyPwMGgVQF6ja
L881pcqSUG5yRy0VfIoz29C57IL8ESF8XB7hygUJJQhaq+j4goNe0ly9Qq1EI4cb12k/MQc5oGnn
NrwLraa6MhDJvxxt7SvyngDYQihKuL+7FCdbp008dN4tnhRcfV5+W1jLGJ2I8U4yy0NfP3aW6HSt
t/dpQ14OvTKnZ5EXqVHIcbvp58dM7T32XuQ0GbClxN8rxpbe6VoWJhSH1+x2yXJd3HGFcYL2kpIf
mkm5VunFcvLfBoLvKkW1i1PVTotgn5vPkx7cTL1+qMWt6ujqYA2Z9ESxkk27yBbZFJZykDHYSfgG
hKwWartonmu6zJcndSUTQg2h14AKoEL7eTHS1qRpzJ7kmiu115XZ7UjVjl5KP4WsOQrpcJV4W2Yb
K5C02QqKA5VeFo+n5ZtFLQwD2V9ixuGVht6Ldi35hyo58vbMzGMwuanxRRNuM2svR58xi7JxztWM
h/Zfq+hyr+ZBgYgKp7eKs+n5Wdsq1hAII78joroQH1Tlk6HdmZVHK/7GSrbMOVa/6J9o2oJC0A1j
GdJoZ6YxJmjEL9Qa3GFQ7WIr5a0lBIoZzC8Vt1lD8nxYXiKPfdtOPPrFxgFdQbOlfc6k4iZQ4ufB
qp4ur6DVzULykaGCwaOj0XIerxYHMeStmDuSNQLjK7Dl2MetaKvFHUI4KPl64bOXvYYmInfhp8vB
V+6zVKr+xJbPY2PgLYkVTXNwiz5Y8ehWCrZwq/MOWLwXgE2CGaT2gZrpsn6B1VcRmB5Skolg7kxQ
AJo4cgsMry6PZO18Bu01Y/mgss6YlfOhaC1kd7WhmVtXVn4I/UC1JzX1n1LTt9xOG5JD0OZ3kaET
HBBNPaqRHfgjF0Nf+4y8enPV5em4cZn/fVAtRw9u9Le5Czy/JWAgHbk0RC0ft6KS3yWS3eNkXWrv
8DJvVHHmspOA1e9WqNuFVh3UtnLQVj+G6WNl6sdYa2yP3mmkhzeeqR8CWQBSv9XhW586TTHQ76BC
pS45K13dRv5osQqyDjP56LqN3yLPBkqCVvHnSC2u1PBNqhVb1vtPcprso6iyK3GL7bG2UFgeqGTz
HOFyu0ilfBApjGnLOaECUSdUpeEIGBlkel1tXNXXI/HuMX/TFX9fNU/OYOp3ZdLOT9hIlY+mFBzr
LtnpiXG4vCTXMhadWjrvGpVgaOvnK3IQFSGCqIqzD1iUoj6G8XsIpVjdkipYzSAzeJrnANpJH8qU
2QiNq4kgR+el58m7AJ+fvSZWDRcJofvcmaPxRWol6ZgGRnFbG7V0a+qVdKNmBaJ6kuVvZbQ5FS8X
vTWXXwCywgRdFmgxaZYVbbaqqCu7C2+9/L0VfsnNzkA2WT6U2SHZ2mdrU30acXG3GYOiqq3ZNDPK
vpaik8jUhceHXtlq9K+dDadxFo88L/XEvG6JI8jJXihBnVmDIwz1FVbbOKUEG+lj7XZxGm6xgnol
CIewZyKT5m2qUAEoXvrwWRTc3Mvt3NpfXq+SNqf7Dx+OpgF9/lm5anmzmKI0MjKFM5YSCODMtBqG
6lCXtVnv2DL6ddXIpbLzAVXvR9yqX8Wikh8FzRqV68ZIO3qVhTTs9VjB2KOlUOLv1Wkcn+QxFw1H
mRQleST7lIeiz1TjGHrx8D2W4Bc42ugru2DySYO+6cc3dWk1vStDGq3Q5+/yYDdoQnWdiLmwC+dl
q2Syh8RPK0rvViPWR7nu49EVU0sI3S6IMsOpB8+814QyAjYomcWj4qvip1KWkjdNTJHjEiRz4pZf
i77oqKHkQUXMm+iqTXuFe+toodEGi47fYLb3neEpmp2Igv9dqsLCpepZvSil0hfu2Jb9ro0a8Rvc
Bfa6KoY6zKDUD/S9FpTytd9jG2w3Rd8kTlr3WnCoU4ABgBhnVQkpUWdelni0ShlhzyZp5cm2igF8
RzRkJakJpfvrPg4stAv9yHzPceRwxtawfsV+IV2lihUeqBKMrpVAxroGVI/WU4NYn13mTLLt19EY
uTj2tQ74QZwHW1FN/ymLsb3TJyuv0bKMvBZR2RY5DZxZtF+p5TXfpbAZTSf26+pnW0vZS45zlGdr
5Wi6jSlYvxKN6X02csO/x0ZDjBx/THLIEep0qyJuvOuqGCMFiWM/6y3z0GWePMBzb67Spo2up77P
rih0yVdiQxm8HIo+tOUswO62qllhQgWM8lrTRrrjmZabO1noQt9FwDFDjq7z7kS5EKrjmEmG78ay
KNylLWvXHnM5f5OrERCMB15QdapxKku3x3YtfyqGKLjRq1FRnbKYSug7Q1nONmV5re2GOPD3UdDX
94I2SS9qNYQTIGhM2W1ZyWXpsdC6rNi1vdT6d0JTKbdDL9c7hUvwD0jv5QGBDQCqBSsj3XhirKb3
melBn42MqiwZx1XVsHpSHI0jJNY8+RCUd3L/NQ7vldjOoqOS/6omd1RudXOTAL+SEHjVUOOB9jnr
uC/yat41VlnH3AxgCt/CE7vX/PcY9w80Xw4y4ca+29MFvynT0K4TUPBqvpGUVlIgqllg+UGUoea9
7CNkgjilgd7mgDQkW3YO2m3bq+xKEf2HLSu+lezOVZh+Jv9xFV+mv6So1XQ0uBfkcY0iAyVrD3WJ
GGqjJSdUYo1KiW9gF0TFRp5fCwzrCRYjBDbtg0iHJCRaLTUCta0WwO99ker0U4+j98lTwo3VtDaf
VFVQJ5Tx7yDLn19KirEnX5egpr1apY5Wqvm1JA5tYqNzi4gS6at1J1+KM3tq9X5L3mbl5kUn0wQI
Q20HdfZF9EYZ63Dqia7iBF2LLQeZd5WEWx6YK9cBpAJh6as8CQAzLMNQijSLoOA6IDW7SjtiRcGJ
/cnYeiquXe+BSnBfZSapACxX56gPhVL4IXw/5uqtpE9LMW6ETuQ0YNIxSNV9fkUQxSNI7l71dHvk
kPvmdW1X2onvx7eZLxk3Qd1Zx8DXg53nFf5NEPbCTlKTjqJFrceeGzc9fdFERy5crrpgi6KzVpRi
toD5yzP0F/zv+aKwujDTxBZL60KnWhBMdpBku2T6FiiZLQXfINHIiZuq0sayX1sNp2EXnymus1Su
IsK2Wr8r0k/KOB6SLUvA+bcv7jToq6g6wKsZSrO8jDaJUo+dyOW4o07tK8FD7LcbKgpbIeblePqe
yCs2tk+INI35wl7wJDfhv3+zzD1qmkLol84V6PMYVSkaXVLjJWWKxXNWC999L9njLrBxd59vlB9m
6yTMoiDQhkmlNyZhsE8vkoccekIQ3kWWnVg7pfuS6ofLd86VzMewGBKsVh2938USSEuqh6lWI3g/
Bm6eNw/RZOyaQb2WG8810nHjNFkNh9DFTG6du2uLcNGkl3orcX/3qLZKU7LTSh0qBLpeSnBXbNkl
reRalR70f6Mt1gUUjEGIRqJVwsPU17Ysv9fxXaPtAzo02VYyWvt0EDWgELKDUXparBA1RoIz6Gdb
F/0f1dhZxmHofyXRJ6v33LJ9H9StFvvaZCIGAcDJAglHiep8SarKQN3cj0vQdnAjc6+wp0Qd7DaO
nDEwRqfV2x+XV8tKwqA6wB0Wcvx8H1p8vjQYciufdRryHKjYoD/4vnaQuR3bl+OsjYzrocK7HR3k
DxJD5jgaIXsNbG2966YbBEZtKDRBxeVwi/e5HopeGtkXUYglplbxUDeYEgBURvWWiyJwtM8juL7C
O45b9dq1BaJDIvu/UEtYrR7G3KMkUOrQuOTqvtdLV550x2D3Jeb3tHabLfmVtasrH+xPyMUSCdsM
JZuBkAYWe2Xx2eLeJg7pThXiR1Codj5TbOl2zVYX4iGxLKf35A2M0cplYIZNoatvcemgpXS+TGlV
dlU0McMJdqkh8tWWUN01gnhlApm+vG62Qs0J4eQgSIROVoRZG6gcyqNZaq7AxbUZYmh7G0fOWmoB
kg/ZAic2vuhiJyjDaFXmCPw06rKdh0+BKwv5izD0u8hId2Yi7IYh3ziC1o6505iLdGb4kR50ETET
nO2zSqFC+HJ5/tb2t4HmgEodEnTFcjN44PrUegS3WGgeiosJmvYA7swNAd3VufsTZbkPMqho3dSD
S55ai2KF8BrG1v0M3xUMjI989dD5W2Zoa1vvZGDLGn/eFJI+xQCu9eCLnjya3i95uArr3ZQ8BumL
3v1zeR5X1+HJCBeneNSEshjO4QLvzhwQLNtN1eumWP/qejiJopyv9lCjm6jM81gZdC76iIJ6HCgb
u3ctP57O3PwjTrZUTt9H6i2CwLi25eEote+V+qSFP3Vt9xeTNmvXAZYzyfuL4bRR2xhSzqR1NAUi
sXGV8IhvkuW9Xo6zuvxO4ixGFNVWSzOaESnzcmvjn2YhOr0U7ePE+qp56nURx3+TLU5CLrKFkfVa
NE2ETBsKo54bBM/1iH4mLUTtZ9BtNblXlx9UZah2ADXoap1/s9GvzUQ25uTkC3bS3Rcg0brwSYu3
WgariwMoxEzpQ7xsua0mrxtlMSVQnXzR0jsh2cNXdjJrV1JP+ouvdhJqsaUySnLGoBBqFG7FWLbl
tN0lybVPbSSOb7WtvvLq3joJt1iMSqgEolXNUyiW+zjwbvx+y0/8oycFShMUHP47e4uFmIZWGqrt
PHvjt0x/HrEUDwbbHK8b5P2nPXQ9xA2T4thER6zhHD383FvPevM4ItlWC58uz+/qVeH01yzWKHhR
ROJVfg3OWG11QzfPNkCMdrVvF/qNxRVMFvdlfRNku00tjN8dn+WzBwgIvoHoYcBfXNxTBB2TKLMe
0T4w5a8xMuZy2d8LLXcTKT6MVm5PWeUO1bfMSiBfe1uuhevxKcqg+8E9BWD7+Y7p6In2oQDTo5X0
K0XpcDBL7Kz9LOqdraYKepPQflPvu6pXb6q4kR3W+n9gZKH408efResWo8+VtgNFyui7/kuf6a4n
V+5ozlLo5atnyVeUeXfFELM0hp2vxW9Ub3ee3txW6aY1yVrqOP0pi20GoBaTmYaJyCxI7sFOtP7h
ZSaW/nFjuc1jWn7x00CLGW/MVJzpWFzVDK6/8atiYh5Q2HX+Se9avBwPJdWXiLZBsNVDWqu2zGYn
M0EVdgZKlecfG1hB3JUW0+0rua0UQEbeFfEplXYRRhBx9BCM9+lfYDDPYs6H0skxOqnsrLYkZkkh
v9zJ4agkrh6lPcCRcPgKpaJ/vjzDa8fc6SjnK9FJxGAKi7STiIhwZSTcxAWCDLkdDI4i3kXJVqV6
zg4fP+d/5hSyxHk0TyrHSC74nEaWX4d5fSyAtBvWP5fHtHbe/BnTRyzDVAFensc0Dq2TeyW3EQzy
wpfUYpjTVlNzNSViwwaRjQKWaS0BNoks6XmLHZKjBRjwTI4oPmlqYhfGJ1P/AWY3yUc7VN9y76HN
NvbH+j78b+gl2qYeBC02R0I35bDv5X3atm6KQVj4F5IKs6nUbywT2edDd8OoBghTMpHS/DXw9tXo
yP6dLPa2pFwnkWtMzrRpj7y6+U9iLnaDMU1JJuXE1CkdxMY+EakPU+uP9oJ2oyNP6u10wQ2l75eX
zxop4mysiz0RdqbQJhJxs7RzKuuqau41neSO3eMtiE5RaFyqekG+b2Xb07f2yOo3BVAOpmk2fVIW
J6xEJxDkIfj4JK8+t330FPa90wevibClLbW6G08izb/kZO83Q5egbk2k3EvcIghcBZpwIWS7y/O5
NiDqx6weBfgpKrbnYXKpGwDuwFVMBOgPRhRB7PPJo5mqfoulduP5uxoN5CZeEPxTl204s6xSSRCh
CgkyRH9PASEaOKlQPqEP6Vwe2Nr8wR38b6jF+lQKOUHoh1CBACU5Vhqaz9C93ULXDpcj/S6wLhPn
aajFHBpaFnRdSqg8u6nlb7L1qBf3bXkbFD9j/FSnb6L0KnlHufuSx8/IUFlbhq5rOfXkB/z2KjtZ
KzRh9ZqWMlef/D1Nr0XzdraYNOXHNNzqPq0dSaehFvecrvTU2gIh79ST8SsOXuMstHO9cwuBhQMi
tVOTjeld/ZAUKoFHgv36oL4uRLoQ153Hh8y0K9DFn9sicMvuL5gcIG3/hFncmhQzoIemEoZb5E2T
q/uJEOGgHcH2bRiCrcwhvGq0EHWA0PAiF3OIRev/fS7D6utd4qmW24spThi+8RhRVXO1aoDK1tXV
xn1i5UWEmBs0QZMOLUXFeapP1wka+UGaBrmj5aHwrLSp4aQoP218sHm5L7YDTUM6sbMvHqJSi+0w
lYqXpwoPY+RD9NYVQ9RCUBT6ZlLhSDAEkqoNvrW8Ni6U+ancY1uJ7eliXGXeUTEsZ9gbrAIFCnTS
dojl4k3XaqgSaEd8IXahrNqxJlwp6A4ahr/TmvDQTJFd+T2Vq9719H436cYnMZds00yopMZoMMVu
kVlOLMfu5aSxkgk1DNNIgrOgDBWT808xDlhQDQWgxqyu8fPkNhLZSfSeNk+X46ytNQ3qK//gunyw
KTS6TKCKRT9+aA4arpNecOWDQEQ4R22OBvv4fwu3yLq5VE2iMc3h/M+5FdiSdR91D4H3Oes7e1Pe
f+0ZgLQ1sEDsbsGOLwm2aVGGQy3q0Jh7N8FnzmrsKJbcWgbqa9fa1ZTf5Vu0zLUvN8t3A+ogJX3o
Ivpyqw1B0kN2qNxGSZws+ScbP/XiFk9uJan/lgn/T5xFQkLwl+6CxDbSzGOHAJBua4JqS5OTFJvo
x/mlttyyZNbZREOReQEsV6M/VJUaEsuQHgf1URiQYutsBPLapkNafg/hPi/2yC6haHswt0qtq5/R
ALU2E13nNuY8FSd5KdWNSE/H4fcibcSfcfnN0PZyh7wl1lHoGrSHZNjYF2sp4zTkYqEGjTdktc5X
1OvKmSbrJVWEjWy7+gFPRrXIg4GujL3WEUIog9tSQ6wRNdKuCu+0OPnSbWpPrhVA2OL/ncXfIoEn
syjrSV2YDbNolP17FTwYuJUkgf9ADey6UNoXwTf3FoXKRn2r/wrmdBZ9cahZudWMhcVog/oqLndl
NIBkfBbad89/NYPbvHiRzF2lfCrUjTvl2ovgLPJio4SCLGejSWS8KlyhQsOnCW41PXqo9PxzXST7
sX+G+HYQ/M6No5dReZW6LfW8zclf1EJiRR/zvmDy4/I98Z5ANLqN5aTRQ/fbkiGbeIt9qbe8fldz
ERrGWJwAjJeWR+04+uKQqUQNJDdrXoz60ev3UbaxkNfOEARu/xNlqQI6gxtzQSOKpnKmt5yu+0k6
yto3ubar/tPlE2Tl9kBRQIQeDCUTA5zFrgmNMYP0TyqyTIg38UEvXkdLeKnEzIZ+hYeHbCdasNEh
2Qi6fKqrMI7+P9O9y928+6x5NxEPykCjXnpr+KGtZxvH/5xQFwl3huNBa0Dyg5vgYregMGf5APC4
I0lPBSJTcnU1dlst+JXVcRZksTG0VE+9RiHINDw2vNITC4kG7mDaxqG/NZjF2g8FUwJRMMcxfwRV
Ty3cs81/b8IEgBGA3/xG/c2mPD8jshIHTdwsWISJoyav9OPMaTdqCI0WWx9ndd4gLnG8U0z5IGhh
yaCqc5FQhfcwdf+U/Yvhv2jNv38FMKA/UeYT6iRdTzEdpUQgimBQKE3s0tzp3q5sv/pKSQt/Y8Gt
nbGIOUvQ+nXOCHG5r+h0+7U8hzPSh8r/0SslPtWvuvZkTEep3/UtMgQb62LlAKRAaxiQ48HTUDE5
HyGgY1NN5stgojXYuKJmY+xywM7mbamGG+Nb28EGWRCALVcyoITnsfBvzWXPnHGnGBDn8ZUlfQ7y
N3MYbK35OSm7igx8OVGtrRKWB7JVXJiA7ywS1VjqiR/1RNQALAqN5wgqGg2T58pQlP6nUMv3PT2H
WCvjOZTQO/EQHwX5iwItf8rNrT7G+qh4Qll41NMTXFzFal/2isHXcmdsquQ9gy3+wywk4Q2kdvFS
G7KHz3Ke+DeA8JPbZJqMW32UMWqQJCu4ilsjz21zwIEekfJUajGBDsrOFZW027i/rZxJwBtkyZqh
vrSbFrNfaMNQQ48A00w7luKqXj9qeWcnUMOUPEDw7evlT7C2lmfvLZiw3PlVa5FLfb0tuqImXtCU
dpyj+vJ14Dqui49m+BeUFRBT8EfwuEF1dNncENQqb5V5bFNZSV8GORh3slHcVQjWuoDT7jFUCI8M
fgPTsfaMNtDNmJU5eCp+2K9BokAPjUAWa5XuvZqZOD4D5ZBepnCQJUfpkuZrryvxUVZT7VeptdZ3
2Kvdru5aJbIHej5XalZrb+x4f7T1JjWfzSjW4oOQq33v6mUXBLuq0+MvWiAgX68rtYuOjvTLnxTq
HZLkS1sPm5WTCf8X6sX0I6lJLP3MOj/Arn7EShq12Pvcz2+TTAEMY/z7RIfaCOBL+n5oBC1B75AW
TXSm44JauJ3A8RDlF2rfVvxD6TeW/UqaI5uSv41ZsEL+QDPMsiBXw5kPV9oQWosRd7b6uhooog6H
NA+u+B6XF/7azZaQUOKg28NjXwKKTKGqihIvR0inv8T4QKa1pTa0k9TphngfW1/z/NVXXqNsQ1Rg
jaN9GniJMRqKNhYbhcAq2pIlkPpacCPrUfO+y0lnlz2Em2urPCAXG1rYGD9Wxlvof53y+3qLW7DW
3T37KYvTZWgwxml1foogVI6GzFYv0d9OXU38Hhm1o1RHOb31JxeiuI9gCdjY7C/0JpHLxkwTyD+o
riWl2lA82FcKAGkPoYxIewgC3RbzjSy3dkvgFGXLQGOdpTYXaVU2Gjn19BnpTZGs3yfydy89mPNC
rvbReF3hP6Qbm7LSc2dxcRueJSDxooRGBi513sYnVyGv4Kf08YyYzr/K6p1sJa6mPxXykywPbjBc
1+oO4MDldb1ygJzFnA/Ck5iqgdy5aoLbFODcTAmM//H73CnQkgQKGRB+QDeXI66uotNhLs7WYez9
wVDnkNVOzPe5ekinw4yUkIxjITV2WFxZ/h3V4KbER+SpsF4v/4D1Ic8iC6wgnsyLj8sDo0i6BCqk
KN4VuVs3z2ZD93zagRjJSNmXo629y5nh/4ZbPqrisIwLT+KrRmLgKPIxt+7H7qotHSHFGRhCn6e/
FuKRhnOqvw+VuhV/fVX9ib/YtDm6CxDXGa4/XWErpIZfCjh2ojOGnwPlOODK7EcbMdfOm9MhL24J
fcjZIM8zLMtPQfePON2r7a/L07p2ApyGWFyqi65LpkFkVgPY+TkoKlHaa4AgrPSIj1Y1f9mNE2Dl
6oMlMeRoSEAoOS4RYkIvWf2kAIqfrGu4i2Jn2lb1I/QOxuY3WwtFbRWFIkDGygcHMqtKVW/0+8IZ
hG955moTWKp4p8CWG6Yt4NvKTRf6+qxmDW8HBY7F8lAbzURreoA2kdKXz255j++i6GdXHi9/sLWc
itI49RNyG4+T5SVE6kTdQ7aAc6zVMEDODBWqmJqoqNXXDRZoYy1yogyWmN3qgglnN43aPnFLf0g3
GiWr03vyS+YEcZLz0NtVxU4RMSoPhqd6+pmHbw3IgDGmNzptHZqr82uhIIYOm4qo/WJ+TU3xK2Qb
QAZNWKx4hqC66FC/5ZbxJiQAhi7P8ko0rkUof0DJQxZoKW0lhgjZmHlUIgmZfjGLpjvKoVnBhy7i
p84bq6vL4VY2Okh4AwogyVT74PwU+F1olha8DTGaTLstY9BckoxZY6NuqU+ujYxmHR7zGjIIWIee
f7QQ91ULY6HSkZTiEFTZLuu6qyE0jk1bb1y55pLD4hwG0gDZgFc7PnnLdkrb9zQda0KZUXNMjeEQ
GFvSfGsTByWExicbT/qg1OIFgljqCj61UcMzGWOTd7ytsFKZjH8uf6G1bYdiBL6nJBSoC8urTEnR
rSiqvgT7AvJZbG8AVOyszrsqROMgNtV9LJf4axZ7yTPfN2LPa3s5kQZSs1z8MTmm7nL+zejatFFg
TKUje+Ou8aZd3iQIjnV7vazuej3gnK/tVEDoLNUO2RhEG9WQlY0+f0SKV8BBUfFbnPRVmzVQ68XS
KXodXsgwIh3Qd/e0eYKdGgmpLRqttLs86LUvexJzedwjk8Gi7KSSgwl7JeObyGMoSxCKvhxmbTvM
KrfyrNYBu2iRw1IofILhyTNjyjqI/fCzlLSjNlVHXZH2l0OtPX1wquEwMslf3GSWW6+yEnXSKMfl
vexkwCnVTnV90J1Q+91YBNralm7avcbcKrrOP/yP4RdDNQfQYn5J+LodjB2K1BA6wn7fFyrYklAY
HZL5w+ALo11G/g9Di249s/qx8SNWblHwChVsJUFHUJlfpHHIjBMwBa104Hw86jhQU1sZ9pZXfpdG
+TrylEMLeLsNLN8mfWxc0tc+NkSCWQAFDB/s2vN9lJnVaFaWUTq8i+76enhGL/VZ8MW3crK+Xh7o
2vI9CfU7nZycjeNYmGBZTEI1BZzqMUsfok4PHL1St2qxa2nWpM0JAIB5RfvsfFTy2JgK+H4ODwqi
POm+9qr28/JofhcClhnIAg9hAFmdbX0Xny1F2XAaY7mYPdVK1RXLm2l8b+Njkih2Vr8FjX6j+5/H
4sobXkrpPbIKp0zuhGKfTkcjO6gjYMxd4R/w1+qVjcPz41fF2JsnHSUTE/XxpQxkPWi+mncwviXY
c/hztanvjPLPyHq+PAmrcfCkxAV+Fp1c2q4MVqd09ATR9MGTXaMpEfU0r1DT27QZWI3EkOCS/XYA
XuT7QCgqrw9x+oO3jo3hMyo9o/cwpN8vD+jjwoEq9LvCPQMPEAA6XzjWgIum6VFnavpExxQaAzHP
87ao7GuDYSdQTP8taru8r9atoNVVwAujK4bkhmupcJdXMhxfcI7+2NcbfZCPG2+u4tJigyQ6V1cX
K1Xy0C+ZPEoOleFxf2oPWms4er6lJLU2d6hoz7qfCrzUJW0Z3RQlTjIe34NxTL13OXm7/G3mZHy+
4RgGxHLGAluH2+35t8H6tBv1FKJyqiHRaHspQhDBDbJmdqReqe0/l6Otj+ZPtPnvJ9lKkrxQSWKi
hb22m0TEWxPDvRxizq0fBoS8hSWpGn2V5S4tLWX0p5z3kdgq90Ji7qT8qzU8G/KrPLXIl7Q8Acst
HbXLQT9g0JXELHWt4QHYC8e63QfaYURmaEgPoQ4YhbJjscUSWll+s0UuZxuK0dTb5190MpPmEERW
NyjUnuoSu4W9MIluvOk6tRIFsBf0EF2dWQvWYpF7Q5+Pfsu1N9FSV88HyLwCdYnIkcfoyxjpn7r8
VRMSN/aeYLj8xOP+BrJIZSluiQ7X5Q8ryR+/7NmPmf9+MuS6pyruzXdwy3oS8IorGjSPQzfmCLQb
80vW5jcdEA5rEnZJfzcM40YaW5kMHoTUkzn8YAoumTrygPRylA8lsoHmJ95tPsL6Xe3EdbJ1g/t4
D5ZVep20cRHORp57Me15IYUhbbnKyUfM8TpcU+1iEh9Lw/+p6e1DXMbGBpJgZWMCsUQ5AIgz/Ztl
K0BrMNWUq6ZiAU+3INdumqzcXf5+K9OHPgFgbXhW7Mvlw6YPtdCMZBmVw/xTMT4n2WH897iSWW6R
XYFkEcqsy70/aWZcerFWOYgRuAMCJgjsIo3s/3t/WeLQBZ8xbmhOLmcrbJPO7xPilKiJo2buKccy
vDKF/eUZWznR5megzvEySwkuuyZVxoMUmmPl+MKtnj3L5XHCKnGL77H2XdjZ+CKKXLpQzD3fVhYK
ekNpqBV7u4XgZx7bxtqHvfqvKx3MGUt5BstBDzUWB03sqykdQeYsnbDXeDK80obHa1Ij+4tJO4mz
OGLGFF3uPCCOlyr7YHYhMPTPSIRldj5u1B1Wsv7ZkOaZPUlIYawpkdkSakRWQMeqttcsNy9RzJa6
10r/mVSYXG8JHK3Up88ncl41J1GFJlOmriLqBOoHtT1L/meUECwjEeW2oV6hmMcjuWlkkPRXCJVd
nt6VRAFwABM4QJ5ze22RmiqrrrIo8yr6KZEDTgeE9L//gBAxDfqRnDnSB8PjlLqGPswNqwxjlBFY
nPE1Sl7CaeOesDYQrjzwYRSTx/JSG6KT47bIs7B2wrKBCOT0XOMuT9XKxuLi9ifC4h2MP8SEGCAR
CutKqxNbqAG7/c0oSKmkotnhVFwshlIplB6l1NpJOsyGaXNJW7aaK2cR+fpPhEV6EIZWHMqCCL31
GCY7IUMVD7SyZ2fKRqNpLRLMFwqUyL+DoJu/2MnCVoaBZY3IpjOmN1VD/YlLxHseuo13vPxhtgIt
PkzTpkFY5QSyWGG9hJ0mz1n6SqAUttqfKyQbWNayQQlCnc8+bRGLBj6ixH1Z47fXY+T2Vub3uoBa
4U9tdNF4bvqfqvpzqu95rStaZQMBb82Ndbi20k9+gj6XSk7mtUyrVhxHfsIEzrzTn9R8oz6/ck6h
mUBvX+fqMKOhzwMIYp7FmEXXTiPJds+1pfJsWaps2PiXP9xKwj0NtGytm8JYt7HJSMQRyDdq9jdq
eD2/jnkZa+peCTbKEVvx5POB5bkgdb5OvDY6ZoVbqVzB9qnmSIJdpL+MrcWyljBO5nF5RJoaeCmt
YR4nLB5ESOc//Obx8gxuhZj/frIW6kapVWzX+VSocQ+vqXSfbCEv1lfDDOimuiXxBjsP0ZdRHGYh
o5ixBuVt6+8C5TBsmRGtLmqVPhhEHaBUSzMFOlCGMLUMZIhEkNOpbW01YlcioBWGhgW3YpArS/Ra
HFdeUspj6ehcwG1AOi5S4vXGrWje/ovXKq01yLbo+XDoLd8UqhFPTWSpJTZ2lSvohyp+o60w4YpY
tA/BFkJ0bUhUlXhUmHQXPuCKykTVpyqggqcn4vSiN+XnMbCqf18YoQzzJ8gi40G9yLCkovjZh5WN
e8J1o6scGPrx8kpembkZciHNHZm5VbJIOmXkSVGGzbQD0S3Yl50B2AZHQjvL8oeyssxnTy3LT2FS
ahuBV5ICRTn8b3ic8ULTFluo6QKvNYFcOKF45Zu71nqs9IMU3ZXxt7pBEeTp8jhXDquzcIsTXvUZ
vqHONLtR37XiLhaKXVRW3PZcfEM2luPKAsG1AzKaDvyVwsJibL5qFW1qddwty6sujZ0EVMnl4axk
h7MIi+EYSaLhUjYwnAIASRY7dfSspnd5PbiXA63N2+lQ5r+fZLqgRwAV+3MuquJT3ed25mMwX95I
OYrMsPkuB9sa1WLNFzpGvbnYV047CeVDGsTDrhVK/6mYrCcxa+SNsa1kcTbY3EXC8GzOgOdjGzGb
K0aNcJ31lKVXVfhudRsrYW36ZsE9lXYxIgRLMGdXxkM6ylPl1PjbanbfHvsYrNFL9+9ZGjA0TgIt
xuLJHqDOmEBmdMQeJhIfjc5VW3cMnoNu46Kytrz/xOLGfD5vZttFABGJ1QwvYX9t/kWJg4YTMlKc
ejO7b3FfGP1gGPRWITX4Fb3KLxEceFHYKNWstPfgmPw/0r5sWU6dafaJiGAebml6Wu41T7ZvCI8M
EkKAkICnP4lP/J+7ZaIJe++LfbMcXUgqSaWqrEwo7GCLIlfzB1WaEnkzIWTHFsqSdEhoVyWZH3fm
my0+CroNhxNQWFP087qLL/ncmVU99qrAYWZ389jC+jun3rvd2tuwYx//mxXtealqGvFKYWwII/cE
LRIVrW+ccI0PcenyQDvxXGhCmQnV9ktHSCMGciEXgwnMnzU9qOppqkks23hSmMiv18f0KxbRLnnA
Xn9b0848O3ehVVbAGsrD/uewHMjRjybXQs49nYDDdxyQkE/tg7Ayb+Oxrj4FgG4eAQDotqZBiw3k
yrtjXlZ+oloRbgXh369/4uLiAjb5K508K9FczodTUFeoyMcXVg+K3FG0E5tP/2AC9EbQ9/CQZNJN
yJBmIakwCd4EYWJJ0H/f8bhK05Xw41dcps/2TOMG8U/EB8jOXY6lqB02Vv6IO4zYWynee7wP+txO
yjLaqeabHURxI/vNwAFNMeWtcEY3Vs206/pPU/hA8/ZoWO4Nkg/3npkmPFpTgV06hM6/z7n8PpUH
dpOW6Lutybtwb6s14NaSb5///mz/7OKr3dIlrotDzsYh5FTHScgkyG/K8iGVgNut5MCWPOfcmraT
IMhglDZwDGjR+jy2c3LgzVsDgC7druc2tP3j9+GkGo4ZA8tbSV4cvPRIYo8rDrqAvLFRCAU8faaf
RAFaW5gMTPtDRTGUyX5TWYC+zGMLeGsdHMG94Xc3LnKizdqDbGls50a11eoipwlTD96q5CslLx7F
a+n2H/r2MDSErDOPNMJ+HdRWBL2sQNoPK5xsi6ZCn5t8m9jfC2FemtHuv7AKU5M0WChISU11Eo0Q
gZkm8GyNMRQpY9dZuc+Xl+xsXNqSoWu2U+YvzxgF1CGBdAGaBK+CU+WUiZqlRyhov2tApaNmjS9i
yfPP51RbOTsHst0xMaep+Vj0n0i/b4eb62fmUhB2bkLbXIYd1JNJLMQTA32SoR2PUK/vgvalRb8E
KgMrCbilkwnQ57naB4KPP3B0zWR4RZfCnE+NH2OpvjJIlFwf0eKkOXivgWAD3b86tkFlqYTKCu73
ognfC7DpWbV/G+beipmlJDla937b0TzRQhNf01LYyavitWteiz46+iMFxcK4ccb3YTL2tuyfu0Jt
MzULBBabcKSv1we79FI8/wjNO92gsgplzlfe6Nz3aQ5lq25bUvdk+NkNiiRbD3oWNcxfN7s2x5pj
SmJ7YPyGWdI6MTI+MbcAw/KP162sDU7zTaeoBRCesNLSTYhhDK8OdNodAEi+UPIhRRn4ur3Fg/Js
RbVLwKx90uTBbM/d5mkCiBOL3tHq9Q9W0HIF15ypZnQJZkZzE5rpeDUy52QOey9LVH/rWCtR7mII
j/5S4CxR1kPWVIu3iixAT+I8mKJ+a107Lm7an4GfBPY9iA4Cmgzyy7imIrt4mJzZnOOGs7ggE50T
jBw2odNEyp+D18dqfI/KO7HKc7gUgkDtGShj9BwCi6END9TeAdLB2H1eeNuy2z6/bd17wd+c6RFI
xL9fsXNb2rB625jGvoYtl+Zx7m95mrhQ5DLUir+vjWneD2fTB5KlovYhSrXJe7qthxAiS98L3wZt
gUCfvbNBlLL9TyPTkakQS+mbNptnkd/X2Y9Avhbg/YnMlQlc8ou57g8cGGj1cZleDgxyu6YyAtQT
vQA8n/TOVzcTGFhT8cHm++sjWjqZzk1pazW4dKh7H6agEJXWX8zg6GU//psJbZlYDZQpXs+IdCyw
wRQPBv/WDH8P5p1BGf+bMv0tHHUuqVJr9rmid7elCYZYq4M+QIHS5b0Vpebm+qAWfQ9AA2TO0MyL
DMblEvmCh0Cyzc+zwX6b0Ou6mfwhadX4waQMjRjOO3o8V2wunbdg50C4iFLcnGG/tBm5uZW1CoXe
qgYP3XyiC2g7JNR9vj62ZTuA7zuo/QGLpo0tA/eSiwaJdhMxdYRYewkdz8jINnxccb75h/R3IcCb
iIDRqDOjwy4HBERD2XUTJrGRXzoOgKCDluv9QLYgRHLY1loT613cV2f2tAur4ixT9gB79nSoVezY
SSY+BdYt43+NNkZ1wgLhwyxdG0Bv5nJgdmVYVBRlt6ktBIdbJW5TiILZx79dJ1gBb4CN0BDZYR2T
VLnEs8eJQve8RBPaCSjcdkiMtafen5MG3BNS+rO4PdL6usyH7UYl+u9d1LPbBHLGEP6qOFgxH/ha
H+WfR9GlIW11VJjlQMQ4qB8530BVXuGN3H29PmNLJgCTdpGhRX7zj75FKwTU3pBhB5c+ddZPX36r
1/h7Vkzo3bVD1BNhTzBhj8fSOzrmHkq710cxR4uX22ZeiBlFj2QKENnzip3de9xoRlNYIVJlBWQ6
BErzWb2SslkaxbkJ7VrInNIcJiDmAT4DeRbPDqBm2TY9++vXFEbimCYSQyDAsP6AujpUiFrgRKuV
94XkFYJjNAvdAiz0pJQId8yzVzzgzyMHFl0HoGcUEl200l3OnTuCUxzMk4gZADSg2d0U+Xsp0d11
zHMnFm1crVWL/jxNLyw6WoY7bUAn3sv5hkV3e91sh6b4DAXG0+TLtQavPy8lmAILIOg2kDhEkv5y
cHYfkiKdLyWQt3wgmXjyKyT1jMZ/GVT61Jsyqf3x9bozLjTXXxrVXKUzG3Cxmrgtgmx6kBz0DFX4
LSynTRR8HoMAspXFbmxDCrCX8ejX3R0EVPZm8GrSNIlcecO8YMdJtvJqWHTgs6nQ1rkBjChNK3yV
JaZd2rd3A6DAdd6sjH5xxnE2IpXs4FbWW+rcsOj7cMA+qYbPvnBjF0IO0N8Emcc0HLrAiK9P9tJZ
jEfKnB5Hh/sflNfCBCliGWJUtPokHLYLreaxmn4y6XxA5/tKuLE4tjNj9qU3NZGfBSjiIpvSQcSG
kQPpjmYE0ZQPnTha4RpXyeKKnZlzLs21WVt4bYupnNI0VhLaOZ65GYq1Ws3aqLSneG/4piFT7JFB
RLHhfMmLxDC/WOW7DD8Exvfr67W498/GNI/57KSWEKiPCmSH0Ddix0NhJ434ng3sSJHv+2+WtMuz
M1hbmHMo5bOfNUGp045J98LCvwfEYLfjZAE4FZ0wUOW6HBGaI92gtCKEbI4bI3d7JwYa5x05XB/O
4hV3ZkZbJTR2IqriuBi4IGaS1oV1AOeBs71uZdkXfg9GWx5WuGYX9hiM353QuLdzgo9SHbnY+8am
CT9dN7bsCyCsB2gIis2mFr17A5ui1IB/g195Y/SIbvwudpogztnf0wJjkcBdFc4Flzk2vFykxh8s
J/Uxe3YBVlr/yWneg8EAydMTYdbG4iu+t3Qq4b2Pzkb03ABWp0+jM6GqlyPaZa0Xk/auhVRHzR9H
+bFdo2hcmkQgoh208KGt6A8Vd+b2Y1gyhLx1hmZN2Wb2vW2XxZ5x7wEkWuLl+potueFckASJFXj/
gV+/nMgZNuNWIpt5WcptZWd3YzbsrptYmDzgmTAYQIghtaWvVe1lbTiVgKRGxmMhb0sHHB488ZG9
CIsVd1/Icc095ng0oHcEtWr9vdXWuMlqjoXKS/CvTt8ibiTQX4x5Me4KZDECB4zFphqRA5uemLcG
EMPjEfOlRa5ovUR7Fro2wCSsFz3KOqxGjxBAL20U+72yzD8F2Ui2llDmBNU5Ql5Yaqit6WT10Sic
6puoQ38jwQP9LHmYv6QCQUQ2ogpLmCF2YVl4ePqExkk5rbzrhaXQYuDV8AjukOYbWvi7j4QOzsbr
LP4RmP4w3wwWN8B9Uw9fTcPwnromDO5aGqVgpKzyA+CFw4+i9yvnbkhdcBwHc5xGJ9P/6Q+i7hKH
5vaRT4OxVdlEj5OZBxUYOgmoHl2SlyePIycVo27lmbEnhT0m4zD6AVAHLlMx8evI3oMX3UVn11S5
+ba0OIRdOzPoALNVudpS6MxsgzSVP2U/RF2cB2VebKKyj5xNCpGU42g5w4fSMqpTRyv1EpKJv3VG
84r+7QeYkoehZgGA2uY0yVgEEbghc7uataZsZ1dIRT/3gQg3k8XpU49k9yHrIgttDDZ4I9mA9D8A
BUXLt65PlAT01/T3rkedrV+a5dGizN5SC69aH5KTN9g0BngE2u5otLK58aQMjyNgGBJ5qyHfCmn0
4htJeyu7AYMfBU6z4iGk6/2i3jZuGzg3Kh9sdCBgymPsBJDf9cxEQw9tIVKCSjB/dtuiRPBKcFFD
VP2t4i04dYwo2g0yBUSgCfw+Dt3O/DyMJRiFeghx+IkbZUAGWmVa7tADjs7NhsvsuZ86ET5TOvTj
RqK95p0pUR24C/7sjT9VZAc2pvG7GWQA1rRo+t9WBpGvkByK7MRiqV/vp8aFTbv18nfIJjbhjZs1
0Qsi7+owgkbBTuOqSZ3bCSxiUQw2MTRvMKsXp8HmAbtBKcd1oeZjm1vWmHkd1xFKjbHDoBEf1ywK
0MJacI6NqGq56xlz34oqIykktRi7MSrTPPCUtIcBreqbsJ04jnfKXTybiB2wmGTpiycdK5Hgdbnt
HTHsUNq2b7qcNYfUENHJUbSwYTsjEPMwRXYQVJVPoGOejkCtI+09DYW1rVMwmrvDlMUtjySYqDxP
ZQmngTxCSh7qAEMxWEkzOdZPp5DgvulkgUhK2kMa+9mQnhzDoM9mUKsf0dQX2zGayOOoanEAGtv6
Ac42ruKhDKcPhJVpUmWe89h0lrEpKrBKxA7GvPMaSQAjNbL2MwisCzsOKp59sssS+VBe8FA9pIxV
N0CEGsiRmoI+uqqLnoXdZA8V8Aaf1NiNwc4kTrSflJ2ywxQY3Sm3aIC73iuybSWI/yg5hfC1Cg1q
nYRJ+ZOHbo4PtuGXP2sPcWKspgipZNft1DbMWB/FPgmlehaK0U1ZNuLGn4Ix8aqq3BJ0DI1rZ/bC
jQcxKDAwzIRpEE3WAi4VBZUXdhXOBuyLxJhAbT1UmzGIEgA6IB1UvnrNDxeapXGO07OPyc3XMasT
Vt965vD1+l210O+HV/rZx2hhWWeavMvIfP3SDBQGLxWrkjL4PAxOMvXZz7r51mTeKU8ReQqwUHVr
D9zFG+z8A7RQg0KcPWTDnPJS5U3J+qRvWMI6G5BTF5JG1sF1xdaneVKhJAC6nveVCZgvfP0Cw/iR
rZg5jMGoeBkQGEZTAq2CC8xvv5LcTfIu3zms+9zT9xoiK3Er663w6yyhPI8jPqzEI4vOgKRFgOgX
T0A9FwfoGQS5AkCsARS+99L+K7bKjWQ3DFWPlZHOaYk/Rnpmav6Us6dLbUD1QPTAjBu8SYpoa5bN
tkZDDjRjR/nmF/shv+ntlbB/ISBH5+z8kAYDD5QftOklJnVTpIQRSeIe9Cb1BsG8wzSZ4IliwYa3
5MlYayFdir/Q3gKCFbRygxJPC/HyzDAm2sNk0RUbBVnmzM5BzndM6UasqasshJMWtKOQgbTwgHF0
dnrJ8s7lzoj4y/kmMhUHa71HS/5xbmCe37NFwzFoN3UIA71oCvQoutUdU+lHCsl7PAxpk1x3knm3
6T7ioN8OBJK/stzacgHZgSsc4LENk8+tesvL98xfyRAuTtlvE3qnTD4aIzcUTAzOkPhDl3Tt/j8N
Qo/xWTq5yrdhoW+/hvLQB6//UOeApsQs0oGaAEodOvuLAxTHSIiFZ0SRA+gDSZG66WLDsj4ym59k
Lh6nHCrTjVqrii3tJ2dmH4OWIDq49AZf4lD0f5t2t5GdBSKBr2a1Rcxm5NO2oy+DuQKDXfI+9LtF
kA0DQRk8/NL7IGnXd858VRHrpam3dPpqBB+GtZNpyQpEbyywc2G/It1waaXP8dY0HaxXye47NHqm
Q9w4uNL/Ht3gADb82462lzweCVUQE6MBD7RZB4duoqcagSNl5kq5aMnJoRQfIvqZd5JeTByMFpKw
OZYJ1/+JhtMJfCuHv/dyMDXi3phf6njLXs7aKE0XVzeqOEYfZGg5Y0HSDEW6YTaKR/9ganZ1pKLB
tqMf4ipqCaVBNAcJXVwMN4z9gHjVdRuLM4aG9VmHDy3s3vz3s4NutGjfRKWB4QwPxPTi1F7BsS0d
bf6ZAW2+sjwrpBjTbpOhkoyeqthtVEzXJAoWiDyxWdAqCpgx/ofy9eU4/KJo8pr4czub2Rw6RpC0
8cQ4JkZeGse8VuJUTg0SotzxKmuThW75PDVm91orKKmklTUcamdit7wFa/5K6Lk0x+ffpm0AMYUt
GAbhMi2TQK4Ox9pQu+vLuIAWnMcPpaWZvAgVfO0GacyycFQI4lsyuXggOs9W80nZ+YFAko8zlJ6q
H5ybj9LLV0LZ5cH9z7AucQI4dNgVIyY+La2dCvIds9bkxuZv12/Hs7HpRN9iqnOL+x56B5n5Jrh9
yNJuPwX5hgduFpMmA/Wy/9Bx99P1SV1y3XO72ouBOi2U1UwMrTIeGvq1MW4C/nrdxNIZDOTqrE4L
2Vaoc126LSQUhjBIsWxoggrwyPTufQBHzI/XrSyu0ZkVzQF7EG6QeoQVVXwP+bFfw74s/j5uZRy9
M77y12Pj7BCZfIaTssYel/aboU7EXPHuxYXwwQqKqjlam/RceQsITzDYKAX3LVTujCEem0c5mSvZ
12UrQQASWly7eH1croVSOc4HhVGM3VOtts340JKVi33RBNKFuDoQ7IG7+9JEZoVCCoXTthl/hS93
AMuDAqv7F686M6OtdzhV+N0AI2nKo+cSdCIcXP/NrFZq24vOe2ZGm7CImshmVBmwM+Oh4icSHHsD
cj6b6847f+wfu/+3FVcr+6qoYBPNYMUONlN5MtvP4FWKrGM4bK01guTFEQHWh/+gaAMozeX6gJLS
H5yuEJvSOhUTGlZKcizb7+hLXIEjLyYAoMT3f5b0UXlIFIU4tDGqcdPzXeh/8Pi7Nb7n7EhYjTDp
KMrHCsrN2Vp5cHE+zyzPqeWzzSqRasgEI2jnzIEWeKrEyenfhv6uKk9D8/cAPFxLoN+aaT8BwNN3
LkWDp8+AmQSg9b6FXLL50KrYgBb32h27uLPmOHbmI0A6Yf772agQVJRVmWLlCjCVd64Vq+irzI/X
XXHxnDszMrvPmRHit6KPSiya4aWxNTwhZ3TdwLz/dV+fy01gkjFnMJz2hiZcVuDHxtpMeDuLMd9M
Gb2th2iT8W7PgnblTbjk7ufmNFfIhAPwHYe5vkxj6ma7vv3FN7iGPF4blrY4ZtgKKFvCThR+qfIb
tGCNFEnZQ1/urs/fkhecD0hboKhXnhIChjxUiMGEVud7W60xii/wXjggFZobwee8858I567qwQk9
H69smxlQV6EfMvreukdwGvblBzN/MtwYLG2FeyrtF8I2ab4SVC9N6PkXaAe8maLTSgl8gaju6fiM
zGaMHDuSQXFUFv9wLaLOgI2FlkzkXLQoKDBJNYUDzt9ivLeN7021c9bSOUvLdm5i3ndn+8poO2kb
s4mxth5ZCYFeP90JUOld947FpOe5Hc0PCQRweM9gR0T7iH7pjS0aPbP6p+OhVY4l+bipovthTZd7
4cCFmzg2xMVAsvmHTMQEXVEEBLBqtU1sWV9lD6JhUBFaz0OKCmG/sgcWNvWFOW1Ty7qgFDUt5Eiy
9qFhLHFFuZMAgiKCWpnQhfPwwpTmGhNCslD5czgjq20ryE3W+dvra7Y2Gs01WmkEzihgQlb3k/U+
Ws/h9Mz+IS7DQMDnHULGA0ul3fuNciO/nnBNDeoZxQGvODKxsixLL7RzGzp8zYIeFRMcN9QY0gQo
4CTKqhgM9Z9EUMd21mwFeKCg6wO6tfHx+iQuvY4vbGv3ygjRjshTsG26H0u+VeSG8kNdvE3Ntstf
M+8gnOexOSqeuOaj46+cIAun1YV1zSOJk7tuM2B2q8zd5Ob3Fiq0JM/itDbfar7G0bJmTXfKiOaU
zDEc2Css54crIbvNZGxWH1BpXpnX+cu1+xrPbQQxc1ulC+jw5cHllNyWYYqReWNz5zXGyUSKS4ns
oSlzpLvSTzVDIVxYT4qk96FbQDrh4/VPWDg6L75AuwnqKjQii2C05YCKSRgqC4W31gKFULPWeLY4
sWeD1TYJ2H2q3mQYbF94H3Ij23HXu3EiGRObohft+78MDElx3LAgvtcjRzObcspA6r3xmiMYD6ca
xdT9dRPLA/ptQjtbaAHpdGOACQv16iGIOZmQYjgRuS/J23VTi3fADNdAz/bMyK45pYlyeNF6MDXS
A+QYTecD1Olce1uwJ+43K/ttebuD+A1QmFnmT6c2hRM0yjYpjjNIFHdAANb+XLef4nKUt9TrYg/o
UdvPtn6RbahlxzXEtHvvG4A1KxHz4hSffYm29fPcGrpJzhEmYJ0KQjoMDXVoKmoTla8csGumtNU0
bRUJP8egjQCyhj7gWYIkbdvHpfwBxpS1OV4o69mQEvjfHGuxBC/BTO5xmBuN9wGypD06qmca4wy8
QC+R/4CmhbhYI+FYvA1DkDZBVR15Fh13ZEy239ctjKY9iUfkKUKfP6KFwKrXWH8Xz5UzS/OXnIVk
ntegx82FpQz5rwJ9CtKIzWDl/bFsBDwvkO4OgWLSTpQi7ATxzEpslEB4EvJd2YW73FwTuFietf+Z
0W9e0g3GRAKYGdBjbyQsfQDBkIpWcjtrVrQ7NkRjaj5QhhkjB2/8KaKHkiVZ9Pcal4gkZ26c/z9n
v5BhZwsTAv0yWmiK2eDqEUezK74ZkjXvjJQ/LOnk2+vn1tqgtHOroiKMSIqpS8lPf9xGxQvIAmi2
u25l3pp/XKMRCl5zCz8wAdpe8oIujPIR72qa5c7W5X6WuGPxT6HkmZV5rGczVwxRDpAKzqICkkl4
wu1tyFyl0IYDXOn6eBZP+8jFK36uhKOx5NJSTavCseZTzw8gMWSjVATG1i8CrhHdG8BJ/zdrWggw
uX2OTBM8YmjFByeVXdzwDqzK0gKuzzGh+6j8Iq6iqF45Axed42yY2vbtiQt0x5ytaMdnXqFFEKAe
Nu2p7Wyuj3D+Id0/wGgEfQbcnOjH0ObTDWQvWIGtxULgogQka+siHm1jS5ABNKcuqcJooxx6uG52
aRlBwodufqAsQYasOX9TuBkICuD8YriLqk3ePmfWMau+5nyM23JNsXLxgXBuTrvAanBpSVPCXJCD
Cs27C1gZ1+YhdR489VoUu6rfMPIPvnNuU9t5koP3klLYzARkiN0ja2k8eHcIDczgMVxDCCw9wO2Z
ij+YiQd9HGKXG2MY0JYeejUSQcUrmhIcse8M5DuzuHROM6E1iA6HMAmytfL9L+3ZPz3ot2F976sm
9Q0OwzJlcwq5DL/U/LXBu9KAzmDYYH84xnEUJO59DlRpm9Rev5eVs4eKcRxF/S7lZWIyZ+cba+zR
86CvfZvm3aLpMuYY8O4JuVE7fWL+x3JY2UFLwREgExCQAnwCdV7NRttCPrYdYcPI0Zo1RsyIu1xJ
1K9pvwUg7g4CtGqFPsda3D9nRrWDSVbBZA4ZR4gU1K/loPZB3icc2N2iqHfoUNxIF+jp5hM3iw+l
99Mh061rvVLTiB3wpDGwyLrOdGpTtr++r5fd8OzDtIPL9LN+kOCu2zgDaGmNd7s/SLmn4zfXK2IG
2gx+GwAO1h+v211caOh4zfyhUGHTAResxCMYIGXMx8AOXiAOdpihVL1WjVs+SFBPxJkF2MUfGTsg
RSsg77CpZTtuoHO3Qc/7VqCDzEOnDlgrX9y8TmQAJOmUr0zt0k0+lzL/z7R2hrkK+a9oPsN6X94U
TXOE9MeKKy/P4m8T2hnC1MxuTbB4EVC50KjEEUJijoz/vyzWbzPajuEMuDKKjM2mIEPSReWW+t1W
gb75upnFq+1swrQ9giJdH3Tz1RYWR2/ahfVThMOfnMoewpGHfq2Hcm3ydM8XYDWpR6wPtZJO3fr+
yR++Xx/RigvoQLOyTFXE5wDVqF8G5341jFv8fVBDeuigBhhL5ygFyS/CxWkeArsX7XMTHa5//+Kp
Be0bsAShPQZEhJd3FARj6oB22KXCJCdF/NixymePv/guP7Q+/SCHtWbq+Rf/uADOLGo+0FS+2UQ2
LPrj0YfMO9AGxsGrv4Om4vrQFlf/zJC2+ioyM+AAYCgP7/vOg/olYEVrFD2LowGiFq1Fc61ev2qI
mowSqsg4AhQumIoOR3MESVVufjRBOCwmc2W9lqJQKwTmB3JkwAjoTVNuX6dpXbXzoA6d+x5aiR+h
eLBydi96BWgOEXxCJQWovEuvMOoUyig+pi7zadIKFZe0we2JzojswPI2NuqVN8TiNP42qONqclHz
olIw2NT70L5r262of5jhi7VGdrRmSHu3ZkYIWdNmHpkB2QqRgNiMkK+2tYmmlarV0s51AlBnQ79v
Jo+Y/372AMs6GjVBKAEVstHgK7d2tFa/X7KAwj0wzzPfNPbvpQUOQskoYuhXQQlkM3E0FvwDaBIQ
FHw/WpyghutrgaTbWc5kpbAQEbnJFFBtSY5I1lAr18/iJQ5YCxjnQRES/tHOVgpZpo0CiUNkvQUU
ieMffnCS5IXYb6WX5ORGrqW0ZhfWjiEPwQJ4m/BoxQWuOULadlU+NBCyH/zXGkQl1T1393hkhWGO
7NZ9uHZQLJxGeOqjfgp6cEjP6VlK2wbjm2+B7tlsKrkfIjAXA7QucS/Rtbrwgl+ApsBBqhcvD+CH
5z1w5nm04IVEiyr6OCNzF/Lxy+SaK869OJozE9ohzgqJk8+DCatrYmgIJ0LdyzWel4WzLgSTERRE
cNihRVhbIr/pS6fgMDI5eBtmaE/GcMgOhYbrF8WS98EQXgrgyUYeQ79kM6tyOjSczVRDNwN0MVCx
ke7eSWPwiTBgb+gtz5+v21xaIyQc4e5oywfoWRsbmDJ4SWQPVuaw2rGUH2nQrpypS4E/hvXbhn3p
B5OXA7xPYINwMA1Ae9ZBRzmb2+N2rUgmNGhNSS52efb3iU4gisBgEwFVhPtDP5cixosoVC34+e7S
9EcxPNdrIuSLrgFkGaDW2FR/JCvMAfqYI8q8G8FfmsiKM+dbQEscs2/Xl2nJz6E99z872iGeswIt
WgJ2ar4hDsTU7yyxEuEvgaMA4bZ95AmA5gUq+XKZjKCgAzQI4X1V/TiVKT+k4PxoJwfCDqabHaCC
N+1bk7NTbeVHSLJ9ihQIENmUVU/XR/sro64divgUEKeihwaFGz0HZLnMSS0ygI6cDhmNuyjo3lSd
Zw8BHfi30WXouSwVDyDS4HskkR0L73KS+xunR1cjFLpKdsCP13tGAjT4N7icTkPYqQBKcn5Wx8U0
PWSz9HBh8GEP4sHmxPNMvHrgsGyBk+bKjM3MKx7Y4HrfQTMcvYvRRuIXAsJvRaQsnuRg6nosUmLB
gdt4gJYbOErt8r7u5xdEyscQWhWy2NVkrH+q3BizGI0O5jYDN9aDxRoEMo3V2zc2GDj+ATyC6QMp
2azDGUFp53IlwSBUZ2YIb0H1/UStdm8a7JRm2T8cvijdg74JIpn4bO1894as8nk5zQR2wT0HPcuI
KnDsQe3xujssnYvQhULiCnXQEPQ32nimxlIyqOZdFkGyIOopkkSj3yRNIJvnNuvGeMpqe2NTS8U+
KMS3NvAmL9c/YiFgi5Amn/WzcXuinHg5p3k6cApWIbBF1oivneeSkxj8z1K9Dtm4cmIunCoXtrQD
001z6Y4jbBnRTdTuvVzcQtmSBsZKeL1oBykRhDqIr/9QHC0l9uCUYV6L3A4fRxs1Qs8AsVTkgwJh
8j32en0OFy4b0KQhHwZPx1bSxSDYQAp0KWNcEYRulQMYpFp72S8clBcm5iGfxRxSgKxvBE3wRkE1
rYQSdmSNiZBrAvHLZpBUQhyFu1MPCbIitOpxdn23/dpW6ChOn0vjx/XZWqCcnVnlfhvR3KDKcq8r
Zzdogl+JCvQIDeQjM4+W9erQvQd2FC5RxbvrAaxa842FpxeMIyoFXwpQaHpj4ZQblJFf3NV+BxG4
g+oqUOjfEf/Gz5MOrfbXB7sQBkfgcTfREQmBcczq5bpVEiK+Yzu7PFfHtHT31jB8RhngQ53Jk+uy
jTm5R89Rb9fN/qJs0G4a2J2BuQj50ceh2VWGmHnC4C8MpClh/YrLCFyc1W6KpkMXWrEzosW/LL5m
3k+zEc/haMe5Xb7j6E0qD9QxQJ6w9jOBurvbqQMHYR615UpKd8nZkMBH6DkT5qFV8XJuKHC+ZuNh
bmxRfFAoqtf1cDME79enYmkFzq1oO6eYQtaj5xqbs+PqzgUxKdhPQ+J0sekX09FkHXkiZrTPgrTa
8EE9XDe/dDZAJdRF3yyISnDIXw6Sp5mBRiLsqHLo9sKu7xzvHx4L6Ov6bUILoqgsK8efN61nFo/S
rJ7KXG1m/Nf1kSwtF/bN3FeK2MXTmXLcsSNT0DO8SdoICJppZ/PpGFXjiplgaYfOIs54x6Ft0dFn
rAlS2dpuDYmY3GrqmEbYOiDJ8FRiVqT1djL3/F0om+E57Lm845SShII9Dv/IwEfGhVmIMQ7MvLPj
chCg8gFNcZ2YXmuMmzYvyQOEeJ1bUEh0aIYEdSvvVAbaD9McTqkMphu3TCsQX9tlFjdR2ryLNALT
Vm5VIha+KE6qa6fHyFX8pSuj6UaiUJ5IwacwLiofDB81lKqy2OG8LDcIrQGnBQWO/OZ4NJPb2q7r
g8GsKMmGPH0Ild3ghrcDtYMUKwODrSv3TjNEZWx3YYtsUP7QShBGm1aTHg2WHklt2MfA8LYWn5wd
48G4mxSPUOOOxnswDU971zPck9fgZRLntK+h2ccIgHgDsPMgRHOdwzh109vY+lYVq6DkD86E5HoM
YhCRxiN4fLbo5ZQvAx2sfd9U5JORFRaIDgofBUsD0sIrZ+RiHBRCh9rClQO9W/2xZkdGx2iARxSg
ccEJqtP8rod+x9FF+ucNdfEUfBqsHxJuDOGdFfYlA03F+PeaNw5Kwr+/QruWKPKPXHn4ChVNp4EE
YGXq99e30NJZFPogBkVvISTrdY1yhXC6c2WLUzm0oF2X49nNM5xGfGfQ+mtt1uh7C4/cX8tqLgV5
IXhaoflrAzms14qiCHyRTofkCLNOdrGpjQwYUYas44Gba7mmpeDr3JaWuqj6cqgCiWnkQQPal55W
O5C7vQjatE9dZPyDsgGW7Wxs2k1XYJ8bfQ17+USHuKACmMnROIVF8f9I+67tNpZkyy+qtcqb18wy
8CToxZdaIimW976+fnbyzG0BCVzU9BmJhKQ+akXacBmx958kTPeTEZY2EDxyR8yBllIZQ/19e1Ov
6UX8A0COQV2hhrTQuYYvJoDIpC0GIFU9giHFKhx/Gj58oVkqRr2mGYHnhawaksask/dckjpWRQxH
EKZM9V/ztO+pVaEAt1Xw0K2BNUJESXitAffk9gSvnZ5TsdyOxkVZ+ApLrVW1wTKtkWGrCXyEHAmc
JcJoZqt4v+VUFrebeV03WixgMYHPR9IcG1qubs/m+nb9ZxF5tkK05ApNDDk0Mg86AN2HYVsnH7dl
XLsDJ7PgAbXMTrRmv8WKBfl3VAsEcQiKL4K7tuoXWr+WJHFKC6gGANVm69Wi96+YeqoOj4rpTM2C
G7NwBniGbWh9ZRozzMisA8eY3cJK7Hm2q+ER0FIL9mBpTuyMnMQ6Oeqq+jbBDolZRDprJGEJZE2n
ahbi76tyAHyGamv0mqp8KNAFVqvITCsqbWgXuV1r+1I1iSEtnLjrcpADR4oVYQB/Gqp+AiBRyRJQ
SIT33XcNqCpVc0b/+1+cOvZY/n/lcGehLtCQohhYN0lOXUuvdqLmv8SpuYFBW4L8WZoT59YGWTU1
qYHcsWb5HzqSPyRAKUhTpyYZCuPh/29i3IGY0EBVNQMmJuDUZQGp9cQp5Sc/XLJd1+wz+AL/s4K8
KpenJO1UCErGnBjd6ABnlYjWy6xMtImS+6wuASJfLeRzl6SytT457whDQg294dCv8WZIRbvUd6CG
JZMEdJUMfqQbtpl7e0WvXueTiXKWRAwHQwRVGuL8XrYR3ZFI6h6TvIKXLNC2WOq5XzotnAWJurpH
AxzEpdpEFH+t9wAWA7/MEkXiVTmAdwcnFSqAL+g0hqnIpWlCRl63im3oo0YFrUQCMlp6vkQAenUF
T0RxU8r0xOqBI8heaODN/dbHFUo7QDuQ01r/F8XoFjKReOUE4Dvgajij2MnmUGY5FJWmgPN6Kn4b
YbqpZBl4WjCPtTouKKxrLxunAvkaZ80A2l8vwqogsF6LpbrRo2bbBOI6795AqninazqRQhzTTMQ1
Sde3D+dVC40wWALfr2ThieP8PlRjWoBQGLuYCqUdVwoQGT98zV/waq6elRMp3AYWmVx0bQwpIsMa
7vq1GMZulyDg1IqFC341wEH5B/CsENQi58TpFROZhzrIIEtoHblP7USO4HzbMtD7apWYgT0GClH/
RRezhWQ5QmjgVrJM9vk6yp1eZemAd6Jq8t1RH0oigexLF9qFPM5V/fVXDk+/MoXC4GcCe8RJLNCI
vSNRPeQd6U0v9nuq1Z+apTq3jwjbnAs38UQkl7UeTTnXBAUiU2yYFdrwfvuMNtV7LOXI6yzs35I0
zrDOZslgb7GQKiupfAyEB93ah+pjiI5ddQEGYWkxOcM66Lmu5iJk6X3lzII95W47w7V/AdpLBXjH
ZLEDeUkiZ12TUmAVZZAoTbHbar0dW4EzzJId4Gb7Y/acRuOd3i0xabJ/9tYWcndCQjtWbxYQG4AX
K6tSvDxpC47ktZpRC74dQAHR/o73FW4x5dyAdomQBY2EXdi/1NVb22yVwJbkVVwgpwAeXXeeU+LH
R1MMiQ5kc21rdGulBGVsRG+f2atq7WQw3DrXUdb0U4oJ9/pD1k1OmWyRo14QcnVVT4Rwq5oqQ6wN
FWacJBulHoE78i/A7PB4KaNfSEW1/gX3nYGtStse2UYBSyj1X43qEzEnAM1Z2L2r63UiiCnwE7co
URVUSVcQhLolUqDxMlBeJH1Bd10KUYHeKSIBLSNZDnaYcyE1+tUAisUUiTpQoY+8olMR3Ej/9bac
i+E0CN6gAyVRsPemLPdOboq+M0Vtat8+YZcm7VwKd9wFFAABEQaTMWfZzuKXOo1I5X8M2vu/kQP8
bVZ7jHccTo45llqc6vB91BaE7qa6qi2jJMrQeoDsW+LXvlRPmBSwPlA5AnxG8Cuc75DMcJRHFfn7
DscgnB4VdOAadghQBCBhI5LHrV04eJd36Fwit1lZqOhJkIqwZ/p8QIxDWis43l7Bq8fuB4xPB+2N
ZnFnuzfGwgATOi6Rkn7k+aC+ov3F9/zEWgK8ufRTQU2lop6R1W7jKYhzptJSmEdpUvH+kBQbQHj1
LcoskBmvfuFt5/akLs0kRIE0ytSAPaXLMqfgZrFqum7UoG2lTV2/SvqTFK/Bkzwp0EYLC3jFpToX
xim6SJSDQpghTE5tSd0rGsAzIiKabl+ju+Kx9p15iT7q6lKezI/btGkAKXoU6XDD054oXURmoG3D
/+j91SJk6LW1VHR0t1h4CNF1nq8IZQ5+XwgGtq0go6CQ0UJqvq8A4dLbXb3NXm9v3RWPn9VR/pXH
nfk8MtQyNiAvT55blaTiISvfEWFQq9gLExlH1+xoYy0orGt3G9lbFO7BO8VLJXc4x3IUwiQFuB48
DD8GtLwF8h9HCi2SlCtZfDbV9e15Xrt3gC4DXDIwSFD3xgZ0YlPA+jEnUwWBLZq063ejeBn9r9si
rjxvq+KJDD7BWGlyKbe1wN7Q68c5n+2u+w0W73eVZS4m6V4q1W2pge/eHLwKvVHJ/Io6wwWDc6Xq
6XwUnNqM0yjEMDDTYShpqX1Ufn7MxsKV/JxG4MYbArjLO0GIvLrvgC+eLhTRXLssp6vAHaikkLQM
jUHMj7WcqizJrL7O0k6L741xITd57RSdiuLMUYGEYWU0mKqI/HRd1iQwbKX7UhoXDl3SrIz+3yif
U4mcpis0JTaaGRKT6SmuPCB/B0VGBDBEtP1zYwROKNJa/O9z4+dbyqm8sYbRm5nU0XgukHFTl+z6
0kJyCs7MJK1pGL1Lk88hASwpyEF70uTRrlcKR1H8lxzVm3OuPdy+MteU3elycmpAaPyyREkv1IDS
E218VJOWGC2QpcM/cbyO/vvIn60j4nBDQrEwyoTOlcDcVnGDvjBEHtn30PYI+Elu2Zn0fHtW13XN
XzHcIcGLdC8Z7Aa0c7zym2mvtqojytWCB3vN6TudDXcqAAMRiI0CMWLzkA/MKLFXYWrE+ur2fP4X
lfJ3QtzxUCp/ioHLjVIxJOTHtHW06FWfbdnwlAFdYS4LEzU6hzYeeRdci6v2CVjgaM1AiRrjmTnf
M3NspGJWA4BOptrwJ0vU0dOTOV7j/dvEK2Pm9w9CqTavc69Wdl93xUbFa65Tx5ng3l6Gq4oNj84A
7QIEFph7z0cihGWSmAlGIoh/wBk11G4pbAskwsQlf2pJEneAWIFWHGaQZFoBLQwnL58K8S2oQqco
kwV7cfXqn8yKO0UBkgBqV4bIZaYu+qDQY16pE4qHSpJpEVrOX6Xo5fY6XvXgUHf4n4XkjhOss2DM
Oo6TZnigZBQ6RwRZQKxTv7b77mhNiNG7pXPEduc864C7fyKUUzVW5Udda2BNlfJooBpQ1LZp85rO
ktNIgZvXLZoTkHY5osy1tjbJUgXk0pYyTXjifyip3kVGjWXOQO8cxk8MJAZhjKo6RrTwMvjT/nxr
qpyv449aHyUNpmrUnR0NM2RC2Bw/V4lOa+tXpoAgoxy2rZZ4laz/MsCNIAJYux+Hndh/Cyich+5c
p+KnJYUUbzCeMgpeHPkPVR1v26agqbXEnfqTCb0cNMMrhHMG3h/uHFbKBPzaFrxLmrSDwaMDWGTU
cDXHB1xzcJuaKG7uxwdQFuvD02BtdPHV6JagCK7aI/D4/c8guEMiVXNfY6OAbi/oYJUZ3hGcRqCD
mexOrICB2thjpxkLR/OquTgRym1XJGdJkYYQmtREqTBzvEmWSzxxgC2/egH+Mzc+nO5Ac2/2GsQE
o4QioxpQyK6fhBKou+rxGSys0oMUDvlAjSFsN00XhQ2Js6j7o0qxqpLEn6wPEeSzW2DXW3uxzcyW
BLmlTsd59NtfRZ9UO6lvfPSzGVrzAEyhzp3AQha68pBYdmEhaGqjUehIW5ZWR0Lg5IL0xUyrTRBr
7Qq1I8q2MCoklSpBOo4AUX0s6i5CrgnUWSs/LM3XrBn8TVIHqD0vBr+zp65Ewk4Z5kNuWKkXC6Pl
NXkDKiMBhHuD2eW7LG4MG7mx2p7Q3fcMMqJh4+sWaKdAzYAEoGXm+xTVQXcgSDd+A/bP3GfdXHak
MUwZvfpFb+iur6n5RgnHxNV8Q7RzlHuCPhAt/EPZKL+iNunui0aKMttCozqe0ebcntssfBLiXidp
mJn3bdpPBlHUGqh9+jxLKxBWazkKICf9U8QCbsMqYO27RieiktgqQb1cWeG4Mi28mqFszQDeKWO3
6SyrfjHnfnoCzUB1b45jeNegH3Nj9om0rtCI46RDL35Hldwfi6IWf4HyylqD6gL/om/WmVtORjXR
eZLadY1c+iZIANYGKMhAsZFcN58BHtHuw2rSS2BfivmXD54eF0RPnU8DFFesJDMrM9i8tFY3XTxJ
OpHD1srdxJzQCFr7vgY8Oj/pRoJstjwRM5alh2lsgqPqyyFr+Ej9QwPGrXvEgOB41SszezfqwG9I
EQdlhIWvBRN43Ia1EtVcvRf9pN2Ai1bYW3rLEGtEM3YARDB9642u0mIGv7x320RdNYog9FR1oESj
W4Mz9VOKcw3UDpAGt4VK2qna6+psOn43/M5i8zOpu52RY9RaMa1vS77u71jIpPxUpAHG4txQRJUC
YqUxQ++h1Li+0iS0MC1w8VaqWyt9gMZRAToZ7+FETIE3IUgI0osiXwjimAm+0MYno+BNdFsXpoi8
NUVO+QB0M08V1nPmVfFg357vVa10IojTuD0AfwUkx4HJXXUdybukJ2Xs7zRR+NVFJunnJXLEq94H
yrIVVrRlmkgtni+wkCYWMJZigJ4OW0X6QfGpjUcJyqkN4Dba/biPDee/nyXjk2BEf/jmey1U9Np0
6QSZYv3BqOAG7VUHN6PZvWpLL+HX54csB7jiTQAH8UFOEIJHDOUY4CQSn4IR2BRbLd1D7domSrcM
1Y1AHyRJCxO8ZsMAz4xaZNAmSBcU2L0VBWXf5uCYmHOiAb02bCOnROhzex2vikHlLNAlRAjii5GC
bsqq3odnU8yrOgH3l7CX2+/bMphzzR997UQG53wjrlAsRYaMwCgrV6rRA16ByG1hwa5dsFMpbKYn
/qA/TUpXSZDSDzUQAysw7CZ0kO16DBYc/OsHQkHAiycvpO75NrhIz8tYECBKG2pnHjQyQIma1Uyr
plhrVauTHDmMsDZtkCEtXbefLfm7nHh9M/FQAMQcpN3QVi+LDADvZKLAkC/Aypxl1I0fs31JDnS1
PW7tb8teLRXx/Kjlv7JMWQL0F4Sg4h5OKfi2OU9qNIRiqCKYytIeaOOASdwebYEIBGUuTkFDGwzX
VMc3IkXaOiMdbIn6JCYiKalgD8R3DFuzu4UduKDZ/BmXrOGJBx3/0sVLhpAG4iCY1kAqh42rt3sb
pd+0wbhm8ndcBo0oPEw6uYP9z6gSO6eB7VPDNmm5oHkvwIwQT4volUJHM2CULmtmpAGGGJmfkZjT
OkqJFNi1RaCj9MfGlQ7+Ssi2OumwQs8hefxaWhSZvwG8eC4i6sW4L0D2MRIhJOAMko+mQfP1+11B
4VcqAFsl0dp3y9VnT1OSE5yciXwDMIEuPZQAGo678gDgZsXZMtwXJFwRXZ+f0Sqbm16pYp3Ytr21
7b293eN3LvtyXeKu14Tgl73ruvgdWROvJWvPIw8ePv7nBwLm/IM8EA//eY1fH/D38Hcd9t/xQdkX
xQ+bfVBKbHo82it8bVeQZbMPfFN8sb/C/ir7g/21fTm+bL+2pV3iT9stvr627P+CcW4XTsRFiMAI
b0URxUY4DYosWfyWaGEujmlmEo0U5P2fw6nctbZBJicikde7qFm3M/pncCtqKo7/OG9Sb9gOpCMv
pS2S7y+TBq5hTxthYWzSxXHBzWEUJ6D5EwEIp3MKM5XHOiuENKTbt4wkJGBL/flKHXpcKA69gD3F
HQVOgorjoKPLG7LOT0MIwAZfyxEhyF5tY9M9b9fYKcF+3DY0PzD8Z+qKE8RZmkGRx2SKfED8kuxH
ZQHOFKdbdxT8ScEk2XeGn9u3N3tvOfs7l6xHNnHv/lMlO5VUtuaUjuZ8knu4qQTPN+TVcx7p6vj1
tV0i4LowJCwuB8S4gmomUD5jic4XphvREC43yECVn7FK0cKG2KzfTG/Dx/grXbD0F7uA44ezaKGK
A5uOjeD2G/AzUj8LRUjf3A93/ef+0zk8Bouq+bJQhBXwgOULT1DgYjYuntuEUunCOYvoi0aw14Ts
sLqEOquFU/XzsHu62Ww+8I/A+QWaZQbhe754si+nhYzwhkK97N23/T8/XGiVPZQL+/pHUTBlwTSG
x/THGv87+/754TjEycluR6E2jqvv48reHqEcvl5Wt8/lhWHAUEGHrjPOItZIK3JmNKtaTfWLDvSL
tKFQetGPxqKrpRbJnwcxbk0ALYaeUIAkITHB22txKLIkm7D4TJtB12LSDlm4Zdd2GHh1ErJ/YBaC
T8BFGLViZVkVgX4xIdvty9bev7veK67Pq7OwxRKLHC6mcyKJU59iHki+FULSdr/HtkE3/YuNQbOx
BM8eJMkgQj8/Q1FhFXETzUyAbb/t3T/Ew3GgqwVde4lWgANwKoebiNRnRZgUkLN/f/94enoK4KY8
QfEwZ2XG7/EniHZ2Dl09fpf08ftxIOzn90QmErJfFt7dfgpd+aVFbQEKJkwoZJlHfKzRmwiyTgkn
hV2X9R1MMmwkDOVqBUN5e5kv86c/0/8rjJmiE5d1MGAFtYoJg/mH4X+AlcdUV8xA3xZ1YQLYVQOO
twnM9x9jwwWjItIiU2uB6ZR5HczbWLNrz+4/cwF+3IElmdfX8kSmfD69wErGrqlayESNOcEHcO/w
+YLZJvBA/3iv3v3ufrdzFjbxMsXLTZYzrF3Vy6GYQDA0YEFc98n7RQ9LSuXqfT9dUk7RGoEkl3XE
pmfvDWJBe957OKnPS8fk8lWMmw5nofQorSV0nELQm+2uPUQ2C6fjIp75OR06XHQUaKCIh+/eU+Ii
F5Lpn53aGuQNFOSO7cL4l87nj6qkK3YHFoper1//E7Hc9U8UP8tmCWLZ+UjIW0ffXgBaCHMw0dZm
8Qs8QveBwFIyr6OF10G8VyC+/sRUKUFAiZ9Y/wXD9ANWdqEFTgbGGSYTLMQzMB3+uS04RPb+5wMX
h10eZlFhKtllZR/4xI8dfv25TD/ON1YL13jhDrP7cmNUfBW0UPlVJ56Nio0MA/rHerNRsLGwIMD5
saRLI1DYkeZHAJABlGAB8gJ+DLcuRWGlmlqjv5MJ/olTWKjCopBXzP5AN0xN2kd3yan5yVudCUZP
qQacDQuxLWopFU5TtnEuxKGpwCAV5C4gAcloRnvyB7+byYjPgHlTDsZAMBRvd08f1g/e2nEwpO/v
4xc8rrUL3YMgZ4tY6Pjysj2uOvIdIBb/WvRfL3KNMvwAwO8AhBbuPcqPzhVfJeha3AliAhYxMr/5
3w1RVvNH+hGsi3X8UJLaS54me/hYYry4NCjolrBAEI6yA/TRIwF4LlhI0Sw/okuVWa872NOnJ2ZS
sAaPE4FXtVral0vHCj4VXE2IAzgJoEk4gX6otugYlQWie/NntErX7rz6o3jCpnyJ6AeoNqhO8IxB
gVG15LczJX52JJg7ByMNbwtAinBSzuc66KEu6L0B0c+y99bbyUu6HgZP8pJ17jWrakEnXMSFMieP
O4JVrnWiXEJe70qP0lv/JtOHhPqNLd/vhp28M2zRMxau/P8iFMXxaLNgGRQuqVWrnRAPAYSmKTUC
+z06zrt+9dmAwOQ730IDunhnea6WHEw+Bv5nrn/Fct5C5FsRaKAg1pLp9HDMvkUKxGkaidvh1+tk
Z+tnVLMs1tIz7XGxo9hUJK4A2IHu4/Md7UTcmZlNdrZItdE+ZW/yzH313dpP93FKprsQa4zkEYmf
xa3u3NauF0Hnz5xPpHPeSmU1c6UCdZtMGplRAPECgwN4Kt8RPPl1CXf4p8Pocq54HkCsKyOPzZ3e
IotQbQJcIhLvqu/qRYY6S7f6WvLGh+Jt3ABKi1agHyRLKuKqYDi2uDgIIJB95gQ3id93pQDBWeag
HsJBG03l5VvtISXDbnJN1zoOq9GLncXsFzur/JRPJXNaUTB8X/ZVtr2YG5E3pavet4QEuyawdWKS
52aVe0dlrd0v7e1Pn+2ZaMB8gGJbA6cjkk4A3Do/WT3IhYCLniGnMyLBGaysO4Wgd8j2XWAfutE2
cdptdlRpgFQtcM1f7gcPoPLQXjnJ7ps7nIGt76iHw+zltFjLJLCf04WYS2bT58f4c8sRp6Ls/aKM
em6aVCk68Cja+stIDAcMpY5yeC/hA6H6z2t30aan2Tok8UE7pg/WOrOhBjzhqXC09cJluHA1wCAA
xY6KblZ+jyjwfMEs9A+IRani8do1ZBI1RHZ8u3SawJtkImAN568FiRfqnJPInY7AQv1VCkoSWgtu
9CKg9pBWNN8GuwrXQf3U/h/y0sw4cSt+NknOm2lBT4NabIjsNrmwLzMI/GPRkYpvUQaGLCJlNrqj
vNsTvYyKVBADwzhbCpZWw46fL60i6HOfj3pIe7s6BMQg5sa4yx6AQ0AHN/7WbZQcIDOd7PLDt+IM
5JBSkZiHjPweSPBxezCXGRhuMJxRwzN9o7UFqKkn5AM11uemTgTIkjsQn320ju8CB6WiBV4GZKIX
xP+vK4g4+dyuo2NArpoZizEhF5mR5lC7spM+AUXmoV1Jq9l7Bt6AmxKwrNjtAWBdm26VU2uhwPFS
KWIYJiCH8BqOnMdFX0EdwOmMWiSi2s9GIz1qxNfRNnDMdfgxH8Q7zQtoFjqOtZaWLhrbbe4Mnkm+
OA2on6h6SG4cFIn0b+p35813DUG5jLYX3qtdE+GWLynES78N7pokAYoGSW5Q2vKHUJx6PRbAWEbj
nWLH68wZHMvB1gtwpBUv/g6ejH1vUoAc2eNnR7uW3D54V27B+QC4gxdZeqb4aDJmoZ8rrOaISDvz
u929fZnutBntYDtu1W/ZUQlqr/Jt8qQCaomKm0OL50SfAK17aUQX5glLwpxYdPLhXhoiN6I0ncuk
6+FnhQodHLTFCylU8fB7Jqbdgi6STG5MXpIneCIB/RJBmLowggv3hw2AYeUCuA5H8CdaPskGqeYo
JIaGAfQRriDTAepdcD+QRd/jUu+dC+JmWqlxmspg3aTaY7ozQLdAqpSU22id0Vf5U3ZNi/gL1u0y
JcNNjjMoSZYDbFiHTDxAPIkbkaq/OqznH/MuojUyetlHviTy2noCyAatLfBymJN1rmiNthLKXoSr
rL+Pd2hyqfCsBHvfrwLPsPD+OTvOYE84VZm9dJiu6FVJ0RCdoCmKbabOmRZTr0cpMtuUJqu4I+Nj
7loUBXdOA6hTKuBZ2Poz63TeB+44k2a79OZ5dblP5PNxgxhHpaKOkA8mp6Ox1muYU9OeaeENznpm
lX8Sfbx9pa8o0bM587Un0djHXaiy0KQgqKknycZ4A9vwR0KrzxGTt0NndPzXcr/kWV72w+DOArEI
zgrazzSos/OdbiMZPSdzgPeinfJVu/NbtlHXyr6GSXNQh5KTbnV7rlf055lEfn3jtsElQjUcFSeq
vher0Y7vpn3w0K9Sku1HCu1N86PoRs9gfDI2i5QpFxmG8xnza53Hki9GOuSHa+HOegwQ+1YvsZ3s
zKcpcOaVkZCcVk/yYRYWtNRlSMqJZtrlRE2NUpgkvsKm7vU7MV4hVqPRn8kiHVrX7wZ73MhbRBG2
8nR7zX8gIc5NJWBsERgaeD4H3QV/n1O/0wU5rROqetGrCtuEOe6KvYJQaSs4YI5ZW7vRVqG0Uf5h
z8R/egOg8XrcRE/+W/WlLpyBK3cM42EwwYxsGj47p9KAhTNrWoq6Of+oPkhusQmc3kJVhezCX3AT
uxwIXYoSLl8rVRleOR5FkQ/DI8VPUvpk9WsgE0q9lSdUeQRo9uRpKO1QfxWedQAaePzS7ADTt+Ck
XSa6mUwZIEZICKCU4+f6nciM/dCQmrFKoEx6W3weI9ITFYUtJsEB35l3IrSosG1dvNAvHbbLqACi
gWTHqDkYvQnnHxZ5ogKQGGuM3AqJVoEj//J3nWt5aKV/QJf9/e0zdlErgld/MHoBuRWvtNhVUz4/
3IqajvWQCMwXhi5x67d2fQd+JZPqXnyv2wYNESa/tRudWF75ndOSWs+g8kGFUbRU6XaZkMBY0HaD
vCcD/L3AYmviRmmk+GcsMkU/qBaQfIUadTBf3EUftyd++cbACeNUaFEDy77IICxEGfqq/so2CTWo
+inasTN6S3DGV48UfG44nkh94IWRuzuqWFWBL0CJyMcaHmi6/ohosEdPVoYwSL733WYNKEnzENwt
NddcegVsVf9K5k6UVc9h4OthQuvUBWb/d7ATP+uX2DMWYoqfvn5OXZ0J4lY0t5LIr0MIAuiE9Vi8
uLOHHBr8a5XoX9lee0BsQesDQBL1Q/28RHV+xRpjnigFY+1noN7kES8bQ6hltcSG7ouH9s68V0tk
PCqq+NSiAY3fi/tpO6x15PFeF44SW8GLiZ9I5u6QZoWFFbKj1L6ZGrkTZiJ5uq0YpPgEM8fk1iSy
m230EXt9ThcDKvav35LONMqJsooEUNOFeC2g1QsKHoPVnQSUv5fBLjeCF7mLjtY1BYV6AsQLcDGR
eOeOU6+kwLlqoRv1Y/Yb8fxhXgmo/OtctDV2tPy9hLN51QCcCuSOVZJqZiBnEDhQCfSV9/Pqvt+i
a+Je8ZCUFXeLKvgyLsK8ANyuIirCy4vICYzTTNP7DGbXP8Z3qPqHGuo3oBmTHeXLf1g4Oyz04HdP
BzQvqzoAhQGv7ye9UEc5hr7vKNgIwox2h9wFHKBT2fpdtwYZ7nf01D2aSybuMiSSYd7+yuUm2c9G
KJQR5OYoPzu093jRGDcx+RJ3MnJAEvT84iPRtWtyIpJvk/EHv01CC+uaruedslXsiloHi5ZOtG4+
xU+ZGLtppeHWPswLVu6a53I6Wx4bIm4GtQFdQ0KTF2unHkfbcn34y8Ovduu76aZ/mMiSTLaAlxsL
FgKLFVTJvMKXOj0atbRL6Pw2HCqa7JL7eaPQaEn5MMNxIYc5CqjDYYxeXGzbx0aihTHkNMhuz49I
5bvRpnzNSydAS9p2WleP8TPYj+CxrW+fXa4AGccVJvSnustQUGRxAcGV+ZY85+0IX4UOXvSQ2poL
NIWV/uKCnIj2e/0tckMcKtNtds8TaVb09gCueeZnA+DmPmqRWegBBjDaexQgf0bbev0n2enr+KAg
aavnZLMEALYok9N/ihyNrV4N0H/7sCd4orLuYlf3omP+qu2RVxQ8tJFLToRazYXZstcgfqcNhjcM
UgRGtMtdWVUPtEZgs60Mlq90dDvbCX+0zfDUbRdTJtesCtLgULzAC0dczz1NJSNCzKma4a9s6p4C
lduWv2qT9vB4g5ZIsV27C9O7pgkNA/xO8EbB3cU7+kNdSpNsKAl9SC2i3SH//qshbb4St8oxs2tH
foDw1dI1veo2oL4dpV/AwwEFFbequZqEc1Qw83K0XNUrHuYVwxJdt85usg14xWQHnBy0Ji+5S1fm
aygozWMvujp8Qi5bU459loixliBB1NH0q9xFD9PmScCr2LjS3BrZKWOD8PZOJvkhcIXtkUUdS77L
j5TzQ4VUER6UQc4Hnwk9bzh0J96DDoAFcex1lknAMV6/y0jQ25Xjvzfe5KAZjbzs5Y3iag705Uxe
MxyDfhPYLZ6vhJgAOO237wQ03E/eEsDllXAA0M/stIPrTAeWCedWgVlEAKKAAPXyUspO8Kx8iL8m
W9b3aoA4cOH0XaprFKibeKgAIStSkfzjupEJU+0XOkvXNS/dbwC8fyh2+FWgDxHV8jXKor+AQv/a
7s3tEifelYcwUGox5FDACmIUOlPxJ3uAFKhVoUUqoVtsAnJ2eA7wpk29bpCPt6jwHFHkRXfAFj8I
7zUpnNKLd8iRo5HSCRaUzEVDBeaOAkXAKqKhAhx6fCWH1LBMi4+xKHfvEVXeGucRqS2vc54+WWlH
9PCZNQ6S9yxnC/Ao1Y52JUk3xWPgzo7iGPe5ZzoLe3N5U07HhCrN8/URJykYBpb7GcCoQwYHCDpO
+5GK5H6yS1RqR1iJrbBaUrjypY+EdCbDPAX4EsqKeUrJsUKPW2FFKa3fkt8qrXOUY/UvaCJ1g51y
INVAVRL+3nRYq2YDvrfvb/F9Mf/B1MD5BcUgDLAJ4XgCdJJXExMQqMyxi1MqgWEEjdueuRF/I32d
vBReus1DOm/G77FxZbKw6peOPtoz2esxlDJy2XxJbJwrkWG2eLouDtI288CiZYsCStI09KyjnWeO
ybjQGnklyXgukretktEBRwQiZS9fRw9P+Rqt6dIr6yoqv7HXXniQjtK7go6iGs1HX7dnfF28xTqc
GC7aBd9hnZuVms4D3gfuxJAGDwweEgt9sJz5ENFoHTxZHsCwBptldv1Dsf4XWXQswMkIOG1sCGIm
jDEIoUdXcrXH8CkEDYatbiqv3FYxqjSosaHBL/GtJtayBb60+UB0RFAHK6ug0shg9/BED0Uh4Afl
GvMXVv6++C00ZHxQawcku7aGfmiSLeaxL51XSEQtlQgmHxy0n0ezE4mZNM1DI2HDxaN+lNZwqORj
8ydDjcJKf2wNW3j2Ue9GASZrL2qVaxcLVwtOMyP0Qena+WzDjK2AqqVwnPM3HLi7sHeBC2IHrY2N
tsUYxBG0+FgMoK/O2QIRD6JMhiLHORxqOSlzqLA5Z1vD7d/A80ZEsFbEZLrPSXOvefpjZ/9Ge/eS
u3xtf9EZqTMbh/ny5ZS5FgVmEeL9C9xMzkiUgPjI189e5yZfyEwki9u7JJBT3Dqo5QIxh8B4133n
a3/Tb9uAgNJ9/hbBlkGWUl3yNYEGusyQNIfjelHGrxZWV1uVjHdM4G+5xqNFIrCvED0k9zvy+jpT
gtJ6Ryer5W7Ma8biVDS3rXE2AON1hGjlrsvs5kGgwgHvXl6wZ7F8tS6pQ0YneBzs/FndBagoua29
rjiycCP/zp2n9c5NgGTPgpRS8116DA7Fi2TDQMePf4T35l46bsBXTur90sP6lcQmjjAjO1VQz8Ie
c8+vUREMfpD7eDpGHrVCS9W3cBfhKbt0862McHdnOAOkz87/4ey6duNmmuUTEWAOt4xLbtYq3xBK
Zs6ZT39qBPywdpYQz2cYsAEZUHNST093dZV8CL1V1A755fTlCBZm6OyBLgRPYGrSuaFo1KoJMgPd
TL2mY8y7ZA8BhcRNzNjpAv33OV66IRCLottIBk05pM6oSC2T07pHJhfyZsZsI5NgBF7wVW/Cp+Bc
vmNrC3dqqfOfPHwH/BagU7mbPP3+DQu5DDwZRHRTotcJMp80g4IQSeA0UfENk8d+iS8VKfCiW81I
7iWj24KpwoIi5VpT9dLuQlCI9AIk3kgvI/VaCWOmzRkekKHRniz+zX/lrRkRYVbYwVd+ACrzqCHX
6sbnNSdymzUSNZS+cCvBS0NYglri2g9moSKFXdQk2EmvFV12gx0o29WVxV0YooTauSwj0ELFCUmb
653cpjlXpW2FgGfSpXsU+0z2MfP8nbIHJSYy9fvsMzeybeqtBpq32xiWEXQQxB7e3HTGkfMhyCXW
KCTHLv/qv6FJcQec5EVDMc83i+ceB3czDED+e9lRPIRfq37zdpIhSoskEvjhNSQYblJzTIYXmIib
vzo0ZxaNww8aAEqD85nuJXMP+Z/QVJwnbqMHLhjP0QxZohqZGyoK/OhvX80U3l7NiDsVJDkQeiLw
pBmES4iyamKBqznuYAGuZFPswFFbbv1NwKMQhSRh7sDJrR2t25AXkT7K6hqpcqIsRu2AKCuBlAHd
jcGfu0dsbkuAhJ/JurNX2JDyZO+bzcphvg0GiLI2BC4BYAcIkoaT98NQQXbLT43JQVE71XmjuFO2
6dE/AZr1Jw/0JNJ5wEYYcw3yvHBXEtOEqwONDWCFogYrCknrJwkcN3eRLqInWowVv4vnd+nQI+Ft
JC76xLvNlOmIfAUDzGHOsOZPvwHO1/77+huoeDdmI/AmafgG6UMABsjHdU0qrRGvs6HVvctrWe+F
fX41ZnKJ/4g3wygN+zjEfRG63b5AN43p7yDuhmDBy3XuzDjTUwd8zKNw376srPRtfHA9VMqBMtDH
S0UeQ62fQbHnRqrZP6HNGBxMZKGN9i6x1zbXwjECsJwl0h0oqaJ2fz3aFmLa9RRhO9cga/Dd8n1G
R1qlQ1BAD46SUe7Zu5FBh9rKSBdO0ZVZsgg/JjlmhBg9sCpgSA7i281oB7peb0eje64u1Xa17Hgb
8wEW8HeUtNvmmGqcKx5BZqMHDnB0GB/KNgecm1jPHB/38TM0Iczw7iJ4tZHGJqGLj9cuj6Wd9fMr
yFf+GHQxdmXrh5jrGXkTPdlDEtQIL5r1xbsgG0IDTFnp3XY7rm2r5ckGhE4mjyiNLsdBU0BNaogp
o+GkN6VNd8gM5i3Di83XSbp0NQRaPLJE//d/Bqn7uEPDKN9wxEc6XGr7zngfnAHgnw0OjS//AqPD
6oLmhLyWWLRIUHu4AytsMPlwkJ0xfrRYx0xXbGxinb9EwHWV59FY07BaqDhe26Q2sJqD8l0OcFRH
W/yTbAcLQDKn2KWHygUUwZbctQuPzBntBn8OkprTVGprWelhkHWCu+wh2iXuaJUGe/f7yVzco3/n
8ju6/bFHpTIK5aGGmd5W7C7WG1vCcPqVLblmhbpX4jycOKEis/cxm8HZ3/EFri/B/X0sK1P2fbv9
GAtKwn6bDrAS73wHRC9PjQkVPXvNuywkoa/2wncN7IedjhPbIB5hRzxzcGbttrbAGv4M5M/59wEt
7LrvABdgbGThAaGkLgif09oy7FUUDDm8otTSyP5oAKk2AunKUV6ZvXxJzGLzu9WFKABWCSEawgAV
SQFqtUjeOYwqH0UlK79H6tnI7BjJN22Xuo0MXH6+EfJHxSmN86BryE5ru9VH3O1SouceQ9YkqM0r
aMe9dp1sw2sQ1ckQBOjZXfLI9XpgxZyBQECPvMjxwRAiAMCx763Azi4gWPx9ChYeVNf2yff9WOIK
grWNJgCp23mzzZmpLb5wh8nm9fRB3X8qztvnisFbn31lkD6HHTvX4LqDQf9V4vQBhNqP/ZbTNUva
d0j8/UFdZW2Mt3EmkW3HU5lFoYGgY67HGLMTU0sjlrk2mUt8qg79JVZMeQdunV6fHe2VMxKz8g1B
WvU6C2l0cIxgeaGAjtQm8unXtvusqsKg7ZBWvPQI3HfPhaHMAI2KoD849NsItEgSElKV2Z2y99BS
sQWRGxLWpuC2ioDPIM8bcB5D61OlspvC4I+F2uIhqfm21On8fjLeMwPvSf6k5aZwrtxoh7Squ+Z1
FzIkyDDi+kIIpoH2kC7v9JpUh0OJpG6HCr2y0S5faLz5wBTUCMcAPnPYzbDVNuXzoJlrN8vS5gbV
DpgWQRYGQXDaf8VVpnKMhsmP3rR7KBDI+ryTTTw1A2RmECX16LRR7TV03W1fLsnJoCkYuUbyZqfN
yt0YgFcSSU61NydL3Icm7wpmvp3s1CSwbNUMARzVixwCjmbumG+eoVor3fYLmPTrj6Ci/UgppVpk
J/K4wkMSJ+td2/pms4/QlaztVb36TL52vJ4cS1NduWq/B3h9pV/bpndbVavgfYVtbDiwA4qvryiv
vnxInnpEaKjLZ3S3vWbn4r49zO9yBGZ4g7P8txVPc/vouP4KyrVCcSWHqgi+ApCwlwqafaNevmcP
u/6R+aNuxLs2QcXud5v8gqtB6y765XHcECd+Ayh+uFMhiqCeOrNIo0BF5FhBwNtpQRWnHO9jRf9g
9fCPfP9U64xm1BZ4L00UWIGS67AH5UO3jdfg2wuwRGSCsfOBV+OAvFQo9y63kpKEvpjhUT+A0FMf
d6prJU7ioOcIrCpo/2SwHwZ97vQHxlntA7ldAphHihQHAspOcD/X3k+M+knOOBlHXtomgwkEm93r
4znaz+c21SvGfuNXW7cXUL0k+43SBpKiC1jIuZSKVqokcAbojd55qOK2sQ7lIjx0O0Ayj2DJA4C6
3Aggo6snlJkzA+hXiKojHlztI78NCK8/hr+egWSGxGfa4GPgdYHgi3u8EgJ4uvYU21h/9lm5AxYW
tHyRcVi5ahfCm2vb1L3XqXnEJTls98/Jn8kzucCqdPHUvXyon7Mz4pHWboadrOjxWXEK8hhffQ7f
vsKvP4HyQh26j8qarEVhaRfhuUf3gLCXHDSXG6PF7M/8uVxjCrhFMCKHBcQEdNqQpkZm73rGOwCI
hqAukNppnYm0GjZ7uN5j01jJaVwztjA+wDSg/IIdjnuevt59H/RBeaFAKvDQOOGTCK7HHd/p7OWU
PIdWEG8QOzdrl/nCnroySrlXngmzXM1gFERaTrDhdBUioZvmpXxS9vyGP0qg4QYDQ7blSMr2dw+3
cK+g3gB/opJ+Jx5grOvpVbR5LP1MzdB44TvVPnZVL4Bc+Dt/CozxnD9GpuRGL8lTdImdtTzS0o5G
gxfU1VAu5QCWpx7EI7o2h6ascHEa+T24tdGJI3FmlyJ11sRooiU9rMkucFQQ2KUW3PxT7qzGUrcR
LC51lFyAbQQUGP2U1zPQt3Watww+orLS0IpP2YO6Y10eOkMe6VTgIE3zDyHstU36LkNtomAk2Kx3
ygUUgqTDS7oT0UmfgdUTzz9DPSpebrD/PWl4bZhabjCER9oY1kh3n9NTb5IK24u05ZGhVV3FQvuT
rT1yj/3eNyRzZactHGSFhQ9XkS8DiJRuREGrMqEggQCu/8B65UUm5ni7UtEBNK3t6kVbuKdAZ4sC
F5D012saZf0EepEJqUhozqEmzbxpvQnQEfL8q+Na8BlIsP+1Re0fZk5iEJbDFtDH2SHbq5+hTTDk
vM0fDVQb9uw7uyKwt/C+Jkn9vzapg8MV1cQPHGwWVojqToGbMTQJLZewDw+t7qmr2e21UVI7lmE5
0iGIMqCCe/eDfUwClJEmF0hYUwPDJ2ekXueuFZMWegOvxkkLDRdZL8ntiHFCV6ixUDKDWoUhXvJt
bJ6UcwOqx9836W2bmgQGE9J5gRZ/+CT6fdOk4hzzWlQgwpZs5vA+mtlbo9eocFeN7kwf9dMdOZv5
dpccQfPxeGHuQ698BZep8/uX3C4xvgQAUrDZATFFCirXWzjpS60q6xTo4w3TOuqZBTUx/9JKumyK
4HDpneRjJcC4bSOCSWRNMHrC2wk857XJVhuSUR0hQj8fw91o9y7EJgzutdiJHyA/XnNFJFS6elVQ
1qhzA4JZHzsY1lobMfUGsGOH29bb+YB25hHR3cp83mxgYk6TSSQJmjRAg64Hp+AB1bFZVRgCB4KA
FgRAs/6NAZMhmrvrvdl4w8NyreJ7+2CGWaSjcL3hpY7bhVpGX6p5vx4HJJ/c+Kju7+VP3kW7n8ci
AYYevMY0cKaYaGUf3yK7v80CkIRqHHkxi9ejnfJACeuyx+45ogLcmwHhpVDvEcskjrIvdvWjvKm2
mrvGBHJLDUAZpvaQVDJDXmYd9qrzOsLwfMx3A7avLVwKPfkqdxU8FYpyLQKbWK+eGM/qABl+mwAI
ltzVeJ3cZ/QmI9oM/5sHapPJ0AsKWBmf0zaWtFEuwHpuZXCh8JeyMBt7tNBxual20TF5MqAqtrLn
FqyDNhsFeJTgwR0rUhF7HCqBnEF13pAf1FdlRyiSG8M/aZGOGwJFJHP2eE5n9qqNRrIV2wv7/co2
tQOquJ6qroJtMIj/yR7rXXoStkCjqRi2VhqzIVR6+cA+rZglv5aacHATycCUYOMhB0odM4hfIfVb
wiyzlcF6w+2U7bzVLOarMScoCujsdrXufDtSQHUIohSETIAcyNTVFHJDNCp9UZIqjt150aE4FA9Y
2w3SUghlE7RXdRvlfmWg5K17PVBiFTzTHMsjJ0SHGH7YplwK4UKjxEsLBbqXfIvU9h59aiaUkD5/
t3b78EcC6qc1yo0k7diABKlCHWXaZBYIvR4J35Fy6L16k7jaA8i+rN5q0SYnOPVdZJarmWVyUm7G
S9oZiFQ8Wryot78cF0UkZm2JRC+o2Em+R3arfb0JgHN0YdaLR517id3V5b09RHiWIMuLBUb1F4rc
+LAfOZg+RZGhhzMzprMEDvgzOE0KT46B98vc/AllUi93JjNxfUC31/zHLUiKYMcRRqLpFOlmYIWu
jeclm7FpkkEv71hE6CsY3cSZTtWzaMsXWX8r/yDRZRUW0O0O+pLWCkPfFUFq0lGCxODBQgEdYLoi
mrJpk4sCtnbnEaaA6YyQXU9EaB0BOcK6/mYycyt+UJ/+OwIPA/9hWaVc15xocxAQy9IxO6TH1gb8
0Drl9tjqM9oqyKFq3vt9XenS2otsYcHxIOWBHkbbOkAs1IKnGdM3PFSdoeUHAXGUwPM3weqQ3FzN
ZxFnRE0vwh0VjStA+4EJgHzJj62VRLKcFiFXGuJ+8oK76RAhxGPcwM1grVt7lNy6Rig7/LVGB7NK
Ab2mkGFLI92F6Hood6Ed7fHWtANndiSnXn1fLwR0sAjmYPQ9oSSLRvTr8anMrAxQmSRHZzanQ4pu
5c/ammz/KXxl7FXyffLr6OlUQaWAQUIsAtiza3NBG6f8kHYl1HIsDo2feMNHD+xJ8snjfVeuccTc
5qUl4NuBHMTlClAIT9uDdnWTQ7IGe9QWNqCdtUQDclJb5gGsT8ML+hoM/h5iafvS8a2k1pP37E+y
uocWVvXnR9zgrGp5zDoZfnEMkHuMLBagsk2Ojicwaoi8UR2Z+xF0Iq25ciMs7F0SV0Ark1VJgpq6
aNGCU6XJDLsKqm2bIUOb2St/Qox54g6VGT+xLuQISFML+hXR5ZZXerVdxdqtfQQV7YV+kXNxhxVo
bW7HQSgOSGXeGv5kBiSgZJcgDXxUmfNH1j4H7433uDIJ5NqjdtzPSfimAv5xgCdBKaEYB/vxDmo/
DncXoaVmPKmJXqNej8xkjiToE2/7d/GT/MTqw4Y/dIZmPghOZmare2HhACDSQ5oacHuA4ulGw0zO
m2zMJpS775rHBnokEI7aVScGxeCTeGhWH+ULd/KVPcpJ49bM1aGAPWajnieL3UeeUJjpU4nWKs6N
ndhLTpKxhp8VFgIu1MIgfAEaPDBu0DDWeYp7SeiAPAP5lwjmFg58Vwi0rA/ORNbM7s6BJXgKaEWQ
4FH12ItdRPpWtoGUrjtuJyt3IMlqXfhddcnR+fX7nlh4OOOb/n6dQh2MMpsVOavwdfK5Di1uywPy
0huQYy/syc4PvsWaf343uRQlXJkkPuLHNhSlQi6bASaVy3NkzS74bF95IzzuOIO0+Pt6FuriLrIF
VP1/N706WuoESrNWNxUP090f5X5+7o/vCMMcaLN4p8wZjWSN52zhQYvphUoZYeZCj99NUx1HMIdi
grEGZngPiHgc6umfyaqsI/runwYzuHDI07hQE4QMz0qC/rsDnDrwaJ9E2R+XGsrvtLdVND8Ia7lD
gt5KASABmZD1jXPY9Tyg45L9POicrRwjXTsweuN0PYDGhfESWgI4WlV93HIWGIYPqjkU+qZ9nrAo
/ePs+Pq5NP19aK04qNv0OsDeRCVH5UhXLlIr1zsjiYMIkBt8b/KINNJs1u/on8Dj66tzEnBxuuFO
OgEmYHUb+fDfs6AwDow76GJJNyjix2vjQhIzdSYB544eqFcoao7vo2xKtY2rP9eF0+878TaZD2vo
/gXBN6GFQYn+2poiy3kYBz1qQTVOu0LQmYrevzwXDuFNkT8LR1HQgwZWJWY3G570OW3WuvgXIkdZ
gfQMiRyBtKOpEcR+zPmgh9x6/Zwh3RHiVRZ7/t2E5iBrZbRk7qiNqAINANJBEFqBo4UKHaM0Cbqo
9tG5YIhGfxlEUPLqEwTaHqNt6wp2hoRSfqeB7h6F0ZPmak6Xo89N1qHm2wAA9PvnLLmBn59DN8zI
hZ/kNaNlRr5THRnVlMBK9v4GuYVwK3jRZRUIshD2XBmkQstgmKqyiDH+COy/4ItDr9m53SgwNT76
YMUonc+VId7UaSTEzn9nXKb8+jxkvtAnsDgYLRQtdTAleLF9QqcuCiW8k5i/21ty6lf2qMs17IZB
zSrYa812J+zm3tD0BDX3/Cga7FsB9leoM5oHLHGItA722j+49qsPoA5UHtaF3BTfH9DsG97GHpPt
j8B7wqXqKzoLLWowd/3XUSOY1OCsiLvAs4im4IjiDlK2CSKqyeDM+gmlk7t3nGQ07+NBFMKbnjz0
bJw6iM2t1SJvPQgRAcRZUtATpMFnUf6K09C1OihtjU3MvxLmzsj6eInRnx9Z4MqzQZug5/CUDwOU
x87/XREE1kGpitYVpP3xF5ViEVUmlPihq40G1xfIhw6g54FZlB6DfW8IjwLOMpp2s/tNstrsd/tS
Q+0LeSR0QaERi7TsXDvPYJBHRiia2uD3oC4Dq7DqJsZT8Vy4ib3mu5aNERQJaOjQik0DmkbB78So
xTwzyIfOG80gkULmzhbqSZtV13TzRiBD+2GN2sZhqgSzrGFolSV7gcfo4TE1o0iXjy/iNo9Xju0t
yJUyR20idLxUHIeiLt68tVkCoQCFCSVFyw8yRsbvh+W2PEXZkq9XTeZiABU72Bq8znoft4mDvoBn
gh1n7PG4mg26uXMoc9QO5cQOHFZkaO1zZ01vyrYHmRNgZyKIPYJL69QP59UzeVNJpWxSyVVkn9SB
K2BTPWeb0CS1sMkIdxDMETLQFbSg6BwdxFesnTtrwdONxye2RVAck/oXxDgoDzygk6yZatjmPrTP
5M329zyKjp09In3tFe7qct68Jil71E6Voo5NSrKc4p4BsGhAqEJ40CrwtyPnRegxWyPdq0bu/L6P
bsIWyi61Zdth0jKmgl1wjtlqrL/fSQ77/+g/WB4fCd7RJQWFBmr/pJA8Cjmth4fzeKf7yvZgBQGa
LQPBUW31b5H7FnrdFl1Svw/vNjj5Ht9fu9Qe0nJBiMUYrSqEe0Imqoz+rn6vLQ6goTzVH85rfenC
os9BLYCTQVmF7UOtZD8Dw5pH8OUkOtN2jXXk3Mk43j37UA0gfTXKgXf30cOXrE8vYEDQA9sJtxHY
N7X7h9VcKnEDV7Eixg+pZYInArJIokUpmSLmiiQXa9CQo9E12syIS0VdOqOVuxhQAqx2LIhq5lPH
rjmopdOL7hb0iYEZAIlAameFIkpAzcTWKGf36qY8ISo0LPmIIgW7Eq0sjvGHJfL/P57AEQtNjGyE
pcrqobaOt1aurYzmNiIj84iQCMB6Qvj2jRT8YSNRM7HxFRn+72OEBiaeGI4CcIfsqjswe84of4T6
YdALMD4oLr8SYi9bR4AgwSehO5tO30LrKqu6Eas4eXxm9oJR4gFncA528N3ggFdD0kPGgnkrJGzn
GlqLzdXerNtCEJkDQK8BwOTRKEZzHHV5FHJJgSZeed+8qXdBBuB7hAzH9KHYaN5+E2ZdeK2t4J4F
Vq38iGytX1mGpVsPCpjQRiebiuh8Xi91yQfIS3ZRY2TIz9vlEY29trRnP1tUoErQJ/HaP9zpVxap
zaXwU6c1OSx+v/pBMTqcNGBBW9Cw1WvVh9umMKLw+2N41MsuK0cZxAshVNgd+RyanRWbTAqy8cvk
KJ8rnnHhfIItiwOWF5lszCh1w81Zk7I11Bpxw2E8EFfJdOzlES128n5+WTG24BTxVAV8GKZQxqPh
HWMkV2UAzmM8lrQja82gCwRjIQR53mI9dnB0V+wRt065vSt71HWT+GI+C3wGyA6A0WfRIcziNnoU
kJ4yO01vLeFMLp5SL3bRH+l+xTpx8b9Zpy6dMRgqec5hvTMK8oA4vPc2i+K7arKX4rM2wq8Vgwu3
ODKiYLwB3xQAB7QqA8/w1czwBZSx9wB+D57sSNbxdEQ9oNxA5MxJdQ+twB1SEf/QyEhkiH/Ypg7I
XNcK32qwXZx7HfUAwz8mTm/96RR9rSS6tKo/TVGrCpF7Ph3CsgFzer4Lj+2G2TPntaLvkpvDgCAs
yyLDiJZfykqrtDzAzhWxMoPJpgWtDGr5YHpx681LaBfP2p6/D++mbYxgJnlPppXNe8tj9j2jfz+A
8gJ1NnejxpIPACZ2OsvAJqnOCJEn9hPgK722QhvQd+BTOQ+UuLYCbaHQGY+a/gjCfmtla5HR0nsZ
CWYFJQWQCCDNdu1xkzqq5oitAV5B8AK/i4xadwjheAPCZSBuIrMDmSDrrK310ksRNIJ/DVOHKGcg
ftWMMIzul9llcbmzgE0RDisc4Kj8B3ULMu1/DdIMLH3QxBB8h8HXwGsq/SvXeaz7DBzlZLLId4C5
aWVul1zwT4vEj/wIKqSxyjqJg8V4xxrdl3+fbplX0OwchLV65S0oixocdUpTGf2XUktm0w5doH69
3MwcDVgoDC5BazWkNDb8k3j3+wi/n/O3uwcdU+DDQ62ULuVLqBO2soKtrF1kT9kKT2CDQIP5CT2I
mFvWLo0nbGUjRTzObliTe1krEy5GDNi6SG8gXwqUDnXNhdqYsp2KgcsOkgBG/BkCV32IToyZWug+
dddgnIt3+E+D1KJ2sQree1RGSBsm0rKD/vTC681l2hQge/+X6f0xOCocaiqErLUPW4XF+paMvrhE
Z1GIBu3mE+FrIsWfk3/6KO8Cq8VLPUFdmv3vpUAAVhEVAnAFEQ1gDamTOvohBw2cGdGp4zvZn9lu
t+8z4lPFAq78EpxKRwwQVvw+9tuOPFiVJLKkYP4EgoJOW+XK7HOJUAMxWoDSxsr2gzNiQ0t6DgE2
dO6zyHnjzK4RftwCY4hhsKqgCAS+3hvMl1AlY9PneAoovDFuK4+7Y4zIkl2QeM7nzu29DIIG4wv3
uSZ6tXSIgSJVNfBqsixKYCTK+uEvxrog9CcTCcBHO4bWXLBJcYzF1vA34gWQJC8UEU51q69oso+o
YwwwtAZ+FQBKMd/UPhPxvoqmmcMr2lRAX2keGydSLJ0XrHLvWyrcMiFGXg2HF+IoIKGREQWNLXKT
9KNLlcdW9VOYFS4g70tt5VnQTP/S2LMxuYjc7GYyV3bVwnUHBQewFkIYlGi+U36ymDk20RgEpKzT
3BFeHnQU4+bNdXHj71DKNVmT3eKFt+IoF3czIlbgycAqB/gR5TWmGVX9rB1J/md+Bs5deI+RyTtE
Xvsku+25vJMDnftahc0sBI5obwJmUuEl0olC3e5Q5B2UqVSQRdxrhwGs+k/JptxE+9pLHzijgaqX
G5x8y//Suk3yvuqcb0ALOEo/zVOeQ2jChtWI+d4uDui9ATdj/o5LEEDGZhMWa4EV8fXX21iAHgjC
OrygCfsYFVhNAzePWS80eEYziMt5/N0guBIOvKfZiPMKpxFwKcXACXuKi5RMYyAxs+ZAvguvN58B
mJIGmCqLHDg16XLPqi2T4Jez6F6tDOQQbMHp8SngKtp0gGSFIHNPnBwOm4GKhuSy4IIV9/+w54Cz
B06W0JHhW2jxbnGa/YEd1cYIHusP2eLQXXGUHZRdvhQr38Tg4ea8aYWueeE+vjZKLXkkaaDEJkbb
jwlNgoo+b+pdhBurscHKe5g2Kwf61nVd2aPJGruSJ0KBsPdYuirk1rMzo3NIcO6eNBQM2z23P/9u
8fZIXRuknPSUFdArTWFQuQhPLVomQHx8n6/LhNwGj9d2qMBmZOc27ibYid0aMOBdj34JG6QL99hF
VuFONqpVqpV/v/78yF7LLC68Uq7tUx4rkANfbMhCDpaPrLx4aO34JbPgsbYj5KxIuKFgF7Nu5B7+
jCf+yEM4LXr3scRrOdeF/Nj1t1D3U8HmseC3+JbgsbOQWQYHNzqioJ0G0tX4vXkuHxknPlzC/WDE
zhr3x0JAcG2dujM0aZKkhKzE5MmW76iprgFpxKGbkrTFqx/JC3NWN6uZKbKRKDeCdlEEA3j3IyGp
Ud6MycaJ4Vu4Efk1N1vQbBzrJ+5QWplbfFaI69fKs7fOGmy2iLM43FMoUtJh3qTxFSNlGgk2x2cF
OkqZtW0RVIvGDJpKQj/h2+BCeIA71adCr718JQ26NNE/vgA1xOv4RxsqYUxmfAGzAci8svaZ1b6j
q8FJQblefPj3zWl4ql9XG2kW7g3YRVFaADIZSVjKYUuK2NU5gwVGbfYVGmnQGnqFzmbgXirwr26y
xFi9GW/jEDLZf01SblII5nlIfAyVNXqX2wSdKZ/6Fkh7zmBeZFAOxB5/YE7sZpXPl+xWeluBygZ/
SEsqOnSvJ5mXyikUWh/ZB2fc8Q/AEcYm2GM2uI4cJJdBRHCpnWH7+J+9Jsb71yp1gme1H6c4YBp0
peah3m/jP+j/RbOIzn3+bmghr0Bm9q8l6rTmudwkkYjxZYDlHtrnHDlsxirQdAeR2NZZ5RklfvC3
+aRWslb9UuF62IO83EHC86yynnsoArj+hbXfms2qksnCxXA1QMoviPIY9b0Cg8IHmAKy/cwa/KB3
z819MK+K6y3UvMF7iOcX+hQQRt4U9IE/RCW6wsJNqdk+Nw7/gvBhrx4loKxWVm5pZyrokUSgSrAK
dC0LumaVNmdBC9bB4E649CZA5e0ufoba7p0oWh3UA9s3UCuthRBrdqkdE+WykAQJ7HIfiRU+5mYE
zWUepN4KIG0GfxBfkXRlHdIm/y8jBpodDCCElU6j3rihzHfqlCq4Y71yx302kMaEC2IfAC8LvnbM
fn5LwQAtrHF9LAVpwDliWdE9iDoLjbLN42pgQXKNLXQc7dCoAKc7sCdIKX1UtuZ2m1UJ24U6LbYR
8HNo0Ia+Nchbr70Ok0q9OFTQOO3e1M6qemv0wJspOKkXgbIctSwQ4IBbW3hZmeEl1/7TLrW2XF7H
nFwTu97gKEfmDtfbvuiMdt9ardG+rAmALrzhMVDCJwKoNnCZNE5bqLlBYbuoNbSPSdS1p/DC3WX7
hEj0jcYAvlAGZSx2W5isoq+MdSEUJmz8aMYApwy6Uak5ZuOwGeoKphsF7D2s5+eAsc3WdAIv2Ua9
pHuh1LPj6jNjKW4AKRlA6Uiro22C8kdCkVeJNGOKW1B1Io+s+5fAfQn32roIDfGltK/9YUqkAoR4
ULXAnzHCEigVJPwO0nvyVeynI7jSJ1u0pVNis6/BS7iOolrcSH9HebOu0yAUHRklaZNClhOiEsoh
37w8+EaxXV/LRZ/0wxz1yuD6uU2hSIhJRXcUByk3I9pDRskQ7ojKtLJL99k/UO4T/XlkcVECR7sj
shTXh5SvR2CK+bhFSR8U1RBG3kj6aI7bgQMxKV7x0msH/RAQLJ/H08reXYqHfpqmXhvlqKU5RC1a
RCXSB2/lBbJQCZEeP6I7TztD6t0JgCLzrXzVGS5c4PC+RMIDyS8kEKhjw/HhwI8cTE8eQgZ/z9kN
iBZw051Qfpc8cZOeY+f34X4DlqmNDJvonIJcLXAbNCZP48aE6yPYbO9JEbhAz3KJyC+AyCXiT4u0
kIxWZqMK4skH/Mcu1IetcFpv8yCH87cPofZZlQCCNaT4EOmYGo/JNg31TDb41lShVwOk5uYNerWV
ztznD4IbrjGPLXisq2mgVr0Y60QbCjINNoR5QXTw3IxGv4lN7Y67a61QV5ByNn6f+1vcvAp4IsAF
QDuAKB103te7PFLLBBJaKbaal+/2uG/7U3yCkMY99jiov3Sw8dvdJ2OeYzz3/sE2hzMGESMQ06sS
dR0Ncs7y8ZS1RlVDyj3ZoI3gTwRhyGxXb/JNrhon/qKSbCtY8DbT3e/Wv0v+9GKTKsl3IIc+W8pT
Z8oUBFPY4n2V66HBerIn46jLEwR0CaF04kr7wT7E3ssJKnHgIb5AgNxMt5JT2Tm4FsEsvkoStADM
BT7h7zfRLr1kh7oW5AaFq+MzYwWeAO7Q4pw+obUOfA3xE9hrrXPC6tKp2gYm4PboePt9WpZik2++
RSLfhkZ6+jAmdZkLmQbtMnBAiZ4AcuSQsK31yLOAKegk6Dxiv99tLmU0rmxS525K/b6WVdh8D0AJ
vBuf2NN0Yp8r8wU0KIBBwuOaoSduMeubVSbRhcvlyjh1AgZNiDUt70lCg/S5FJY/GYnDQLBpgKwK
p0fg8FVXM0qLB4/wWv5vnqnTHoDFwi8TmGU2M7TTJL3wkgQV3+ZjV92LRyilmfJeQQaeX602Lzrc
n7YpJ99OiHgnAfMtHDl7RiUdge/7nQzEp2xyHntij5ohOCKYIpKnC0Ra9X+g64Df+fkJ1Nnv87Ye
ZB+fwO8FDluste5mfbQZ4/vo5Xb2XDqKJ4A24ve9tjzvEKeC8KUMmW76xT/24tQEPeYd9G3YWg38
aqf3zwK4URTkdcptDJECvPxBKOob/3bFQBgLJQiYJojBa3/L5ekQR+z4nV3hzGozwfW9Y9a3H/lj
qX+hAnE/6SCaN9JHdbV2uXS/QRMMTQcQbNIAULo2Lvd1nVQzjAuEW0jTUbY9Zm/QCzCkM273GrxG
vVG81FDvJqLp7srUL11wP81TW36ooiiTRzJ2UJB8jM/JPkbXcGkEUEmAcFHyRkTqs+Pn72YXnaoC
QQjCC0LAjFROQomEAQT+KITU4Fg/98hUKscctKKlm2wG0PwIKJFLCTwcuqjRVBNb4AgJH8RVkpJb
RwNmAzDJQjVBAIEmXcPtmoIHshKlVB4e7dlmLyOEqwrsONnUEkC8h+fA6N5Bg/b7+L8vsuuL7tou
5V25JkrUScbqKvq96qW7+dRY87G3z+CSws86yGJ0+LECEnz9XrIQczw1DgOoo2TVVruJHzkDSHvc
gcWuwDkdnlZJN8gX/PaF1L5Ui6LuSoF84TF0wnvw8UGuTwXfFb5gWwISCC4ET9X5O4iZhCCm69du
ve8qFP0FSOkg0IeQCSHpuz4ZYjJ15cAD+Kgcj/ILgPdObYJiQ6+BhjLabSnpKLG7hfGBIFT/Ax05
1k5Mxk7hn9bggwv7VUTh7u+3UPs1DQKAIjl8C+rPSOsDwvH1qkGawP+Em4RvQvSLf2W9JsSbksus
JygWYN1Xn0C3exdyX8WphE9AYThDJxAPUXbZfa/N7F3Shc8JlCjlk8+QziHU4cGHAljL8CLcfaAP
2y7c1BjMxFxrOP4+IL8skkZtZHHGwUpYfBW/j+7Q2fwKcrLE882PXI8c/ligiPk0oF492Xjyrh2j
hSDlek6oTZqFzf+Rdh07dutQ8osISFSgtFW4oXNutzeCu20r56yvn5Jn3rMum3MJ9IMXbuAuSiQP
D8kTqkp7WJfF2r/3sMFD9Igc8nKPyqm3BZ2lyT1CNuyK3QY3bF0kGSvzZ+eNygANRHvI1zOENjgT
XVQ77esxAlUYudK72dPm9Bv6gZ4Tkn1XA0x8hvaUTpoO+BxgBSxeZiulxuq6uGuykfZKXZmonK2a
Q6A5qbofIHkLUi/qmgsKTuBNUflz3mV9PiiAuaboFSRr4Sq5FITez6Sga2WwrT0Y1GvyGV5achoJ
MVb2DIRx8U/hlnPK68UuK4wrM8PLmu7pUB2q6tf5gQjqozCSDQp35CWd1WTdCJR4JVad0YdQpg91
MN22uuWqQTMgMN94+ioP2RhP6MuTFT18DiWcfsA6DZsqmqBCiLnMYbVdOn8z0dAzLfEH0aqD0tdO
05WSlROdcdvxckZq5OowDgHGW0T7bniJp9cufhmkccXPoa91VKv0lI3+ReQFuVHlUa6WfYp3Up/+
XBTrZ05nH5TNjtaGV4P+MeBFGfeoUeq1+EKnKPbOQZpe1C30CMwoAe/dz8pSr2N0x+ldIVEklXyc
xcXlCmZ2cRhgysfFqePLxdqDFs02kLtWoIAtK3YU2zGqVeERGMQnOTumdtcG4ToVhTU7VYFeUlIe
9aKQlDIIvQ9urf/AcIY86eqIUinAJMNrV932Cy7P+s7KLHdGK+PisqT1z+8d2cA4y507NaijAYhK
vridBZ0ra1bdsptqic3KgDibDSOz0tV2nUH2nBo3KGh3qkRW3iWcP2SN8KxT12giZ7E6S6tYbVEl
H4BRu01fx+QmnBOvDX4s8d5ABrs1ZSTSwr2ILh4LsgXgteJJibKq781grZOPjZ1VW/uxhcr89dyr
uy8slIW0DdrAwGvMuIVKu5kuZQoco53dRT9Gi+r3JPXPowgd2QaFW6Xc0huWoI8DlOjVVdHO2S7s
yBvrUI9HaX9fhoksPiVD5E6hUgvoMFUFSg76YFf2b7WBGngFF54+vKBJejw/PqHX2IyPu/WhZzox
+xpoQ30k6nPSXBhjdL80o1dC5VWz4v15PNnoOIMs8mVI4gZ4WTvtcqbdVWbr6Fbmx11yM5U0k+wy
sTX+ayW8V7Q6mjEWw0oGFRWc01PT/q7Zz4k8nB+W+MT9O488cQlqKOOkKoDT2fR7m4I0pUkKcgk1
8Cua52jamCbTL8C+6ipVjpIKOvwmXSUjNZCNlp4eUG0MX6Wuo23IjlpeherZPoOMAJPFM4TLiGY5
7DtUBoOj6RTIpmZO7RnLGFXXeb2b0nu1Qty2eY2Cw/mZFRroBok7AUbC7GKZgGTTl07BPO4KRBGK
xulTywFNxVfsZe0pXTlO0M7JeRWdjFkXD+s61kCKVS+HsGG30GszGyWZZ+FibaA415I0aaVUIAVw
UbvwaNHxLTFmtxjNY2PYklEJz5oNFOdT2oQUEArDJOoh8ji2iab5/l23pGpkn9OQuCBtcDhvkuiQ
1/3TPFSAImrxCrxUaFR5BWyjzp46yOV0d4vlGp133khkU8l5lZRFU182mMpa052O2qWTNaDChV7L
WBgylyKoI15Hiebjtc16/fPU+Ou8rCDMCTQjmX5lyBkpNLy1pvDY5fG3oMjRS972vxPoJaU2eqgs
6IgkrZfUgQdR3lcdoZjzo1/x+Afq5nt4cpiBsKIae7RsFQghqairtnRQcUWmb5Q7YnqZ7YO96gsz
DsJBA3SAKPPVNc6iSJkZ2lQ0wFTQ4wzhbF8vZ2+pQKVNdUmgXlD/oitbMM6ssoGUqF1Ch0teX2rD
pWK6enw15l7JnkFPkyHBH8tuMYKA7Skmt8h4p3WQuF8bxNSLIr7NO0xk5XXJY6o5Zu/p5XWoHNLE
R+4q6K5n66COF1H3wGK/MS/jUBYHEO3gzRTwKRpCZi3SMnxOa4Tfx7T9adJ0X02BJBu4elPelBAC
Ap8HNBrB0MK5P7UKSy0uAZOwfj+ZxZtqLffnrVV0dGwhOLdnhxoC8KgXdvWkdVr9ssXhv5A7NX0J
lB//DYozUtPuLNap2BhNqzpRft+SelexS4MUbltKZk68QH9njrPRro2CPIPAtwtH5CrgICCo0NQl
zyExyCrRA/FltBRwA0on24pbgl2XtuiWTCI3D4PLSiskSyQ6c01QBP0Dw42libMyqJc1H1hcT82T
SdpvbXFTZt3OhOByBHIfyfkkvD5tEbndtmh6oSQdEPticqPyYP/C4LSbuXIuYuIus9sPxe4LxoGO
DFRg/m9z9qkX73AP7fq191EJUeCGnl3CRj/rbmz1qdNkZPjCfbUBW3/fxEOqLCxCBDbxKKo0fxpj
WCNxwf/vBtVuCFVHHXxdfSnt+7pBiOSlB4e97L0knuPNN3B7OyyWbLIbDNg0HTv4PukPUYoD2dcJ
TrDKD8bGsfTblr2dn2cpLrfhK8YiNrbAbZbUgZKgMtyXoJCjuwoqXyTLncpEolf3VNwMzkMLt8tm
xNx2KfKBJMUM5Kr3MwUaAOa0H2QvGvHSrrpJuDhBl3y9E22WloyLUpJwTSkuitd2UPPRuv7b+YEI
igVxGkEu4h8Q7mI/2k3H7AlVA6p9C5ngjr7a9r4hV7l+M8SQtnm16b7tbqzyo5PRcgidwQaau+qT
OtXJgHCPq6FcozcUZ4mfSIQytkZxTUgBEmZIvIHoPoPQAerAUR7JPpVIGFWRKOGylkhUT/Nw3dkO
i3dBhYIMDcLE3cEqfcn0iqLNG0T+dB0smrVzAcSB7Tvqm+XdnC5OMEDvL+ocDa+NtnKUTFYHLrRP
MPyiuH1t3eUfG5pqIx9vANZWXoq48WMFlS/hcJCMTmihGxhuA06dnY5midyzRT663qnZFVy4YwW1
S8C/DX7vhj2C6k5JfBp9D+vJMUomOR1XiE/3is0ncDtx0qIsS6I1/V3nnhIZu1R/mPXpruklR5d4
Sm1otOogdv8U8EoaCxJqE3J6Jblqp/s0uC7C4/n5FE/nvxA8LXXYF3XZ94CoC+TMWeWN2Vdig1Az
+WcUfJt8rgaQC15HYaBDsUlLL5wvIymjhdDqoXAAlhmQo1s6t7OVUM1iYgElS6M3/L1XG+vQsMpP
guW6MLT9aN4XENHBW6KUHIhCp7KB5s5DiMrmSzzgJZSpL9UUOXY2OGPcH/vgTRu/t/Ui2QNCl7LB
W81m46TrSDWScVgn1F722jLt6aj4VUmd3B5uw9rcr3mJOFO986YiGya38/JpmDRlhaU2eSHB+5DV
kdNp867UvqtD7o+0kgQVhI9TyKGAlhY5JmSVuUXtIz23uwUzG1PoAtPpWV2q61it9paFUi71OVbn
wxTiM9gMgocAmsqOTV7RkOtYLdSpzXF3fgqEuwUKCwqqD6CQw3dQ6VM894lhoYW8nvYZ7R+mSJZT
W53HJ+fyLwQYak8Xd6jwxl8iQKC+ZDRu8B5M0r2l77TpK15sA8Qf9b3BcntCEW5gBm4cQMWoi5wq
XQ5FJIs7C/3YBoo78KmVlbGyLuPQHQbz3hpfO1V2zorf1RsQzlYKs1uUucN4WB4iQKo5IyqPUrQD
BJ2bFH7HfLpGFFpZuk4KzG3/IgCrf6SuPckKNACD0FnQ5a4fBtQ/NZMzmwetvqnZV46GzWg5H2AN
ZWolBKAF9RjRnSDcs3aQ3F2E6/ZH7hFBUZTJcyBakeWTta5bkVqHKQYtw2z6TNXc87tKaPIbGM6x
1NScrcQEDKQhnL56b0rQ7q0UDckuCCYJmPDw3oBxhzfE3lnZzACr58KZs5sKDHBz+KMtF4m7lAGt
7nTjpc1QbfDsBFBc3CXjHqx6DkOmL5ZkSmVrtB4WGxijwgGQJjAEBV0/eZg/Rsq8y+v28fwaiWFA
2Ql6cCRI+ZJW8CdHObqiQW+pQbZAm5EaeJyo+iWD+4vCOYoirZoQeQlQAHbGQbWjp7mO90lhSyIP
wpMM1Ib/DIZzFX3MsrC3bPhYhFKWaK8HhW/Ehw4v9Dr0FllAQDZ3nIOwmmDU+xJwYXkTUVDxDZDc
lZW2yMbE7VXEvyLbnDB1OYK9XoPSD5TiLfmPOLNANqikiE/V+aj5Wrb0T+dtQ/woxlGFrj4IEoJS
5NQG9Z5E3TgGYPvofAOqeL3fRahxKm+q8sLuPMhP9ygmCCfZmNeJ+3RW/sX9U260sf0iXOp5SDHm
RUU3M0oVgkl2AxFeKzcQ3Ck5D6TLMhUQEDT2CEZRsYMJR0sTN51Sd0a5L6TVQ5mClWxk3EZgBcSc
sgEmYxB2nKr+ZWmy/flVE1rlZmTcJjDMuG+VFotml9dNXqC65onBOs+DCK+qGxDO9EFnYZF5xjgQ
1Xd0cmzhBRuqOS0WzJwgg36xkMN5SNnUcRshG5W86CkgiyBAUD27gO7L9/MQQte+GRV3YJlagDSs
BZ9bo8y3aK6LoNz35nUM3Y6vAGmgGaeaoaG78nRjJWY0BrpGQPLCxjs1T0KXFmhunKATYemv57GE
pzB4ZP7B4paqqdusM23YQ25cImwwqY2ndZ6Gtg7w6ZyHElvFXyhuidoMZTBFBShV66+0cHYT/WHK
QcCg9OH70GRHdLP7YxVQyXSKTf4vLrduupJCFzbFdFL4+B4EfWb4HE6jJMMj9MSbieRuGBo6kAJt
HZ2le132UOkxqtYg6mjsqsb2w2h3fjLFxvh3UOvnbJzg0g+9reYYVBb6AzJkQ7XX2u+6KSsdleFw
Tl7NxsGqFQyLotJmWt9+dYysXPrYl4nM665e9bNj/2dMYAA9HVNhkTyILWDZ0XM8HkHGqaXgLOzd
ZYRyXvq42L8n5anUO4nvEBBGIDT579qh3fYUeCJmZi45gOMW3JvJ7zaww501KU6HC0mdkn1ePQ7D
7NgDVFnw5KyGYEcHKCpq0FQY2MOk13dzrshS3udNCmy6p59VdExvhwxr3CXP3XBpWPddGV0k2Ytp
fk8bU7JNxNsTvGEqhOagPst5HU2dK4j54sxrMgXEie5Qon1da6EQdZyKHzOKr+xI4hGExsXQwcZU
RHDw1Dgd4JQGlMYNnDYilw6L/LZ7a7VftSl584pDzxuc9Ts2m4X0c5K0AYbG6mNVHPMYlFUfWXPI
h/tZ3asUZ+3Ppn+us/tZD7zzG1W4iBtszi/oVk07cz3TtfqQmahFh8wOkvq9tetDT+nH/zilnF+A
yJOaqB3gwvxXHd/olVtDC9qQDEp42m4GxXmF1k7MrNKAMqTL0TD6n2pPJbf187aBTO7pmmVKYldF
DIi4Rgsb/BpBkJfcZfXu/PoITwdwF4CzWoGmB+Vs0LIH2iV5iNzHVF4TXbs2c+XFbNjDeRjxbXmD
w9lgF1VpH2jwMdr4iuygqvkJ1LZUEBGGvtJ4BPJKgRP1imRXi21/g8vZH51J2/YLcBtUqTVDfREs
moPHoxcUUCJMwRJr/2iL6KNKQMVUo22ib68YQ731+fELl3PzGZxdasFSaGO3+rKsv6j06rJFnVw+
oZGHLBIo4ZVmA8UZZ24b1YjXF7QK8p8GDKdJ8Lirdu34CrrGw38aFs+4nrZpUGjrmzJsdmEUu8Cy
Z1fRJVdPoROBRpYJyWK0/1ncIur6ZCZshJHW815vf6H4qSpzL1Y8o3tulFayu4UnwQaNWyu7Z2nH
JqyVMn6nzbM5XFL7ZQwilPleFtVu7nrJHpQBciuWtgHRy3IdXpE4IbShyLXaUKcpb3LNN0xfk4WD
hP7r7wj5Lh0jilBsTNEmgZSCMyPSsCTd03nLEFffbDC4S0XQooKqmDAoJVPu7XhE02BWDk6ZU1A/
ZNNNPSa3Std+NNqIInB9eW6D5UjWlFYT38aNGrlNkyV+mWmBWwzIdkGlO3cSOyCSI0PsAf81Lr45
KABjqxHV+NBEWS4IshhZpd+ENSSVzs+IDIe7YIDVJakSBrNCTPGgBaVfs9aBIIQERrxX2BolRfoV
9IncwWHqJerWMBxmPg/m4rS513fgvADV2nSvmFIVc+GtFQwA4HwAEwA4I0/xwpFNQarDlrLUzdjs
lP1VjiTvFD1NIJIrDjaKkAnaRQpZ653QiDfA6++bW00Y2yQr11azmdV7Mo37UdYCI3TaGwTubMyi
3MDBjqmcQFZXLLvKDLyUHUpdxjkjdNl/mkwxgRYevadDYUliT+UI0yiiB6P2Y1RUKLgj6X48yA4i
oRVuoLhZCyY6KEWxQtX3aM1wzFZx8jCReDQZCjdzeRiBI2B9c5L4ykbmP0Y5ZyFr9hK6TVQvg6kU
LPCfCn2jEcVgaNtBRYWK0Hl8NSduCdpmrb21Mz9JwZOqSc4hAS2RDipS9LOtEidg2+U2V5UNaZ4y
QHaFk14bD/Od+dTe0LtgB8Lbb2DPwRXjGP7GFeO87xBt6g0uf87SJi0S9U9IZDlaIIxGZWxyR8PL
XvXm5P48lrBbcgvGeW4QeaUDrmVrD6ftQMI+hBwQ2Asd8y6/yPfVpb04EOrNnutd6KXQLw5ArHL+
E0T7YfsF9HQ/IKWpxaYO81mmXZ9czjNiJE9W45nqj/NAwjTWFonbeSBqLOgYAokml3DJ/dx7mnJp
GCgd0Q6NuatB41LLghefFVpxLm5RuU1oWUNIB4IZbp3yesGl81FJnCl0EIqPXrvn4OGyWzvaY+9H
4IeyXKsmMyZuc9IljZUBLFdQS4x2wZN5l7y2HvNjUFTO+xALep94lqe7zdF4qD3yHS3Dxz3YQWHd
ldsecIiDMRx8qgftrdkp9+Qylt3aRa6doYMT1D5QR9d5yt3MnJc0ydEMyKabIJ7cWXpsiRwUg8rW
2v9gqFBeOrWwpsi7TJlxeBSBY8woYsv3gbQTQfj42KJw69ygExq9x0BBo6sCknWWXUPrVY9+aj0y
+xnZ2apfK8+Lsh/tnTErvsS6133CR5S2+NxKZwHplJwBP9NQA9qGewUFYEZWVgeaKCjFTi+iodvr
VepWeGWSZDyi0ugr6a3tR6yn7Oac1pHpRH0kPkIt70cCImdUKeaFLPEofGBuYfg3QpcTLU9h1XiS
N9auba+W8cUkJtqbv7XJs1IejPpYLw/np1h0Rdiicm8FUk0oK1+7ZPWaXKQLuxyz30TNXtuZ/DyP
JLNY7uhpBqUsCgvjY/OdoT7Pw2MX/P5PEPyzIOmzvmAhBkPTxaUxdQNt2S1Z4Z2HkS0Vz9e4WHZk
9OM6afqO4EWO605vHRt6Oxj+qP5M1MtS9RQzP57Hlcwgf9EPo2lQlQiwofGtQd5sUO8N+noeQ+xb
//Ur/G3YsJK2yiusUjyiZnWoEe4g3yxrvGwM+p5Yj60VH84jin3lX0TOx8x22mR6AMSmvg4UXLRB
FCK7aQkxUNwIPkZQoH+qSCpaq0UX72oYfXRT2iPCI7Ze9h/nRyKcO/WPmhDqvAx+7hRUAI3ZSqVB
a9ObiTMr10E2e5RoXm3ehsjW/Tc8bubycJnTZG2xT+uHRr8N0l06XyXWWx7cT2YjucEJjW8zOM4V
MyVOUmVlQ5iHBfX3xyZtnSiV1OQJvdEGhHO1aTiMSHkDJBhrH13frhLbeH9btyj0kJidbLE4d2uG
RUJTBVAlqvxtlKz43fI+T48avSSdJLcknDu68rwxUKx8Cs2zrp2rLMB1CYL2xjxeqGAPqWX85OJr
7waFM4dCpxVBGSVqbK+j2+awHJC9OubXFWg6EgeJW2iUedqxcMl1vlNyBzKjPpWsn0AICBfDzTdw
VtL1OtGbFFtg+LjVcO9+QU3fz29P1ACpTe0NrrFnkKafXyFH72oXiwHGP13yDcLyw+03cEaE2OiU
tyHmoQeflZePrvEwXbZ78Am+1x/RveanFaivatU/vxvFl+LN2DmLygo6m20NXFBmWgQy3tNld6A/
g5/gTEFuSdlRp35HlvQWpOYa87/AInw696vFb+4pga6nqR0D33i8tnNcxIOrEfXUCZBnx3roL4MH
ehMsTvh+fuDCTbsZN3ewJ2ZbGeYqnZiALg1RGkibEL+VJYEkKH8eQpvRsRRtD6jhxsHUvCfBpZG5
aTI4Sy15Ia8f++nG+Xcwf47+DQw12gCseOskhrmbReyXhpeMrUaOov1eIgWPKwVxW1nJrNAZbVDX
e/AGFSqGTTTMQO2rnyTQvSw9BNAbna0nE3HDuN2dXzEh0dJmi/y592/wwiq3Sb/GT2e3dhnD65h9
w3/ok2U3RgvdxDflvXOVB3JV7LtnPXGze3I1789/hcQr/uFj3HxEB5o8eCzYTa1ir4zqrtRdSDF9
5dzaTC3nkUoQXw/Rajd1UziBWbsG5DpS2ZVQtoCcz8maYi1TAIqSfLSq3/ZeHX0YqT+ntZNIBchF
Icvt8nGexiBTk7PVy5KhdWaGZuY7hXnx0Ht960UIvBnVjnUvaAGV+DjZknEuhva1Am0IDLPr9wg4
TNkvlFJLFkw2lZw7QWl6CRlcYNjUGZdvY37Ml72FWj8IUO4WUxKpkex3vhjNmJu4H9aFyy2f9H4M
5acCWzA5LnRwZ/tyIhKrlx3Tf37fmH1lwebjBouXHVG+TS8gcVtddZe2nznxdbtLnFZzH+bdc7Yf
LkbHgGzz+W0nvAv/3RB/fMMGH90HAXKZGDFJOz9kDKFAiXtZze+zDzWoDfJ+EA/yxDxDTwxNp7ha
WeVLHx2ZfdnVL1HmM00yFBkQd+MxJlKX+cq5VM27OgId0gVaN7PR679URgNChn+HxHkRcxjzaEK3
sKuUH2g2x800Q661lHXwitfGYsgQgpcYjWen58CcaIqamSvXEEpccytFMdLx/OqLd9dfBG4Hz0pE
F8uE9S1q4sxxjdOldAOmXw0lcbLQ8NqRSY7UP9H/z/bwF5Pb0daarqtX9rq4qF9TyvDEywrofNpZ
fmBtpeOADXNqgGs1nd/iXs/RW4w2ezNjBCTjMdHeab+0H/2EhqpGt6YrZZyq73oXZQ/ortRBZgX6
IQeVAPEhX1pUrlZoJav7zvqNssLgpZ+V+R3alZDbqidQu6Yasd25Qz1CaobhIexYsMs7Q8OtrbLT
azaEwzWb5/CIXjiQYnbdddvFxip2o09ebWvxx2DNUJlKbeOwsFb/FSl1Au2NNEdsiBh+ok2PSsXy
fVobj9pE7INeUvA5kviutGMiWVBxMAIG8382w9PLzMHCUBqA2QXhBUGx/7Q4edLjmPtWQxqRXC3l
M3Jn9iAj0BafBX9xuSh7MUcqRRHZGoFcwIlCnCAz3fRrx/dfFO5mRFhWgGIJO6IGzZnRu8Gwi4Jf
5/eEeAo1sLcpkEtYGXROt11Y23pazADpk8dw2Svj82LsU1z60J+RxzvSvjdrRdtXDroNKndn0Fcl
52YCatD+iOuXWE1Ah3dJhqOWPqaGLAQiXK4NGudaMhYb4LwGGiFvsfaho9tqYf5/nEjeu0xlEgY2
QJLqPuhvqX0zKaXTlxdz5LWIzBelOyLnUslS4MKDQLNXTkPQgYBm7HQBq8jOsqUDRRZrgv0yTW4e
Rzf9GN40bP7B2vwrB9wGjls5UDSypqfgsgnVN712ZhI7THP09GqSzqiokh3tx/+OjFs2sxltixCM
zE7o0SSJE1mHyn4juJOr7DKN0BOs+9h45xdSdCtCAGsVQAVdtPJHFG5zR6hBIEiKlfNunnKnabPd
XKTuWPbgBSr2UZgc5rxFo7nyeh5WtIzWqsmNgkKQOvEljAX0jCB1B/n4oMUBy+4HI0nhlFs8+Oxr
BUnS83CiLbGF464PQcQMokyAS5X7MWv91npOOpmbFB24WxDONFlj2Us5ACQsf0HOIk69IQPFAtgV
yksamJIbkbr6Q/6sRasPkrumuioLcHBxtozVZINvxEwjJwt+jJaD+mVPC0BF9NTjzGuhLoamYXvu
nEB9/8KEglx7RQdPAB8AzYheJVaJZnJGf8LPuvHy2ske6ML53GBwi1bnhtakK2dGGlG0yuzHEK10
CW7tb7T/qcvopIQmYoFeEjUNuokS11PHYmlpGRojdnqhIYgTgWLofTJKyRtEdOtDYPofEP4ET0fQ
75KVRrAu25eoMHYFKs6/sjJ/IbjD2qwWUvQE42ir2I8QnarnzjWHn+dRhPvXVqgKRTmQIvLGZ2ud
HccJ1mZQX7rUpWYCE0AuFiTSbMgkpi40hA0Y54QRl1lomQLMHh4D80610AVvvKNp1TPYMeq+0LAH
L2yjyhySIRDIOTWEoC8qFqircACt9iFrnGQy/CKVbKD1m/ndu0VZd/fG74Im1SiNFhuotG8ClCaY
bJ/SuySTwIjc+xaGSx7347TM+spuES7FIev0fTugzFKzdlVKnR4czsV0q6gyhjTRXtqicjvXToPQ
HvsVlb7Z/W/aXVD76bwByuaP935QeWmpCoi+mxA+s5HnqSz6NhXgeFIfzmMJh7O21+rWyl+gcCdz
wbK8G3TwSYywBEW1LkbdeGvAq3seRjgkpDr+uB/wHHIwVVcms9oDxsDTDYVc9l1f6b+1sNyj+nZ/
Hkuwf8FjSlcbx10QOtGn5tcksV6jpBj9a9bhlkJxaRxutFhGXreuM2fkJyjcxi1mvQQXQovWl+ZQ
LZ3TyI4IgXkDAPJnCgjDKRR2Tocxm3M8pwEAjLT1cvQxLqoOGtOnpYEuY0A+ojZ3WiuQJHkE/ggc
t9RGYRgInRSeGMsOIlMLmw7tZQweXAmcydTvWRU5SXHVXVWGrMxJYBgneOv3bHzFHKIsBPURKFEb
dmAdSNrykOXHpU0l4/oTh/20XpuBcWdgEZlm1kYAUtF9oR8N6nbmPm391H5h447WBXp7DlOyN5be
6XoLF1JZRbhgq22HytOd4JJmjBXFF8zzdYZiKmod0uJw3vZFlVQnIJyHz9fe4mVdv5TMfjChzCWx
nXhqr1obAQmWoLYqciJ1fCxx/ZJs8v8HHD2+oFSjBorfTxcThRfLPNIe3QV4TBtotyTWLotfC/2x
JaUTsCO0pBzIT54fs3CjoGDzH1TOt5Aqo6PCBvTV9Ds19Arq4qK6U+p9WDpVjnSyjFNfvJB/ATmb
RYddkZMFw2zaa/S12JNbT5LLlHAqUXMFYkwTurafaq9mnQVVWI0wVyXubiY7mjylniFur2pQU7PR
0Qre/R7NUMiMGfpigverlHEjiMaprhL0BkgxTVyHTpczN7uZpOOCtgJctYOQonXxJip/nF89kbfe
gnA2QzKUhy3DvFbChu6UfsvoXoFgF3PHRnIuiBrs1C0UZyidAtK2IMN4zMlHff9U3cfGa1Q9Tt3e
Rn/4WPlZeh1l75qyX/rDmLkoII1jj8qI3EQ+b/sdnP10saVY0EOEzwNbSKW9FMrsIeaAqvpJsjWE
KwhVjVULGvWy/FMmRdoIRfUUI9YMEL3vZkrcqtydX0FROS6qUv6icFeiyK6iTM+Akhi5p7beNL9b
ysWgXEb1PjAuBwYpJnoVp9cqc6f+zUh/B8t7KyvnXGeNd/Dbr+Csda4UZex69Atrsc9QSziWbl8b
Thcx0CkjbtlJogvCuYW+L1gHoPaC9prT3WFaLMgIA96y2JWXtQbyO4z+MDpDFj3URHcNaM0aq9bs
qnLLQWVJHaVVhAk2ICRZ+5NnOMiYuSkkoVMHSR6oi4/Qsu8TJ/vdHOZdfJW8/oK2+i29iT11j8Ps
NYPqvXKQkbuK5+DfD+MLohHXqftpxIfV1mMaRI62HFNN8mYROQj0gkJBWWHra4xb10Ub5ywrNPSG
Ny+1Ah+RgCzjwlh8lcp6Q0TzvIXifFE8Q8py0TCcrvUV5C1SsAWc3ysyBM4F5XWXjekChBKaKK1a
O6ksmyQ8ObaD4LxLMk15rA+AiJMjCDEi3R/zH5FySCA6TS6C9kqVsTmJrAD6BH9En00LUZvTnQC5
+XxO1NUK9J1i+TWaDWQQfzKY/O6mICJYBQpwJeYbJAM9wsshgRVAyPWi3bV72/baj3j/Onv9DkrA
XuAGoOBwcuagNtqXlcKLXPYWnrMMUuZGNq9DjEE1qsBP42bM9It4kZz7Qhzc9SH7oFoa7P10Ki1z
RDFXjGHO021senrybpa3Bn08b4XCBdugcA5boWRcuVzhsMGKZ5KDGaKiXNZOJyq7xpUM1BEM6kMG
RPNOxzLSrGdDiZihbeU3RNk36LO0XoLwpV8czSgvU/suB75u7dAoYst2mgieQlrGQhwPTygw057C
Z7MZRmo5o45xVesZvYnds+jVmD5o8URqJ1o8VPdY2BTaLZXxcgm2+Ro+slDVjli+anA7omV4f0Kd
E9WgCvlpVbUXtoaMIEuEsZKmQxkPb1082E7H16dD2822iXhbNVSOOhs7COjcnzcUwZlK6RrRw9UB
kVCbG4cyqmbaDBBuNiILdKX+Au6Kxvrdx34LkerY2p2HE1j/CRznuswI9AXxqhNNRtBvEetaIxNa
eXCnN6bDeag/RxPnUCBgiculqUErGaGP0+mLQO3eBDYK8ceLEg0YowvCFseA7JfXX5T7IUGnTem/
o97PMR4GFyx/kBcMvY/cS680V3EYmi7Of5ForjcfxJ+lxM70cdHxQUuPqu9fM4s8uOwILC9DeF01
8xcexJgAHeUAaC+FLhi3PYfQQAddATx1lQCHaq/uYdQf7bfoYKfO25g7JXPS2T0/yj8alZ/n/S8s
53toMyA8CboX9yX3wW0Rgoh2D3klJzjqd/HVcrB3w2XmTI7t29+RusydH/bxR3sAtZ3mhLv2/QZk
ad1udgP//IeJbrGYDwbqCTxdNeiGnxpE2MUgzg7wYcEz2VVXodd9gMrS8oKr0FfBvbR2lbn58Qts
Syew9BQ2CDOiLisjcNhCyFIbHOv1/MBE1awnCNxCa8poDDUDwvQxeNoB7Yw35U3yrX2O3eDRQAzY
CR/1bxWukyhH8C4iP3V+/8dP4BY9r1IjzEIoRUOw1QFD17t6pXvl811+/fFWXRv78TVwsdLEsxzD
my9l9NWiaqWTKeDukDYNQ+R5MAXkcD3d5r8tF30o5sE6fnwr92j6CgqHfNcfrUd7z+5n5+f54Yse
nifwq9/bBLmmBnVEeozhG7e3lmvuh3fVm1BaG95DcLGCMrPmgq1RRmQjOOUh94XeKlSF4DTiPZwN
xaoqX1JwTQd+W+0MGiM6nrmT6SFJo3TXJLz4H9K+azluHdj2i1hFggl8ZZggzShbwS8sb9kGc85f
fxZd925REM6gtk/5zaqaZgONRqPDWmipUBOPoknyexwFk6wQILyDddtAHY2AdwKF2M+Kz5VdWTaI
YLylw+Na79xUNVw4Zczp7HX9WDq3tHUZQNrz4mahN5Xs/Su6UNBRa0B/U8coG3emlQnMVkYP+aN5
TROfJcfCYcgHP1/eYJkY7gyPFoayWxX7G2LQdqnLEybC35UmetA6Ga+EiOmU6NSgFhBybHThcypF
wNHWzNWWgF/udX60D+9pkB2nJ/qk7fXDcD09KOfi96P5E1HHDlfJrgUP9OS1L7JTJfaYm0/h1G6S
FmgQClY3BR+wP+ANjKdpssu9GmOU3oRpTnfYq7vlyj5eXm/RG2eNeTQ0kgEkCMmLz3Y1zZgg0owE
i9CBssye9gpxvA6EquOUY64jnm+RYP2B+dWAtDJsG1HchdS4AbvCS/xLKQNISHpdzzhWhGHS59cQ
PlxWTnRsLZAjAnnKUvGY4mOu2XSAsYFVJdE8Ty6rSpvtJo1lYC/LWR1clrb+Gn8db6VxIVfC6nau
J0jLuu5YYNS2a/VgpoOXxsCkiN4uSxOuHVRDV6AKBBG+2tTaoPHqx7KDy4nRwtaeJjWTvKBEiX5w
RAMyFh1QfzKon22DJeUMttCq88pydsFA5S6gPXUaGqRheT0UxVU4gqLCiA92Y7hL23ulBr7bRveI
aV5dVpeIHAN6IAG9DxcEwEHu6iVDzvShbzpgidCgmjrPcMLrfM72UzgdtIzsiiLb2eOjVlperur7
rJ+PAAp3awpWADM5gbLPi8AH2QOhqQ+/J8WPFEUts6+Aipud55iOAHXIUGC1JWGa8IQBvQLxsW4a
uEG4E5YaJFKYii/X6ld7PGmOS7q3ClSY0Z1ZuVNxbalSgu3VX/C2uJW5rubmmrRCs1HVFjJZm7ox
qtOFrnhsDHJd2anl7eSctSxznR4dNbv+L9KHZCucO3ZRFpIpmSG8H5VvXZtcWfSp1bogwVjkFNau
Mf9z2TiEUcFWIn/0Cmq2U7eqC1YvilxQVLylSFxahm8xyx1rXweHCeA9deBntZ2bqXtQuBTZr3G+
tp1fkq9ZTfHS4nPvIdRPMqZO+BowgfrOdPrTWWr6ZAqWMA3s8K4uXlUlB1jTS539UuijRL6gRYzY
SPJZcOgGirbcUTFTrakj0mP9yVODaMiInvFKJ+Roginb3jkp+mNkNVzRk2srkwtLjVjTqskYOq/N
HqNhR+OrWQGli74Db6RbMolnErhah9p4SqNAp6G6xh0p01ajwlbRjpa3mdspzmPdUHB7ghc1/j5U
soLnul/cfn6Sxh2mJtQai8Vry13BYDTnHGDroe2X1kM6tm7ang1dciuLJSLHDSKztQuV0w+tWkaR
togt7TgDmxdScsZLgpH7Ptcfx/43RgcB1CbrXxC5ewdPNjzj0deCNj/ObhIjGTrLRE8QaClb84YA
eJ2QwjWaQB2PJAuUJfMMBX2bP8y+BAXEsdYPl01XcKl9+gLOiqJ51BXmYKV1u3wt2qo6Oh1pJFeJ
0Hg2anKLa8Sjwsq1hSse2JGx2LPM+8aKPVSSdp3xF029UAllP4wZ4+IyeGeQdHY+LdhKJ1YDmywe
jV+0OH7qSrqbE1itVkmMZ/3+L+b6IdHkgPYQtmnJ0K/dY+gtrEh2CFvmpVI+EPFeoX8H8814Gv3x
yZsrRrEMOpYJGgsVPMncSlm+qzKuNIFTwdp9iODcekj0aiRrH5yaFAckRoE1vFvbDgrmT8BmI8rr
ZfMTWoZDwPDjAGYKrvPzralPMRrIVqY5pXAHRd+14W0T72nm6cXsXxYlPmwbWZypD4UDEqgRsuyl
VO/mrjo7sXXfL86+GtCpqRPlkRgx8LSQUXanNpvvQJGuB7UZXfVZntx2NM+/Sb5p1e+L5Wy+iTsZ
zlCNgxPjm8I8eQYL6PdcrW6yLH0Px+ccBcAUUMyjEu7NNHEXA9BuIXsnFuioL3+HINRz6OYzOH9b
lmaf0LVlFQRvg2NeaSCWC6dnW8adLpZjojUHzDw25ceSlrYoUaeCnJh5VN3bLD2WmLuSdoeLwhMo
9CGI22vDHKZY77GuA31Xo35vzR1SoqH9jUXFQc/eLAdUjUBT0efOz9uXlgx3vem8gHPK1Yr0Jpkx
YurIwCOEh2vzUdxmlyjgT2qEj1JNl9gnA3FiS/e5jbkDTKpMs2RThV5pI47bVEVReqUhWOx+Ru67
86fBL9FP8zeWg91cucFAAcpFnqMK+s8pQbtfXXlgQdoBM9w10XyVapI7RLx4H4I4z1QmVjjMCbjz
0uKnYS53dnwPAFiz8Pv5XQ9HiUcXG+qHNO4OacaojdFqigOh63i5uqrT7hWtuXFUiVdaf+irA/hX
EH91lDkg+MwcLbRR/NYia56pft7lwLx+qSPfpuk1QOku75hoOB9XI+JVitADhGPclqUhOhf/NCIv
+XSYQPSloZ2hACZzZpQ3KYAiFavaUfNn3/82i18E47N4CYLc1fGtPpd8jMhGt9/C7epikjotctw3
7ZgUboP+AX+s9cg34ig9XNZbtKVbUdyWVmaZ0cSAqHRkx2zQAPfWH0HqDoAwGXi/RCt+onXuq4lM
GC3yTE05lzUy/jo5WLakviW80DYa8WOssJqstEOICZVs38fGi1Ki49vsAoUB+qsjXqqhk2209itZ
0TwkgR2jbmgYbjzKOOxEpxNeHVx9QNhAqpRL7FF17JXahBm3bPQyEDtane21jnkau39ibXocQTsp
8TyrmfInB8CK6KygyKR9IVYZEaU00Uq1qs/6N6cBhUBbJhmEFrVf62T2GZMReYn39UMk+RythFWI
2aqVftemte0xZaFBE4/gQh1MWYFrXbAv2mkW6ls2DqrK35S5NiqxrWNBgQ11jtlPB5i/RO33Kjim
kvS3bSaIAkGJSPpjqQ4S77fejl+EI+1rWWh6XpPPn/WkWqLrYw3h1Zzs4sR8SIdFkuAXLuVGBHfw
STIlarnAwfZWukNb/0HNMr+MZNPyolQQ8EQ/VOFOvV5gl7LVkSfZSY++jVGEpuD7lvhpfWVFQFVQ
XxVMxf2Fq9GRsyfgYFufIZ/Xr6id3GlbXIpWj7dOHu6KpN/b4JlTaCRpMBJ6tY0oziR708KYrAFR
EbWCCTFEMo+oOju3oOy+u6yV8IyjJqPjnkeLOj+imYI3FnVXLKWSeYhWMbNeAPsAMVWT/2NS9ldr
+CGNi14alrZGtgYWoXa2KEqYydGJYjeVpTmFbmSjFWfroERU7WyGVjPL91ME/JTqt6O2V1P0MoAS
9/ISinfrQynO6suorEm2TmcpHRBanXNq/9OF420rM3tRVOFslOKsnhRxlxLQ1HjDHDt+zcIUxeju
vrPHV0bGm34eY49h/uQ6sxJDtnNC4ejtQOnMMdZp0M/WP6AVSdVyCDcB5aBU/jS9K+3RyWO3bB+z
6rcUKVa4qh8Ceeb7iukYuKshsNT2Y/2j73wnfclV2ayiCI7acTZyuGONKmwdqi1A2TofR4AF8SH0
e7TiuoZr7n8o59lvb5cg99mjcrKCy5Yj9Jcb2dw5H5whme1ylQ3GdzNLdjZxjrkuu1TFweFGDvcg
X0wQUhY95KQ/jMC6IoFBA/OhCuZd8VADWhSX3R7gppIoWFSN+7S03HuNjXjM0WoV+1wGWeQrhzAw
zuOz8SvfF4c5A1+U1/wGFZcpcWrCdf3DlGmgDfhLoxWGzeIyDCGYkrOjYSCz9me7kam37s6XC3Uj
hds9hXSxrq2WkzR7s701wdyTo0l8aX3wFlSsDNi8r/E2w4XkDE+XLUd4OjayuR0tcnuIKwWyWWdc
zxmEqPUJACj7JrYOl0UJfelGFLeLgJQAPjmDqEIZ9wowY8icgDwNDQtWho5D89tlcbK9W/++yYdN
VVj1WQFxmvNWaffl2jctc2ay1Vv/vpFhZkgaIUmK1WtiXA33eXdg9hX9i/EaNKih8Kfq6OdCyeuz
mLbTu4imKm6h4jpT/KZ6j6SgbIIiBQZNTNTD0NCIf5yMuhuqnBJEdWb3otH+ahyrxh+Xt0VpzxhE
D4alei20p7QoHy/vkzBw2Ajmbr24LfCba+AQI8Hn1F65wJF0oTuiL8pKQDRsmX9Rrdiqyl1BuUnj
2aJrqKJi8HUi9g6YjFM43Gv12iumSvDuVrv+crw/FOQvoKhQo2hYY5Wkw4hCz34MMwaxLi+iTAZ3
+RRgMnAAZwzAU+waXgahq86qLGUktPaNIpyfmrPONPoWQvq+ApiVanohocFiawi/SlkwJGqwgUGu
U9fo4kOzK3d+67bWZjJj2erkUC77uLxLwjf0eBvsqdORgJxfiHnsk7sqOrayYr4IcOSTcO5gj2NX
FvE6CmtkQWpeG+TMrBcTsAqTm6GgVp8006WD5LYRhkbAo9YMohJElpzGS13ZbRlDaKHkL1OE6YYk
9kdCgso03La1QJKYeGqu7C7bjljZjVxO2amN6GStceeCFp85RpnWYm5I52Aqn4HN4WnzcwGSsJI+
m6kswyUVzvmdvs10G5hACF3SAb0L57K4sc138En5sX3V2/s69FlzCGXpEaEtb3TmvI7CFuYAmho+
gARtQu/r3nLNsN5p9vPl1RVeQxtBnLNRTXVsugiCIjs6znhMUqXYreAul8VI9Pnz0t3cRElnJlNl
rmImJ3TrcXqJ9MVVUN3X+l7yTpHt2Z+/b4RFqYG6fg1hCfmtVcGkeyE7hijn1ytw07hT+93UAv1Y
xjwiDgQx0W1ibtgCUCvn5so8BxgUQyzfNaPLgJiUTgyTBMqe6rmrN+WBZDP+vzkaahIYWGhlsR8z
DMBlzvOs/6ry/nh52f+Xpfj4Is4nVg3GJecG099DdQ/0iXG4HTLM+0VXJqD2bX2voFZidYHDJMGU
qMkbVB4fgrnArQWHjFlQLMVSvzVM33cWcafJurVmAxM4dlApzNWS+y6frwY6oWKnHs0oP+rqo55F
V44ZPtXWPyN9K1riqT2BmURXg41C0kiifVdqv9qsCRhL3brUVHdoUftYEUPGWkbcJQwLN4pwYSGx
nNScTSiSDXdDd2TJe402IUP12TRLdkvsYD/WjHOwTVgNTri+PWsCLs7HNpz2anWvdbcG3hSKjbLL
02XzEB/+D4GcZ2WNmlnGCOuojBDwQ86hVTWMaE7BZTFSK+SdaIEJ2WFYz0V+C/aOmgLMJneZiuav
Y5p6ed/7AIUeNWm1YLWyz7GNCX5iE6BcGGNDbpdb0cpBNx9REQBX8akN431oXFmweDxf+uSfFGmt
KfGG4jTlftMPLsqWEsW/LjDka+uoItolVZsvMCnWoLcoSiMArwGb0yK/tUvVayMmflhTPzdnzy7v
GhWUi4W3tA8mkL6z6Fad/zui4ufv4K4TgjH/PqrxHVG3VDskV0bgjwCN1iia27BMYheIVPPusvJC
3UG2jVydaiJo4DzAuJCUpaaOcMy5yYwDq59SGWT1+tlfthdtsNQ08MJWeVq0YWlRBp0xiBNaFWoE
oHcwQWFCDQzlRMR3wlOLuRbJTSZSC+2n+soijvQ930ukEBsGZUCtab6xAAmbzzs2/bq8dF/DZdwg
GxncuZwsh6Fv3sCDKvKoArOR9l/JtOBOZDzXWTitm5NH3oAc/XxTZ6+XlVg/kt+crRKczfXIDDiK
AhF2cavYPcCkAouduvY/55A/rxUXwIzYD209Zt5Un/XpZ4mBhvye6pKShnhH0GSALAugASxOSj5b
I5sz7EhPRrdju7STbLl4tf4VwENUhPFMZzWFgGp+bJq1rh6Fj2QIJdb79YrBaoGuHQBpFOhefM8W
s0Er5KyrFQ4MgJVod4fjXarQ/GklffHCTCX9CbLE7mkJE5C5t1kaSl4RQkX/TD9pqo6pK24li8QY
1dKAooRFGBM/5qrb2qmby4BKhRZuQgDIsZAysLlYbLLrfG4Br4kBuu90wHBPCEAf6/6yjX8NDrCc
GyFceGVFtlJ3qxAj29P4bhkfs+EZl47b961k54QWuBHFudOShVq2GBBFw5OFsc2iz73LyghtYyNh
/YJN2IwuXKtSBkgYjdc8PkxgIZxvtOpbax2M5LUcJUU0kfPWMFEM/40T9QUhoZvaBkR9DgKr8qnQ
gViCke8m+hlV74b9PS6Ol5UTLt9GGq8cBg5HhP+oas2HOvtHqSRJG+HiYZpvRVGFGD4/leopG9mg
wNyGl46ddPUmrRBaO2+28ZoAJX18v6yP0LxXmmZk3ACXxz/Gi0Gdc7qwzksGA0SKmttWCdq1ZYGD
TAx3EzV27uRjBTGZeTQcTALqcAqyK5UIN2ejDHcbLYlF6Lwq0+zKGyBXHNl3k7mtiaG/IHs2vcKz
bq6Xn/qj7Y+vFOOAidecgBh7eUkFLQk4zY5BVxRQhIz8HKJe6wu652LMCmQ+uZr8+Lv1hhH3Q+jm
pxQEjoHzpFQSoWLVP2RyHoQqgxHVDgZvEaFawxP5790cn3Xi3EbTKYmWhPj9SD811cFyvjkyOHmx
jXyowB2tPHZGxaAQYdEbxTwymrpSHEXhreFQXOaWvuaAuVtjoPEC8hjIyOsVFOcHMk4rbkv73+eg
TQzMwS0B/sta78nPPlBN+wkX3zq5N1hw6Us6PGYhjTADQnvyz5RG5X8fWP8skTOApdaZwnIMVBXj
y1Bdqc63y1YtWrmtRpwBLKlW5QPB72vtoRp+jzp43Of9kMtSvKKrkOCZA1nAZfnSHTlrWoKpKjhA
dfK1MXJNchjUIx1bBH6HyyqJDG4rijM4JSpA+FTDXVQ60jhL6uvRS01j//8mZf2KzXWoDFbHkg5S
gKiTa4OHsqwFLK2/EQJsFWsF8UG/zGchS08cq3NWVUD0AioNA+BokWzQWWgCGNX7/0K4SLxhaMZh
EYTEmFha9Ni3MJCaphroxp8uqyOUZGPcCnNeqgW808/qkApZvUTD8bGNlRfzNpkOoRoMMuIqQWMM
QlfEryvQL4hP/yTnN3szpXNMYuRlvcE2vNq0nxNQ0hr60riYcHfB2ObNOWabQ7azWlnX92pd/Ltm
K5uzPjp3ejmilO6RYvF6s7lbHE3y2hAFE0B+oLgSkUu0eYAjFi1RAXtZ2zoY7tu+GHyjBU5t0jvo
nCqBT9o1YeoT2gDhbewlBSHR8cIVCIMB6IsBh/t5EwebhPYSI1SyQZBDGSC3K3oKafcXDwEdL6l1
Pg8YCDw0bp8pjoGQExFZGBBMl7Gh9Dugcjn17rJRCvX5EMTD49ZzOUaVBUG62oLwV2vC7rHIq1HF
Yw4smJITLbbNjTjuCkEqspzzEmG0FU8umEbdLFEPdEKEm9kgc4kLr3PQHTvd9tUieySIYmokXDA+
goQLwLe5rdMLLdSmmOJ5h3yT4TxUVQRsx/oUpcQ3tJ8dYHour63I66P3ABNAKp5zKj87Zjv9ZHTF
6vXNsXHVLmIgF4yLA6kBOzugSlS//t8E8qePWqneNRDoZCWSwr+ZpbpJiSDRHlzTmF4uSxOddUxg
gokVvGuAk+HCDjTn1aPe47FqTMBLpRbqBjL+cOEKAgcEPWk2Yk/+rNuLmuj5ap0amfzCCmYzdRuM
5QNiv3u8rM2fKIl3XZgBRukOcTpwBTnTVPFGyLK2QzB4dA7dKznrQL9zp9fxJvWAIUbe6XHcLTeW
+604W7fz3Xz7ht7bg3OwAQGCsd7g8veIVnf7OVzoU4+LukQVPmfdxCksURR+vixBAD9hov30Q2Pu
QMRlrhOwKXeevjNvwjMgJ+463z7YN/lV/6b4w1V1tlww5UDL/FQEnSxUEV2IW/mcuXakrdFQBvkG
MDmz7ETjm7BU/BKlisuaCoDbV00pOF9Qjl7397PXTjK0crYjJipxTF8V3IDpXPjWBKQsK9xnOd7w
fQcaP0yVYYgUPSG+Wvay1lGh77PRlA/UXCDzoeDy+SOyUFtqo8ULKkn7q9CMj7lF3aTpdz0BEkLG
3GG+SyJAFUY/L6sv8vFbwVyIg2J8jfccBE+scPv4UGCCtZuOl4WINtOGc9UspH9RVuCWWK2cJrUs
hNKKvV9CoJfsqfWPuUg8nKCzYL3zATWBDB0ooHnojrQfDaMHIo6nsTsLRLSYqvfiNDsMWnsc0u4Q
m/OjVb1hbNdbWIExce2KFJFkYkWoq4OoFN2ywPDiE56KQoiC5mPgd3SZh+7cpGRu3gSgHry8pqIb
y/6Qw+c9p0JtKTpsYDFF8qDHSVBr1fclVP2BMLeqf86xrF1PFFxRHALVwBgJGpw5n24sOeYnJqAU
hLEOxhR9yQ9NieRgMoV3ul6ep3GIPFIqoUc0IiNoEnl7NMSvpBhr4pC/oEGH0SbNDBgG3fwnGe+G
/NcyelO7m/77HOk6WqCDQstGF7DOp1kxtqCwlMDxWPSlao9J8tbG72n11qvvMtgMQXkPsgxg3Zho
DsYThXOyyVj0M65/rChSyv2wm1HTGndadKuZO6rtKAFzEnkhsnylMF+zlcs51ykFE5MKLDZPNXY/
J+9eObTNjn5/UJ5pE8Rt0DxLvIxw90zgW6zznvjHuTdryVCNWSflaYbBXPNkqK6u/VCTb5EMdVF0
/OhGEufPMnMsabxKwvvHBZFdpf4YU8+QYY4Lfc1WDncY2GTrE13lFB06ZbXD4GZucaXfd0i/+fVd
HXrm0+UDL9HszxWyebqFY/L/1jBeZ/ExMVu+lCmIpvKHy3IEU5SwSqQiwOYDjDnCZ/OW1i6BzDzh
6t1bnnbQnnalB6oweqt9Z4+Ll+zrO4B5jO7ydlmw6CrayuWimm4lnS/pCKts/2HDERByzNldFkHW
3+ADua0M7sQNaqaXqQIZwy4jLnkGh7g/Hemx9cPH8kkb/cLTAZVn+uxH5l1j/sD7m3TP9gu4s5cl
tqIrGVZ3IeQuXdQdAK88Cw0dC70b6uYoUVi2qNzVO5t2N1sTFLYfrX0ZaO8K6KpBO8puMFYxj77m
Z368R76pd5fZNV7ZfrnC8Ox79Ex3ssTQ/7L6a8AOiE1M6nOr38U2s5YITlzdm7tyH+6PuWdprr3T
bmqvBahbYPjtSf+lHTHrXOyTvfXN+os3OoCo/v0EbvmnJQTxpIlrs0+u0P1KrCOVgXYLDyp4lODW
VQM0jJyzy1tDq9Vy1bL62Te/HWMAXc6jNfy+vLVCn7oRw3m6dKor9HRDDJq72+EfQEeE5bkkE9jP
peGpWBZQQR3MbwMViLOidEmnJQohi4FuIOtR6bTQaPOjY6ZnjWgasEYPiQq8K9NfnRX79jycHbP1
l8Y4KwndKdndxFKJPxTGzLCkfz9q3YeNQzTaPAwHtcalAlLnHrwISu4583EG2bb1utQHqt7osjzd
ah5f/AegoHT0cmIx+OZVtXHmUie4OXOq3qe59Yjz/BeBHUZ0/xXBqaVHqTLNNYICUuhBk3ijtldT
TNSw46xcRYXMHwkdxEYcZ61t73RKtCIY6ci4jAPmuTMkAkGu9hfWuhHDWetoVdrUh1g4K9UOrN2V
ieojO+Ipk1/JBhmFKiGJAy+DSNP5g+e5MQyGODQZKhiG1gIKtbZcowv+hiAOLAfIzAMUzCCIi7mF
s4om6xCVovam/Y50v0UmTjd2cegpwM3NEy+ygOpyuLyKIvNztLWcg3k87UufpL1MVk1NbFaVA4Ox
0W+ysZE4SJH32orgbmGlBrhuHUMtJUbKNLrNErcAtJNefbusisilbOVwd0FcA68LDHMIoNDEQNvb
og2WqXCjMuhkTJ0yUZzPr0mppa0BUSkpfKACVw3BGK/XdKcsfr+slbAiu1WL85RNkVpABMbzQTn0
s9sRl567oxE4HrmtrkGP6Gdu6mnBsr+it9HDt8T7xnzZQ209S7yT2n4D50Hyph97tVstsy+CvAjG
pdyNveOa2rXC0BD587LOouO2FccdhBqgG3NJIQ5o60/KirwD5FAgQ4wyVyU0TQCDIi+k4RDwSRJt
rBdd6RFzG/Vu0U+VcabsxyKzFuHqbaRwnspx4iwnPfJBcb4f6XBQFBDkhtdTmwcVvWNSzPH1pfBl
tzbyuJdEUWM8IBygFbD/6G8b2YJX3Vfv9RcwkbLBrZinPM++eiA39a7bhWf2+Bfbh7SXvbYVAWOI
s9hBB6t5NENfBVWLFDBNseFZMjo/oePaCOFMks1WpPxZ1LCMfZW8xMApvqyGMI8HghvLxvTp2rrG
OZQlBT/JFK4vMuW2Lu8KhvZp9Km+x8bPZri1gI5XnZmyT9Wny4KF5r+Ry3mXkGhLGq0nvl0YqERQ
wLUREcleZUIr2UjhdklphnxYkJD16uLGKH8Z84n0uQs+JFYVgEbLgtL6flkv4WnbSOS2bCqr2imq
1S7aKyd5i4cza99M2V0tkALUUPQloNUViPd8HWRQK3XpCKRUoeIltr7LxtJN6e2gxZKnkGDIFSI2
oriNYilIl+wCT6EJ6OGP2uAuh/i87JWzcdc0bn5k3nztvGmSap3AnayEK5jzQ21/xSb7HKVWrdLr
bERSEshTFGUkMGQvfeQa2srIG4Ch9/KuCazxkzhOyU4fM3tMIa4ip1x50JKDpjxcFqHJVOJsEd1u
I63XPGtjPoyYtGn8fDj3mQ+kUuQGA2343Rm7hl6r9L4Zrs3iro1vW+b3cGyRZHVFT0roi3EylEMx
3MinlrVWNZVlROG88tmNfgt6qcfyh+E9xKfh1B2ih36XgyD7kJ4KVGeuom+tjFlLEFx8+gDumBQh
yLzMFB8whbtw2lWRHzlvg3NTRbJKhVRX7qJtajXOYhOidOZjeA54Usw1fka7X+npPdklL6Xmx0d2
B+r2U+/GT9X+hyw5KlOWuxspLdEe6mDn+9wfDd9grdvkQcy+68nzZSOTSeJuxcwu566woKsxe0N4
XWdXc/bQzo9hLLs41hPB3b/bDeTHONFIoBtJA0kNAcn99y6VBNSiLK8GNmcDTwWTInbnVGmNioTG
ypIAghQzvMU0w5Ttan23FNfz5EM59Jh4i2FKLkRDcEyBoY5DASRfDe28XNEyYm1bZagyA3Fa9xv4
N9Bzo/SSdADGHYOMhm6SesyxDnl1zYazEl0DFWo2ry39ZjRfrfE+LmKXzECoZvs09JNyCFB3H9Xr
dNmNpW8vePno7mwcExpe9yGQi+kUDGg+RF3ba6fnAbguXfeD9GsVzbPBHlSl13Nza3fqbopQh0br
ApiEZR5QYDkE2OkakO0QChD+RkFCpiyVxUQcAA/IwL4DwI3Uc1C+M2UT/qIV3orinG05gss1I6uo
+ATqmzby9DFxY3ACMN+qJJ5dKAzTo5aGGVKCEbHPFwlbRuAR6hCWDY4L8MmdCuDXTntVxlPZ3yRV
t7t8AgU38yroX3mcY+vbuYjxBsWrSXlWbSD7kifWWrulDy7LkenFeTVwaepVa616megXBSggJe+l
udeXaF/Z9EilEFICgbqGsXtALOHZ8gV9UiERDQHH3XsaAFdZdYyX7zOoBYr6NtYCGQu5YBXRnUYp
ilYmkDr56z8v7HpxmANQezP05urbHC7IDOzGQmIdgnv/kxzOFCtNj4xWtXuvcG6n9JxpT7GMMkDg
KD+J4AxQX3Qn1musWxcaHtFHz/qL0QMdMSDgp5A5RbGYMwWy6BYrIiyWEfUvXbH4QxU9FIkkZhDq
sZGy2scmPTRoVLFiFVJS+De9A2mMbLxKuBkbCZzHT5TIIdUCCXX+q6oDHbiSGtKkl8+NRAhPvmOY
pc5wQHpvQuNLZx5HasDzSrrzJWvFM1LRvB5so4Qmam/eRgPxwQHgX9ZDVG/a7rpOPu9H02DkGBW9
HigYyzm2TuaceiMAJbtZ96u4OK2tZkU04jGuupgZQaG78DBF70cDQCdHdR+Oj10qqxOsW8RFBZ8+
igvbiyEpOkfB6ub9N1o+1vMNY9dZe42qlJYGQ39/eRGEbuLDYv7QKW5sMgnVoUjIapPxuB9ikBvF
L6AVDVPJ0JdsP7kz3A8ObStnPcNpctc39XVePF3WRCaBuzbKmjl0UiEBwzBhsSedJrF7Ud7/09Zw
XsKKswVcZVirzFSfaJIkLl1G6vbOfDcNSuCkdDfFpdu1Dw7GnC9rJxXOOY+ILZpJxxAHQn3Kwwad
wF7d3+bLHZjZpsTxRuW6UIhEqtAYkfXC1Y+aw5eqQ9tQixlKNHg5PFZYBLGBcW40PU8YDvxhPah/
MVOng7cTwO9oMCVf2BHpZLQV+HsHTKAOv/OmfJqQC+u1wlfRjClZUCI4aFtZ3IKOHSV5ncaDp51a
TBMzNz1VP+xz+PiNPDTvpWR2SoA0gBavjWqca6Yh4OW0AuKGd/UmfrYf05v5V+241bU9e3rgm8dn
857JXJx6WUlz/fvmeFc2ycCPAql4nQbj7yF3zbNxjDI3AsSKRJjIlWw0/ALKqVWlWkyQhUKnXyS1
t6ClLXmgxv7yzonun62cdWM3OkVmkqVdAjm57hytzLiOAC83zrIEkUwM54h7LWr0vFvFmKpHx6sE
2TVZ1l7UzbG1CnN1ahtdMEJqz/0qRDmgGLFvXpOn4qT5xXX5ajwmlhtL3LDwztsuHueHMUmlDum6
SW3xzH6A7vd757euEsToqOxMV/lVXZOnAV3599nz/23bOP8Mv5k1cQPJuv4+0meit26tfrssQ6oe
56KHOdUUdbUN66yju+m75nbX8dUK2zxCpfJ1uZruUh+sLGRPZc9tiUMxOYeCW9uKphqyURevc1e7
NVCId62VHSN4U9FWYEtiJEE71dqXBgo+DBSCAJWfbA9nTHJVnYZm5yrG2/42z67SBNxhPslbP04e
5/pchIe+39ezr9Q3SSo5iYIMw/oBgF3E1AEK03xfxTIB9CYr0G3toJc8HTI/r8CdjR4rUC6HYEw9
zpEFTpQglyFOava6mp/jpM+iuZNTUoZ2Kxtz0al1zWzUJHPA5B7S8QjubMW5zctTU7+W+r6xnx3T
HTA/o5SBrv7StB8W3iimq07pPdpDXYepgQ58zPFM6/CwDKlnV0/IkoB8IC8b30EDZVsNbtd8B/6C
13W3bAFlRnXQSYQC5XEw2h0oWOb21C4pCjXf6aIESmf8D2Vf9h0nrq/7r/Tqd/YRMzrr9HkAiqry
7NiJk7ywHMcGhEBCQkx//f1w73u3q+zluv2y90o7sRBo+A3fALWBzHZ2bNnIZu93Z8JqN924b61t
zvZBu8R9s18iKMVv1XBXT5e5C52+Ni5YkTbt76I6L6BgGSCqaERKlxvOrlsHNKAM7u9S7qb2msFf
cc5Ij3i1/QbRO5LvWLiL6DchbyHvBkuDcz7fQr4mtOs0Uruwu4v6rKndWA4XfnDGittAXFjD1zJ8
oGj4Lxe1OhcwvevqfSi+NPW21Y/5eI++SUvvwmEngjict/CsbrF/yAAxtepJexCouB6XDByUTQVJ
kuY70T9EWEHmOofFwqYOLktY2NlfW3ZniUd3hmFODi0LWJAFBV7XjJ6ad6atlFZPjvATr/hB5ivY
H1iySgwaKc7Adk2UYfklTHzNux30bZf+pe8SRi9Ifo0y1qC/RvWvEQo+0NEauvWFnMPzuqVTUg9Z
4W000XsLpIoeuoe+c83dMSYi2kb1d6CFsqbaQD/31H3/PnRaKamrtYtH0BY6pvs2fpErvzQrGCex
9+FeZX1qNlXML3Tck5jcuJeQst1ghd2RAgTZEwfhB8MHqEV5lNqw1YUT+uHF0nFfGLXCBNkFqLHJ
mNRJe61InMcPdwEMO9uzJzSOHvSmOzHxDyw00XV4M/LRxgzEHIQKl9orPAhEobMuXh5gXdogdE2+
hJvwUm70xbwr92EqU7aFbS2kedJTN8EH58PBYxxddOWgRV+MeAwngdIYhs7TYIvDeMzE96/Qfo9p
Gl7U8Xf6+/M3/z4KOpz+0TUHcyLIQoTol0FIqmx+SqiBSRkb99T81uc/Ov8O5nd005G6gXKSj/5V
EzdXXuKel1mNeXbpsO03+bnemeRUSemDRtbh3I5uuKZ0HdpHeKfNNzhw7dusg8XxBvXH9LG/vOJb
PzklOXBqlkdRM3ehs/OK3w3pmetv8+nKtXaff7CPbtE3b5KSoxi5nCUoSmrdKkHxi/i7hbR7Ce1X
PT6i45RSPj32oxOHdQlZ4wj0GlDSxmq4XfmYnz/KBx54b1/wOyVvSrkj6dqSRzB4S2ESk7V7ltZX
efqr3k7p8gW3Wow2S6yzKB6SMQPaPz3zWXz3+YO8W8TUBTocYFwXbAKA3482z2iVMydOjjBqVpkT
dUmHw1WHl8785fOB3n1fDARiKKAVASTtQIA7PKYoX7gMYNiEwhvkyoMWNkMb18k+H+T9Fz4a5WhP
OoO78EljFIiqQtt7QXwWCwalX2Bv927Swl8WzavmxEl4am5HO7SVYxMWHRvB/7zt2b30s/GUpuX6
Kw4OgaOJHW1IVCwtTQwmZjFC9rzumgfHcgMGocVZXIaG8RfLsOlEHfOj1QHqUgi6PeS2o+NEr2aA
yQwLH9EO3BINEpjzbVTnjvv9xGc7Nc4acL9JjhbPgZTwjBdIEdel9pQF2+LM+QFJwOIiumu/yHP/
st77iT6FhHyflq3v1YFHGro4/ip5cjhyES50pFUNb4k9dt0+JPGDioeNuwUvY7PylZITU12v43cf
8s2ARx/SFJ2plMGAwWV/UaEyvKWJfxv+HLNpW55FVyfLEe8KA0czPDpYLX9ux7DEgJ2fTalIhtix
YVefeFkLU40T59r7xv3haK/FrTdf0rRcDBBLAnEmta+j7fAkeKznjZOs+dmyDa41AqMy6R+xmubd
qXvrw42IXACSrwBOvmOBzbYQrbM0I4BVgLQOu3GtYvnBqUl+uFxduIB6KzXUO24iBH0USorXimDL
vMA6Iwk21kV3Jn/lN+FGoRxy1dwUWX/KY/fjxQpHJLQu1lDv2P7BRIspggjjorH05N0CWJ/lKf/l
3C+Jn3TX5teJtbpuu3dr9c1468/ffEzfcnhflmJMQgdIlh5mm7GbVFvwE9ORxAbZ34k3+x5/sC6f
NyMeBbOhyXnQWJhh9LOY4w516gxKnEPMsiC151hfz2m4tfYgiOxepiT8Kc+sC3aC4b+Gre9mDa1s
G4IzeNPHGEDFpY6Eux5G/MKzXyLz/Plr/XiSbwY4OgKALBshRoqzvJ8CoLxF3HksYST60hrAU42k
wLugla/Ae5s9lKBLWKahyT2Wu0KyBOIDsRPkMV2661GO+zpyY3tUd5E/oNRnVacSjPdh/vpN3jzu
0QEy1FHdEWe93YJ98HN8hN9ZkJV3cvdFxnoXPTXZMqbszD2bEjtIp2RO7/4xAubwEehR4OZa3qS4
jzfWLPuO/LTMbVQlNHpowbD5/ON8+PFRYIGpJPb1Oy9mNvhdxTTOrwW9rnaRV9NEtp8P8b5AvM4G
yhGQeQMR14+OFvnUhkhP1xMZWt4+6ORX5irzzyFDO//o4+LeP+shoZ9Umco+H/jDY+vNuEf5GstV
7cK/Awu7cvaeXC7QpYba57wpy6fPR/r4Lf5nhkfBHiwl/KUvMFJEH6rqm1dtPv/96w453qJAuQDy
AvAAgtYj3EmoZQlJrw5LsvC3GkWP/IZOX8Z2a7f8qjkF9/hoNm9HOzoGm0AupeYYbaYPpshEfwrz
dGqAowURhJU/2esAQXS3SkEMu89f10fB46qche6OD6DOsZyH7cxQ+xvUCEmWX9pPRb/VVQY2Cy2S
zwf6MP5+M1J0tFHFBFptWGOkyiVD0pYlKs41u2yK37CKyQrHBbiU92k70IexasGDa/tvZACbwY/E
Vc71iRX/HrGLrQaRUw/uwsCZvtNLgYNR5w4tnqd+sWObpj1ARToWF1cAKaEg0pMTmcBHW4xGAADB
GYoCQXMUTnqVC7WtTo9JkRv4fVxItwG7ZiN0+vqi/+tp+u/iWdz8vdb1//4P/vwkJNooBXS+D//4
v9fyuf3jhj8+Pev/Wf/h//uLR39v+yyuHpv3f+ng3+CX/3twZPCPB3/YtH3Vz7fmWc1fnrXh/evv
x2Ouf/P/94d/PL/+lvtZPv/155Mwbb/+tqIS7Z///tH+919/BtjI//X21//7Z+vz//Vn+tw2j6o+
/gfPj7r/60/b/xfwLzQAXx0iK5AUxqsfn9efRP96peyvNshwmKZAcv75RyugnP7Xn374L3QgEY1D
3Ql9T/zfn39oaCusP/L+hV+HT+ihpkY9cFX//L8PdvB5/vO5/oCs442o2l7jXx8cWGCygyBGA4wE
I0s0O1/D5jeRlGjBuGLVgohRKDemHa3SvAduY666U8iQw3rg61ArbwejQKcWDaCj06quwnyB18KU
OK5VxhjOyapZ1xdTCDXlEmik7aga/pVJFW1lNZT7N5/k3zN/O9NXHMF/zua/xwe6Bon+CkXEWz8M
Gs1YznlTLCA3eHVR3tjAQm2cKaqijGErdoAdNIOHVzDDk6awgy5MyrKw70J3CJ8KBkt1x6MqTBWf
SQP4oI/O6WKrsMvy2mrszFlYgwaLzcaXDnUxBl2WsiuTLsIrVRaHZi4bBIRgS9W1LxAuAbarcRhE
GIuxK++xfqIiUV6X/ypAIXwYBt/5SrTVXtJhhnfW2PLy6+cv5G/75HdvBCEUbv31iwRHt+EsSa6C
GZDWsaKkRNzsOY/t4Idgx0ofVuAWC7wHwh37kWvIW8Cd067GWAqJcnGwuN1vZDSOE7My9zOr5AXK
cFUhnzSUEsIYTr8NmOAti8KYQ5IK5MnGuE/25Pj2tgCU9z7vETqmJeRlfvlQmuaIpyM17aJeiu+T
iVyRQIZk/uJ3DXokKirR8p8Ci/GURqp/Ymae7nUNM4eNhVmMV/ZsyqthgnjKGXCnJTA7uWF1Rpqw
0XvS+S28GBjAg3FDZWDSKXB6talHGsyxUl6pUCutphCSbW3/SDhp6rgNkLjttYEkxOUSiRC+5NqN
fubQDal3IixHuSkHZS9ZpaYwTO2cVmHaLqa/C3yvKG7clsFpE6rd5WOooFK4c4TjT9sxnBrUtVSo
HVhgtEu3qXsAAWOpfd2nZKm8LilVBeYj86vIAyNxQarYLYNnTOy21HjQrZ5Il/ZAf7sXg5XT8Fzn
ue6S3Av4lyp49QGfrNZOHYMKdOpFXIU76DtQ5wkTDvzzOYdcARTXwqK6rfMoHC/zwqLoa1SRrOCA
ONg841gVTVKT1uH73HVhV5gPtXY2vXQomj82W+pYNMzpU78c0fIDukBdO2gsidQFEh+AEF+3qwXF
oPNfZvHKKvN6N4Sv/KTnJWZWF3TpMlIo1Yc1dWc4rjbRCCszpuTGM3zMrDqfqozMERn+vqcOrqm3
p8FHh1GEI9cO0W62QcA4PAw0A9JqIChzFiKk26C0wb4OdHdd2w7Ejc3YT5tlsEQ2wN8pjrjJXz7f
fIf38ethBD4x+jLw84Rey7H9UW9bRcUjPiSSFZAQUsI7d7SpzhwPBQJhU3aqUfvBQQ+T0ghCP/As
DqCCdzjhoCttIW0P2KQWLJPeCwD6hpPxeaVE9Gi6CX4kzuKlvT+xdO6gwsg76f4SMB2ds2m2A9A6
c54tUJs/dy1WnKx3raf/4VmENnKE8isJ4fDqHUP6nIbQqeuAFO+sHHEInf2tcZm3GQmaunExVXbC
iqnctUMT0lhMjp24vbdkorEQNRqLnAhND0Pf9QOtlRofHW0AZSFOuEb6by5GyJO1ILQYAi9kr3OS
gY0FzEdndlKQ5DAGfh0I8YGH+2ilycBX4XAgW9YA8qFhk6CeMdyUnGm2wXHmMshb6/DZQh0VnXWG
Pl9MVKlsaBVUuKq9oEQFyzYjm9NazeP3zl9cOzMBqBJpaEFburF03qRGNNAE/KeLF3JG0IkBzR9v
BkHI4SNDG8QPh3x9ZDho/bLh4o62SN5kVdiWd9VinYLbHCHPIJvkQY4DHpyOvyoLYcMeDmiFtTCF
5ZBksLj3rcs9ClyKCkaTRMXipkE3tuW2sXlxzWhdfxtH5QZAielTtkKHiwJxCyIXkNNtqCyh+vwa
yr1dFOXiS1vawBV5kTXeclDZ0YWu5/vPX+9RsvL3MGBNQcYRcg0hluLhdO1xlB4bqtU3zEdDwi7R
/W66JvhSGT4/GU/mWa/V8rWRfLjIixYCwBNpGYk9FtR1ZtmRsHdi6h4LswA19/nTHZ6c68N5kLGJ
UAsDtBuR1NFBIiPmaC8vu0SNTb7v/MjaTNwut209fC0MwB+Qh7dhVVGX52Qe9N0/H92GawOU9SC2
C92gw1dTKUcXnoFzQ7j0drHpuRhjUVfWEs8gfaTLJKzLenBGyIVJYjYqXMYT3MDD/fr3/FduAJY+
Dm7/WOQqCkmJIA9rAKhViHn2MkczrmfddCMkTP9yxqudM+th8/nEjzLGdVzU/NCigmkFDot3YuFu
JwJHyVEmHnNFtcnRNfvKiw6h0eAWAJywINxYWtjXfhMwyF/D2XXKKh8iYKnwORw8YD5UTunnTwWf
TLzw/5zbr48FG0kYAIAsAY7fcVHSCOPomQbQMJHjTdG50W1lTVrGLeEmRkQG6zYu+9hZ+gF3+pVv
GqBUm9RfDY7Keqqh/8Lqc6FCX8UFsgbUbl2FE89d8gBGT7wPnhpH9FWiS88SsI5kbpiWtV1+D0qf
AmqkEVHBF5Fv8S6WG6+gD6wgxUWIUyTf1PAfdhHYViFOVp9D3xJ3+Ytf0vK7Z00K/P6+rJYN8aUu
kkYTBYvfSc5PVpl35aYfI2c/Gr9BB6bphynNaydPVRv4WOXRLH943UgAE7EjdMDLYIB8XIvBz+sh
gss6cv8hTEmfV9eONbIy1tJ29kTAYGaPMEqKGJl6MMZRLf27UdAxT8zYMfRAvNwpknaeBysmYTC0
GwSMrtq2ld3rs3megKGphM1TRFTRy1JEZIkhc0O/BrahY9whlp/SQtfwq/L7Tj07eRk2EA9r/CWV
3KrOWgb/Xa+wwDLgaPXew9RDfOd5pZ+jwu0WoOqb1k99rdhzaSMq3K/qZBEgVfPgx7Oaxl+4ySt0
MXFJ3hOvaNAXWyhXOxe4Fmj3kbwu4D/o5FZsC3u+bg23n000Tb8iuyyvkC8N7j0mQ79B+LRGVFhp
79JYwKamSjgQ56kqgeK+mhxUKRrLUCB/+wZMJmcifb0JQtHCn6/Aso5HueDJcFh00RWXbvW94QGd
U8ee8UF7eIdL6EUZ1aWTU9LtEoRtlQgpaTrZ7bzAatl391CzCJcYgBGwskaE9r9nUy/fvBxbLB5G
P99PnbZZbI1zbye1nAeFlpVF8f24Zt8iMZtHNvQUCAi0QH84CFV+I7Kcu9TYzfIS1GHxvazLvk1r
MtnTfuaz78al1br3yqq7H8KM5FaAznZr8ZHwlMwuO2sEK2Rct3jniYNO4CrzuUxX/bAIsE6lO0PO
Nzfhkx3BsBNCWGGNPSY898yvI2g3IoxFQqeEa9TGkX4xnBce9GJSK9CRs9XQeSuyAcGxTpuyDvJ0
6Ot6AAGuEshF6mkCr62EjySfLRfTMBGpzlwgFOq0GmqDtZl34NYteYlMxQ5E9xg0dQ8bgzCXKK3a
lYMFCSiuDQexqXvx+FQ+onMhVeJPi4kS+PFFw6YhRkjQ/FGVwJs0qt7UujDR2awCb4WA1dZ+mJ3S
SuqSw1W1x9H/K7e8ZYrDpQPFDDOXE5yd/cLe1uWMu9gAS4UEXcJpPe1zyNpC6NtFOgdtHoRVW0/q
RscIxiRJ6j7wdGpy2CZtK411EteWLkDBdgTFwu6F8x053MiSqMrdqxqLdYoV6YNm5wQD6VPVs0Bu
8oXkEMltI/eemgb6Z2FR0yuBbxSlSK2IjAdsbokvWPUXnSVqnRZBO7hxx7wIv7ApnO9FFdVV3PlU
QtnBZ8G3UXNnSIPeoHrA25x991wOfYQQjAxrX/sUzSXRWyAlUmE/TUEvb62h0yIx1hwGW6uyKL75
nLfnainKlaEqwy8iUBVPrKjFVuK9S3+gRx+99JTm3xu/Xe5Fw836Xqd127lU38/z4uC5Fxm1G8gC
Ar/oV4UdZjqMrB+2X+AG7t2a4r4rffemsKulyTq4v/Q7OA47l33hyWgTLHg1G19yeKzJoUNeKQfv
C/X55KehivSSIkjpoCFbm/FOzrheYgHBynnjzQxNPLi6KiyQZWguqsr2JVZsX0oA9wQ5d0m33EB9
g98RMragV3IXcox1r3xk9rwsxA5UXUh7GhDvp03kS2vn9i1EGvUU2FdSMHfKUBgodlAwwMpvNSt+
A1FW8GSqJ3JWYUXQtOHK9i7t2UOkTfsGtAuoVVhWFvUB7l7NPSQmtV5urdFpn8nisgf8Bu9FW7lB
42nq2h9Ro0Ya86WuqrTKKwJ0pVuBJz1HnkhJCcpX7JYE8vqwjAWh3PNL93waiJMa0EDa68iRfZ6I
zkX1CPpLwZcp7+ZvrJ2GEK3PaHoYuJjk2ayxWHaeNnO98QflD0nUIxdMtZw53032EiBF9zxh0I8b
lxecnPYVZTmSuk5HMBA2Q1lU6cLcXqHLR4K9GSfQ6WzV5bBcI4IvJhu1qGUR+3BJdK6hNmrGi7IM
9A0vcx2kiy0CALoZh7WmUlPHYtnK5me7LOGIFcehWAQK8GKxdLCVN2+rrmjcS7trKarfDJYuaVF5
4Qq8WQY06kof9n7RIPM8E2TVI/GkDQznbJf6DDsncNOGBoA/Cd9kdl0F3zpntr4swl76/cKb+tKZ
NG7C0ikJym6uAf7YAjQW+grWxWhyWe28vO5YotWXKg/cNu6GooHroL5saKufG87lg92NN2pA+I2Y
5kwWjahOZFHvA2l/BR0BV+z7Tvgu4zXCgtzKKixW29CwKOBKhjBywa0lQ+scpYF24/ScpDVj5Cpo
+1OQpMMKxGvgBn02mMBAPQAWUsdKUfbscJIjR0xUSecrSJzJrTUrLw2MIVkQVOxEQv0+boZ0KZxv
XRK6YModi7bKaYnGepX5baeu+B5JdJBb20wZNJ3kV6rYiNM057efx6cfvWO0fZBJOYRCM2p9CW+y
eFTX1MAGCGVrWskLTifrgWkynC0VhOKm3DJ7qzT513oASLL1Zvufzxm8VwpZXlT3qEeOEmULLGJe
5SWGFwy88KYPNnQch93grS5+pS0TMtdk//mc3Q8mjXoCaLwU0KhVJe5w0rU3hDxsB2jXcz38brEE
vMQeFKXpWMm2z3oLDDhoXEHBdtsGEzgXOS3nx7J3crTBcGy26SId1W6mfimyzvYruCJzYy6p0wY8
cUKFm9wbIVeZ1dK2fhBX4y5xJL9fZlmnRcm8xCz1vKkFdSGGN0Ccoe1DwMSbUIkg8fUgBhQyo0nG
cwM34qV12iKNUPmfEt3NeZAWKMDqLbWERjWTAJ87kmrKN6IP81PQjvc5PVQC0K1FETeCuO+rlMCb
JcKaoSS4goFdUW3+MLOq9hPOW7gif/5Z1qT9KFEKkbOizb0igN5pplkYuWcS7Lmqt2FjixsAdy8a
o9BBEbe5NwqAtDUabrGjxlNz/GCvY+utLSYsCZAkjrqfSOUJQnPLIGTjQxx6Rb83ZDLfPO4t50Op
ood/PNcIZfwwfG21AMh5uALdaXEWq0ax0W5dmtaQkdrUiMFiS0X9XQPm7sYW5ZzlggYn0uQPviZG
dtHMetWbCI/W/mLzlke1C2YiQ+pZ+Hm9ycOJnzi6j2DIr4cnZLY95D0U7xXaOocTHKkfcL9TINrI
stkV2OSXrnJr8CHt9t7wUK0lyV9GI2LyGm3FJeQ/v9K+IJc4ZOiZbkS9Z8qDJ9HgRydKJK8GA4cr
DRAhnLNwD3VttJmPDj0uEPZVCuBI36lt8Id7ASGtcVZSJL6v6qfKZyZIHMaWa+ZMdhNP4ZpwynJ2
+riBVhU8ROZ2tmJTjoYlS1ian0oCfRT3neW1qU8JDCk0wV6JURTmJv189XxQ6kCtb310NJTIquBx
+Ha7CfZDfAqmhHZEx27ksq2cG5xfRtr9bwIaiVf5RsSlXas96tfkScLG4b5yJzSmBtK606nv/epx
ePROoRCGOiTcDZ31+x8+Ul9iubd1bRJKEe2fDUStkdUo3EcAlNDkoRI8qJQ7FniVJIKSmAS1O0rs
sWLfGuIa0AMje7ilrUCyPhYErRkEiBC6R/m3iq61a5fPvhNA5p7yfiW/lZGaUUxyhnkdckYZxbLK
32MfsGGTl6PXJo5xEGcVruS/OkVz+2xpKaAalR9Cf4/ge8WDbVl9PAxzfmfgRgTVJTEX9znCqEdN
8smFdYpxX9AQIj/4Unjw96EdlLXqNm9BVxghhJyWiwcij5dHFMjzEStut4yhXZ0HRRN85dVkyqTM
XfWjRKP6zrXrBv5rLbR80Qar2i2PCgd1g74Pu42HPp517grmLalfGH+BJXtdxHya65dKsw5W8BVy
TOhwolcHiXWvAUAzJ8EFQU8dboxqeQR8h/GNEqoRcagpsVLH6yHQ6KNmAIU6N2Qz4leFsgByapH5
bdPAt5eIfMML0z0YqmxIMfmhdJMG1uwkaTXlPwvLFCgw+IJvLMcfYFEf6volQP7v7bgZvKxHMQIh
7uJKwOExtkwqVss84cHcX9MlrECx60Z+gdQILiodkVKncP0qWIyjGMpX0+TbCRwcaiseaSn+mU36
uhZh4eBGQYgyeQT9t6PdAv6b4wcTGMuBU9pb6k/jpvBYlIDrPp9ZjI4ntuf7ywTAJmcV/sRWgCD+
UXWaDEosnmrAbSzocoX111VoT0/5dY9wrkoa9CtOuey9P9XRJKO4PiGOgf89lhEKjcB/l2C0jIGr
QPeK0K5HsAJrnM9PnveRE870EK0NrFZgIY6tW2wjtFYeQvJw1tUNAjqWmQIZcGEr67tpUPIBam7a
41IAEruxTqlzvK+loqaASxM1XpwaSJQPDxlC8nIhAxAKw9RHmTEuvbGNhHImIeL75zP94CNCJHZ1
W0cKggvz6I4gkS44Ym7MNFzmu9IUTg6SaCg2EUUS6Je1/vbPB4zQecTk0MkBguVwbry3iKWEDcXi
2mdZhObBLkc55b4Lg/miC0Z2YjxnPZGPTmygbhy0bNBCQXC15iNv4jrRzoEOCNaMapBlJnXXurjd
mqZNOyhkb21t02Vbj2a+l4EPv2TeUe8bMGFzDRVDSLxBrZeVMsv9wVzpiaL5H7LCU5Dwn8wX1ls+
S4mcEdTMgkrgjgttn6r5f7AcoRSOpY8wMHyvntWYUtuzi0pbgZL4mTJTfd00FQojnU9UHPpFcTaN
lruBkb275860nNLRep+zIWL1gBDx12gOHYjDd1igtmhaL8cq0XmZqKhxtxOZ5Uuf1wHqKQUk/Qgg
C5+vlA82O8Lk1W8IeBPfOQ7IJQUfXSsK+pqDRbmgu3Pmlmz5R2Dq11NzBR2ikYm9vgZyR1MTYW87
HKMEIlxuFdLfBDAK+Y9gd3+PAvUzP/RwNfoIvg9HUcjqDdFgMU0qEpk9NzLNmYv6TwvGlGzVKQbA
BycIMMLY1FgvDqwojxZ940sCU40IpRin9c8hb109iLFvMtsTqPN8/p2OUP+vkwshbR6iSQlcIYDJ
h5PDmRGiggZSA2pVP9E3UOdSd+h4IADYVxL0WNe2whsU+9Ed6bt5w6rSuRpamJ/XJMgLlH65Iqce
6oNtvwp3AuGIEBgCds7hQw2Lol1VT1B5Kaz8OvJauYtmJr71tpxNEpAx2EQyh4G0ZBX7gQUOIR3H
nGTTrMMcnT5IENCuQ1IJPM0rd/zN6dP2hVtWMMxMqOlgMyjRTv2q68aBmk4BspCltPUjrCsI0REx
Tc+RGiDhwqvSfkLRB7RuUUdRcSI3+mA3A9SA1jUaiA5e0dGr0YOOGtDVAQGx8sfWK+a9qwP3jAzT
sqEVwrURmIcTkfP7rHfFmqAviGItcjLPPfwcEbciPhVQivHahe2LvOCp7dXQY54WiLjgntssbCAX
5TDop8+X5wezpXAtx2WOmhOe4GjrFRPuG0YpKIqwCrkp0V29tpwZusJjUOxmCIn/4i0Tj58P+sqw
Ofzuq5cz0POAcuAOPz5WRNUUa0EUx0ogwGWyfOP0V4jZKplqxA55rOveQAato+jO5ShqmA0jerEv
OqftH8LJYQP6U14JM0pSOipDPTmC2GRk+BSjlTEy1K6lfQXYGYCxdeQ9l72Po9m1YS4ZF/7kZ0vn
QfZzRqkm2EKWBKYIotDzZbPk+kQM8f6wAcABAQtciVxs9eOcyOI8kjAlM4llBn+rvJpvEDTqmOaV
2H/+Xt8N9VonDRF30hCI1xUp+/Yyr3PWsFJES9I4sJnvrGmbq9FHylr6/3TBIkLB0baWRNAjg5Di
4UhV1MyNPSL3RPumSke7y/ctErCEWLZMJ23naQfNvi+u057EhL+7+LBYI3tFg4Hy5+EZDofGxeD6
eV4sCQ04uWttaOS4M5ofkEASu2VeghveAgFoLas6HOQ4rjTT4tYuQYE2fRHua9bpKy3W4+Pzt//B
g624cSjgvQKPg6O7ktDGFZg6/G+mIIeYggnO/aJ2T8j4QacaEzzYPMhewHhc8cgw2SLe0e3l1/DW
7GDjkUwCmL+ssqkFRl4oubMJ0Yv/3odcfCeTv6KyfBBv0rxlI/ririhGFNSCaY5H9KR5QkvcyTGQ
1uonnerol2BisjdlO7bRpYMyM3Tha0LuLKsbrhvIt3eZXxEG/SU2d0uaO0yAvobcRyR2B0mVvTd2
DvSmRNEr+Lih6wfo5eKWGwijdyqzBxNdUtblLWolaGnEBKLYqPB5FTGgcCtUVetFI4OvavND2zZg
n06jgGbywsaoGA3k5dmAfRkkouQlOVel8cRZ0dVovozK6AH1WQL9iLEOhgD28JzNe0mtHP1ZnPVW
KmE3CbI9euDhlyaaVZ4uBRbEC3wo/a+0m4bfIDEs7a5sGkZjnF8SOEOl5jLG+SPdDBVXdEcVMMkt
1IyH/lfOc+cn2oaaQj+jaBA2mwlNGH9oupu+6SH9hQ8FgbMwtIpnPyzmtRrUVegOBZ33VHWeAw5l
35kftci9F6ALnPNlcoAWtVQt6SYQFGrJzczbS3T7bHa2sLqFoDewV0DwuEV/hy6vXyK8phHqVDNX
JZ6DBSYmwcxdwEQ1Mr+wCgIrnUY3xOieVHetXyiylQLA4xSqBICxjtBR/NbKlnwVvRexmE4rsmTB
YohitPBmiKgY3uWp0aO8LrxpfIqcdiKQ7VDzz37JK+f/sHdezW0r3Zr+L3M9+Aq5gVsQJCUrWNGy
ddMlOaCRcyP8+vPQPqfGojxm+W4upnbt2lECCDa613rTikioLx8J7vC9LRO+A4MAy9xpo5x2lSCr
0DYlIriJLJUJha86E6uV5/vRTqozEwESkSdDFRS7vG3IDnQzJrbA49JMxEjDUZ+0+TLX1NWD/cNN
h44RrGDQI+0fW1w0I17B6m9aXVRVXq6icLLrK0R5ZRj5FDcYtMp8SjaqrA4YXlkbzXk7NE2yRcA2
kWqSjaMbS1WZbmTJRDh7VUzzawO171wqW4Y7c/R7dzsuXZtd1oavBZNm3e5zxy53U/sqqDeFascr
BEfVU6Za+2FEilFv+4Ks+Xg0DvDNZHfhXVja6iEL59DfTAAjrybc8Wu/6skGHAr9zyW1mh8trbUi
nEdcChCcTgsW+KD1vDiAX1bR3Esj7iywGJSmhv1IYGCz7bq1/UpzM54TGoMPrS8XncdKjeFXSmkj
ZfhPO+wqd62QeXguD0b3AzLxbmKQx05B/fMVL0ZdbCqqczTpAXLoiAQ9WARVtuE3r/bbz8UKBhUN
ynGRLdlWc2EtQ8i4S52wF/iKyFmz91Ue12PQjpFOK4WWwPUbg1zY0KziAYejuesT1NoXBcXnNa2N
HKLOqBHm0RQk9okz6r1AkI0SNybWjQBI8l0z3UOOaGhrsoCUKyrsS5V4rPwAxCwD5yXFuMrWSPjz
fMdLJu9aePPziqS526lK8vHiIOjywcis7gkcLjs1q+IPhzXNqilgn8CgOdPenmPUW0WFAWLa2GXm
vA5oDja1W5HJU6sT5db7g+nQhWA7Dn0kaETavr0SnsGySBlUQWZPq+Ocl3zfGM26+/vxd+Qd5xJg
a3hxyB9Ers1fjs6lQUJUwNUjjRgnxAId781zYa3MQpdG8IGXqr+xi0BfNG6z7AtVt19Q2PDy1EWw
KcwD7bLa7dm8IBOzEZ3t0U98aWrDeKxZj92Jw/qdWPZwtxS86JbJRTgwAW8fCpKZujAkVi8Ftx/b
DIrKqTqD7DuIj/9xnMN2X49LsAHCTa5UOtcXenLHf218uQngcthHShmGGR19M15TOxyacBBlaRv7
aZFMg2nnL2Q4u9d6bKwTrc37yoHL0ffColt8UcefedbQZ4GAxNNKO9eJWZavs7vmh5QrrE1hKk8s
iXfIDB+PJhtTDuUavp8jOiDnlDHMFGjONuoWBV/ZdJFRVstVZapkK0Mpzia5Bnc98PC2CyRn39/X
5Lvu5nADYHcoUe2Q53tUK5I9tkzrjJnKrEUdp2MpPjjdKl68LPuus3L6PCvXe/r7Nd+/11yTsgxs
gXmdNExvF5ZpFKq0+3pm0AHWyWBOm3MmlIdIUUk/O3GpP3yhFomfATQeDZwtDvfyW/8sw8VQ5MbT
vXVBiucYpdIcjZ3rf5mmUIwXgnSlL+AORbJ3M6zRW99M08tVSo52djv3DiPu+JQamX0/GAkSMBwn
67jXXmM9+oYl22hOGe7c+fLWhP4i7sIr8S85dQcgYKyN+bpWDqN8fASl+wIY8bFqQvUiTTtBikef
fDHpKrxaUx2one0enKLLkJU3gcwWHfmM/CZaymrX/eyFRRpnhZME27bLqpdFWIq4L8NpXr2eAhcG
ZHJp2FzkUIORYTdJjdIkL8s0lLcXTqJ/gKtPS2T3a4c6ZAq75Eoj12pvdamCcgMCJ0IUG4fo3BYz
4SnY4E9fBavMp61lSjTT395+FXDmg+85LR3RXHwpS9++nIn2jg3NdLYcOc+p4eZ/uB57BqAtjd4h
NfyocQ+I2l4RolHAhNaAFc1lOkqQiqZkJFddxCxs88Qx8p7Ope/AFgOGxW/HIXO0W+Hb8gyL9wk6
d12vZ/ZxZss49TWyqP6lHlS+U3VvxQyTXnZAYh30NWJzkfufm9BczhApBludmU6cGWXWndjb/vDa
YZH2fIvul+dyPOzdaKcgrFy6otaa0ydHwcRlgyYQpvH99USf/YdtBYk17zbcK6KgY+fBMJaTMhzB
tUImIqVt214242peIClu+cda7SXE/YkPeJQ59fN8dei0GV59YCTEsTl7rDOVGh6fUKsQS1S7+L68
YJqYcncNCTw+BbpM0p2YCvtJtQb2yVA2ZmQNqF5jlaZ6ueSN5JhbMgCtqEvK/GtDtn6BgiVrn9Dj
DfceEBxTG3q3nXdr2QYf+Z2u2ILLjVvtZXm7b5qs/oEOHHHLaOghOLGlvWe1DzWbzXhuQXHo8FW+
fY80L+4sQfiYjD12n1IQqR3gdMmYK6sKt2T1ER/pOsYm0cgUVeGAEOekOGKt8XuSJMPu7O977B+K
J+4nIOaYnts0jy1ondVIgicTRLpVk6dUsXBPEbRYcqKv/zls421bf3B0UQ/CaOF1PiYoO/ynYdNP
08ZMlvRstMx62C6oom8XRhJZEdMEOUgnP1MvKwjQEFsMbW3xDpTJSzaDXEeFdNR52klCH93aL+9M
agvxoXUpv2nKe6vdjGKZb0GO5qe0MExmnKfTzICYXhkpKgglk42EQL3Ik3x1N0bl19/ofK3vuT0L
mnHTq+6w8GaXYgnVTV6gGyf3cujlLjBNBPnZJNsna20QU+QC0eIGbt//Uci2WHeLahNeDTvzTpGe
P/HzN88NCSc0K2c8gD7BH87bBZMMIshkSpwp0nWrjn0DX6yxSmeCp141MlNhPQHO2XeB4YUoPHPd
lR8Qj5cPmRT+Xa7dKrml9OjdnYRBHC8NOZcv1YITOm5yAVARcvfjVvRtWN8LkbViy4madr+8h/+U
CXCVfu3qvv4x/DUR4JAccD90378PVy/N8f/5/2AsgHXoOP7vuQA3dfFSffs9FuDnD/zKBbDd/7Cj
mxD3AF3wJzZ1+q9cAIv/wvvC8XYg9X+B5v+TC+D+h5mbCPN5XX3kmweG+r9zAdzwP3zX7KGIyzgl
DrOr/yEX4H0XwesKpUNkBOcBurGjxWeCZHRmQotJMbSuW2fNzGGXWUkliZw1hEDL1xME1OR+eLO2
ZOw6TFaf94hSuiD+7aHxjJakrn736r47AGkiqDYPmCiEHY3/2/dA47Jpe8c0N8Q3L9ukEHI7dt3d
grjkRFV96kpHjV5fJ0ZTJSBzMMb9vkXqEGW2UndZJ/SJ4+BdB8GHosA9AL4uZ9+x974Q1pL3pWUe
phBhTNH0a+x1ZD2mU7GtlEbGrvsxpskOL4wglF/+/Zn+fvmjZ3oIYshwSGHhFCr96Dgtavdk1HfC
wejw90u9q+cOnxS81becQ7DQTxrxt1Ie5Jidu2YlhUYeXNbCqS3yZHLDjiteAQMlj+pOGTXf1TFc
Ex7mUC7hFqSie7tkmIuWo6Xn42V5DnpotMa0tRFQIcTtjWsjN22MC+l64kR9r7zjsgFyJIhr8Gv6
pLeXXZJ2qfIRq3Jp6/opsMbxEu5rzba9nny07M4MFtwJQKbYC7owdkNZmOfdAmP7vKxm6Z95CZQ1
1hhsvHFdVasbeXUVHHBZpcwrRGV4RYxF1fpGZEVzsu3i/t6eOHB1FlNuSYNxrZ+b1e9dV5FXtQ4C
x6IQye0FElLmZ6hkJrgnZ6xPLEGKu/eXc104OjQOANiE0xw9rtUN54qCd8PQqlVHZExwoJciTW/r
oGJYrTOqBm+SWxgFg7hscSm81iYHu/FwIqQYBEWUGLWcNs3c4+Cx1NBcWgYdezwJJGfR6KH5ONOs
FEQf3eDiBViH+WHBRX1IGtT1o56x1j2SuJAylCsZy3STeSC2+Hhcrc+kbNofdlP5aYSdorqpVJnP
MUJAjT1OpDivFycwmkg02JfPDC27GhVzC/5MImaV3nS1cKezpg0mtam61sKBU+Xrc4Vno9iVGeqH
qy4YO7Uhd8u47zztvo6ldxCdONXqxX0u4QRA8afYxLMAfr0awVcL8SCoZoskKeqDNriz5kDvOzF6
2A+ZwdlG/DmMlAtqGLe2PRl5PI9W/nkw2/BmdEqgybBzm0dMCaa4mrSub7289cr9Uo81+3qxCqSq
TTJvvLSwP4qub7/wmLwkCiZ7/EbHJpbd6CYpsw/RE0NpisT7PrnU7tFkaZlvdFH0X313EU9pOfqf
Ge4xW1HdZP6HxhvWr72drQvcRe189vJqvUaHlHzHjzDdanygJPq1Mn/OnaAO8FquaxD1yTLcYkuz
VYz6zvu09KGsI137y33WVfW4adbavF8NXG3bQNb6HktlcLeSK1NFhbaXCf98MLhRbxfrWYPQr8Jw
VkKlYbwniXWBAQqiqmO8X2SEIqnRIJL54qNpy/ZrbqQ/hsy1aOJdI790ZQshMhV5qOOVmGVNZnpP
wnSWTk1U8rbdcVKKYuvbZMOPEekS7vpplomp974xuz5jzGvX/ZAG2pYMGy8nne2BULPHSna2wM+O
jSeC1gJnrGvRPfYw+Q7JvyF57yBgrnfujqVf74QGk44IdeqGSKaZNzpRVbcYW6PM7VP7eqrKlQrY
6hMi0TsyYLZd2c63iUmcB5MXFGZVlDams7Gk489xOdfFV+avp+RedBhyok6ZAMMhw3Gfmykd251h
GCuAsxbecrb0q8er4gr4pAxl/6PDAYZQ1VlSZ4PTd6ijNV1zsaXA6V+gWBIIbtdzo6nJKxdXXjYV
Gx3axnVSEh5DA42DP+r8xJ+u8rXp/LiyG3vau3pccYiUzeBDuwKoRQNJCSYVeShCEtYnz8se65Yi
KhoMDduBSbIN90s+B8uVFMtkXNnduCxPM32/3lZN67U7LBAoLmSvsvk8mRR/REJMPjOYbBCOV5Tr
JOyFU9Ffg1qX46fel0p/tAc7Vx9NWOc5oiKrL9BPKEYcyGQ0b5vWcJ48rL5BtPpL3e0NkyHbc5lW
lWIIn6zFZsi6TG1wqXTDNUsgfEI81vjnsBMyjBikybR7mwCZ9bxXqsuZPrOmd6sv5yJ2hHJhg23l
RvaUOgr7Z2heabs3kkjl5iFsnhylLKrb0BjP/KTwlq22THYQNs3as57I7FA3okmmV8sbV/1Zlk0q
hoPMV7bPte93KA7racwr80rZurV7glg7r7yQjmwFmfupj90MXtCv6qjpWruxoOAY+/ixzA3sl3Fo
9kWCLjdJHds6l6BXOk6T1H8oRm/UsG6r4ASsPFAVR/n2dGWPecmAaRdPIEyih61bZjg/CSSbh4eW
9BJ1VmaECEWFGcA7jvwyAi/EnD8tnrnKyFoauCljgPLcaWdM9rWc8/LK7fGmnfXL0Nf3o7cgEsah
73/KR18/4KIOLw2rUxBoPvGGc25JEa3E9OA9x4WEC1bFfoKEfzYJn1Wrbh772pH3rpp1HUEvePG0
WnCQBejXi1SF3NGlWtGC+/CuV03/qMalvkTGM8Q+lMQnaaA3CpJExjRj287uCXEy5isYtfk6y4qX
2kU6H7XS77YVLua4HzomMjApZ9urUO9ce0ImJBM7VoMhpighG+uhT7U2I48W+gIZ0bYlAXNrNqTb
T9mXhOxwZNMFDvoRUchZXY7pzsD18zkfQyNa6bc7PXjpGR3lJWJ6eZUyIGGbOtWOgE6YvNn0LzBo
JNFcr3rHBpR/8Ec6Z5QH93IRcVCJuWfc4zIR52n62ywsc/ATvdWi3y+hIDMYHJS1ESRF5ILP7sge
ULvBbM6kaJ/aVdVsRc0cvGDDDXaiLsoz4tjGc+i44ks42/PZVLt6X+I6itBMB/swKdhVhLUu28ad
v1Zh/ZTnsjjrarVdCESItN3kmzyQutkJgmuushkiMEXjdJH3jWPGmSWf3cm19mWNwT4aAyFfKWfO
K8dgLm5lfw2mxss39P7Pbb4am2FByy16ppSMZQcIUGfEyTayfpLz5D/Jfm0eyKQRG+rL4NZYVmdb
6hqHghh/oBUlbDdUF33ffgVR7mLdFrd15Z2HCUHfhp09CUvcTGE2E4TFKZ0fnlVeFMM2yV07XvGf
hxtpdh2hBwjopOpM4hvUhz61HuzCwS1X4xcLmZm+m7JenGWu9D4sOWKPKm1JvzUYhzFSG2DYBIT5
LFPcnLHsmDdhVbZznQUVSEq7rFnc2VMOR6rtAnty++xWrbqvbD2STG4OaO87QHQUF0lzg8Ld3w2t
ludUsQ8Oc9Svp9TjxLFbzKm+9aFLQ0ao4hQO+vpVTfZ1Fkq0BauBldHqz4OhXj8gK/6Yoj9ECtfD
O+NFkSI0SAY7bCuTSpYspvS9bHSlflApBq9iXQ0MnivUus8ADRM1wEW2+r3Pb7CXjamh8pFRJ2jK
DLJJEThGvHD2JZPcZbQUrty6nTpvQJHvvYm5yJn4bo78zFAt9pnHFGRdmz+myt9RpA0fG8NEcF0R
CW0zyqUxyq8yyLrYXYM26hz3o5oS/Xn2euPcXdVtTq+bY9+GprZtpp2aDdHqq8lsF4s4pdhfi53T
i253QMhH1IespnY7+rMXVci+5gntR0qcG9WgPE+9yY7hCPU2rZbb2u2SHUENz0mvg3unsj7kAW56
wxz3pRIMiZHBlcTagB7mxQ01DYzR3xs6Ox/Chbxs9Xlw5MMygptjv7jAfW/HcCAv6KYYNUIbinlH
XpeFsfVT8v2qvlUXmGrZYqh6xsH62hMwFrVTHWxEa5l7lVMu46kOYmBRk7bUNTZhb/M/68SV+yTL
Drmwdep/rhdBatmy/DALXM6qWuJ+LNdN2r02zGxFp29XZGv9jF0oeDmXZ9dU41b543Y1wuHSCRb2
W7LiXQriKWKzDzBMJ9MjBFPqb4fFQOHTOaRvmD4Y4lS3vqZc6QwSiZNwoEoNhxzqhNrxc+IlDr/M
VcurPbZrE83DwrbXSuwQQd6lZ+VorLekyiX3SzpXT2rykRgLL215akhZmQ7sqIBElck2v4tBWaSU
+SNBPBZrrt0UqW9ggyELhFAeb+TRV8WEgKFs/OocbzJeF8/w1vFz2Io13ZspGYHnzSqG6wwPjruz
pFvf5GaHd6SVoXNWmr36YHMCk/Em/SKNus6ez828CM+MmWh0eOMxY+UQkiEiN1TOa2L5RbHxzKJP
t8jFuh88xgI1yVCZjOBdwm/dgs0o6uToTlHeku4WYeyZ1K6fBvEcjrNL5Fy1MMqeDDfrugfh4TEa
pnzIzFIncaEEcOKSFvXGMazs2hxIaIw74QQv1lRZHAQgUAyi6L0+ZaSOjyqFT5nJbdPZbRAjwxym
eA0kla/trfUaSaY29bFGIf+Jtve+KZsk2IRAN2lkwg/nkV0pmAbSH/l77Wr84I021A9Sdew8GnsX
uo058s2wT+rWbCN/NNJzy9H1M2Exy5Z0DvvTEHq4o7PR6J/gBrsunpeKpySwsEocNznTmpsg8S/T
whnMeLV1x79WFfJMwdEl6O3G8pMvlvRTiqsp3VjIKR6wY3OMBUMepBHcP4OlIBe7577pM57VQoxg
in243TSA2DdqwTywTUaCVjYo4/AbCjEUzyCqgR/pymrO0Jov4/lgu+13aYv0uZwq3GDIkZ+D2m3P
i7FZHNZ21TpbgVv+aegkmTfoKPAo9BaOFGxT0DLNBFAW2VmIwjRdR+tVqzR8cmXIflR4Sca+mxvI
VhxCNB77xvAp5FmYOiqcYrpzRVt/yzUeCBrcVhYbSMTlcqxpCjbu2mnalRGb1jZPnUnvcK15NW3y
4j6bpfQeHL/EAljbBAlsUohUGeVB2AFRjcbEzjUvRcO7WE3f/LHCpbNWPSG7g6+tO7cQw20ivTL9
0HOVu2KiOojKSRp6D+Cfc15OGIsH1TMjLXWC9VWWXn27GAmkX+slxSdZ2+1XXZjrxxzvDjYcw2s8
FkPSPhwCCOl8SQOa4pZEiyz2DIiiOBn7NaOWgYvdoNZLHKY+ee6zX0kmPo2znX5lcIXwOXIlLjE+
EKFFUg3pjyqdndvRISMicgfR9zE1wvo5WOuWCeCBwHrUD5rYECJ8ikdkS5aIrIqBWQZyKyIFkq69
0yikGEqxVgScBGy1yRZHsfmtlQ0cFMFpk0Cgn/ik2xF0s25n0jbGaF2nhVAVb1kuU0cbU9x4s/Gl
IBOTjIQV8H/TFVKukQ7mPt+hDpvrqMwLBLfDsNBVeZI4mS2WzbnbDEVAlom2OS/URFofEv3Cu3PK
NQsi0kLsx2LBshBZfYCNch0aZUWYScvhTPlm1cIvdM25HvWS7JYhId8qG3zrvPSWxNrlKhug0Pwh
G6B/7XC58gqCayNUndknoyaKJhKZq24FdasVGd7U1VtvnfombtuAtKraKasEBKKjNUIPuH4PkKSr
fVjLiiJfa+MuUCYsvtmLgmgQ2Yl85zXdBG3f+fVGhHxMKuyqvbXWlCGnKMly0t7BMsq9mTjFbTfM
ZPEgjjDltsuVTllYNsCxzochi8TUs59LznD6NQ0VGM6YYxs/eJIpKOVG1BxRuwQF5LhDB5efoJr/
gDDTpFMpHVJXYbOOEMLKLGsQJxDmhfc5CthS0A345t6oqn/26YlD7IHtQ+dChBHK9xZd036Wr+Ph
Uqge111bOnnsZKMTW4M/nZF2fUon8IePdvhQWOnxhCBQO/z333BeMSJL8xpwXgIC2N2lmi9YAryU
BnLtv0PK7y6FuxmcCYtweMhHPvYlOc4kOqUKLpWgEBUmB1zlUSo6q+WdEDK9d7mEXAtWmtw14GvA
+rcfy69R+kkCWOICaegdCYCMFOztNaQvku7ecMZFRAP3SX0ZmFkfg3jU1w0JS7C7jfFg93l71Ser
snZ/fwbvYHXuC5kdkmxwWgx8RyspDb0+zwkyjm1n+aLTbKSjqlN28CTdUkGbN/98OfQHQPg4PxFm
/JRQ/Pbt5knb+ePsp3HolTmqssWKNXDRGd6gH4EXOie+4cNTfYNEh6TrAaoeVAg4C+wjstwlEMJO
TQ9ammSS/qWtZRd8KpOq3rpKGcuzmAwrf2n1XG9Xb/B/QdP/n7H8X2Qy/Pa9H4LS3ySZX9fd9LK8
YSwPP/CLsXQskszhhA6KLMJaf8Y6/GIs3f/4B/HMz+V4iHE9zDH/b8ZS8EMEvqChPCQlkJnIN/k/
SebiPySrEv1jYlRjv8Ak9Q+MJbf124rxCY7lTUClCYRmMsjrOOpF+lZPJ1ivsT3n5lc0Xs2NX3sC
XZ7doAVAt15etnN4avbNYSH+n4V6uCwDbyCahMAOjTT0aNdbAcNNGl4/hqWoHhsUmXtlV/35b9/C
zXsKVBzo1uPLYNaFKIYrocQ6etvDajTaSiVeTIb5+GT1rnHv0Rl9rNNiJJwq9ewHZ5joiVtzCAY0
4YN7Xwz48SKywdCY1Moc0n1JXKcT4/oKV6Kg6rrfdmjVv5o/n5BPsvkQF/M8ABCTH5FHjNxGGceZ
ZV2lS7EOcbLg/d6WfW3OqHG0esi7lmg2hHqK9BJbW8mmNnPKfjyyLlNMkb6BMTiJJa/nrB+/odEr
09ie6rGPyZqzXjK1ZkSnKdvd1MAuyQUWtOledcDT21al5qchSOsBXqMGexR+jSOhdKaczHHfK/UH
OYn83ikyVCSWnJiGPhAjTBb+4hTlfg1yJc5WF/88hpAcsKIXuYu6aCZuqdS5s26stEjOl7ZB1G41
U3dtLInqtxmTK4sNk3ASd/O/q4IodGoOPzaL1r0hrtC3o5I++SJf5/YgxVI8KdwjKX5gJ01PJWy+
3eZ/ri/IfKh+1reJUOfo+NHmUjtWajjg37WzHSU1le9BDrZulW9Sgi1PrLQjtc7PC/ICHTKpDsvt
XWQSqn+ZC5w4MZmhFRMxsrqAeOtmrbae02Qf+8S22+2wusZdqAejxcaZp2o/jEjlNyOaSRW16ZyA
xedL9tkj2f3VWRORYd4Yp+mMhH7rR74EA+BkuxS7zggYbWs22r7TfdAdvirCpaucpPVonafuPNFl
J4GGZZFsDJnVTtQXRhvuZNao80KkdIwBwXV4pcK2IU7Nqo1PWB2bObJAOUeqzqH7kJdtVm08nMXY
3IskfaY0z/5NuPjryVkhfCiTHlB1/HyHfzsiQ8LigxKMLIbUWbeqcJN9WszGzjYprNMmtE5YmI8E
Qr8uiPbYhrQVELbHsQhWDulXoOCKE7IQXjGAZLEiynNjhM103Xcp4WVFkuXbAFDlgXDIBB9NUbbb
gKyST2DdFRJGr3tcvQ6Glzg4sEePOL1iXzD05TN8i4AVLWtzNwX8FNxTdULZ8fMYf7utYf0QzGpF
2CFs+ziELKlEkFRImhg4XAdZ3Cd9elHSvJfROGuEjv2wSGyxpfa3OLSYeizXlUjBNC95T8nHJpm1
UjOuatLsyG1q10Hhd6QGchFwqhatStuPxKA2eiSyxA2miFC5EQLU6eyPxP2D8Q5BP+K2zIziVBbR
2yr18PUINMzELCClcYR5nMOFt6ayXMZDxQ0f/WqQZrXNvbE6W2FaTjzII7nO4VpEjHnIsnmaeBSO
9eA5t9GNBOzFNjkLIwG5MzwJDFydbTwQad5MY56+ES/YPLdrml4EvkswYe5U+b8NhPx5J1TnB8cv
YW+EXR2R+rUGOO0cI9kCI7ZbuFEPQtc47JmBXQI4I6oemqI6Iaf5eQC+XUm4TQK86ABK+B7cI3H6
gLGlLYHstq5mQNlmKN2l3mXYoa4daRAjaUKpMna9DIJNLXJyWnSuSPoccs+9LNruMOrZHqHKM2Ip
yVhXhWAsRFgDUed24n0kPJLWuSIc2wIvq3J5iVLJ7mjjpZvGuJOSJ8Y+s8spJpJdOGmCTy2QOUOx
sdnoj2OQ63bHFA2v/EAqa/rkIWVOoqZemc4tzMU3Y1Chkc00NAwzgq50PxFQUtXnrmFIEhRXYaa3
2TKmZ1Yp3Xk7FUlznpC7ebBLZeVHpp4P3oYddd33qIVHsJFwdiOFevfU4PN3JxKRGohQfL5glGso
eyhVftvmBrUmMuxUsbVLHX5PhzY7a1cigWbmgOzM3K23f699/nw9D9MaFSJCaGrL3683cyzQ5ZbF
Nu2bZCcApIgOguvcaMwkW8bEeu2JxfTuxaXhIDbEt1DR0coeW8eXGWzGSsgDcty55HUlVmcBXb0w
3Hx6+PuHO5pfz+tyuNZB/UcwmyAo4Kh+JLSeYE3qkK01zdPlPKTOHhhpqaN8HIcnRvGaY4w4er7M
Ktncr8o/4D2Q1gaQ1Wj/OHE376pZ7oakCk59Gl7fPo4OG5QvG7CfYsu7ag3nRWgv11NzQKY9nV82
qG02NbDCtzlgdAZMUP9oY4PfrgONobNYyWXdpe2eeOCTiWtvG8Jfz+mQasGSw4yFp+jtKjAsT05t
7sE4zqnMma1WW7eBtVDzpcuAVFrmS4OhcuJ82ExtKsF8raJ8Xo2OmfAw5itI3yItonE9Q2SbVuv0
xlRpE5wJr07KqEVkNDCuXkA3/P2h/mE18fWSkI6FgvyiY5u8nFuSVZmwQw7e4p81Im0veIfNO9No
638+BshLQzBKg84OQbl4tAv6Axoqc04M3Mt9/4gSuoInTMqXJUmt64CwrGflr/55U47rTsNXvKao
UU6MGvnD+3roD1lEfF3UkEetyircWSco+GMIaTfdzdioH0a/zPaefwhlJa98PWVQPxLe/VwdfGiE
2gxoOEz3O9ojsF60ucG8oZgIjcbbD31pZnFhuogjqiAtHyuwzY/Jz6y6wsOQF/ZNi2oc5gXxWVXO
NjyBFuROjm3txFOxtLtltDmliBQXj9nK9JpN25jZI/ElfrP7+wI5gph+3T2NMGU3vksfVOvt2q6Z
cnbYcQQD8DAwoWyry3LjS9yG0ST9DP9g1yAB4HxxdewO6QFbNh2NAZi7+QpHYpQ7QDCnQ9Iz2frE
7YnDw3tztBL8A8p2CHqgkUeV9vb23AbZfteQZc/5uMoPE9ZxI8bnO32cJAETEQk7wY3nVl4Ta3My
LiaITwK8id7u9givMhsM2kC+tqiwv5wzjVbF0wx1ImE+YJqTYSmD2Lqha64LYrd6PMRVx9wTizzt
xiB5IB7s1Ss3zBclYckMe2QTfdhU46OTdPMcj6NSD76pGkVSeNjrL1OSzgp1g0+TADnF7HK/mB7G
frC/umVQ/ICMUmbUUseTEtPY5N6NMJX2rjAZBh7BmqCxLBIv+EhU44Hx0vN3ctjT/spLFH2NFsbA
esHvw9mbpC3BdR16vcNS6W5cRjl9WTOh74i0Uz6TOj19htSW9nWVSfklhZP5hlC6/255lTS3pqlg
oMQ6Fi+McmQmwNJXHG0icbA+YQkpWMxonvyIoTuOsRegqp+TNHfvfHccT5kK//DmovlFwMrugXj2
WJOcJEiwQUvwNXtmf0XwOSw9ZokoV311vviw1ScW/mE7OlpZnK5UyZh/OHF/pi7+Xko0OkNPUhqx
ll53302LG49NOuxgMu3d2rnMY0sW4exoQfuv3iDGnbLaU4kfh/3o+CbYMKktDjsHVc3b5U0142aG
D6kAjODuiqbsoo4paOf27KSxBac6L6m6s3qPub+Is/6Ls/PacRvZougXEWAOrwySOtrt2O0Xwna7
izmn4tffRT+NpIYE3xncAMzARVJkhXP2XvvKMzgrW1F+2BZaNgIsbsZpXdWt6EDkukusxLypT4lu
gWqhrb8Hq96b2sbowSt/ZYbmy3jnnilnIx3kb/7PyXxpdYriMWsoYUILfQp0cyJiJxhRgixhtxYc
mThaja5vzwW4Yi0rbRhOqtl9wVtKg8dd0DTtZaUqdxiL4ZTAy9ftsLTdxYy2ALMvYJXzjOLtov7C
Dk40TaXIvj9Ya8ykBj6QOQCoF3Tursy9xTeVxD7wcFPi0iwv/QScW6CWy7xKCVoIHeTykcjGQa5c
2w3gloM6I9Gq/6JZFJz8qljcD7NQesSAMHGGfCifBvh2H/s8jVVfuJmno0ghp2bfQD1+Igu8SfYO
quNXFGCoiy1rzh/NUUl+jYUhs0jLl8QIRy1jJz0PBZCGGRYneoJxLR60WWVdc9O8HQP2dS4JACtC
DN/x1tW7nRAU/ugcS1F8ozTVH/HsEkeQ6vlA0Sap519qGyO1WRB9fwKzCq1g6TPCAAe7GT+tvZa3
wWLU7Se4ZwN6hLZPfzS2iWZeZg0iydGw0wdnmZF50eAx4GA0qfWh7kdw5raqrkBvycYyUKhWI8Uy
OS4OwRAKPqiWHh5trylGyWGPRnHv1l03Bjm80GfY9MlrazkleSyElj3msmqerWmeZw409fBHnRaa
pOhYmkMXq9ablrsgisi0Kj/KZLC/NmPtfezMsf2MK2n+Jj2jxKs1xOApMjAMSCa9mZyOeQtCCSA3
iO+S/n7lZ5Pi5cBc8Ogi9pN4qae07r4ntPqQjw1wloIB1TMo67Ryv6DmW3L4HY3yYFpjS/wVCnI9
pIcK9wO2CYI1G3noISOV7kPuWASdQVLSbky3rukZ51utUsyzGK809d6ZN7eTCVhMithbctjxDFJO
RW7Vac43nNOlgPmdP7r0JwLRTe2eItY14uc7X+92xHYB3VN0Zzd8PJ6G5tGpMQ+HZMnYARkD1W0l
UCuUlX3NSHFeWPhb72djhQUYnol+MlPoqVDA7GcegRqoSvwFccJDtbjKDcFjWuSkg/l1NQmb2Vdz
Ot+x9eufUJe112Bz70yTLl1T9kh0EjiYnWyRjNq0VjKxvNDVF+kd+g67bqST2UFlIxmmONIGVAdR
CV5t8i+vUu8NbWLRosyGTYtLOH7abldopeFB1UlkXt7OpU1jmAIZqTBTdbuWsj0kypJfOTS8c9xx
MT8DT1Mp7Z0dGuDDzVa9FLxSi27MqLG6ltVhzRZcAGSFLL7XAHMoJzSDmjekVxaId15o3mfulQvg
Iv4uH/9Zl5EkaV2d10ooHAegTzdgseABB26d2YDSm755ufyM2aSfr0i0bzZbG9QtTHEn77SOpCZF
XBeHtbCJBNK6Vf0pcsg8uP7RRh4Q1i5uaFuFqEJvcWNtpyVgTJ6mzkiG0ENf+GrlEqG11Mf658q5
pEc+qCoeHs5tlqsUAjX9XK4EPRSzbqSBoCn7EaFm9qsaJzbTHXXEB4SWFNFSdxDPKVviOppN0Qm/
JhCj29Veaz+rjr4uPuEbLAczDV+DRduzH0q2sgthJXX+vfYGMjcN1nwDy/oAlJg8N8vFnVyKu8mh
bBGBoaUWCZdiuNVaAwFcP4qC6WvO1INUtHrZnAEUs1JqIr+rHkBTNKX6/APVokuTKSYnceb2EXHL
hEXB8/T6p+NMS7+zdVKHQiBYVoeUBmCPvwhEs37bINFE4ezOX1fkSh+IwC62KwBYEJjGiiCUgD3l
S+FtKR9JtSB3K1tiSbmyREFwqKPphxBeEmMF3d30O5mvg9+oHRCminSjP6QXWp86Q8ve2O2leCha
IcTnFNtgFs7gNd+QlcVOQGzKKMOiNubP9pDmhMctjWyDudfMlhCtnBiackgI7cqaMlWCDH6WuEf2
pD6VsdeMIdkq/WGmkMZ5nnoaZyY0HgUGOqf/46Vai/KgXtTvFX0FanymHAYfh5B7G7ebWxhiRIPO
bI11Glst6OLvC/Hmv5l5MhOTRQEcsUyW5sZoWNg5fUg02RrLcQe4pTZfmXVAReZmtcx7tSY054Mh
k6mJaLQhviY4mT+lTOPOvKdJsmo3msCQHgyxiPUdKWbrjIqvzttIHQQlSXp0rhXUeso9W6Kdfsxl
QYRwDyes8Um7dZ6XVCFSriDSh4WRfWrrQ0AprAB1v/k0AfxYDjai8l+pQLMbuoq2/Cb7y/otPL4m
vzEV740djOXcgsSv633qjk56IL/Yam9TaiGKb9du/WaAW+g5rZfZvaXryRRY3bYdRj0HqQkLGvIC
vV/uGkutUoAxhj4CKjOz72CYzd/aGjdekLWkdBHXu9AL81oU9Qc9ba1hJ1GPraDLR6n5BjIqgdZp
UqLW6qQRmnGHog/noxgCeoL1GrS2plgo6OK5J2c5QXNPGm/1hSsp6lBPE1R9mrIuxo2mDmZ612WU
l0EEDKggLs9H781GEO82Gy1Fp7NsFjymFhaSrY5iGtiajMSxfGcyl3091LShLCrbTmsvT4gmLVw4
NVXlyxfwzhK/eUOJh6cex0p/UshxBhXEcJ/zbaVWdbtFaDwI4rP91Ev+Kc9wO3dwAkHAydrG2Yes
0+PlbWiGXjiL6YZemWy7ZKKwI2KexStK1m5vNZaxQwd2jSx8fn9YnCEPMDjZ5/iZj0dFS1eb6kho
8gwc54YpWnLOXZBSu2p+5VGeL6UMReECLi4qMGpwx0PJxSjUdqK6oq9q/ZDbKEp1EGCMZ+QfnJIn
yi7RHp9JL7qyqp0vo4xMSKVmbr0ZJvzjkd2UjqfmoQSXU5ZEVEyAoCHQfrQSk5YnSTDRv740mk6o
sadRn6dZfOqnLJOaJD2lpFCDIpllyVg/WpRhnmAOdlce6vmmCPewRmOLwhAMMu9kuZaZRwCCq9hh
2lUU2doBtnHQ0K0XvkEwxE0vYIXkmG13/3yLBts/tEGIYx2QgMePNEtBKmedyttqz9qjWvecBxLT
/bbyjl6ZA04oa3+/DA7HoLQwQoIYO20DEBgu1NEcvFAZCjG9NDJVw3EaBEa3pBj+OF1mpvu0wk9E
Fmoxh+yY4jniuklMcNdG6QKjEaQuyMQ0iXxEcXzl3PHOR0TNU0eYZoGAYro4fhjovZgi8bSEc57h
qtLy9VAVyhCaHoyKy8/9nd/bhP/pYsFHswOF9XioJLOGbFrNOETbN/u6IvOQTF4MJe2sPBJONUX8
g+Fabs35NKyZ1LHpkMBS3uhrx6NKwy5WqZheaNDvEvsSPOMhKwC0cp5WzCUQrlLf0O4FK6/rg/rk
dEC5rtz5ew+Zkx09Joyt0OxO3nSaBSVWNDUO1awt3yqKKS+YHdA9lDQKn/75KW+EA31D56EiOG0V
dJT9TDvH95rUsu3RVHut9BM+s2ynmVgBUz1Rv1lD3F7Z77/z61JeZvqHNc9X7ZrHz7kRFlgcqeO3
9bI6Qo+avZHxQDhdX+KGbcU87NMhxSp7+XbfebTIWpirtvY4yrST+RGYrGIT5pyyH0AKuHckry3b
SER+yAKHK2qJd5YB7pBiG7txA97CyWCV6ihE1JJPnFFYj9xKddGemEQRTUIWr1IO5o1hzY7p216n
pNG/3+kmIFVZ7XjIp01xJ5+IXzchxgqsD5/J5hpvqO6rD0rRe1eGeue3pALB1sFEq0pazcl9wg0n
st1ArYNtrtbugVoqETYejsglheQKtgC+XDPr43/+TshaUK0Nf8D/stwev0OtRfCSZdCm1XrDeXPU
tv6uum52o8WTdbj8NLfX8bhiezzUyS0acztks07PNBWULYICYCjlHcRXVz6L7c85HceEgsXzpCrO
Tuz4lihTjrpKIESUVUl177pu/wEWtHVPcC7iNkRmu8v39RfPfzqgjbhPVeGuWPqpYmTkEJnpHRxt
b0Laiv2w9DAkgo0zGzS9ZvMYp938ufUSD1d0PQ5PxJg232mudfuYxg8AXkVTsl3F3iBBMJZV1uay
IDVZFtmNpcW0by9f8QnvfFsjkVuwPlKlIAqbXc7xI+I0l1HHUJIombq0Ql4qiq/J3CTDh5Y6G83Z
eESAH2umh/2VPcHb6JQD8DhCOTJ/8ooq3ws9cZ5VBDxDOGC4pOzb1s6PjjRfZW/kffx5Ko3kh6r3
7dOCVghHC7TgeYdIaPparuC2QmJ+cOnoplXq1A89qfuNPlAjuXyv57MV1S/EntyxCnjVOnnBNacE
/G3D7jMxj/i5XrqPi5v/JCZI/3J5pHd2Hgh5WHQ25ih61tMta4amvHSUXEQGBePdXPbYLozJ/Ti4
GU5OT18/1mo7fxrZdD6aW2AtIVJxz9G1wS6ba1WUZFWJ5jV2aOZcvrbz6YUtLYJE5msNiaB58hTW
ZirIukr5wSH/7bukXHce+AXspMSJaQOb+dRakyuv2QkZ/O9rBgtmk0h4bP8QQx6/Zi6It2yBeR1q
kzQtmgG5/pCqxdqGTYVxGS+71pK/bOYatpccI/8XwlH6V10dW+8hnnocWZ03Ux2K5UxqK3I25xmD
QVruAVRAeLz8jM63LWyLdY0NCzQYBCsnNVMkWkKMYAOj3qFwYw4SMG/XLoUI1SlO3VvLwPKmVaPR
R2blZY8ce70/ly/hnSmSS6BkuuGisN2ffJcs8W7uagLN5pqUu65Spj+ga9bvl0d5Z4J02HiCbN9O
Avgxjn+WVvZoCoiBjmqxFq1fzJoSEfyYho4zDgobBwoZl0c8/zQ2iRtwGqqEaHNU7+TGStnoddul
VqRitwdvmxI7aa1O+4BCOt4pdaJ9TFAH7S3ZdFivCa32XYFhEgSu033GbqzeD2ua71ONPtblazv7
2YG1UalFIkkz07RPeW2YglWst5DC3bWnKjay939eiW4TkdobrbYn7NhNAjYa4m1RzDkO9dJGv3L5
Is6+Ty4CqbDubnhYj/rB8U8ixaCUJRSfqF6qGRlcud4gp0asQ2S0X04yvxXZlEWXB/3L5DxauDhh
sw7wZRoUK+imHo866GJW6hQfKI7NnhKhaa7tjn0rYHTdmPI68io7MzZblfFJz+PkD2pLEDFJOf+a
+7ihkGi47RsJwSTaIR70Yj91XWp5qyzin3qtNnDI2tWG2joU85szI5Fnvi86dyeyeHqaJ7N7YhOb
IhXP4BOEVYmyObCZo/duumQl1AZj+WXZWJmjHkfbx2JSSaVe1VmsN5OZOToIaWkRFG5bVWBwnclH
dsqTdQttzLCv7F/e+Y2wt6AJ4ivctqSnv5GJBa8xui5KnawJK1l2HwbbEDt8+3ec35IdRQrv2otx
NiNsOE8sNQb/0bbV5fgnkv1iybZuoEZgCD3UFMRnv1kcdCWX34XzjtG2YwLqxFmRv1nDjgcaZ7tp
Gm3l7iBJPYwsqoECPQhOb2dGLdFtJJf38uBBriGgc8Tgnyzat8sX8d4TZgNM64IvgEnw5GaRiBmt
65hd1GmkeFRpKiPmAxBrsjei3DbbA5LipLxy62dHDL48lRIMNQOmflojx3euoRNCtLn00VL1xk2F
/zksVfzKdhIXUYJ9YS+7/mdX9eoVxOb57W66MgQbVJtAJJwuj4lCesyYa32E/Nt70WmUBfkoW8OX
XlYCsYe4FHRapphX1uWz+Z8b3l4oJmT+wiR3fMPdmpWOFbdIsbUuf1yAu+4ng0DjaSi1u7nMxl+X
f9ZzteQ2IPsPHu+WpXuqluhMUK7lmvZR6uWqDLustMK4zOJ2E024b/jds9DOuhLejma0fYDxWD62
80J3PtU79Rrp/tyWs10PKT/Uim1UFvbJA6gVJ1lYU/pIkbKuUtAZndGSNVeOArOlkmG/XTsUNAMu
Ei+aE8hKgC9KUw/qso1JQKIydKd29VTcuq1h5BEelR4eEauDzZbaLhSfmVNr9l0x083WlTX5sxbo
iW4Re2cfZnaKPxQTqT9bbF2h9rQlanWCOlzYLirb4bxOzfW+h0H3oowoMfw5daYpdOO+/5rrM97F
zFS5qIL4kQ/JWICQ4DqeDWPJB9+a2+SbquQbiadfJ0L08F5bwSLU9mbLmen3jWiTZxwX1uM6l1KG
sMjig7eqRo5EF71mhCXDiEOrJaf+lXCLvItmpLx7nbZLlfrohmloAt/10i+d16d7p0hbDcbMnNQH
CCayvWF3jJMy7ZfyxuB48BViLK0NTECrccBVgDhoMoZWx4o8Ogd61aqLgqSUbxKHMaGjLcbIKy/9
ttc8XuvwfHEEYAKnNohm5/ilbwSNsjlt6qhT5HRAtOQEqpmtB4tGxJV1ldrA+WBU+Cixcvyk13fK
0W+bGry50MuIvBp3eJ7I330p3Ap+3dRvWjllVpxfHFFjvEFLurywOzL0z1WvFHLH1kj9nVn9MqF3
LGo1gOvTvWn6QNKGqyqrvAPvM3zNKag6N92mTbwFnrvo93NVkeNKfFZT4wJypi/e0JHh3UGDMcNM
XVUWyiGvPmeFCo4K+BUlwWXhWBpOKPK+er1N2NymwHc/doQrltGCcbgkiiRTu7BVDWw6o4N7Zxr7
hrQTFQNW4JF90/v0LRFAmfNoWfdWl3TtgQOv92Gp8va1SCsI3TnwKNUvkDs+aRL+Gnm5usDBPZjI
Dy1vVD7XzAQq+JqkvqeFC2iCM0Df3jot3A4i0SkvBQvvnRUIq6x/gFhGZTYOdo2PqEwIRrZm2zl4
dS+mXb7QZGfOsQTb2kSbggqVoRl0tJLnUBaclEK75Fy4i+EFmdG6tg7FYWKGDmlpE/uB8Ud7TZ2k
LZ9NMRlWuAykkuHOF+oNWT4jop7FyhofqSJimFxJlFe2M2TR47QXQN4H9zsZNrzSXqWl5qNJsI4R
mKhwSIEyLRk/QZyExjUPYIkD5BvDC/p7c6L6bqR/ej1v3c9LHg/LPtnI2Eh5ZuB/BRh9vFW0+Kzb
xphjLygEV7Trkh5b/CiGufjCq93nH+BFzU+FcLQikjH2hnDIvJX+J4D0XQ/wbgql1ivzg6eJ/Nti
iNTco8JoLNiDtgyduauALdsVaFM1Nqcu0HOqc+CNbOrmnqWQUSJVyGX7PgZvGcSNjNk68hdhYh5N
hL3X5AQnsFMf87BMze6Ndmrm7rBhtl1QF5b1k6Q/b6HyrdG9jRODONrYWT/1rao+d+hT+sCcBCnV
s+6lz3DGMhFaS99/ybUFc5GWj1wUGHCYN3je5CPKHfHLxj0Bn2CMSwow/SRehTOBueO/mtknsAPK
vmlrQ/20JagWT8Zor7pvZRNa6qHLQcAXs3we09H6cnnte2eNp4LhIRV0tureaaqK1IdF5WGW0QpU
jupPsgabDuBQtTpKo2HRn4vMWK/saN6Zfjg8UppF/8MavzGK/+u9sFo251OLyVpxNzhO3WxB7q69
c6mBfAPaZ+3/+SYZj83plvZLa1A/Hg+CxjJWgrm1qsS6b2yDg4Atx8jI+uHGiSebild5TWvz3q7C
wKKO2IV+HVKfkx2roqmdagyUTZRBGWDC29b8Js0W5xaRIhB/xFzltxIMMrprYxqKr66TVO0BnZf9
3OfmfC3C5b2nzvbZ5YSBLpWT7vFT6AHBkl6bdpEDUOxbu/YoPJDEhkPar8RfL9derXdWtK2ugnma
Jil9pJPzSN5PlZI5JrRQoCef2hYBBGIb7x6FTXrlB37n1jabFiYtdGucFE9+YKMlX8PW+zGiTj5/
mr04uZFx9epiG32iEnatI/rOjnwrSG9NSk6obBmPn6Sw2koWiTFGVayTVkWvjorEorQ5VbR8jHjr
2x2u5eKmQnf54fK7fF7NpTO3NUhpNrDtxrp9PHjaJM5sjNkMok81DgguipuGfzcEQ2OTOVAOEWlR
yg4qiUY/gmRMo9AQUPbWTHaXkxt+Xdly19r6bPit4zahLbtyp+qD5YZXLnV7Did7mk35jGBKd+jD
/PVX/EfwNdoq9c4Rll/S98U3fHTiAx49+cWEogaGcBbzC+EPakQ4hPXZowl6yMd4uPJunLs4eGA8
p78yaHpgp+89Fn7Prpx0QnRVEKNmDkQUfSkFDeWoQOPZh+SltZ8TrR/tEOKFpuLazsuvI9iP74Jl
czNJl83jjGD7d9akKsFy5uyg9C8oTkEAnL6jiAbpGGvrv0/OSNg5CSBlpwB0WgirIVRWdr8OUe0t
zt2IkjUapnS6U5uqiTI0/bfrmpdXdofbcfLkR6M0zGmIc7ZFU+lkmlAEyk93oJlFTkAf6lbVfasb
YVwtub3zcrDcQIXeHEUGp/vj9xgpSgbaYVOt1aMhd9niVi8d/KJHt59NdLaO7A5l2wy7IjHbZrdt
0O9jLa7+j2dMNxiJFssDYJBtFvvPO+qVHHEttxkjojDk3pxV7a5bE2IVDTW7r/r1VWPlvrLXP5+u
ONzRXqe0RfWE6t7xmOhePCCUjJlWWQGlC7Ac3GnDDTjtJVGRxMY13Mz2Jx7/qJxrWWGwDVNFJBfv
eMSssO2xVFcmyCUttNCUrblPkrUeQx5p8lEDT7cZe3XUh/VgpVTEzER7bKk0/1DyUfvzzxMDBg2O
3Cz+m4v5dGKgilDGrZzmyBVJgo2MKcIgUPqgzC7asx5MQEXyykOWq5u51ksxL5ni5fJFnPvccZoy
iZMgAogH/cHJLE6Ib9dLSFLRqBm9FjUrAn/C5SrvTno2oV9rp3AhLj5naPJm1z21qyTpt5au+QSb
GpK5PgjYkMA1u5fYXtoiyrRGWcKFusULBF6M8faUdzd5OhbzYeryFKyomejXMB7nfQzmWNp63oaJ
p1pzeicThYhUTO0cYTgq6fKv/YHEziJjZTJ4dlJbmGK77Abq3BLVSqoZyDLR4vv4pah1quA0moF0
XadvylsiZJpInYzmcPl5b9/zySuI1mHrQG7TCkm4x69gMyzwPIj8jCz27rR4wHANVY1qD0XwJ5wC
y8epGtWbEmlnpE9Zd+U7f3d4SoMES1G/007DmKiTZQsqOxkRvUgYwZQZ3eJLZ3Ti+9KpFTfoO1rb
yHcLiyxHc0HoirI2Vq4s33+braePAUU/Z292Rhv36PgxrJZbUOxD2cIq1LgPPQHWyX0K01/7gNAW
G5KgO/Yxppj70ihAiR4tfZ5qNmmld+uRPJkf7MQwQDLAVpYkhrpAIUgNBMDSynZJ/UnjVOt7Cmmj
wUKLVb8xYgQIuA8To8X3nSo/KyOjpF2pLZvvpTJLlMRxTWFbmxVM1yX5z/DNE36FZUTALDsruRMz
1GU/T3GZh5loxUFfHYJsqhnkRuB4IrvpyL2mOJuogKfrPFn7W9DO/U93WJpvXTyZnwRhl/nXOTbz
m5aNFdBFUkojVy/MZi9dz7x3JrvyAura6hUt4vlGFH0NfiSVTRsiidMd0yQHKliTyYduy/S+Mjm6
ke/DS67X1e7yS/53p3ny87Lpp1GyiXpYVLbV9T/Lyeytnjqpm2DL01sTjqXGUTRskGyNfpyZehcl
VDfKR00RLQdwAWcH0yMs699a37XqTWWPffKFV5GWxeVLe2fRoWeIMYttI6Xr0zIyis+x7Xt9iMY1
VV6sJK5CDBftr3nqvwOKWcPLw72zT3VoqpFFw8aL3d+pwmlqY3Ucqq3GJAw8yT7+SV7YeFadDDU+
UXM7p1Br4zYehqaEothK4MZlXWgQsPupjDzcL1NAcjAi33q2saY3q4FVLO/66eMUL/HHCTG7eeWy
z98VB7ccayWtQOrtp8nyDkEpRCGvOW0G8hbh8IzTbuzm+a7pk9j+98EYiklJR5XhsgE5fll61hYh
9RVMkNY6t94qu8h1yvpO0Fa7MtQ7/RMWOTbB2wRI2c8+2dZ5HYdUnFhrVFvJdL9qWvNdoQq9Mwtb
EHPLsHCyEYCwaAocr2nyFbGke+UdPK82UKxHLLW13DkUuts//8/X4cSeTmfcWyOCBdbfiEicL4tX
g/HoksaJFATPE7p2q3aurD1/P/Gjz5IgHyqeEO107NyYQY4HTqAdTXELFaNbcJbdQrRWH7t+zfMH
q1zUZpd0fZPtE8oxLxlZny9kcWRfLC3HgaQWs/uHBm/yEQ48D8zKaQyzxqPH9LOxaRe/6FLSFSZH
SpT4MRO5gr0bY3K7pSQMuRwaX66lFQcj1L/Ct+PR+m0qg/tcd1KMYYPybr1NS3X51C2pugSuPTbo
c7iyPzaV+8lfYqiZPsVJkd/0vZN8vfypnv0qPByeC91vfNgkR5yUnhE+JqYu0jXaqnGgNOuyuekG
+LBRPo8aHMIZ7KA7KeBELg+8vXOnvwoCZh0DMKoPXr/jX0VWcHYpRavRokPOvV1ivWM1wYuDTWC0
8q9NYmcCIIcLK9QABft8efizb537RlmGIJK2qcWp+nj4XOAGT/Ke815RsM651oIXMNN2K6j5m8tD
vXOnlNj4xHgHkVGfOWNNgR6p6tZIuBT+/KSjBe0LEumipJvte2lyGJAevhiPVLn95bGNs5MWPysS
QZ1txVaNOm0tpKnKOUqQjguwCD8ndhPo8opXtPd1rFVuuNC1rULFJTKjSKdSCcy5omYKdyZLDszv
FvXbUlWXmykWmPFUucqQurqeRclixuSSdoX5WeHy3VBCXhuAzmTxrnQ0CN+DWusycusZmvs61M2H
VZfWD8Ku8cfnWitAMk+5F7Q8F2QXXdlfebf/9u5O3jHTRNwBbZPnT4nz+Ee2Zq0xxpj0I1K65+ZW
VTTtdSH8onscE0FDARJVLXax5ay/CHNYISrhV4cqrzoLSeGtdPZl35liM6mtB/IDoIZ1VUHt7PKP
9M43uClWiZzmTOIigDu+TPzpVSyNrUbfQwv2Mf2vG5rGdZcHqkn2vBeY8hLf1cmPv/IVnu9ZeD9I
xEUZzLbFtNWTLem8OBWT46ADi6mUNZAydb9O0yDfRm1kOsph4T675B77KHOcR8rFPUjmyc5fTHxV
AS7b9MrXcr5YcUXoI6mwASbkjT2ZGFyDcANX5Y016OF9qqtJ3qxM0HroVJl34LxW3w4s1CEJ7fmT
N60EHfRsrq78JueqIPSm+HSQIW5lTOtU3Kvhu+VhSDXK0dYqt40K7TBAubRFMWlG/LtxgH8EpoVC
fqo6Kz8kA8JPX8XKWIPAT4aPTGmAGIwWyzYJXVSJr1zi2abO4EgF7NIw8BQ4Z5VIfbRTF/avGWkg
Mh9rzEUBn632CUx99bUomuLX5df0nfEgGzpsJNgcsa87+ZrwvROrOk9G5LZmXAXECsV3maLkL46Y
Euk7FTPRlVs8nzpBsFAn2n4HwoJPp865ttJELLkZdaMWB33vpbmvljlUOUPikcgySQ8wi9edi5Vg
vVKpeedNZGWCv0XVHKeNfdqKx2q94B13zWhKKF13woMfn6pNp931xMvGkVHK6gBVuOP0ZDa3WTqq
yZ2JVvXKWvXOg+fQzCPYus8cHben9J+dU5uPjeWmlhk1Iy7QARP8z54zdMHOolCnYEn11bjyFZ4v
jxjhKSrQHHLwGp1t4FdvNsxWWBHh8vKWUt5YkSvRKXednZr57p9fLEqc1kaG3GQPp3HEea3TmF9K
BnPJnMLHpQAVLMSDTMtXBCHNFdn+6eN0eJhb/Y3V2N1YUiePkziuRRvTVuwyy4A4CQfyFkeI7ENt
Jv8EwDR8h8s3eDrB/x0RdB2ehG2vAZX26AesasE0bqlKxNph32P8HyARtPWTCvEFx71eB1DTr0lG
qbTzx/53+duGtWnw0xMB5Yjg/HjYSa9iZ8m2lPB00YmwT7xmVyzt8qyNiOD8xhuMV1ONFdhVTU1x
BsKfduvRBibbPI6BXwvO1R/hfWDBmuzeIAZoqPObSs+SJ4C8C8f4yrCaQPZSfGoTo/psow8Ay6nm
4+sMA3HexbXY3LFV0v8cUnX8Xi4D5FzVWm0HzDq0/QDEhlogYUwxhNRUIR9Xt27/rGXhVL4YE2c3
ozFRb/tsGW/1imAu6mpp8iNJERTQPG0m6at97ZBjI2dq9LXSsYdxe5H55Oit5I+sFg4MV+mnnwJB
P1EOAxEV4bbt4Y9C9v6Ht2SMg3Jlcx2kNa13WePjCxJzqP/kJGcNfsZ0TnRLLJcsAlbPjXedEpsh
OiXlo0fjN4mIM8ruScEQazCTAXPjEahRRVluenCXFCP7zQEBVkbFixb7i2d3X2O2n3UUtzqwUs2S
2ghIvqNuN49G/qCoxHJFWJoT/MnFFmKY9iVqwl7riCiVvdKvj9B/sjUY9XbilGAaSucLSpX3Hf/s
KS4FJFlPnxQRLFW1bTvLLZKE44bxtM6IE3ZT3Ux/bPL+smAh4O25ppP1h8wTTi8cel30bIOon/Wy
kyBQZ9neYVSNixCtygzFJdOSN2ZOrQqzxW70YBwXTyIpj4HJydJcYfNzZh6DDCHBd2dUNXHIKjU7
EFUxw8bUULH5bHeIfNhikUDPmbBdA6uuh4rgiHyRhA8UyS2dEWEwGt1Rkgk8xfom6Ygj9pjozWBj
XipQxcKjjZrp4yBujFGzCZ7ylM5B5kQWYwBrV76uKrFF/oxV3/SrMi0eRqTaIMTG9S2LY+vVRSRS
BFgoKLnBClhAkntTck8VN/+RWTlfrlbONiEPHI5tX8cL+buW4EMjqU/OfVt72S8eHJZqS0mZly/P
HqdzMZ8x1NytJ7O1sejeHn/GZo/9RYc5tlONutmTLLj4rlQkomN1ebk81FZ0OJkxNrQoDZmtQwFt
83ioToi8EImKXLTtFArDpjXdK43dPl4e5p35kPYHNE9MPVtR4GQn4VKUXu1iEDuDxrAWKSKPP9BE
dtrALpAjTLJNP3REwewvD/vOfLiFGBt0BDdO0ek+GwSIQo04JUBsElWkilU7QLMxHjl59o96nBBt
cXnAMzEfPx0Ib8fdkmrpd5x6WRyjlZUwjRgZne70v8Z1GV445Tdd5KVK5t25rSCYzqjgfnX45p/B
jmA/VTWgBwHhSnHxzelthFMlReLHvMLCdrBARrQByB3PCnVBjk3QD5r2VfNKfQh6+ha/Uxq79a5q
FhrTklYnkJwUzzWZjlBGfeJkjTslJlHPh5MrP1CGMjuioHRS21xpqfdJ3kwbWaIwB1/BE6Kgryqr
HXsMwk/KMia7rnBQyvCZqxphollhfB2JD899LKzjdzuXC0TkVnGUkJ5FQ2NCnYaBdoPI9agA49wG
mWyaLU9vHfcLSKJ1h2NaAzsiG+1XQ0RlAhRGZzbOZOYgZYqNtA8h72kzO77KYcoRYC+6HM2Mn/cJ
TOKm1qvHWBPLFKoVTayNwEdGLiXWWe75MEkx8qjA+qtFtTVYhZf/lmpRPRSNp46Hyz/6mYEJ5uZf
hz+zH4dP9ubHH5HTWkusqVO+W41EtwJZzQDJXVuB/21BdiisQg86sNu7Mam1/3F2Xr1xI12Y/kUE
mMNts5styZIc5HxDOIyZM4vp1+9T2gXWTTaa8IfBzFwYM9UsFk+d8Ib7bhHYYIkMz9m8cpGdtNtR
XdjApP+vLI0ZDmM9InpNoVXgyvhihKbzxnPbmdpbrZLjNC8u3ieR4SPYg4+8bU7PSM3hmYXINayA
Suxka5uJE8/HEAffZQd6Fsm5DCJ/paNCzlPT0SsCZFFwIdNmuwNWHw90cRLs8zyGYpjbnWjF1X9Q
jpxiUvS5+AX/LHKOZjcW75ImQV9hriv3rq4lUj523QUm+1Dqe5b321ADhJbWnGwyyUizCp4WjtiJ
EdZ1AB5B86sGykACQv2HyJMvQ2x+5SHVj7cPwCvJ9DKKklUiP4f2DC1wGj+XG1S5CMOIuq0D1RZI
VBlVWN1NWaNWpzrt6Bm2sWaXvk4LrDiZSjkAi1WKaT6Wet9ZfjfrTXuIIyf/CPStRAxx7O3wrd0M
9nkMJ7I1Pu8UeLKTu58SKAvF0Z60pqb/YgNocEHGvksgrPRPxuwtjFWnqj12yEwtH0QVG8lbPTZm
CIemA3g9TmD8FcqEIKQaZghNmdF/kYisLxZIwQR2sDfND5me1z8WpuOoQEc9A0MHE6vmoA4x42Q3
jcrnRJn6n8UyRBxqSKkopqRa/xFeipmf8fW0P9i5bJ96WlZ092FXOl+oPcbhAWciFfUf0CDfxDjQ
0HfSMXnypLsT2UFR/sGTRWWuxf2IIHc0Y/vW8H0ztQ2VM55pqgJcdYkZKji5qPy8AWvok1QMX+tJ
m8ZjbGSivddaGzugRMsRz4kaL//UL2gRnUcwrdLgmFh4vH0CXsEZmxNAex+MC9MnSrbLE9AWi+H2
g5cGRorZ+zGLdINkXzW7Q2g34BiHqcEqFJWvO2vmczpok219qkCjlmc9tifDb8Dff++xcqwfB6PV
i2fsAvHYQqoVS6MhHyrrCXpm1vrEZtIOY0Zh+KDjgToGhDQcPW01LKu33hD1TzgVzOPRrY109osJ
eXSuPsX5r29z5V3htfZvacNV7Vx927sWgU80fMgjaKFgmH65AxMMS6c0Z4yWpqp8mBdU1tKIrnKp
4k1Pry/aKVjlN7XacRpGwDggD8BXWLf6hjFvh6FuskAv4lhDO0kruycvz5edHGKbjGFhQFkM35vB
Il27y+eytGhELt5KgwGNpqfUaStEPtvu7dzq884purIUg2JDgjcY2sDbvFwKlCktO2vKgw4k2hmd
Q8Dnne2+ozej7LA9Nm1iYjoMCNncYQ7AbHqVkYV6BD/UTZIgNGNRvymFHT9EDOK953GYGIHYpB3k
+D3QdzcVNgVVntRoKanWDFVysdM7jzQxf8YWcYGTaPXGOy/LMbMbBKi0IyeljR/6vmkRBFC06N60
B+vPoHsCLp0mUBqityM+N5YpOabFwpAF182691Wraz/NVWfY8K1ohj6G+D7uGVRsz6rNh/M6HwUj
yizucqMbLMbCuO6LAKH7qfSH0RPeS+goyhslbymGFXfAk/F2iHgtvi8PrMRtAFpkKAdwY409Sopc
U7txLINUyTzv0PWWfu7SznqDoaT6AEvZuiuSqjwgXib+M5Vonv3WTVocsUvrzkMt7mAhsPmEnbku
EL+VIt5ekQNS1lSBGXlnRDt5zfYmxYqLpigwUrALZNCXu0SgIpMBDSfRWGqwaMgxVh2wQ5wSM79F
v/KcT2a781lfWxT9C8g5SJkzv159bjHmH/YyuHnAgXHOY2+ghtWXx7qxGAk7bfGmxxQuuP1qtt+d
hziENI/Q5F/rlCGs3azgTmkDeBhtekCJ0fpUOjmIsJp+3+21ZC54eQogVEI6AgnmclOsdRdNOIMo
MXVVsCy1d6LSO3lVHkDat6iCCu8ZI8XZh4qhfru97uYZmQPzZFgqWBo1z1rSYbYJlTVu00E7u5/o
L6SMF8zMDObBaD7cXmrzdbEU017LsVErJ7qvQoviTtDEJq0OEInL/jOKzjzTTCp+MvunO+NEyx7e
bT3yAtaFYh4DLx21Ctx9V2fG5B5w266qgx71z5c4LDqJuoYQWHfNeC4sTartxD1/zi31wOyzDNCF
c3dC6qZ7zM+wSDhx0ABoRsa8muoU+VCjTBC3QZwmyq8Uv1cfzIV9mi0IXvTIRvONWaWKAYPQzQ9C
BQ41u2W9E2e2u8/Ike8G6J/LOGMND5uZOqkLBrKBmmvzk2i95cjmufdaHo0qvwJx5sPt97050hxn
inWp3MA1zOG+jBPaACsmTJIuCLFtust1GpuQZdJzEU3Lk+UV+KsItK2ZFeY74hrbQ41qERNdoD4k
3aCPL1cehGG2C+JjQWKLDHdi1n6oLLJZsq403HnMTWTiMaU+PN8Ob5q27uVifLPKDH+4C9zOMH4A
L9Duuk6tcFHSx6MHI/N+ghq9s+jVJwTIiYofABvSy8tF28FgVo83VuBSMR1VHTZ+U3v6XV5n/U7k
vbYUV6LH0Ib2Ijjdy6XKDFnLSPe6wFBj+yDE8ANVweGL2TnRu9sH5soR5WiivoWCJhnjWhMFAH9e
1KNO5horzsM8Tv17eO8/4zR2e1B6VBq319seULBJ8uYl4hpImq0CEvxgBQ5nz/wGV9dfTpjFvrOE
rn1wLWbQB30qjBZmWouO/Gy5L7cX3z4sRF6IbyqZlpQCXCV1cdp5PYhD8mItd88xn/1n9OiLB4VI
8Q5K5P+wHF89JpOeBH6tsS80KLDZ0oo8WLrFfDKXbj5MDUM0K3KybyPaAqfbj7f9KmjT8RoBwb3m
yatTI9PIAdt6Hq+DUmQLe3pQSxEeGyHqg9ZpyptyMvagVPKFXVyiaA2iaitRLCASIGVcHtWClGcC
dsi9KTCXj4oJG/FRgTTbNrVP+WvRX2FW25lV/mjXw7+5lEIrkstzmBhTShW5tZ9a7cyeW5tdDjpI
z94qtYsmCAfs6DFE2Ynm17YX0RIqS5veGdC6yyeNWkcfKZTzYJy04bHMKPrCvEAqNi7cn6gljQAp
d7WhNxgB+YAcWWgUFAZMr1arggZyFmWx8sCOxup9JDWzz0vBFAQwlH5vLQZ+CuixMsBAUewpyVNx
qAvP+ulic+QvaJX/uH3Ith8wWDa6K1I8Dg6BtIb8uwEFnCsqBcqmgVeo1btyhnwqDOoQzSwQo3K7
+OR0hnL0qtbdOd7boCibe6ghwlngiHur4x3jqevOWIEEap1ln4eOFoqlV+I+Sdw9x6ANhQxBMl4y
6CRABa/n6vIprR6PPqpYB8spx7uzEPB5Zna0vJOCjHf5YBntIa2EG4ypAUnECmF0ZVr+GVfoPRzN
JmbxSzgDnpRIIalZ3+jI/zh1YQ0OaHFAQZU+fWTcnryfuwj/qsK0dq7xzev14OpJRhdYGPLFNQAk
T0tjjAx7wiNuaj4AFXmcB838mo1ZcYcqQfjOrET7Uzi6cnf7XG2fE3wx+tg6RSBTWkv+sL8am2w2
PknpogaNqCxm/FRfJkrVb50s+pGV+h5K9tpyGlAKUhbCF5/Y5XIJSrZ6ldZa0KMid6hgHZ+x52As
NdJVHUSt/Lr9eNuMlCkDBGJuApTeAYOt4mTilepsK4sWqHR93pnemL4VkZ2cq5h8+DDnQ3MIPZvi
PM2Kr3NcTH6nmqj13f4ZG+6FtIEywTIAJJEFyDpcR7ViFfgyqkGH12D5qUPc2n5W61T7Ci0ELJw3
WvF4pOLqTTSmSzfAmWmuHxkE9uTJubF81h0++lMTGtpyUBp1tHxcYxoA1zOEm0NXNnjZl+gOF0ha
h1hNlRFULZwWUmTtbz/M9qwyuJFMJjaVSmOtl4kGTJ9b3agFFfjyGfiU43yawZq9zRQ7vDOUPD0l
CGsdc3vag6fITOHvWw9nEVjn5NiM6QDJrCmWPYgBgVvV4mejoftR5doPaT1UO2CJ9Y0jV5Hicbwx
4FCbl4Xxk262sbr4paYvv1In+V5Odv7cJ57yxBCIYW3c7mn/bC6c/7so4wW4UPDE1tL8o2tCQRgw
to/I4/GOh+j+rQrd5jiZkf5Ra1FMy2sYkD7otOSl6sEqL95cPps4CJ/bZGh2AsPVTSB5IvPmzkUl
6vJLNSc7i/EQUcFJlMRZ59UPl/2awUm4yEoUg3FuALHsfCkb9iL7QFscBXuyVWrZVymHvwKSVYRt
VYb94iv4Sh6wDPfO+Nt7H0uzin6nDZCNtEbcoBvU6QypuaTj3kT3uU59iejQ/Az2rAm8EOSw6ZTF
HbqJQMSKPv86RRhoRLkb79yPG98p+Ytfjd4Iy1zPa7ewtOomBOwBDrZm7zzaBsPwCHU+tNKUCJKJ
3TrwL3JPRZYhHoPWzOwjdq7OydFT5SMoThKaPt3rbm7oCPJXSXAjUD7CDgHw8v1pSkXTKNIlXrEf
v+t5N+DBMg/e53Gp3IcqCRX1iPSqFh1jRdC/NFF2UQ5FrYr7iWYro04KdeyWVEV9qyAw+Lm2E+Md
/chkOJQWcI/gdlRZpxny9/JpU+VRPpO7rwL1ANSn7IdsBs+XdO8QM08eBO4oR2Hbe8nr5lJ4XQtG
FhxqSUZYO4WNuU2WlgMNQXev/6grTvlRUQBfRfkgfjaRah6AZqUc7zo5zYrTBYuw9wRx1zeh/A0U
mhKmJFOMNXHGjjoCV4/6bmUsvxUtYRDf4o3st4CQv1llpu4dU9mDWMVOmVXR+pJ3EJyAywPRUjlD
eSZ2GotgntbNsa/QVrgDj4BTFzZF+EJUmXPPJ6efC5C/h2ya5uZQG+H4/va7vvLsUudMkuIA222y
gMFDarKKmsUvmPbwxP1yjFKzfFDVbkbUcjF2SohXktn62RGAJxXQ4EKAT7h8dgURsZD1Fr9H5Ohe
HwF3P1vV1DFggwgqDm4XgjLMlY4EX5Qitf0IDP0PYUEjPJi4GiF3ZaQtQiOhMv8cUgU9lFLEiIs6
xqKcJ8KNckYQpP2OAbb5PsqngkMT1f29ZffWuBOar20fuEEOL41MYvMqiYrmzrNQApoZZZbKoRvt
7Hl2ne4wAsb3lyw0/xG6wlGlCw5yBS4jGdQ6R2wEkuuIvs9+42Q/hDeqAa6WFpPHpkB8LydI5M1y
f/uIbMIB/RfSURs0Adk3+lCXb6xZInBhyPTgJWi6b4algAHoZhGKMvqeE+vmppNLyaawxSiIem+V
AjfRMi6h4rKU3imPWJKMyJGXM8Q1y0ZkrbJPS9X1O3t69fkopqT6ovQuk3/+1zUXYh5tGplXHpkc
Nz+AjMTHrlWRx5VS57e3cpM08XwI5Um0KWB7XuPlUm3K8Z9Qxzo6lV19TdGZ9e0EUNzezX11HbgH
6ELzbTO+uFynxrQI8Vy4m0UYLg80Q+i7eGzsMVuS8KMRZqWPfkT93R6K4W2szSDXsEfzS7tAWSLs
HetX3wxmkKFpsbMDmw8GE3b4UECq6R/I5sXlL2v1ZtRDdOXpHhreC0XfdIJzM0P1nJFaQ+lopx1/
5eUCJHZtvI5MhplrgtGAr5SdVEzum8pxUATSAH5gL+RHi7f3cq89Gof29fH4RNdRPUvSGZQC3wl+
3KDiUzCbXRTXfl91+bmeNWVnK689GvW51DmByg7K/nIr9VDNcgsCxVEwC32JC1zrSqdu3gjH3Wv8
rltcXA0WejI8E2B/Bs+rproLKkA1UYs5wodCDHVEOB7V8cn4ycdiPHYYzDyjYjUoQaNY6UnN+v54
+8NZFzryB/CYhDzmlaBpVoGh6tXQCUts0W2nmZ7AWylvy7Zo7qRp5/MyT8nDiKxbzAxyKoLbS2/T
N7k2KbBsQ/E5rSVXqGWrXrPhrI5pX1Un2xTpcIY4glk2mXd416jUXg90Ipgmx+g8OefQLEZsloHf
mn+ypWwCR0N1/6lZcvNTM9OaPXSLEn+PkFxExxTuz86tdCWMXvzi1euKilKJWmr7I3453Ytjz8M9
JLcU1qsJQgeJ6ZfBJDW/vU/XFmXQxIdGycChlJ/HX2HUdrDyohaujoMXJn/mtkV7S8uQFiq68S04
OxFEwCROtxfd8GTkweBYMssmqMLXWcUT1BxoBSpFdYwbzYu/JR6CrL7a9WH6xirRBAX8BcjyWLeD
eZ/HXfa9W6w+OUFyn6Z3I3r5CEv2DR5+xlyCM3dhqb3c/onXji77QaojqylYBpf7UuUpaNOY/GYY
CyfAuW86uSjE3WvM3P8MAmi82phF4Nb5ng3vtYAEGkOqOErVJWt1C2hpopr5nNeYnhk9+oUqKjO8
COuzSyccL9jmxz8/qTRQ5/27KKtswCkNHmV5DBj62GWNfuxcM8Unpgp97DfVUzHFvyvVSL+ixrjn
EHDlQZlooPJDG0LqjKwiIRo7SWrRjD0WEfaBmtkX9yLPxFFXFPMcaeaecPqV69XmJpfpAsQg/rp8
paNjNmEVRmwsCZ8eCNcq43v0Vna1U+QbukiWYW6SnlOAM6IC9LBaqEYeJnRHprKhIaFly5za50GE
3ePYdiO6NZNybpQ688OYgephLEX/ZE8C7n8ZFfaBTkV8GDU9fX/7PV/50gFEyBKRf3GkV+VLOntI
6gkNWUPA/89C7zNfAbZxV7Zh98GzRuOxTatPt9e8tuVkA1DJ5JiF62615UuW6yVeKHjaduUxj3L7
yVHiZqeftjlIoCapRBEqkAGFCvhylbQ2tbFAqtQXUZo+a9oxRSsqlRhAfdDETmC4shjyM2j7gVPm
Fb924P8KmElKW1BhssNrLRMfHCb2smEFJ3YS6oMAE7Vzh15bjwgk5f41W1oyXD6cU+udrg6O61cY
tYPvHrwzc1H7SXXLxm+ScReJvDm9oLkkRZADDPgVkNXlggsDCkefdBbUFeg8Sh47vwCaTNGpw0wW
K+KxreKjtdSoN+sR8mAxLAzd1wD2eif60fSXKr01TgrGtEDziWWBlYi4DHB1jf9MQK09bNai5tQY
iFof6qTOHsckqYcz7qidd1Aip95T2dicfZ6JQghRELgQmrmeDhiI8JdlXbi+aymQ33Qwssj1QHk8
lXOtnzVkLQPD2pUR3OR6LEvyQ4eCkRMBchXhckPYriLAcGiz0QG7nGzMqPrSAE6hj95Owbf51uRi
qAda5B/g+NfhrZhVBMQtFjOlGdydmzp4WHTlFO0pa19bCDkQGoy4tHGPry7vWqF4b5TC84cS/LnZ
2+OHqrKKz7dDx7VzzyRHmkMTR9nGy2M42pWh5vMMwF93+g/aiLVdJfLKXxBUu+8btK9ur3flXUGW
hOFH95hYta6X21gMsM8KOF1lRr9RlF312CN9rB0qvWp/3l7synkkfrB3r2fSW+t4jDCAkhSbLqQz
te5JM+Y/izGmB7POxL1X5sVjzpHdSS+vbKhUQsfyFFgPhdwqFs8IpFHcWJ5fuQOEuQnD+AyEra9g
QvpzGfRdyL+8UC6uQeadIBaY/zLukKzQyzc4WRmGHAA4/AUFKVDoRYHtBcV5IwoSvAwJ/CjHsaVv
GQhMrdNAEV68sz22wx2qj3ui6Fcfn2RO/hwC9xoFg4BRWAk9DiVsQ5yLoYI0Jxu7Rex8JZdPgttv
eJM/8vAyh6PxQ/FBo+ny4R0cP/IlJooqZWjpD+TZznPmjcNjCmf452Iu6l3TGS4uJZowdta+drog
WJr45sp0Z527mgim9IMDNyYNcX+20F9+bBJYeGXRdi+iSMcPeCRPe8zy1xHc+n3DGOWEgdxm0r6K
dh0TBJzR8tAv28ia3yBJk4lvYPUR2BaVMnWVD3d2RrDA9fL3bgfW3R8Hrf+lLB2mwp2pOBOkQiia
Z9dBeMvXp9D9EIb62PoJ1U95TmLG2wevj/rGx4TFK47sLRy/Jpxi/edSqPHHdOhL2utASAbfHGzk
dk1UgU61XaEEDKDDK99kytTmh3SBWBj0utsl7xE9G+7KRK3GQ9sVxSc7tFD/ng03zHcGY9shlcQA
yMEM0A/8GF85AH9lD7MaJl2VTqhWtbONeAdqjX/ssCoeGvDDx05fiu/o26DpJbz6XlvS7pDW3viS
K4xmDnk013tmIVc+CzAD8LVJL5A22WB9hDunopt0PwlL8WVpRlteienwJkXYWEosR9FOb2fTlaC7
9f+Q06SiMJsvv4ymrJtq9FLd76fO9MViTz4ode08F0AtD4PS02VO6waOJklIS38vgVd7++O88tCU
HGTBZOe4Wq8NMTOkpdshanS/YFfuaiOaWbLLVe+EJLV4FsUM3e32ktvrBTw+Zix8dkwngUZcPnWF
/wrD5drwq7RaHkezKQ74X+RwRsVe53f7dKDxaTWzCF5vGzcEPdYFlQ2DzjwdqavUcg4ckf5M3TQ5
6Vr6rwJYBFTo98Q6fFRNctRVmLeVUTUS/vaBjSLzMA3xuXbz6vOs0fD+902Uuen/BcfiTXi5ifOg
t1FV27qPiY6XHaYqET+FKG0nYEwFa+j2atuDSpGIwgoDQK4LJtqr1Zw5oa6IDZLGjA56leY/beFh
4ZClmnpektjrjn2mwBHWsrr6qeejsndpbVMtiZ1HMZ0BAvaf6/rJa01HROYI3Ldu1TdLvhgvHBqx
86DXDow0AwR2DGvE0uWf/xWURgs30zqHDJhOFbpU9hwax8yAv1zSdfq0eATd2zu7gSnJMyMFFQw5
p4R4s1pRbRv0spICylLtuVWgTbo49aLDkgrx93fAF+Bo5XZW+E0xNF9CBh2UHWX4Lcob/d3t33Lt
w4SSiFoLszrKudXx7eZ+aKYRlldvx1gxVkV8l/S2epaWCzv7fGUpDfEoGgKQs9nwVSk3zYahOPBg
/DDV8rdm6r5QiYePXTR9vP1MGw0j9pcnofdJ3Qj9ey3+gZsb5kppa/rO1JYfaLXVH0Pyn5qMYE7Q
UQIK/Q5wgjmfsibqpsOUtA7O6x1cqUNsd1g0xU4pTpFoKvtg2XBufa2Bpf/v37M0ViVLpCGuM1y8
PHiurqhdPoBmZ7DaYLUORCFAe6IYUY7Qq+POpsgE9zI/kceNcgE8BrZAmwaIhSZK3wnDL3AkMdCB
qDWxYPCkLfEHN5tNOBNp1H6bco8ZAGJC43+Fy0ByMfnvfNUcq2jvM5AvfP2LOAhSbho+I+/p8vmZ
X7Vq0aYqjnlxfkJAwfgtMNkIsEZSfvVwojsIFgW2EKAhErwuSjWYl77b2Rh59ax+BYB+QjfpOpCH
tWxLXC5SgzLCl2McIAhPlJH36CSlzSHylCQm7Rjyb0xli50J3rVTKjMhUHsARKGUrzKBBGVPJXQK
1Q/LfHxQzT59k6dq+8nqo/mBLiheWsVU+XGzkALmSqR/H1S1usunZDiXbZe/gPSpvo+Vmj9YlZX+
d/u8XIm9WABwOml3UBauAYyuiQBqUWWqb9eYSBnIkKNB0trxjr7rFkshVT9BqVDrwvrky7s8BLMb
Vs0c4SxWN7qNit8IUqLtYXUcoqluIKya08eayk2X+hLq23SBR4gEbLSTml65BBhIwSqTWqSyH3z5
M0bbHBwnaVWSsSL+qGdJ88XUk+Qz7Gj7zQRedefwXzt13DcoUHHtcM2ubldN+inXLtYjFiIGb0vX
iU5izIsH3Rvr+95owW0x57y//U6vHjloc3x0YDVRDpK/6u+rjqepFyom3+bK+yHnYA/1mM8fgWKX
59Jd8gRucBj+se25/VowFzAB9UvzFupz9dmMJns+9JFagBJw+/djUWGwdPsnXnsPINjgiDC7B6Mg
j+Vfv7BaGDdxd2BypKhRIObaewctD/E/GN3Ne8dc2p1zfm1BDh+TLxDixMZVXyDJPDHiZKr5g15F
+Mk2c/I+gyZoIFlpJ42vDwMaNLcf8tq3BQJRUkVs6o7X4d1fD6l0jlqbzaz56mwuL1jNfcYzc/x2
e5Er1y0p8P9fZBVesjJ264m5lz+30iEeQtuCqJ8XlQXKmP30v2wjAFms3pi00m28fG/h0nLrl5hT
oTxrFCeKQDGeOP8z4ogN47Uu3tPd37YYZB8H2hrsAbhaazKRspiaUtYJ2XCiF/e1wFNxyjorEHjx
3GNu9JuWR/1Qgu+++/eNha8BfYkGB5gIufF/vT2vT5fM6VBGABEM69TACbXP2uEZAl23c1CuPiPf
AdeSNJNcC36mgCQUm8jvd140td+0QgvHxynFUJrBcmmgg4WMVBAZGFL5ujZF/+omTSJFvgB7AYgZ
MO91FzKtknyMXYpVHbWrIJoRXGjVpXzXILdyur2r26Eoa8FIwcINWS980FcRsWZWVmHRpPuLbU/T
G3tIx+ktim1j5CO7wCbjUQ6YuVSzVnnKJhPt87YrKWLzWVdA+BvKz9Cctf7s9LH4HKutuSf8eC1U
IAjMxJZ5OpX7KlQAYkowTw7xeIqgk9VaglfIEnePGBb9hu627CQI164ISe1C9keV+dHqk+oFkBNr
ooWF6DU8x8L4PODidheKPD+7Y+Mc4Z33O2f7WmlCj5CxBy+COtNbPWPpWIkxaISmcmlF+cXNpvjB
bL1mOgFMrcF9piinz8OiiINISsV4GLtsLA9KDEzxQKUcV//DuaAQBWRJRU/1u2Z/ATzQKk6f6sfK
VClnNbK0PgDe3GRfATQ7XtA2Tpef+tpYxnMcJRDgyOpTtmfIza+pVugDtTn46IM6YWcE7F2L9g7v
lYBOHOAWwZ8Fus+at9rrSkG13Km08RrcIpJQxxjbnYPbn4gMLKtMlf87WqdIKeDuvna2ZawqBmzc
MfKkmLifqsX6XAjxXk0b5fyvKxFYOQFy+o/b1foW9rywbfuothErGItzErloftAo/5E2Q/lye6nt
KWcpZlK8Rrni+i6MATAYndHZfuFw4buJogYcJqwYFOgHs6KNwWTN085OXl0UZKCc8wGgW0s3NIvp
QJLEZY5rqaeBYdOIpwfgBh4K1o9JYU73XqPu6aNu4weJC30MkGTckoS4y4sjx57G0BsHb7sE/il3
MOork2qdkfYpzk6FI97trb2SW0NEZdIvAYKanOxcLohW1Sgy+jt+O8/Lp7ioGbID9spf4Bt3JxDE
4ZOGst8pbXXjKZyc+WNXzXvX5Ya7IrGD9MOlJY9sAq7rnBjvyBEtOpsMq9acDGUtqVMVpdOAKAHM
7uag6b3xEAln+t5Xsf42X6SWlxXCIzroqd38USvb/W6Vad0/WcXYfEGuAUHN2Jrm6tANyvS7adzG
C7zcdB8S02qNBygmyqfbuyk36/Lr4zHomLKdgGY3k2gtns3eQGnLd7RmVM92oSUu/n96RU8+xm8P
pPc0BYIQlp0yYSSVX9GjMO9v/4ptpKFdwOyR1gYKzSjFXL7SVrc7NTTgCOppC3HSSpP3HRojO3nH
NtLIehhOuwTP0Z5YrbJgMVkri2v66jRq1YdmqHPlaErz5nqhjN65dK6uRheMqktK0VirY4p7qcgi
2zN9D6/S9oHJ0Zg+LTrCR75jd+gR3t7Ca8vRhELsALlWKTN3uYUoAEpSF84hS5+43203LU8ijJOv
lb7rIXHlbSEhLl2YoWoTR1ctrx7TPGlo4VBEt/EvDeG+z3WU7OQJV8KK1Ckn6eZgMGdfhRXAxy6o
ShZZ1FoxcF+osoCmXgzBZ2oX+75ATeL77S28Flku1pSJ6985sA4QxB1KB0cOOFSgGuITikhT0EO2
/0BnM3pZZs1NcZwcp3M6xeqboZvGL7d/xZUXefEjVufGCtvFHGa+yBlRylOGyyzW6nWLTla0pwl/
bSmU95mfAmegMl0tBXawK+gpuj78lVZH7mYJH5SlIUAp07LXG5D/s1WkAf8M/I6MR9aIq82tGRrW
Xl6Dm1CG3DjXcW68M61uMc6eVjTZ0Ut0FGTtPlvGO90eIdQCqw2Lfx7Z0JnTgCFTF4OnMFfHSg0j
s2UuzdnNOvs3RM/iB0X7NBxSQx/3KuJrZ5gPhPIbzC59kdViA2P7EioFi+WI4gyLUT5rI1lvnKmd
r7uz2OHLXnufOOyxFmUp19Jqi80oSdJBSx2gKY6iHVE1cMeDlqhJCARwqH7cPqivTaz1G3WYMtLg
ol4FPXL5uSBiCDhf8IlSrvNPcxxF7zd9IsBo5bn+kizJbB6IV1jtwKYpz0Nr0HopAWDm/RC/V8Jx
ON7+Tdd2AHNL8kiIC/C85Bv56wteUEeMYnR+IfGY4lMRtYNfM0yHlm1p59tLXYuCyBGx1Zxm01vT
pVxcApKcHqifpGP7PaWr/lAj2xbvxHW5iatNpu0vx6tUkeBqV5scOjMWnSXImNiy8NzGMln9jaIv
Qku9YhiHVinU7yl+3zt35ZWvFQAesAVKNNlTW10nZmXMBWmA64+16ZaIRsRNEJNXmgFueEt0mGcb
FxldraOPfTvlmHiPvaPt/IhrSRbhwoOxBxdbErEvX2ezTJVA68vz6zB1EOceFG05tg6w4UMtFuVD
rBRF4k+2E2HbDDIlQm/fWsajlfTJR3Vclv/mPK++gbFlA4Wt4QVtCseJDjjyGp3vqh0EM2dO63ul
iUdgK0aNHW/aAvH890/TImGVEjzSCnM9FVGSxOiGRir/TIZ3ZPyP6USuLr/ttNF2ms/bbwATE1YC
ssGIk3zqctO60ZiqIezjI5OB/tFJUKFBKzHnKonLncO5DXAs5RLZIMs7EBRXh1Prnayeoxbk4CCa
c2ZLsWbXKM/ZjHsxSI09EMz2m6OLKpNtuqXAQtcAHIWaCn+kVPFLDxXVCLP6gyvSPZDTdgOl16b0
6qVMRMZD/oq/gkizJGXe9ZBEFNSWaRVn3Pi0qJ6Nuvf++ViwFF0AePiyhFoD1LxpcLFBmxiMViBa
2loIQCxSocQ1quB2vLr6VHIhtg+sxhqeHw4GBuLeDM0ptMMgL6rGR6FPPek10ma3l9oeC2T0Xute
WE/MQYzLDUwFtMo0zhRf13Nk/FLPmk+JEs4glpy3hWr+ub3cRoeWslMFKEyySH8datEqTKgIHKNe
BsxvyQgnB8YqSJP2IX6seAigionGu9rLsWAM/RfyWuuJQ99b6jcX5VVsVhxj7g9e11oN5KdUjM8j
bsH6GR00bHkOS9XgfbPzk7dTQqYAFF4M5uWscN2gD0kkBQMRxZ/Cyn6x22l6yapkOjQCQ0J+2nCM
PKe6s1PjQUck+SlKUCi9/Ru2IV5SBNAg4v6ijF0jyuLZGk26S6gRjzbGlJVEqMeNHqRtUdEGq/V7
h7B7Qn47fcw7yFS3l78ytmF9Wks8P/kRyOTLU+LEmNkDA0WkP3MlBAx2jp8ii/9bNxQsHxBp7Q5F
lFbf4llrP8TmkgS0dYffeAq0oNwNcbZizQuqfBjCU+phpHf7B25vXn4fYBsU5KgbN5PM15ZcqjoK
MzzPPZlZmFEXaDEuRbE4IzYxH7WuaHcWlSna5XXP7ExDKpzXwie0ntjlSdfii44mMlWW9SWsq4r7
qR2Oeu30x1m1l3uRJLOfKkO8A7i/Fh+kdgXqigyqSFkvX0cDGRi8Zo5GraahbJDqztErQvfBsMq9
5smVpeRgmkQV3S15+i6XUmI9KWeTnYXkTK7mjBlQrakap+NYtcXeObvyqbEYGRosTMx1vNU5w6E5
4W8ujUh3ZvdbUlf9kTGlOKpiVtNTrufRH1RzvDAYTbSpYIRb3iGeyj3JpmtPLYUIYTPw9ET7y6f2
tCXDYg2eKTZ0SeR72qThBhmHzpvOtYrz7cN7bTEOL6MkRGyo0leLVZ2jhUIU0dHLhYOVn4phz2HA
XxU0HoLze6iHa8vJUMa3LPGp65HKUOlqU7WwNRpvBAqj5NXXQgWSi0hF/+Xfn4yYQXJP240cZ1Xk
0MIVkQfwxVdMatbcdIq7tEuw4JhQJP0flmL8J7WuJMJYv3xjYTfWKFwZoR9NqYfVxGJEfpcOxX9K
au/dmdd2kPmLDY8XSSukvS7XgtTeF5jChr5pRoM4lhDK2zNaztgiFm7R/3uhRKcWJDMCbYDQOCeX
y2VGwwsbldDXcXB7iu0x86sckXEyYyPa2cZr97MOEFXi9WhRwRq6XCzREeURXRL6qUkn4w334f/h
7Lx25EauMPxEBJjDLckOkzXK0g2xsnaZc+bT+6u5UrOJJkawjTUgrKqrWOGEP3RfA8OUPmmVUvy3
BGndothT68+kqhaVcoRtcZJT7ApFm2X6X4+PQcANGE4ophNMYBJjaulLj9L879sffPOXCm6yjdAW
t76+Ojb4us0RCiTi2OQVOgaZDRdbCqrukNSW/pEIrlfccImql6qWo9mfUWE8SL0yuHHQ9s9GjLJl
jOkzNzT+iQe8H5ezRRljD1Cw8XZzrPkPsDlkf9aEpbBF5ayYDYK50JIOrZNaj/AfHMQyRu1A+VP3
0RLE37keWsPNWkgjtxdqI8KDf4vwGgeelVrTAMI4Hx09AdBXtHl/bHppAPnOsxhM0zO0kffqcRHg
gUblWYLrB7dwnWc0xkzd1uHqxKL4XkUrysMUnBCpzcaTMr1fFEQMJwbCr4Nx149wvshqO8pYICZd
Fx8b6mcHOA/RnTPhUFBraVXgdWD0n5chq76FllPcRe1g3jXDYu3kB+IYrsIBQJWIAlMeB/F3hatG
O6BH9FrytEFd7oXfLQq1enu+/TU3dhNJPvc2oTMHda1RQOwjOWGgRn6Pf+M5XaLwg5SMDlKUeeXl
AAWPHT/anTsUw2Klf68zA18XGU4iHvFW0SJfXQ+FJvW2NgO60SpVOeaYcmApraAo10S6b9SG7NpI
juyEBRv3Ldwt+t1vMDWmfXkndcokVH1IXWslsA6gQ1MfozzrEIz7999GBIIYAZVPMIqclnWpqOES
dziJka8szRJ7YD/Mr3o9TveNLkcH1UmnR32KFxeZYsoCYwqtoQvjPb2HjRmT8ZukzjaBJSXQyxnH
rVOj2GeGfryMyqkrCSgpnGS/egK1vRtfZHirfasLVQ0gLPT65bWadYwFlEVHP4ITl5V3FX3kz40p
daciTrPzkLf19yztHPGwFliTQ+C905sKpkhmBP/0NZToqYNuspPwbFxacPYEzkH8JIpplwvQAHLQ
tQQAheTE/2kt6BItjOyDmQ/JqXTaaeeO3Fpv8hsyU0qysEJWAfVS6yAgKxVjlqmg9TviPcL9XEOC
iWiN/sXcKHmCvKLuS3NmNRg11RbF+p7BylYmc52cRydL7LuygF/rNVq37Ay4lb5RHQFhbtDj4m5a
bSdgNVJuoOjhj1qknIZOs04WrFY/MIIT5kMvYGBN4eKR3YUEIG6F4+hL2wyK3yLLdp9oaFUOYYV4
36j/uH2dbS08eQykJXqahKSrRzzBQXW2Uy32S7m0j8lifmvQZPPbPgh3PrGY43qbo1dMtIa1DAB2
cQz+qBRRVZQXy+ASoSb9YkZd/qvD4ZeCQtk9OoVivhoWbH/HkrIP754iDQwqYNB8+OrrsxxIph4E
QRH6UoEs3jQt2AO0Max7bfiLSBEUPSAVmrOCHL1aTWBHTt9VdeiXQ7GcDMzZH8wI4lLaFnviARuv
HfUpjaP51vZbV+/nADX+XMzKDpXgSYtC7aksl+j9qRF63UIykfILwNjVhGAHRVltzKFfxEOIKVXT
O/UhGbGfb2N5r0uwcedwLPn8rCBdgnXoqw0dKJ2YyIXKtfHo5AMv2lxMsRvXztD4gaR3O7t/a0Ri
BuFUK5jza8pwWky5Wmhc83NdBierWmofOuN/kamFD+CG9mgfW8OR9KGqIextsC2+PAJNKC9DbRmh
39a15He1oh+4hzo3WiL7S9ra8V98PZFFoHoAHQrSw+V4C2I+QVvqoW+ORLlpQAXGnHGsx/LrL5Ja
UJiYnsoEgqTsq41S1HgYDrqw66qrxY+DsvGsPDZeAx6n90cj7JE3T12uLCi9l7Oylg7KVaFlyBer
ixsGvXSWQ/wfIvyC3l/nobzEYMK6BqzFaqg6jh2rWPTMn8e6fdHU3LzH1XZ8TBZp3HkjNi5i2gIm
SS10AN6m1ROR13YOtj5OfTWq0A1IOySY9LopajcdhmlnCcXvXt3FgnEh7HHhH1whLbWhtxeLxpif
GnL9FVRL/dCGu/om4h29GgX9KqraCKtc8fAANdGQipvUbyF4nubExi6jRs5qXGwcsGCVu1ajoMSa
TvmnqLHea1xIqAz5T1DYxN5X1n6JNZ+zcpIx9WczGk+gVl/7IM4/IwDa3ZVTEuzslWsVT9QHqKrr
FsOR8K0B0BO9iExT6sRP84bgwuwCndqwGYz+FDj5U0c98Sx1hXXo9bh+AUNYfGoB4D2Gha7HXpnX
2j+6Mcb/u/36bXxqqnmYSQGUoKC3fv2UQnUaLS8Tf4kHGUyiBL0kSveoLBuPO9uI7jYwekQm1i27
YCaI6rEs4VPPwEOB7mOHqZKUoG+xpOZpGi3zwRyJaOzJqvcKwRtnhzoalwGpEdXgdWgBI2QGIpFm
fpbNyb+FJYWP4Vib97Fd7BTUtuZJyxzUFYUEJElW15zaW0PBhwaBUTTmPXlJekcsIB+o2WuHEb3+
x8DokhNBgH6+/R033g7eX/o2CuUWAGhiDf4In/o2kisjYY70MeP/OsNoD+OsDXgMG3V77vNxDwG2
NVUqzpR3mAFkevHnfwzYRYsJ7wiEc9rLw5G+7+C2SQw9LspwOk1q+zUYlspV0bp+/YupwlFTiEqB
M60x7yQ7MUo8LLKOSISLjPX4pbXnn7M8TSe7cPaMrLZ2D2UDusDk1oJLsJroDORHTybkAQaj+D41
RuhRbsaPK+rU/94/M+HWTaghIpy1imhVIBdYLHLmq2NhwjErlH+KLss/DAodVM3MnB2U1vXhp8pG
eQZiFQV9HrDLqcXN0rRDKuF1GC+ph7NO+dwOy5665/UCXo6yCjOwz0uLMkONoFEz5ctQFNTWlKL7
MI20DN67gFwxoNx4UfhQpMuXE1KkZm6jbBGw0cj6hFLrT2kpzbMDav0hK4Y9vO71Cya69TReyN4A
Ca9Lh/poKHUqh4VvC6OMkiS1dVNIas/ytDQov+Bb7BqjyN0m/B95ztK42YkLrs89P8GhNkAfH2Dl
Gw7vj2NYBVj+yAgC+SDc7NZXC736bExtfx9ojnTKUKh5t0AjFjlCNEP0XqB8rKPUodDps9iMKNNN
O6RVrJwWO3JoQOl7UghbO4fBME2m8Q0EQ0z+j8m1etVQ36kLH/GZjj4z/YonmHdN72aB4exgPbYO
A2oHIpnBT4vE6XIwkGCdHTojgog6hFf6QYWLz2q8FwaIJ+Ay6hEzEnEctxdtu9VpSJFSRLsHta+4
bnVqU+bgZuZg0p5eVD/RJuc4z2p2qNRuPtlRQLc/UIN/bx+T67ubV4A+HgAGCpVXukuylUZ2aau5
P5SD42ojmVQBFOQOU/rEC/RpvmPTz74858NOEXZruwpFbIIrkg4gPJeLjG/8YgUVd0GX2vOzkcz/
ZYY65C4yo6aH8cl4uD1TkTKtVxsdBCGxw+MPuO5yvCQDoxzKjCdby+9RWfTeLYuxeJyizvIQYq7c
PuqiHaro1vIKDMqb2R205dWgJeIkddbFhe/odIXagHAKSQQEV3Ijfep7JT2lsRN/VaQ+fH/910I0
QOgMowolyrGX8y3iqqNFhDCsVPWRp0lF+zxHeAN1KEX5WWGUnmkm806avMEJ4jGm0043hC1FPfRy
VKmwK3NwEMmkOItiUuFIme7Fman95IoIu0MIgKS4k1AO7dzGCrASwim7AY88CLHVdlT3wE1iG60+
O3AQjNIEQxnA33oZCAL7REbLbzEaxa1Ta7lHVh/tKrULdt7szck7Or0/hBpg3qwh3EYVtoaOr4mf
peboV0meVm6EcEHlEsnyoBrx8FiO0fINxDlRGAnj8DobYX+q9cTxbm/3Ddg1zBF6Scyd7gNGp5df
Yk67nDIaWta5FSGg2C35j0H8ikkJ4rONgzRRt53fGSiQ+KWjpsfG1PdYJRsXqchwgCdT5BJx0+Vv
ULoAyXKJ3wBaYMQQYcAlvS3P758p/kkM9GYci3Td5SjclrkUpKT5IcGf/FRHxvik27ODbkGTss7E
yVHpGgSizaNkxtHXIEuaEekVnTzz9m/ZCANoNQs/DxYeLsRq0adEmjFwD1N/Udrqvh9V+5wq+Xhf
lEDEJC3Q7stuyDyUHvovE1zlnevmerODTKQhTEOEEIByzuVKzLGOUfWAnNUy52ChsQT0Jk2K3KGX
Gv/2TK+v0zdSCZ0XHKJQnhN//ueDnPXVFGOr64Hkc2DyKtXXoUpnP6in/E7CteWbPply9v5dTT0H
BQyI0KTs/N/LYbuyUSZMGxz8Ujr13MLt8VMI6U+Qt0YfQ1eutsVUP8GvOM+jXT4oU5vv/Iarb8zC
mqKtxssJGORN3OuPmUtZ22adpozerMTAytIYUCh6AGUGX2qQLFexF+NjVM5xR6G+mYoD5dfs7p2r
z2+gTU3rkjSEhHb1oUcJeIUKtgcJAiO8T+euPFl6nRyiRLJexz5zXGfeNVO9erHfBqUvi/iBkBlc
pT+t0nbhUFUIGUplhdZJ1J+DSu8P7Zx/k8JgON2e43WZRIwnlHagFYKqWIfwMLQHDWnnEWHN3Pla
ZmZ13zhRe18ty+xrqEGdO8cc7wkYrA9NnwSv+KAa575z+sdykrWfddjNxs7Hv3rQRT0RYB0tehG3
rEGRXCcpaovNCLRUso9FWalYyRedpzfZ5BpOOnqphSiZOmDDens5rs62GBn5h7f6DMH6aucbuH46
PQgBr8uc8FA3deNDn0+82Wr2MIybkxQFWuHJI8a8PGQ5HWIdc73Bs8xGekZ+UXYh8yrnJk+q4+g4
0rFR68aV6fbuxMSbIzOkyOeJ8tfCM465FJJTMUnbGKDtNVOtPBWgxn7N6lKeSsVuXjGxbALM3WVt
J+rfWmDxbcEo0M/lLbmctdpWXWOWjE38MjReGWva//o5oXtd6k661+m7uj9JSnkgcAqDtAM4cXWC
kVaYinaCSWHnVX5ahgggZoyx7qdxbMdTqeX1qzX3mGTe3kWbwxKbkHnQpr+S00RDXnOaKR2g0ObL
KdBG86wWE2auyRIfnDejljxudrbuxldF2BEdYNAIwLDWNyb4axJJExHDNm0S7Jab3se6XnNraFmw
Cobgt2aN4V23JMPx9nQ3vik0EvRs35Ra4IVfflNa5MoAgwAd20Iu7mD8py+2Nmb/KpWi7mzdjduR
Wi7vIewV0SFaHZp0rrWOaHfwCAHRphmwXcJmo2ofs17Tn4oybL7cntvWp0Qul8Iv8a0Atl7OTVVD
9HDaesANM9IPYTJnd5nmoKchF80hbgIUA6e4eC/Ti237hnagBMYNsb6TuY9tBRj/ABIrmo4BMnP3
Y9WGDzC+o7/4dnRiYemgMUvzZlXBkVlOk4M4eA0yqKc4aeQne2xyL7b74MftpXxbq4ssQUwLOplJ
pZZW6boq3bUG5g5WOHhSovQvvZQmoGZ5UwwPUqsTuQgrxs1x1pXedGvJCX444ZB+zHQnGN0kTHoY
aHUKDSXQ1NlHZDP7oEmqZHjFKEfWfZe1luNLWaB/dwjJn5IiC3/WaP7jANjRZXBnysDvBpNRjyUI
5cTB9+ShWl1nStpWcjQ4XKV9oj/2WteeWmdID63itA/Awve69m8WFas1FJLKYlOIk77GWprKHC5a
TcjZgKawsQbBO/5fimaZ4SZZMIb3SzemPyxWcjkPRZ7nr0k9Z6NP8RRRzd4K4g/2EOSOa6gF0h6U
YLv525RNEzoWBlLG7tIvw6dsUMadqHnj5IIjERxKzi838WqlaMNmZhRIk0fCBuccJ7rwd9MbNc6U
sROFLloesbWTKFxlRnwd9jU1enJFYnbxm/4IIhX8xpqxVbBMq+bqNXScX51aqjvbemsQrFypyAsF
AWotl4Pk7RIrXasSMkRZ70aFbkKGKdLD7cOzcQ9R9QTfBpIBUNMaaLZUlR3LnUQsqgzLmU863OlL
J9QDwvm85GiYp5Hj7DwpGxe7RgOHcqBw6yUduJxaos+dky/EYWnTFP8N8xItx0CyNPoNKMDtBH1b
MwREh7YN+4Tod1XFkYel1ZKQiL+qYmzT8lmvXjuE5741SD+ie5E0R7sJzdfb67rxalJPBtNOQxnF
0DXaK2lHZSyhk3hTKXedFxZm/JrMyD8OmPMicZYZ6aOsp/FT1o3SzjfdWl5QfMAXIfRS4VttT9B6
sVI4XB6iK3jom1kOT/Q82kUQAqVx51HZ2qdsUMGyB8d/Rc8oZGcCsxRNnlUU5g++uaq6cmLuVRy3
JiWcZ2HGAO+FnX25ZxbHqRuDfryHG96M2XLVPgxTpd0jtoGk4+2PtzWWkH236PFS21w36SdeZ3nu
gTn31Lh8I5oId1pFbh6TtGn/4iwIdXkeLmIday3dUSAZCa4RA4JGQT08YHt4M53e+1lWkp2TsPGl
SMe4tOneCuzl6tj14zKiQ8pJ0GQEyNtKDx7Soql29sPGhUwBEUcQ+HQCdid+xR+Xo6YXnZbPI7uv
juhkjJVi0T00utw1hqis7+fMNHeC/+vaHU594IGJUFEwpBa+egQondQ8SfaAzloVSwdOt/wvlCn9
CR2n+T+8/MBXKElbgbJwplz20zjMT3IttSpsuBKxqXfvH5H9QjQRNyuB5eUSRHkI0KpIuLopo7jJ
NFtgA/ryNKKHsjP1ja0KcouXj6SLwvialJyMk5pQ5xiw9C3Nk9F25pe+TjSocmm2M9TGlWZQpdPp
bHLYgVxczsqk7NY3PZZEQPj1o9PnvzvFGJ8lS51ejCWVz3aNbwEau9qHdy8nHWohGIKloJDzuBw4
7ljGQGOOhjFHz2FWaYQT8Vhlrpxr847IxtaCks8IRXkeDZQJLwfrLWjJ/YzUQmG16Zc0gfwsS5rx
CEw3ubs9r42TInTtCFopy4BPWw2l14ZZyRgSwNGUxue5VdTjG3q0ZYf7WjPu4dI2XkLGs0TDCmFY
0KCXU0sdtXUqxUDjtuiHY0iFzJWG+oupRNrZypzprpB3fbfEyVvFlVxrfDvCJUwT18BTU5IRMI2H
3psNPc3dkB5h6+qzYz6HaHpUbqkN+beMf9d0w6ouP6t2Wu75Nm58UqptQEc4KZA6LbGx/7iReidQ
oO6xzqGR5v+LdCn9OMvO/GTaXbwXuG+tMUUvepz0VpF/Wq2x2Rh2HOoReR0G5ne9NhkHKFLDU4Ir
ty/E5gB0Z3t64VuL/Oegq43UKYmyhCYJUGUWOIYt1nyXLSEs4yi1cC1P4gfJLH7nJL9C7e0vXjAa
ofRb6VwjTHOVyqay0UZidMR9dL8cleoI3V7CKbZoj7dPzNaXhPVBV4Ksmadl9SUbPQypJbG6UzTM
Z6Ug78pgofhdYio7Q70RaNY7V6hp0bOGI3AVcOD5UzQd6oOeNZjtYWmq5GGR1OShUaL0Z2mhXeA6
SV1/rHvVM5L+3Fe5Wbu53sRwGDLjJIJ3IujF/I0TwpKQc/fGP1GPpurtNREfd/07oeIJxpHgc5qr
t8+eFtUExo323VxIv60pmlQXV+D6Y1tB/0Z7RPl0e8CNjwBbgiuLD8HSrMMIMONFlyYcJ5hpWFXa
WfuUU1M+Wk24fPuLoeA2CWgSLZm1gYE2Uu9rBrlHsbqRPmpFCg4qnXPurXrQdhLJjeeNxwXkPqtI
gLROuWkX1HlhzL1X2+hPSxoNx5Zz/rkvEglFzKI6V4Ap3WbCoO/2LDfiMkYmKhMqPNQvV3GZOrcU
vI2p9zLNlM7Yn5qeA4FgZ59c9xQBRVBTEHAPR7B+xdX1xzVYV2Qai86GlnI1vzeb9INl1eNhtEPp
oIdS8HEcnMSdZPhOYaUj9WgVe95Nm1tHeFQJdU1RQb38Cc6s6S0LwWsgc2r10NZ9ySbFBTc4+7cX
dXMoUeNHUgMC99oKqw1laFKJzS51ZvuMm0CKhmeqHLlV3g1OEAtLmx4WkRDQXiNpbDnMooWmoOdU
VnCIB8pFXaSGpzDqeq8jf0ZavNyj0lzzMt9GBRiNuKFwmFztmiUy5TwqtN4b0FI/LrmVHpAdXJ5t
1OjONI+t+ViVen1M7UTDXrHMSsC4wfAYyNl41NRkPA3SiDKfFfbRIQPH4RegC/aEZTfeQxGYi44T
/+BgXX7xurHDJMwUTlUbDi99PCc8E6VzDy8w+YQQo+ObdBrPt7/9xntIl4+EigiO87RGi+joJACl
Yps1/TTcwTdpfqTJMj/Jy5Kchj5PDVcN+uAxaZARkKJe3fMR35o1p0yg1jXqnOt3ako6yjoRUY8m
TfYpa+3poQnJ8UI97v1awmtjUaVsB5OzdY2IfYBSATUp9uLlUsed2qol5XlvMEr7KcSvxO3Dcc8t
ZOtc0XOnWiRuEuqTl6NMulohHM5lpdd1e1Cqovhfnbf/Bknd7SSS12JaAsVFtkHHQyi0rAEIfcCe
gZjXe1Ub2C7iktJLVXTfTbMrnlUpLOhd6qovh9KM1msBZl8uW1zha/2xSPPox+09tTlvgREUhTL6
L6vQoxzGaEhV8TwYQXfUOukXqrPDZxog5U4vYmPz8AQZKG1QaQWEvDoyRZuqxOZB56VOKYduW/TS
XaEmre6iYb68xE2pvWJysQcm25igQNFTA8TjBjGc1QSXxOmHcql7b6I891MJatudjM58mfJpl/2+
NUU05UGsUm9GtGAVs0TI+gfcw2Q+vawfqyqaviBmQmFCHc1ekFwt36qLNnDHru0wvkL58JjGVn0H
/rw4OXo5T65dJIl+GPTeuXNiOlB+KJXSYTTq6S+2PPA6aHMCW0/mLmbzx8NZZUpTxaODGXJEETZz
otjPkiB5NIdmjxu19RF07guqXG9NevHnfww1SXPZS3XFwtSQ5uKpCn5FfRU/mFZp7WyzjetC5Lgi
ImBTX8lvNXEs5SHD0TVhxZzWzA9K0Kmfbx+bjegUqINQGAbMDnxP/PkfE6rnEWfMHiPpTlZnxH7H
3HnMgM3/qKbOfk6ktPnv9oBbK0jyJRhmBE0wiy8H1GejGedS4/SgC3fW9e6zIkl43cTtnhTb5tSo
EMLnwd6ZIstqpCir6npkJPTVCA4hr3lxGKBXlMnTXZ8U0c6rtlXlEtGhiIOpGODscDngHOmhatWs
JR2WAMCjHH2bULC81/QB54YGaM0BZwf5u9wb2mPaB9KzxOt7HtK6l99f4SL2J1gV9CLSsdVnbeux
GfB0RNtwbOqXLMg1v8bJPnLNPtnzM976ojbYbGJzOBkI8l9OG9C8RkrLOld5GOUe2gPGfVsinOhq
Ujp9vL19tm4magTU7AGtgHdfFbkmqcmkheaVVyIE9SNO+/R7DSjltYSz1fmjucyFq9KF23ldtg6j
o6AAL8oGMDBXn1a3Wv5mQ++8fArwke3S4Cj1pXy8PbmNuEiYsgF9YXp0B1ZnQ4t7y4wbRkmcbvSD
MZFd6HwQkefc8CCYpo9Bl8WPY4k7dWAMe3WY7eFpTJC902ZcR/9SOEkB0l7cBTnM6GIyKkhvs3bQ
lq67W6xuue8MrTs5kyPRp9WDnfNz/WkBdXJqCNQB2V0JmTTjVCedDpwgVZblxzRk9iFArS/xy8mh
MpwH1ii5Q2nJO1fg9f4l2+G/lIOJysDzXu7fwjbLsoii0cNkhxLNnMsfWrN5aQyO6u3v+xYRXdYC
aBhyKkmwQBJS6bscapaySUta6iNY1jbGYUTF4oMSY7fqRnOT/pAbUz0FqiX9nJakeKGNqd47cRI9
iBr490oZpEekb+1PhRzsSe1tLT6tB+RHScdEfezyl4EhKbTUCnpKJQFsn1bGcKnB7rnEgaqNMIi0
DTdulz3E1/WW4zBTWhVQO26QtQFth7m1peP55TlOmtduudgzIPXWbH+AOVRMD5mF5KQN1fAzWtDK
PKbaghnV7a9y/U7wG5CbokDGbXnVIFvytrJgww1eVA71qZWz4TkOu+qrSuP6M32ad8t4iCIn/x70
PHB3UPAvl3qxolK1Y8q8Y07ZCYOj1I8anM1Atpg7R2pjazMj8B2gvthta4ROj1qy1WT83RnPsVdH
QwiexTaRair2CDKbQyGOBu+e3I4K/eWspKQrzFqnFCQ70XNpC0el3FGKB1Ptd+0IN8fimgIPhB4x
ocvlWOpgZWFRkVpTKVGah8kYK+dcppjay04xf3339oCZKxilgKDp165ORhQ5sTw4DFbVeCAEkf6c
aEsQ+9Fo5b4yj+keBfn6rUFNj3IWQSY+nTwGl7PjFYg1zIgpbALgeIblCMK74ia4Pa2NAy82vNAT
oKsJOONyFL1JJaObSCdmRIEnP7LRvXCrqE7P82Q5n2OzUQ9JFZR77f7N2ZlgGohPiNmviv2has4Y
WXPRBJI9ek5cxicwHPIezHJrj3DFUrLjUgPvKH7HH4Gt3EPHoXJMgUdrQNG2gHhzZD+8mNKbf3sp
N4cSfxuaniL+Ww2VVlmQjHSlPK2SQ48oSbnPh+F/el/YOzXQjRohWnV0SUi4OWkE7JezktCHEEVE
Lgu7rb1Gb8vfZbHYflbr6V25SOaj3ukfw2FUfiVxvHzDGWmPjLf1AQlSOBOoXnA/r2aLKrbROSj1
eREsKi80l+WIUneys6YbDwMtPjoIFtprNKZWRxxHtLxsshwE5xwtPANjcDcYc37QSrt/6mqnxayv
ow6Lavep1pw9h6GtTwpylNYwGHTK26t4T6saLTIGmjX9EifHSUprH10AWqvm1B3ev3sAbgKaF7EH
T9DlJ22jSbLzosSEukgMr63nxB8M7P4mvX43pZC/neiDPhA0dO6z1acLOzrPtQzoD9X19pc8tNUX
J0ryuwho2M5O3VhAdgekNx1bF+hKq+slnzu9kJaKPhtZiK/nUX2QJmt087F13v9+o7JmEpyjPsqd
ttoqoxwMyKNQTZQXXoBY7Qb0tYX+rU29LfSqFBOZ259so/IlaD+olSC4BrBxjWdociMbZPGuFgm2
Zm6eLaXxoZfGUTmU7VT/z+z0uAM83hcGtL/Eeq1zS4Fe2QbWy5RiG3IIzULp/9n5WRtHE7AqDDxH
8OJpVlxupWQyQsm0uR2yYqqP0mim9bHvRlzZuDSqf00DOIkHATFSv7bRaD6lWDL1XpJFxbOe4HDw
OBmRRXMwy+VPnTal1U44snGoRd0EUXh6HMQjq1OFUM5kyHFC9QQwtG9SIPLQhdcPTp2+xDUuizxT
ynmY654CuKbvNFi2tqSq6lg2UfnVgNherk5pGWTkJhOuIrxnwaFLD3Go/JJ7U9mp9G6NpAmkC3Ar
KAXO6pwlThZKNUkaew+7+LKk7AnqJvKMZRp37smNZ1wkiyyr4O4CiLiclEa0FSH0RDAZ1fND1YQz
YWxjA72ItfBUqzPO2zVV9Ns7TfytqzwG9x2dx5UHj5xhFRNZFFVbCG4DamTx6I3qlP0wjbLYAbRs
bBdGsQQmkIsRgsbl3LAnUpJBB9CiYJDr50unPkRtqv3jJIl1lDo9OiJaZfqxE6puKbf6x9uTfMMA
rmepONwsoDFEHW61YeLB0TNI9YPXDThgn9UAQo6nzUEwQ7RTosALaogxB6uvJP0QRGU3ubhOtP8m
MHvh2/byz7qI6lOJB9FxCILobkT59UsrpbF5CNNRb4/aGKmSG2dRS31o5Bo9xGVrVseZahg8QiMb
s3vLkIpDpoVOuTO/62yUEEJg3EW5gXLKutyQ4vbVmURG2Jg5X+NqODmBKRq4Ih11JIfOVI5J1DxD
R8pBYiniqkMv/3sem69Fh/6d0b3eXvKr3Sx2FKpqbzx/gqnVq5EYQxrTMqSUFM7GQ4caVOrKtS0/
hNSdjlZnQ6Um4NvT2BAf8uJDvw1LC4xohuL6Whq0svAhy3g4vHB2HHJzpz3qLUDXJZgtAKFpu/N+
XN0PbwcHMAljAZNYH9qcslWFljkF69pyTlU9jOcs6HOvs9VpJ8zfGgq6mhAQsYm51+APktsEYDrN
CmHd7HeG3pBM9DPe08oe6lrc3utVBApAX48EUIBAL49rX6hGG+cDdC27CUqoWp3+T54qwTdIma2P
VyaqikkyPffzou9EG5tDo34qIC5AEdatc80Yy0TWRz7gYkbo3qq6a1fJcLKnMXychHR1XjeZ207V
u/2I+JQQ7PkfVV/mvbqjUqnF5KQFQZxAnHO7TF3QBjfHQ5A1e9LOW7tUBRkKPxMFIbjnl+ubao2R
GM7c4XrZZi6FxNmfHCQ4c8PI/GUw1Z3+3uZ4lHRNRiMIX3fUqETykWkDeLIsyYc8Adte6zpGODZW
mzT59uj8m+OREbKWcES4jy7nR8SVTOMSC4v3dPzY9bXjw4os7xozBGDSzHtOINcder6dZoHKAZlD
PrNeUFUqa8rhORFQh7rGUZYwpTlGEpwmT+st4yVPzNz2NcfqeXccKXwpZb0bP8hRv7D+STSObtFq
he3aaW9jgVBA1eQP1U/w7413ZyTixyJ2/2bqSz68Wh1yz0lBp4K+Cc/9wZns5DmIyZpJbLPvt2/h
6yyTsQAOkaCj7k2iuTrJ4RgX+VJJdE4kWfrOma2+p/qin61+Vn51TQEDVskbul5cAh91yV7+VeSm
t3fita39QFLNbqD8gmjOKtcNZngICbLpnpwFi59G8fykd6r5TQ7i+Htly9nX29PeGg9/FtDJwkMI
Fa3L/Yd0YwaZraH83Wv9yxSkHVr3y9DiehMkqd/F1R4M4SqMYp25sCALalRcKXVejliHaaVYTc2N
2ZbSZ2iQymsUBTtR1Na0UDYF48kXFU3ry0Hwa1mW0ao6b3Rm876t809JCwTNSCUSgGlQz7dXcevB
+XM48XP+qLsoCnhS2S47D+X+3I9i1fEiZF39tk3Mw+2hNmdGwUOglTS6l6towe7zwcppQHuS3cyP
1CTl15Jw/HtFPFe60swV7L5/RKoBQoGCCxG4zOXk5MAxA/L4zrPtejw7dte61ChMtwgN86ACK9w5
AtfUOXYI4opEfmBGyHBXU4TPZhiTxpsaDZMWHYyu1V5VajrmkS5380kaqy7BOq2e4gOmzHN8IMIJ
Lddoiu4LpnWz5aI7oWReRAPeuOP6gDFfqOoQuWVWmZoby5nyIYlagFBGpqZ3CV5vujtoefJ71PEQ
dgekK9Wd77a1RaiTcYeh5y/E2C9XseXDmKXBKjrWgm005dxjp6XyyaHdvJOobG0RaraUcmRUFqlG
XA5l2UVlFQYtrWJK50Mz5MYvCmSpN5qGhAqwupfhbk1NEHvobHOPkAFejhfJixYrwcJ4KsXNQuo1
r0Mm5KTrwd5e3BoK4RXAcyjgwXFeDaWEmU7RkRavlQUx+sxj/ZjMM0SYtoh38tmN8IqiArkkpGZA
petO+mBI5qDPUe/1GJz/G6BmX7qVPg+eKUv1PdjL/DBWcumPRl+HO0duY5rk7ADiNbolnL3VHdm0
dhqXVUHNQM0r16yN7pwCk3QtZUyPt0/35lACJQgunGbU2uPFUuZGqwuCjTgO/xu6UjuqVT/QjhqT
nZHEt1mFyrCYca2h84Us5rq8WKURdGyZBzYspPKQCOa/blR7pgBb8zG4Nyij8ppdpRncvw7MbObT
GWiXulHdjN/rTh0Hcs0q+/X+xeMZo28L6gxw1Oo7zU4rG1jG9R4ad7En9WN7n+GP8Iy4t/Ll9lDi
r7paPcFO5A6Bj7CmSU9YJppJRnlFcbCJVNXSOWnL0B/TdDQ89KcVStPju6uMQpqYEiPxCBUJUqnL
k42Eb7NUPYOCbQkee54BhG9H9TgH8EwHgGc7idvWJEnZyGXY+yKvuRxPjSC5WMhMeb3Z1YdR78eP
uIHrZ7aTVcCjasr/c3ZeS5Li3BZ+IiLwiFsgXdmuat83RFu8E8I+/fnoc9OVlVEZ809fTs8oEULa
WnuZU4b/7pWL1IX9cnPnZk/hgNuaky9HXWe7dwDiOG866e3KehInH+MZIp5x1IOIOu7efpWXliid
E5pQHN/AgmerpsizpMFWug+bYa13hTfox0abfkLkvtZQuDCfKLZpuJJiBAZ4Lnjfugyq97Secw5W
cxq35ufCLjF/b3QdqYCnS43IT2Xa395+wgt75+Z9u+mHGJ1W28sZZTONO7nVeLO05kjkmhMYc9nc
N5W9buEBVpA3TkoDp+qu3N9eW7zgdsq1dDuGgHheJRpIwnF8ORBw6krVPBdIoDsQh3F6VCMINCko
VujlerXPB9VE5irVU+9PmN3jH/2zXXS5S7S8+R+wFrYkfhaeANtxcjYfrTVbg9NwYYb+Mu00pzNP
iWXFQe2r5eQmjn54e/5fs7K2WfD5QxGFSOG8SrSkSMGcwQYMDZg+7LWGAqkwq0wctXFYn42l7u39
kPvJDfhsY0STVox5aLeL/DOKkdrh7R90Ycnze/iqca/dSoTt3/9bIHeZSEyd35POA+VjWzskv5pf
gSr+h/p48wygRb6Fy8I5eDmSBZsbrCUHMMC0Ij2sHbfLYPEsBaXTqdKH3LfKa7T3CxsIXUlAA4Tx
1MfnzWvPqJwWkVwfIpTt9uNA9tCyeS9XHFTPa4kx2tuzeXE8ztCtEcOxfS56xHjTTRZh9qE3N+43
peY2VFpp0vBI6CnM1X924mc1bSaHwNGYg7xi4QqVdkOpnB6LFzsO7KnXQwus52Aq7X8Zis3cJ4dl
Uy6cH3Pa6pWp0xk9yiSLFmjeZffz4v+y/Sl5/u+TSHmMYTyHHDj3Nsn/LEkzXstJEo+OyYCbHp0e
40bSqL9obk+qlOIu8PZwl74ANsJNkw4xEx7Hy+EyfBuXnntFOCfOEKCu8UO7yVTgTlfhuQuFFq9q
YzhQAGEHdPYJDNJ30DOnAMrC7ol7zowj7u7yyk57aRFuZEsYXbCnOGFePlC7ZmTiGXT8zNq0HjuN
+BITQlngtY0e0NWtr9TjF/c06ke44HD8N23qywH9zOnzUvCVIWap2UMABbNG+TtNGlm0FtOwX5TQ
IiRv9eax4gaDWfWHRHr2lV9y6ck3SRaWbTSV4e29/CFKSNQSJue3Ieoi7Fayyc3Wk8FMVyrqOtyx
3146l94n8Rd8ekw0qWdn7zOj0auyjPfZlYmxLxLPCaXvu+/eHuXSAt3oaIQC4klB0ffyqTLuFoZQ
hQol+ec74LBfrUi65xaWx5X5u1QdbM1QokS3yMNzXimwopwsi3rLxX86zAi3/xpPsrkD7qgAn7L1
1i8wk6F2SN6//YwXZ5KPnq1zY22d92LducBcWIHTpGNlfK6brIXLgQ7m7VG293FWqnMV3iQ+3D+w
2jirJ9UIy8ltgWhQE2hHev/Z18yqW+whp3lnTT2OABg+HfVq1ENjHrIrxdfFF7lx7f5/+HOfeNlO
mVv5PGRltS6d79l5h3mDDJG5Zce3n/Tim3RptVCqY1T118Dnnz3UMFPNNDRWpuTuEDVGoh9Yo3hV
ipziJl6tkG6b3CuxXtPhXPwGeUbq6C1O+PzaquXZsPL8ZINrSQ5BbdEjO9WdMKXCC5cOGf7/8KTb
aPAJt/377GaSO92my2K8pkrLBz+t4sMybtJPUZVzsYt7W3vO10E9r4ZorhwdfykM5wuKQg7CJoA9
NKjtjf8zza5SkBZEArxIq2U5TZ01GvjVrcUnmA+6eeIG6mG4ZmrpuykfUpdzuix25ZjGWEmQCeSG
Ku90H6EDZMggLvy+CeZ51qeg7zxT2y12r38W+ThJctlHy74yd5cWpAsGufEWMRE/F/Foi2n1OQGj
Ie79w46K3EiDWV8xNmvxxf/PahWKlX9HO9stlyY36tzc1iT2W/u5LHTazFmV3WSrZ1/Doy4tQ67/
OE8QsUi01NkhOMF76ycftMFU3RpyC6uOOv6ooSiXZu/3bXplk760tfBGUcZwuHMYnq2EZK3yatFo
2kKQ1m4tPCL1wHaXRUfNuYxt2OGCN0WDMaSf8tIRP+fFRtP69qdwaRNFYrehz1DmUdm/XI1Flqaa
W0iAsTLVb9dWOu9dt7qmX31NROA9co3bCLyIsdC8vxzG5O3lcS8QPTTpWhwy8k9/JXLCBV9j5WP7
68YfqpqcJLyXyyrKjDL97cWiy2gWEXQJQpjQRpnmubrXaitWEf654xJMmrUOgZDV+q0dWlWFwqpa
L8h7LcZVzHXmNDA1o2ofst40UJKXXV1Gk1Ddf2bmsDbooYJ1AB3hk35WEHpdW8hqU0bOQ+U+jiJu
kerqxV4p/cp5e+H741jfdGI0bZE8bS/0n+2jWzvydlpQlaJz7ABDC+dIiRUHZg4r+u218dqgYGN6
kv7JOwMTeyWmxk2UQkZw8/fjPK9Dr21R767Yo3zLclN7ormae0GSY796Qi80OO9V27isYSeZqiBz
XEIN1iU37gUgmAxyvR2yO9nL6alfmMp9m5AIfeVuegEk2SoCSM5b2w2dwsvpWWEFL30O0GvDGdhn
i9PuhGbWobua/a+lSdssaKvGda7sipfqWZwRQPO2Hv5G/3g5buuVbpelXLWlVdoPWj85Ef2NtAoa
YBFkwphCo+yfxiIUBZL4cdH8wJWi2fGJXwsHubBEuEyaQDUAb1s89MvfAr9drd7qdyG2ENaPLB3N
ndEJ+K79uBTXztILE446HMIeZzfCxXOKkdCAHAwxcpbGXX0nCmWFYz8me6582FyWZvWNLPPhylu+
8IQMCsbNfkIFeN5YJeIJbxe5QqGdOuzJh8E82YOuE++t/odWz5agDBLAcQ14vx0a/35vuLuZvZB9
2NtjtRMtLdSxnM0d3qjXcJVLU7l91VCSIaC8IreuQsxOVXLLG00MIeC9lGGPaOngtlCEW7wGbz07
vVZ7XZrKbQq5LXB/RtL48vnWSbiJSSgZPpCdEdp5rva28uACZL26UmBeHIoCj384DV7pQctJz5wx
q/swrcz0kPi1dVB+O0X1UF+j910iANBVRZ+CHAYhwjnNPMv0hs4/0EOd8aUVyIRD+j/pbjYXQmxK
fCWdoSFgOmvnyPfpkOtT0V+5Ovy1tDwr9UA9oN/9NSuDL/pybm2v1dsRE9Zw81vv9g2v9QNARfJx
la2HwX8h2CfbQiuTo+hHtI2z3rZtUClVCnYsL7n1jJleH1Cfe5pqSVku8fr6+PY2f6HsIZGcQvRv
Lx+U9eWvHNOuwRbElKHASZl+TrrurMH62EujvIl9J7kC0F9YBajkCDQB2aMmOKeWNvoCacUFf4Kd
U5LoHTeoLOPkrm1X/doBtk3w2QvYZHEYgWwycCLlXz4axd4YWzMoQ9vNsbuzFm+IaHJbGH2NXX2c
a+LYAyOOCbS2Fu2Qk4dcBa7maPv/PMXI5rYaAdUDoRtnC6EFv/GyGXhFHxcCiUm4j1IzW3aOP8jb
pu6ST2+Pd3GO4cttEhydtsTZptXqXBDmlUu55Q8ulDIiAIE51M0IJPCf6xHuMr7FvoVjA/vHWdHc
zIthKtcixCgp/SOhIuR8Gam+rzp1LeD49VNtQzHI5i8IVnO2UHvC4YludmU46PW8d1AHB/oYD/sy
vqoFe/1NALVDAqHryEkKVe3lwlk6r7DjJtnwxBUnc3tMTzTB093qml1AW6A7vf3C/kKhL1cqE7iZ
iFI0bU2e7dn/OWYwX/UaOmQ8G2C+FdajcJr9qHEVD0a+kce8tqFfE29bUMA4yr5tCtsnO8AWSY/F
/MTVwZpI0Ahir66KHU5R1k1exeOvXFTmPo4zVURyno075o4kwxY/5ncJDh7p7u0HubDxglJyeMGr
prXP/frlg8SNtrh6ocmwsO3pNwB+dWrwuTvVFZqzwNOU2hWz5h86YnxPvoj1z8DtMrny5V96f1uq
yKZ1Zqmcq8czPJ2KLi3YZDTX3GmJp+31fnAOY2ya5NlfDVy4UP9hMwGuB6kRwQ9F18vH9mVqWdq2
q5Ej7tzX8wSaYKlcO7YlYZVlvk9de7or2PlClcxepFi3hnPV/uh1CcHPwHjPhG7Os5/rJ+yF9NRB
ccRaiT0RLuMNh7lMR8yqeyp3kMdjYefXYP4Lk021CRUbAJC+ybktTMvFaC57R4a+FKh+vGa5i62s
f5j8ohiQfo+4C7+9yl5DVZg1wq9EQssn86pomTy9buItOa0rNbgAnb6E5WRia97R98o0zSGnbtIj
bzS7D2+PvNXOZ9/p5k1DqAm9E4Oy8OV7Bg6c26kFgFvS2Q7busnvxXrdiOHiMGiq+MO1AlOYl8N0
Q1+s8ezLULc7bCVid2lOol+WQMVm0QcKY7R0p2FtuEsWYNc80/IPU5UZke4X6ZMSY9nsZZym+zW1
xJW96tLrRo+7weWQTmnvvPxtWo9PpZnxba15Y36wbOQvcvKKvZfAcomMGIwvenvSL63qzeEJcQiO
S2Qrvhyxi10dlIwRNV3Vuyq17TBVwntUfoH/nMbx7YCOXRn00mP+O+jZld7pmrVy9ZR2+1C4NCfy
LvI1Kgfbjc3HMZ7/szscM7qVYbQ6t/DR84u9rk/5lBQkS7iLv5wgl8mgi6W2I6RoDQZvnnaAlvaB
6OdrCeCvnpQ+BPIbUCCwUGrzsydtM29xafCjhdEyrz/atkwwwdgiMDD3K/XiUK9zci2+ZVvBLz4k
7qUURFziUElC/zrD1eM1zcuF7lk4oK6uDuZg9XeOjI3b2jXia65wrz6nbTAkMJu7B9jr30L9n9N1
6QvVmk3DDThZzcdqmM2939Xeh7eX6atdiVEQw2PgsyHor1s7OgomCjoINtOYPmUtDQKoli0ItrcG
1BEIJEEwo75ZrkmSXxMlGJp9EASPK6qDGd3LL2QzkmwaDYhskcL4PphN+puq1l0wQoUaQClmbYHT
VvaL6O71E55HiR8kc+s/xLl0ll1bEpYJFTyWz29Pyasvd/tdnAiAi9CWmPuXv8sTlTFrCk8rmSvf
Crs2NvbeNGZRMlKzyb51gEIMUhLeHvbC+8YbmV4mGgKugefVlLcxn/2Nau5WcfG5rkVqgBXaV+nP
Fx4P3GNrOoOcQlLbvqx/1hXVZydZDIwz6/mhtFNRBIaYMyucukV8BDfmUqdpw/jj7ee7sNK2jrCJ
/oY8MySFL8ctMBxEpsK4a0KTtu6l2oussYMmNdadvxo+WVfCDsAkr1HMX88spr1c20Aptgr8vFHc
zVCgOHtwus294d6IteV9l6n+Cr7zekeieKTSh19DQfGqGh7SfOHBub33eeKHeT/aR9Lxvq+rGo/p
DM779nS+fo2wxVgskLjwuYat/3I6SQj1B8umnZ+hYy5DgnX6fWGq5JhbTvwcO5N5I7W8/a8X4Y2j
BhryNwqQdXp2jlbtyM3Ugc+14se2T5pqjprKysKsmNsr38PrzZah2JE2zhL34HNqo7JHJ88EPJoB
m+8faTPHv+a8NB5z4N/P/8NcbuqLvxAktdLLudSMdGKqaVg6mGh7HyszSdKdm2RcVmq9mDyIf2V2
II+nvhZpePEhKUC3Xgru8+ddvUWzOgn8y8eod/Ghde3iVlSVd7AAZ68smNffHxdD+H588zAMKfhf
PiSuaY6mmQA7qPrFobUR/R18uY4Hy+rEby/RGxEsi+Pd23XqXukIv75hsW4QqW0LVacFcE6KohIh
417jm0ukNIugEroq6BsNHQ7/Sbt+zmx3qvbJOsoPjqjXPz5kFQyEy2E23r/9ri9sBoCiG2xI7bBt
tS+nQYvTYppj+qhF1VfE4iAsDY2yFtaV6b40Dn4iyP+2W8arWPbEgEkKL5s1ZVfyNjG1br+Y2TXr
50ubzr+jbL/in80cBD8fW3xzIGINBYpdEm5FH0MHb1Sr9nh8j7/fnr7XIvyN+Q5z4S+wTFfHejli
AwCo1ZhqhrSgzQ9kYNppFJem91DTZP86sgffANgYWOaKyTphO6LuSt/Knqu4rm681EJE9/YvujgF
uB2Q3MDVhh3x7Adh5JAVG5mjKcr+k6s15c1SeMbXTlReJIiMvgZ5X/pmqYE2qAp+E84jLwd0BlVJ
tQKMxYWWHSe62VHcLsVus1W6cm25ONQGOkJSYXd61RlS3jq5AopYhy5sv3p1eYJooKLcmJzj29N4
aXug2YnsEFwMDPrsu3ArbchVInqAKq/0Ikfkw2+VxoPCVdre7GJJS9Zlpu8RW+SHt8e+8Jh/lZzs
EVzS4Oy+nNF1U1DUeHyEI26V98PS6U/J5KEcRTizf3sovHUvfJngVpQCFJ9cz86BTbsnE6OTcOY9
IpvkrTYXgqDkjp4tSTBW8yxTjcdM3NRcD9IYhg9I4GdQbCE1FdipV2R7Ayrte61wte/LMsfvGxnH
boA3QWVEix53U9SLzvAD0jSX5bAYTjJGWell+qEdnPZXJy273Us5qJ9uXc9zIFfppkE/Zv3ToiNO
CzO3tX+Jbi5+GWrOmyNZQHYZdH07vyNWZmgCkLStSM+t8ic1vfGpFlK69Aha8WXqvbE/LGuTf9ly
dBvYxnbvolyNi+fMtqhbpUkuFTHzfZoHyIX1+z4f/fYI5IqoipITFkaur/LXOEq3fChdgCjYpNzO
qVpJ9vIJuY6jucykeyCXE/cUi6TafeqvIjvGfuxztxe1N0Z4W9ZpuDRLX+7oo9RrpDVGNu8xCCmP
fltOwGqtJqygqpYueZJj0nyBLpt8r2U9fCGL02kga1Rtj+wT973IHlfnniha4jNR+44PYEOGFmnx
MMyh5puzcRvnVWsHbBL5z9pRqXYvvNR4hk/WEb6VefF7Q7YUmgMWSzhSpiXk816vvfx5JAQm34kR
Ol9QOvXyGRlAmgWmqYaFv9Lln9Z5HS1uRDizOviOgJSNaX9frxrpHqtR85sGx4jnTV2V/fZrLyE6
De1+EtpzMfePrUIOiAMYDlr7BOMssEYtMx80sl+yGxze6ofM82KeNPWLm8TRKmdfCZZ/yAFlf2nG
PP0+IYT9AgHRJ8UcZ3+dfkC+HCoOVGuXGQ69gXLOcZGL7YRbcFnn9Alq4gjvbd1epl3SeB3mkJkx
10GSSjJWIdUu1UG1FmlddRJ/HqvVcKAaYI4TycnI7b03NH6JMKdui3tsCQxID9WY3nSGDnGNpzD2
iXJS+0azZyBuCEJ2EfRWlbaBGLFhOTqjp2uRGnqTXFWwoBstjcVvLJJIuWpT0CImVPnTCVlJTihO
onvf7cnvnL0bI/8JSlKTRGAaWGM/D3NdLIfML2dxqhfHyCPcKhvnYMUx/zNNm5ebyc4cDcOIvHkS
Ztc8koncqqDUZX+Xx6n1PE2Zjr/6UE3fXJdWf2hOMIEPpHGVBYQ85To3hohjC2oSV0yi6aHx79de
rAYhPU4Piy0TPGbpjXN50l3sVG+ptWsr8EgQeXa0RMMvUk9Usy8X2WF2MnTxz8H1luJod7H62cRm
/Xl2iGqA7T7ZAGPkDTf7JVmMP2nu5neLPmdsRW7ajYE9exI9vZfYXlB30n/fJxrLtVk6sDTmuDjO
rEUEl+5QPsVJi6X1zJXgZsYx2DuQGMxNsm7M+k+f09+ADj4q/AcInC0Cbej6k+eVlhNICu96XwJH
gdekZTUcp9KLIx96vr0rUhGbJ7gJTbF9FONPYGJrCCbwumefaA0RjbKaTokjpo9y1GDdLnYRf3Vn
lkpUk+QqT2Myp7+5bi9fHbtzu2isrImTcnFmLP1503rUCl+rwlIM/rNyx6nemUlaJCctXacZS0wN
HyOzbrtkZ4lJNyLLGfQ1gI9h68fCosm9U7KIu6BpkEWH04L19k4atUYS56qvpAfHbSKiXm9qPZB1
msOO15shf0jTAa/3PhuWMVqKuhqPWZzP8a1fN5O8yXTU/kHqkYsYJmoex1MjtJJ0KNWD6C0zjhVH
bZnbLvBSXZu/pVkylx+44dq/DDGlhIy0qWzuYTCYQOnF2sj1qefnTDthLQBi+M7P1Z3RWd58IMU8
EbdMPgb17gLzXAv9rszV4yJmK7uNV22Mdx1Gcc0v1xrd6kuSljV74rJ0WkIOtivwfDi4jvS9H26W
9OJHYizKzIBdR7ng5ok9rvfZLBysNYPJWQftfWc7uf97oVxsI1EstdQOehrPhhY4S0wDNJgNs0dl
pbWiaBd0tnJa9LDRC7c4YKHfp9+xSNbLQFmrWH9pxjh2DsEmbtsd48TBp/s2Fj57VmhkvtI/qHkw
5k/QEmOsw4zGmB7wTczUr2IwU/OzZud9eatxqlghXoxJ/EdaJMoP+1ZsDJ4D96Mlf4I5a07385wu
dse9wIdoHfSVoTV5JEEcm9+Zv5p1jR+6aob3OJ1nzW0xT51Ha0+s5HfLSiVfcG1z9Jblow/JQz51
rU24XzI3dwmIPQSboXJ664Mw8bsFiLeHERLpZLX5s1a6fZHsGrOwcs6rTsWixZcB+ul75k23IuhI
Zv8o6F8mWrD2uFtiV7Paib2EXC+dZvxcWgifdrlei6UNZwDpOQuWREzxUbmFSh9U5Y/t7ypbN5fI
yWLpP9jdtDh7g28DIo6O/y2ONzqITf6blkmfyGi0iOQ+pdygk8iM3ephNGeljpJ4vYZWvT22t6LB
YTYJ/Aq/Hit0u7aJH7ECbLEYNLx1sUVQt5OPlU+e2gN9Orsp1b29Lq1/n5aelwRLNfQxxB9rwTAq
IK3Udz9UfcZLgZumTUURqNkf2sNc+Pl8LKrBNo+NcHr7VDSzg0Jcb/x837rQ4wK73IrZRrPKOlyr
YdATggb8JP0lvHVMHlo4jmawOhUOdEk3LnagDwOuUb2W0l80rWV57DcbjmiNSwrTtrQawqHMqSXF
Aofaaj/MjWWH3YTjVUeIqcr8iDjBiv54kRk6CuuafI+aZKftlFzjNCJ6DDN5xxjKRxjgmDSvg5F/
ShXM77AZlaMdLBiNj37tJlZgNpo/RONoqs/6aqgxKNECktWhJ9OJHh120rX0ZnpWGckzUVa41uNS
zv0XuvnTGg62ZsiAu1A839St7y4RkpYBnkfWmdkOzwusjVxPlfDPYpO/r09l8qNysFgJW39M6uPi
rOUdUaNVHllz29wqzdDT+xgNwLJbxzh9HNn3mDgotR+djVqXBqtZuIIDi/5fqOqupBvh8d+GVT5Q
HHi5B8tsTMFUw1xiyIcBEDEUQa33vf6tLfqKdpzyZRtQKoou8GOvtfYk6Y3+QWCA4QRTX7ci8lTD
zizbDh/qzhh6ggf0YVEf2kpN3SHLqnX6Qelo2gEdvjL/nWpTDmOEqITpEPfIweaHZEqtYr8m67Rq
weTXU/dF1KXSvf1KfLaJ11vsyF3Xu1O564zE134Yo9S/thL9vonpfbec9ElOInDhX/NdZXnm7XSS
6rVgQc5T0fcRprqteyc/6rGT1TcjuW0iMHBHG54MfdJ16m9naaNEj+t153Kjk7eLmpf5MM+dqShs
vaFiqefKjsjJI0DXqHzAWbeaV0Q0xjhhluyI9US+U7pGflM7xm7MJHVZwG1aJg9sxkbxYE5uWjxl
qjbqx6XBH2iXW41s0E+J+T2GfXF5hKnnnbKuTNuwjbN2PdgZINudz3s82OXqsDZsqt4dZqJz8dS4
i2Xt0rYTN32urb+9Fprj3G11aV1m9UPhVPJzSTRXH3idTonSzTQcIOpOlRsIK4OM6q1W+YOvRv1w
0GDogdmtrXvXrqoddo1euX9cMST9znKnrrqxisb7M452n0YJm+ddI7F4ixK3gLZdUeBWoeE0ZRbN
nV+9n9gmnu2+UwgcoQ5yTldZHT+QV2DJoB8KnF7wADbTCHcT83lus7wJKI+bd2vF6XbqU5OTtq3z
Nb7hHJY4GaY1VaySyeY+5i38COGk3XzvEzB2X7SbiZSU2lgEbKldE6ZaVxN+kVX9N9FWxRN7uVhp
ctfVp7koAPX4EtL3cevwPx1cJJnhDKOXymzUFrmb8gyLsDEhZnDnqoXhexyTj0gOJi+gtYzWrij8
uo5kr3Edw5vND/vOKZFCz7H+lGa5k1NWGWTWKdE3t8k86tVn4Ln+exx3DazD0WjlDd+kd9AGqEdf
3bRMUvrdVZ4HZIfEn8YxH7sAkt3aR35SSj2gwMu+KbdTe63z6zYwRxjvH1ZXVOtdb7daFoICK3VT
zkP7Y7T8lR+MaBDSq5WK6ahsdoEqb/xh33lyLG/czFtPheRtPTexSO+MkZ1xt0hzNW74NOP6BNrR
VIHdkSlyNw1r1x+ETQthX3Q1UQ+an7kdhYMarZ3ySLr/0ptTUX8xJt2tA6zY6vzTVGmuH2prY+dB
kdcdFiW15cdQnDr1PdFK+B3cfPLMDqtpaL1w9qnvwK9NClzMJMx1P+blJG5SaRVFWLWpLr9gqrmI
IPGy+IvJ3ornRpmMH+1cpV/1Yp0+i9XuPnWLVz8sVbt+p72VlyfB1jEH2chKjszKGatD3KT1Ry9V
MRBoxuTV+P2o79rgWVNgSSjek9uJT13q+uMxUb3/Q8Rq7Q9OEo/2sy9z29l1i2n/jDVjdiM/rx1x
YhtnS3UyKlW5FqVx53hNc5e6FFUBB4WA5dq1+vNYcWE/Yn9jWA/pJFV/nIg/Z5Px4qa+L/t1KI6T
3ebGx2odWvmuMKh379oxmw95NecthIFRu+FNzj/ttRvbg601U/2uojC17uzBHv6kUDNlJEskwYEt
Ni+yQjR9Ew5NTgaeciC+3KdZiejcwC7ReIxNoRU4zDnil67P/oeSXDl1AszIzGDKy1q/HwiOOk1Z
IeLI0WwxHsbeiinFlFMeKquekmPW6Nk7baym+datTTUde2HE+xRIRt3VU+6c3NFonDCZzFW/rZgd
4sY3tz2s7436RPPVzU9JbVkfrKQrKS4sVcCol8L6bOgrgWqqAbgNNAWSuKl+SjCC3jILRoeIGqDK
5lLREGj6ZZjiLieYhjWat3ps7jrTaJ/hjVp1yJmp3Xayk3k0eRahCXbHwAF2HvK3WWkxVVusMhs+
dJkNlLbK/urMc1GdTNniVRS70rpB4pF74cjd13o394PYS9MT8cFZK7MMpFxztRsJWZyCsWIxReyg
bG7Uf/NPw06zOmq6UdMDkYjsd5PLJdkNrjvfZBM+bnNQGokFdkxk63xXNnEjA3tQQEVWljkcKE1e
N3t9gVJx4JKncJ4U2ppOTWDUJA4RvyOaB9PRivlIbgpImo7dO5sJsiy5ZSuXt+aaO7dLXnl6oINV
G09503frHtDLdPYjrfXP1uybS9jl2HbudZCC5MbMa7VGcG8xIonNLP9dx1jiBxgGasaBz9o0DiM1
SnWcbZxgT3ayLtltvsxbYg16LDsoFWbJ3AG1VISCd9QdOyv1DsNiIaBk1zGQVuCc5OyTeEi7EBa/
sd5jrjmqXe035vBJadSJu5Wfs6NmRb+ewKFowrG1ihT8jYsO36ifOJiZ6WAnPUN3QaZ53vvEiGsv
yNKkSoOkGUBaRJp0yI2KOtZCExv8x0wjwz4okGvLRztdvGOhl7mMwK2Md2zi5RdIDqkdmLNd/0g1
u7oRgwkJV6syvTi1E3UiZo3O5EZ5sdrPOZqpb/zaLU2iIJ/+kINRfMUCxPpQ8fWNh9LsunKHL47z
ufaXrAssa5L3yuZw+jMp3f6IwbXR72Di5w9DMoqVG4kL9gOEtnxD6GOTGDrOZhpOualnd5pksoJ0
bKZT21h9gzWmaTwNeaFrx1QSwXbn0A0YIhye3dsa9UkRNXXmt3v4bNazqDTpwzs2cxm4rhZLLn1/
3+06+dovULq2fb8Ko+0fPZtky1032Mm0s+1elNEgjf69wybxex2pVENMxSrnZJX9+FGXuJzvWpjv
/k5w3Bjs/mK8m9EmsvL5Tg7F7Jfax6Yuhh+r6U1NpMrU6vaGPZWbXMteH1XX9uVpROmoAs5P61Nl
OGsSiWpI46O12PHTajYzn5OuUSNPmt5FzZhiooRLKCqdtE9RFVhqTuZgWFVn8VoTXtsQr94jjGaw
Q5aPMoOyg8gSLdArj9OIWU1gttDld3Ot6zKyC0QrVGNDjXtD0SzfRwi3bZjH5VQEmddkwIaVSp8x
po8LTLgooI84EIPjFE5fPKkWUdsetFZ+kE4BtQwyopIhOib6m1kqxS/uNvPJ07g/BmAJ7aHKTLAH
X5XN8EP5Ztfvm1632tvaSf6Po/NYjhvXwvATsYo5bEl2Us6yvGGNbIsJJMEM4Onv13c74/FI3SRw
zh8n6z9DZ+BPMtVLkc2i8u+KSci/McBwe2j07r+va1FfjFuU4sDIENRpsFf0zMZAiD9eC3h2qNaJ
8OtpnHfSKfoCNj7l22/Xl2lwlTkuGJi23HBSXHyGaXHAWei/JcWgIOwqa/5IvF69qJCrR2hwomws
J+dt0NXm33RKimel98J+CRkK1qNl75CbGq/AdILxnB8F7gSRcrT2j5ZheTz449RfYkhAN1OGGfI+
UJ057YQAsicYR3QHt2qWTxft83whnlU8SDEXfRqVwbKdHGsW51gNbn3TXQUkLDlBNwB2iYHRiTsC
Z3Sxd381YLoGcp46N9sWj3F+L3bsVl1oliLXbqw+Y8paRdrGkfdkhXXFPqhi+36khnI5RG6i/mM2
FU1mL6xuecSMLzIijdQvmRTBE8mGTXcq28h/n2IfsG4Lw8bQ/aATYOAhbv5bt/r6VbsmOISW6r+u
tEeVSdM3Pm7B1Tz3fscKR4YF0bvGLqotnU05PmFxpbW026OVF0F20THe/WJ/2MIxKZFSmOVgmjWc
H9bYYmIq47G9Z6zRdT7XtbvlKgp3J02Azt+GkjKzj3ZsOz4mapHmV5sF7Ivg19hk0qN9+UHqer3z
CYQJeBswlzccedL30pa+jB8xQLOdtJ7kA46x0MAGUKvx6NUhDxxgs0wbt7kO0+U+Dqeyn+cDoxxy
O9frKL51Se5+XVCU9bdBWRfnmRvldTC9eze41/oyN14HFMJdUphnK6lcLDnUOqUKPJPgIduS7n25
WsE34GAgL+zxwb0Zh7A872bEZon7y/uNTL79LjixQLHxuN1pR9RDysA1fwivFhYcjrXfh/tg8epT
zEHSsB59L/O7uJ7zuCjtBmdFx/vJq5rsh8jidwF4VdGdjsvIPziEjSNupjf50QkC8AmdrGJEpzDH
dgri5FupW8XmTU4Bk8WoNTqCwvLgY2ZrLwi3942TlY6UZQrqwcvDpgUGysxJ6G/kUcfC+ACRcQka
LW0wVOM2Z0Dq7ZU72nLyViNXPYSV2eq70Jm5dxRz2/gAQqmbu21IWH/IHXblpXPKysuDxtWPRWO6
380YYZXZAmpUvZgqxAd/bvjYyKarrayVizD3qvO6zy1gAvsQXbj8J7Y6CF6E582UCi7B6tzFNMLe
aOXX22GnKYY3qvBqHyy1D/+KNimdFNJsqO4rae/3yzzDo8xTsv5yyzpqQCAJ06MF3kTphMHkVobA
tXnXVephKJptfZ22pY4PBEhMfep7pYS5oY7mplRtJd4Tnbjr9WsNyevf9+HLi8auumxswtbBI8H/
bVRq44ml3if59ibAOPqV7PJj30X8iRmVH7ruyA1MyRRURb4Oah3yUHmFPI+ditStiNv+WfOA6htP
yuI9pufOf+uHLhqzCgpafYWymW5IHUQAY2yvs7JuchX43DYldEty5i/MS/wqnCiCKH6cI1ZyLoCJ
rXM/W551L2o0CPdXKPG/sPFCRUREyFiyydk1ue7tac/3Ldj0wbIa77e3LrOVOlbSz2mhtrE+jjts
Wm58b/oA0kms89Lq6dvpoTMepNdNf8PFbh4XsXk495C2utniaoydraN2mUV1Mj5DxOPUisoquWiS
w9y3NqghkxyPSK2ceIso+VSwaO0ZRFltd3Edzq+igzX7nv11bTLpLAMHfdjpXLAFaPY/FvB0MyoM
bt2E9+lcblR+39VGBhLYEWPhRZPQLd7mqprqlCFmrCB4DHDqzIKXZG21eTWfYqQBs8P2YQ92v39O
9mX4oT3cpxULgRenaVda03mBJ5Rn2kr5hbj3Zz4aZGTBGflJpLNhCuqztgp/yBPSra4UUlHcQvkE
7AN1n9wToRPW6M2ShiiEZBx/PJ+NI/f6mdbX0KyhubpQhmeMOOpxbMSkMkngYcENKmm9CKGoQL85
VNe8jAf3fFV+kf8vo7V+gnIlrwzSvPhjs7ET0tFFFuzuEk4mi0Nneqip6pzSyqnNf9C/UIQUhwZF
Shopkwp6UmbWawDl7RBug3eeZdt8hnHCydE1pvwzd0PRHdi5+cM7wl6CcPHmmVSuoOfHpouLvybs
pn9+PTJs761TM6f3wbNP2uP4MBKash5n6VkHxkmrOo712C/PwbbLs8N8Z0AfRTCkVcXGdAR7D+SJ
3yVygb46/eptKKVfRvbv8bSp3fpIxKIJG9rGxDmR5T3KS0tG/Jy2dqWeYliX5rC4ZkBpXRd6J6vE
sLKAJi02BWcO56CZZ0f/8rQaIROTXrGcxgIzgKJaXGUmUvbLWqnov3WsnCYz/38+ekwgIlcIq+HA
ze605JO7yS97MpUDkzGLP71TEAc9WAPWzqqzw9MWz02d81c2r+Vojc5r0lM0ku7uLOZjMo3eTJhQ
pEF4Vg8aoaWHLTxCl/kNML+NMWJHpmXSYChkfwP9RCoiXWJqOsay9u28LYdS3xfEbj4aTyPF4XCy
f/o5EncCsfd6EnZDe1wbqvDQcKRcochuFGhWeM2rBLNVJqfdbcgm84Cw5LrEd20QS+viSWdoDlQC
9fKe1bNcU/Z9FnmvC9scNk/Jm6SNoZ9dVlO46tjdhsPGJQCAXFoAc+TK/Td5XgvrG/eLPFS9O7Kp
rK7s0n6T6ovUhZl7T3nihOyzNByvnV+fk7ps5hsffpPPwbk+sEKqMg9LRq9LgPq2zrxoBx+bh4LE
InAUUgjIFOt9stXccCATo0pU2g5VQp8aFxRKEs/w0ls9zp+DGFf5MLY1fCTakipOWUzkF/Nzo1MW
dRGmTsRIlvfoUV/6mq7b22aP2IKsOaDPgQhu74gJp5ty00d7cxcEo+wOSVnEACiBKm+TxGr1nUUJ
5N0w7ziipsWFwvNVhYN/Lsd1OHNN2e+D29n/AldTUVFdFaogOUNHE7hwWp43q1Bt9v98rcNcevOx
2Nq+/1K9YIjf2sB+mJeyQ/+ueuy2vjs54KuWnqc0xret04g6mQtJITAL/h4IP0WzWb22tS+c47IW
cFmMN+stVPZenWbHh7YzTsmfLmd0OBeFiNdCXO8vMjUkQE8wnHp7KSGj5kx05co/KDa4eM8Qhai7
qKmPzMw72bg2XXcpe9Z+SXQbRBk0WzteMzvMy9Yi6s9LHEHxWVQ4MC41mVAfI/zkzW4WPWQDXH3J
yLTu4qhlb1mpYJm4llo48r0DV/nojTZEqO1XicIWh2LJi3omgggXeTPeWBDUryNjk//ONjjLJ99T
Y/QP3L1CJhDVkDcdgJDKxV45YDxoEZl6y334btdplvhsZzxr+FmKS9E1JMfNuvXri+eoWefoODmr
Yc0L/RNahj+4sQS9otQQzOvebLwU8Y/NajQmybGOqyDiPO20exZCtq9NOda/yxUemayWoUSw4CSb
wdnZN//gNBwIBgMXV3Ocq3g+aiMXNwcrQAjBPI5sEa4qJNczWZLbXk8U40WUgKCQ6gI0Rdsg5Teb
AqOAiSPxZ4A321JVg0IdnM7ZzK1uW++g6XffMLq4Yx4gepcXdo11PogSZ0FOF2F44/pX9cFWcZZn
yC80N1xQKZhyGfR2JgbfTI+DJhwCbIyeuXSQHG2jQHNw3taB8zqewv4JNc/oP9su39PvUBphzitn
eZzO9laFr00s3QinWQOFrUhrqR7gPTjrYJYB4dzZdxOsvgStpSUwF29rKHpgls7ZQd6E9wFzxNXf
LU05fYQ7x/6n8GvBCnq987nfPZ2tyTK/IfUv2sM1EqvK+Zjl57iv0Xpf97bbXEBZYP27//8qxo6F
zxfMrPNc1h5iAyVN86mlrsa07RSeu0SWDZm7dd14mLCNvCjFyHOVWrdx5o4F0S4zwSu/fKAMnizE
IV2mqP3oj07nc1VF/Mv/xj0IdlD12H4LB1X/tXXVlCmiE/t7mKOwui2mkZ45yLtwOTpayrd90t2/
WIrJHEh1avY7uXZrQq9ZPJIT6lXE8pqVZOAbx5nLn86a4yojO5ogR8yM9gs7EPrzBby75LNnydrc
GCVWEzgL9/fMkZ71FJ3sByLhyj8r0qi3BSX9zi/QOGEe+yMw5OT7lptPSV/uv2U0D69U1SeIlMxc
iiP91C66gqoO824gnp4UkXEklMh2JvQDZkwWyvN8U9V3s4hclTYtWVu5V86A9yPQ5J1BCICySKvg
Z4w2Yn6JXh/f6XGbCCeZYv3ahdJxUu4eD+a6JU7xzkiOxDwyS0hJKfBwcT9OMxD/PCorOkgSLfff
69bbfrY102rfQ78748HviW47uFYhHuO5dxVIleAWK+bVbM/hboVhPk16H28aZTEyTO3k34eFt+oD
UVdLlRvVJPaB403aaRUHdNGM0DWHIZaTyZcKidsVn9V3fTw74XHTm+NjhRqlPvRWE4bwfFp8WBvy
QCCClc+83VEAPhd1lHBgrzK8LZgTXgvPR/DlJchWN3AaDCfFGO7HJJmiR8aQ4QvCy5se4rltzovt
qv08jPzVhGOI9sHxh40Ms1HKR6tvo5/QCKYECNe4P8LD+48To+8XZMEQpPhjENgQBE5Q6ChVFKdB
hQDiUvggTFZJpPW/1quMThvUIbCju1RtzpSJ9GU2UCCym/36MI79ZpMYS5pXYJdNDOFhszKl6G6Y
QW2J9PtA0S33NU06C5OogKw59EFXogCDzn8ZMRsF2bJ7899Cc4zdNgvyjLxwhLPl8rpJsso2K4N1
UdaP66y66a1u0fvdWTTwvV1FpSaNfW3OIajy/MU6O39D1XbewyIK1eWoZorgYDG53pkBHjVzdsvc
1bNSfooeIgnSCnx/vSMYanqtgoAuMZ5kjiC9BBx/VPLKh8GEVJWiv9Ai3Xbd/Q67NWhvuM+C771Y
6wdNgM5bMo8haeM6QO2OXKJ9J99/KzLfBnFFyWTHT2D8/nJfhVw8qZyqhKy+Ndz+mtoHkiehpzRn
4VbtvbabGpUUXD7AxjQjh4hHEd8wpHtVXjkwILkOy+5t3yjEPqKInuzHpto4edglp7+9Vs1jNxUW
j2TPaZ8thWiPzkIjCwQiSOyn7rtlTjeLLmf08IV+GHazT3+CwajH1fW2+MRwXziHpVi2BA2jlfw2
sg1YCMn7B1VCVeT8iTy0god284bTtSsDf1rnVYx+e5JUGUfRPt82XqkW2ANi7rItrL1HaQXrf1y7
u6YzxhvUwV2c4bNsTIv+aCbf89wntipvZLvOMJ5jlzw4cg39TBcx1DJBYMI9l8nSv7N7d1DSqi4f
OQTGKK/Q+H5LHTVf3lYCxl/BsU+/G6u3phi8KCvBjPidye7hYWzb+FjE9EwcImOX78KuBtIiFyRH
qIdEUSKSGzhQSzWPL1AfSVrsFAejJJ09wKcZVSvjQ1z9Emst5kMbJ/KtqAsOBRQDwRPiWIRcDr/f
czcHScBRUTZduk6jP9+vnVV+AbBSumvX9UCwaCI5ZsOynW883yidqaEm1ZHAPPUPVA/jJpH9RmRr
A8F9IBKN8FhnDJPpuotE9ku7isFFrqaciuB0q3swSev9WvFXuDdb7Ow3LG0udxq3ynZyfeOZ5xbw
678m1srK5BqxVbBmluGxXrfow5AY3Tyo2rglG6zovwJtRetBhXwknLG1YSup58E+RDpaAH4q0azn
Zk0GLLSlV17Aopv+2Dthcxt6KI/hxAVXqtAalN8Y4f5nKT+xTqUQJb9OMrr3DSCzxVO6TzI3Vezx
/9Gu+0vPnghP6Pr3s8sScF33p/Ep3i23OsxBwJMZI8L6IiUOWHQvvR7puKhe6ikqy2xc1+BPF0Yo
jjqq+d6drnde69baLFRyIeE+e0K1bDZGjB5Hq1uCr2hbxJ+6drYPMjJwn4cDHy9zmmVAsJpkS9cg
Mj8bUpP15IajxdbWr96dQDP4q0bFNx53aJwIdceVdoaUW/Ey0p0tEXgztdW9L3WGOKtkLO6luF2K
aO+zaXabd7/wHJ3tpMlYJ9NdKX+6f7bnDm0U3EkRiQ8UPP6AGsHhg3LrMIAyZo94qoOlpMq1Tvb/
NrvhtCHBKb4rbBSWx13v8Z6C1ZZfRbvaqGitwCFtyhOdTq0G5p3hkVgpWdayOYCRdr86hIxIsxZH
0DfkDyTOzNdcnTMA6cwp78wuqGFTPhc81ojLawugYp76GEmLH/ZkXK+ee65Wx+7PoxOoxxBKo8kW
xD5RSnaKalKCZqbpGicSbWkZaEgX2wd4fYrawnpBLoUoo5yX5n3b4Oj6dGNrvSEpoe3RV+01omcM
3axMjIoQR5b0T0RZ+zpfpigZ+QtL5HToHwaTDoiIl7SaCnkE/J8gDBNd+ewSW7n9Tsig+tP4RfQP
PVB0600BQLKzM9ej06nDJI+TtVoOpadc9xTxGbxFSe36B0Rw62UlLWd5oGmr/bOPVmU/IMYItpt5
UGJ9rBwZP8N3Dn0mt8l9anYyyG62wel+94i+kVz5Nt1xnbWvDxQYhnvarl59h8hkGSmA76wPGMIK
3TFC9cyVITeFu3fieZBW9L2TnJv8QWzoLccG1bkPn7k39wjmAR/l6id/hy0GVvJQlh0mLKVUf7jt
UGfxtvjWudVbY9CvatPfBEuh1Kmbna7LJ9SF/h1kSPG0xvD/RzX1EhjeKwv7qOYGct8ax5baAq8G
DmJrfbXRv4oji0V4nHRlq+O1iwSHiJHxhmJthVhsId36g4qRgrxs46q+ynnYHtcwLuVxLdYRgiCc
xgInoQ2b3ga+DxKwWd5EgKAb3JY70r/UnpOBsH/B6fOx9347fRPrzj2nu7GxcoOsrb33Yt2PL0FX
7yq1JcMCwv2tddK1VWsejiy51wKc2knDBUab9G90F0fstRFMjAzEQxlf2z0RxdlH2lJcfBDrom/L
fuOoJxECadg0dOXfGmN0yNANPHPLc+Ed+r3nLISAlS6645ErnPB3oUndDsbv3Y3xHBXDPvlZiGEd
0Cfe1opbY2zHd2dxgXVYVGEX96vXACn5uHQnKuuG9lzQeP1S0r3b3k1+vfbM1M1+i8ZFfmhC1G+1
KD0HwKrmWLNHLJFQUnpXTu57e+wcLJlE/n287nZ/Wpx1789yqG2d9wuTMEgTQHDq0IrEhY177jwG
yLgxGHstwqzBab9ZinzMRZOzzwenRvuCFL+iZxWlZXUbCAtOqIqqhich9tR915PjdkCI1h/sOhwG
1t1Y8qMINX35s0bvI7duuCSuhFXmiYAP3/k25udZlggxJ+HL+0RyW6SlpaswRTg6FY/x5tQIhgrt
J09VQs3NoV3pJbiPNnahjPKOxLssoux6xo1QbHmlQrbRFvHSHXTzMJzYYNfnYPXRp5U+huvUKWJ3
unBszQur2jD8iyOALUT3y8JBbpK4zwLUTMUxoNAI3YmwB+eygk7Q+hBzkmw0gb1NtWj/RhE82YGy
NF7eaJzXXxYwu8dpyMKXosIs9XFAakYjnWzIsmqdTby7dbVXx671bIecRS7Xg1XJAGJ63HZumr6k
HT5sZPxhUE4wkCdhBfrRKKT9O7oB9okBYW6NPBfIrFjh/6vYbnO9FV2Q7YHeHkl5kOqAO72eMmNW
DUGwLb247yGPZFonbjPkraEWNjV87or3utUqh3xFi7FYoXXaONW240xRTnWsjH/VGKi9ePDVJkGn
LVkV6Wjv2ycR19PzPkwLayNFp3Umkd4HUJYYZdKga2uVee3amcvO0wyY2+niV8D/8snzouW1m+mK
OvR8EDCG0YbQeBLRJG88kJJ7kKyVTFH/mrDgcnU8Trtpm2NcyYgYf10rLDioH6esVLbd5FcfP7Qp
p+Z3hGnAO4Ry2VuCnN2GdXxV9OXEA6Wzae0PiGcTn0MBkeFYsGJviKJGNDgrcTNd82ptdTRd1iKw
73p3jYHWHJyMM7pHsINg8MJbO8KEhbdhb17obJ9h2KJ+vlXtFvFSg1J9t4U9hEcAaP5d0XKpZoAT
y+vC3FGk3pLUjwAKQXyoVeC1j1Eg19e992z12XhV6V4WqieT734L1UXM3mRB1heV/VfDlE0P/UQk
Vo763Sfy3mnFcipc1Z5cxPrNP4d+qvDHlrYaUoQBBKQ27uzQGB6P9hOVCAB10szBq5m8rvsIWZMn
4Nh6uj7q5vrISN0BvVtTfOKn9PQZJ8R6I7yuDM+hJ1xEtpHpDg6ImDrg0u0E3BP5jJcSm5Pi95lg
2wtAu19l2XO2WCjrf/rSt/+SOYj4iHze8LHAwwTUrkscjA1QU3Jad2DtbCWDZoGmFSsycrvxP0HP
nOkgiVNX0LBb8DdZJHYSZJOopx0E0V+LlPbvYpqS8H4Sm1k/dy66X1wjJsn9kNi6DDVHKSF1uvAb
Zwww7bQHU/2wsbGWh8YZhc6o/LZivpZ2P/sSughFVNWGeT+O4B79LO3XqYLjPPHDoIRkYZGfAknw
nIPmuvPBpY2pObAIiH8zdsXmxwqL/m/bo+A4NXPkLflAYfBLUMO2NZNh//eATYIFqrnSHzaPNYXB
NRXOWZIY89gg89U3vN2j/KhVhIgr3bdh+w1MMi4nH4JcsaD6C1WEGHuWd7GWbvOyyIBM/TUI0db7
Jun+KzrfufOmHYiojRhc8y4mGb4od9BkR9uOvkWCKEzWGLG+LFGP0YO7c7/p/a0nnN/qkEjCGPKu
TonPieytgrNnWpfwqQqFQspulfH97A1LfH1gFpgeOzRNm5XelFS/ukaXTcoISRsD7I1DvlDNt0EW
VHlbIymcLssWjWjZ55CFoIh75lDKsibGZNnpPbd8HCppvDqTZmLxmC34IdwnBbu0nLbaVm+8XNN2
bpqlsU8lF98Zpgwh1TIu7j0xp47+3qAPigMfMkJRn3RqtE7rKu+SlmCT3InYhy4Kq6GP4oda21QN
ykUt1jjG/Lf4lBA+ulRcFacNls6/k6qLj6LZXOfoEpX6d8etfg/UhBhbgQAdgubK9PDx2pDG0f7/
o7jZKrDmYf1Z7Ni8txNS1tSZ1vrVJ+9qz20xT4+W9vVw6kMB/Ndbe0cab1CC0XmGF50Wb/QCOV30
g8paxw/67z6aRzBIZyx+AFlazCXuuLXHccYxkrU1DxkTTlv+qoQNicbMuidZ1xvwliYCd87KAcHK
za7BidZuBqVVTmNDM0hwefbCphPnBi7Le5qs3TxissBdti+hvhXs6FzJ9lJxa892taQGlzXTmt9h
pqxBE8MHtWHywG3HgRCPrv2CMEKJ3OF2ju43OfXjRdNgibXM55E8sF+pR2bSpk2bGtyYxRo3Itgv
OcdouBJvzdHf2n5Oclvk5u1Sbm9xw8h847QVi5K3W8Wt5L682F64fsq5gJPzaB3Bx990CNCWmJPi
WFiu/blPjGhp14zra4Ar7wknPPhJvxXiy1q24s0GQgaH00s7ZOM4lX/B9tim2oUYknebmeCP7YGu
At0xyUO5Cv00Gr3x0LeYY06x3dth3nI3PQO7BMDbK/bdUxwXwbv2mt56TxqvYBzuovhzGKT5NTA3
orIwNVPXFihCO+yegGVrs5EWTk43PwgeVHGISiyQ7GV7WN+V5azhjPiZACUoLL0BJQnso7/G9vou
gi4qL7ZYyuv301VYRirlMcAy2UGKBB4lzmNUvwJGFvWZVInqC3uMrcDh+gn+MMCydOSM6PvHvrOD
B7pzavSjRBW+dW1v/eKr6XWGTK57H66cbjZ4ZfRvoyb5Z5hsxvvVk16QLyaexN+1X5rgeoK6+wBp
LO33yaWE7wZts+lf4d+DkpNnicFuGuKp/k68mTB1RTgy/jaVw6DW2m5GHNmGIEtbNMZvcdveFtHm
qRekt97NOpHWSHAcyoJz30trPLszQDzTa7z6R1CEGsX4jmIIKrVJYKQn/3uxPcE9Q1oWkW7VvjwR
gITLs8GW/jbXtv3Hm0t9M5dOC6gp4M6RCBr1hPVXPiNXKwdgDfJlnv3KH9/rwbU+1k5MXrYydzw6
s20VZzlb1j0az2J5d3t8dzlBpduZ3ntAbKvbmhemRG/k6ys3N8Xgbd/G4xAhy014glIX9InIgEDZ
56hbo+Hk1aUeT74eN3UomxV5aCyXoHlK6Cmtv7whmZJHgAG13U8Tw2UuVXhKLNI8ltX97ZvGfYXW
sWdm7lkHp6qw3fo8Y2wYrmSX+0OpRgGGKpvlGXisrc6IGuvHVputegJ8iKu0NuH+j3x/jqcKt7qy
UmL66vXo1040gNP1tcnmIuKG7nvcYZn0az86aQXQdA66IJIHoT3/1C2UpR+rkj6NL5foyIqQrGaC
c27QjoFvAQXkq45xeaNwYEXM9T5U7UXIdfzH0V2+GW+xtoMjGqgq6c34ZBramX8spvBbZPN6vx0i
tt7Mr3dC3lbHeIfdlUGbj13cxEdDBCRuCgViL1o+VxpTuIGDQHcbNG/nYHR1Cse74FSvP9GQxC0m
yxiukAGoGN8sbfXfeDagfyTAKMEAepUeRpEJn2c9DMOtKEeHlKaFQsPTPuPV/iCte1+gwsCw4e6H
OmSID3wGZaGRB3U+7SkI7pY/Jei5YmXvW/TlmJaBx10LcSIeAyS5o+Pyo0wqro8UE8gA5fWWlGBl
Nj4txtH1F8Si+O1xCTg8YCzUiJCb8hiMxOJeFQLRGzRE9aAw5VRpL0Z/OMWBRHy7hcaD+o6lf+cw
mf+4faSdo4nhF9KRoJg/M+t9dYGca/+5dYAqsdy27ZtDRCo09oyhR2xyw3+1U0cxPhcOnRSPmzul
2mCIzQV7IU6eoC8glv0k+o1NtiMXpO5iByapG76jCM/0BN4aZQ0D321RLjGVaJM//WEUQEM27H6Q
kHLRD/3FQynx0lNSz0splArAKdvhZ1vt+MtfsTwQjASp65aK9z6xfG5GOc8yPk3aRtJahr36htZu
xjPiufAB/3mtH82C9OTMMg/BSOi8WXFRLvZffGeAY/gUypvOxkuCENIRIlOVp5wDBlZMmdESxrcO
6Js4CpNgNSSBAI2f78TuP2mc6HOd5PoATwtE3sf99r7wHne85WF3ixkGsVu/4pJqOg/OwtZt/bjP
nm8f9Vz6HCXlhNK+Qtx9YwXcODltYdMjCeHyO64d/0fLsb01Gj8AdJk/wOhhevyh2M1789hLYUup
PbKOdbRQvtVuoIyu15su31byv9Erlohv+AHZbZFMmCfe6ukPikfi/+ceJurcOjI8MwAQpNAPFm4k
a+7RIZIW2eTV6LnBV8IateZNGfRu5vdJpc/eYtztsou2v+kDu66y0uoj/wz3PXRZSdQg8RGDbeZf
AW0YzgU5Obw76QYd4iUEczNSEB78dI96dceWVyc3DivSfL8hQX4elN+FJBF0Nfd5zGx7iG0i+dKm
2fS9t18hGKfZkyjfZ9/nL7Givv1dG3wsJ4BxHvO4dazphUwif8j8okluK8u6Am5F2DwG9Cn+sxGR
2PzndXRrV3H5m00gMWm0FyK8ENXWi1spQLNfnHq06ktvptrkBYp+BK597wARYXOJmka2T1O7N04K
TDP87pIE2snve1jE3aGB8LCUzlblLW7zB0yg2BVZK33M2uGu7vBYwr1HDB5uKt1uRZK6RgRTzm3n
q9x1VBtwaVJWmv2PszPZjVzJsu2vJGp8iWfsjYV6b+C9uzzUK7oJEREKsaeRxp5fX4v5Jld+BQmR
QI4yE2KQTpodO2fvtaum689W2CTPlmwd9c2PR/PHyFyoTDeiqMNyi/covpa0t/L9oKYAVR8BCMG6
ZaG+QYxhW7/4norwqoiVdc06GbM4K3doz4oFAUNjzv2Z55zWmn3KAFGlR5eZ4M0Qt/0PHzXSs+As
ed/CVnS245w2X2WTRP02dtpyuC8RfG9ibLe49mtSF0vZ+cGJsMzoIFQxMPWMdLxNLFjBGx9FdbSz
Q0cWR3quZU3qdsDqy79fj5RbQ/bUBY1ob/IsSa983p2JuVVNryHsib3YdzSBAUblWb42UdTjyQMI
/9kcFuEjSvTgqZT4eFfe4Nffoz52lhl0SuiY8ojBWwdMkZOV42bRD1UykkE9Qe+TPA3GFRs2lfFB
pR7fV5Jix1wZrGv6GKZh/9WlXr2NzFxRPTjW8OyaengcU8I3KDI7exdg0fqe6qQpNojHjIMom+yH
1C0H8swu2xXTLAuGOtJlexMzxO53oZPEakN4s/iK4kn9MNy0ueKNqNkR49S/L6pEhFcWwQdXYE1G
+xhJaNw7lLNYIsEEdffQkKt5g3EPQ0oFTyS84vSE5MYvGPivJgYPzUpbXmdzDlLuN4ZyQXwwee3Z
AjO/+EwbqenPEfK8fOcRNNqDexTlC4W7axNUEFiCXcqCOo/bQToHzQkIG11TKywh1hhZ6zRd1Goq
Sc3iDH2uH3ZZ0NpMcMtc3RVMIWkNmalE1j+G7vypTCmhqWc6zz6WtRUoqhYrC3eTS6NiO/imtYPZ
JTkXM4NAHBcW9TrD7ktqZ9ZOuDwnyzgOAwXKdmgZT60E/REUBQRWAJroB8VpC1KSvmr7RRBuWew2
kKQbHzlViA0MfWZ6Q6gssyw7HTUomqEnKa0goXMHl3tmr83hvqxAzunvw9Dkj2FTTsUpn8rppsnC
7po6mGGl7VgTssnGqc8hulEs1kbYUITbRndj4fS38FW5/VVTqmD+jPt/vvZFW8Uc/S2U0xSzmobb
LDGS80ncjz4gpJ3hzbCAeSrSB/HCKnRKJbv93m2LfNgZjBrZbBHSpVs4BsUNmb98tGx9zj1nZac8
hBVUExhcdflV56F/NZss9ysK2+JzbafFpx7sstpEedjuOIVJjGw0eY4UuiiYMqUg6ZNeJncuZbjH
AVd5jK19v56fK+Wgmqhmt960SRheAzRpozOtQjdO17oQAbdV95+NLHJPFSZvniojtP2YT06/bRAR
ditFu5TGfOJbxbM1EDBw1aUY3vqVkTij+pKDWPlV1DbqMaM1RwtPO8j7oXfccVUqW/k7SjqKnxSI
QLaCTVgzLssmdIkM6M1oW/ShuFKmt1iFMPqlCOoNGxnConpcZyOyczxwlkOXtoU0uNLVOLkbf2nD
0JhxQvxz+NTnVY0Sqb02JrQiN1Xmez+rtrLR6FMg6O3sjIH4wg5XydNI8N7M6JzFdxWPSmMPGz0D
PYSbzicvYx5Troyhb41dVVMRblpRs4KXaDrXAm9/tA6QL2IfZm9cj4nsr+mXB3xYNXXdTmf4VBeC
+WhfIaciXJzmQI3kMEn1c+h1bfSEcjRudi7vUbhuVQ1dSDLdwtyfdRrnLQbC+LYLreoeGVGPH5az
oFzD6gh+OUMns6Ov4v65GKf4Uyd7D6hPVbg3hu261o8MDhLq6BilyqpiutFtlqKdQ0GcYTzU/eQN
EAOGxUU2Rd6dJ4gCYFM3KhqhVtc0d0WGe56LldjGpDcmzVYmtXMfLlZYKm7hFFvOsA7u5AZpBg6m
WIk7xBVI43oRqevFd3QcC6QetFYKOhyFjrE31UFSNxy9Sz/ZUzbha7C96cGr4KN+nyIcYH0fyOJ2
Uk5cHuMw1uXvwaDrv8JCwXBfMaduDuhz/U/o2VsmY7WFtyGgrUYbKAz48gukg3dM/ylstNXB/fEA
8nzRPu6RlT250yO9cOdOd3r8mTAF/eaFc2Vf21k6A7PhBExzpioLqgA/fzGjaPotmOGEq3bumoeM
f9DSFWH6u8li3ImcxRLxtVF+aNkrIlokn2bK3faMzKoiYFDaKhfRPnUS41twx+sUZAYTCToZWzMi
PChGtNvucA6JUzR7ZqL2rBk6PrGULIlwiJi9rYWOkF1T2PNPNEX9vCGAWcpTltGCXDuOHq/qgv1r
m1lZVAOnspT94OV1rE+yDLsfiskHXiiAKp8XR2sCSiEZr1kRqbf8hM15p+OCtrNuOK1D20BnsUVt
FRffY6Nize1EqoNj2gzmXTyBXTyYfDfRKpqy/trogqlbB6AXOGS4DZV/U+uuX3OuxzrKTGDAumkC
H0brr8rfZgxycFUEmdtu7ZKsKlDeEb4w7iSk/WV50blF9PXNZ6DBUCCJIY87rR8HmwhWSrJOs3S8
VSQGfDGKaW4eW5s3hLeULx5VaFV0Txzg0+6L7yFNxwI7t08GmJ4vtHoW734dq9swyrgbxqTdGTJH
TYgOUWXVKihb9wEuIQyCIUlndgUO9+ghMR7IdZAKeROYrcYAPqL27ZkbJKo5O74tUWqYUXtrh76n
dyaMii+EUXo/eNy2e3DCWXBgb/Ct7oTORu+AxDY9maSPqrXduCZNM5oDgKFa1L7rmZh5BuAce+Wn
IB85DvdK8mcnz5vkVa2m4ayiqG5OQxL6TNAkmJg1TSRJa4TOAxZY/htaRMzo1Q4fAC6hnuypZI0F
pMPFlYl52FDBgu6IJ4uvbeqj0NlkTYxAt9MREgBaqZSsFdhktALw0sztiB9oj9qi9rYGVj6KArp8
YoPB0ipWc+lgJreVJe7qJsSJzRKptnhfY2PddWgU1kkzzxY+IpnqwzB4rC9prqL0V8HZqoW5Q+Ts
qp+G6ls8zYE6oO1zvJVo6+gx8froqccEz+zSDVp3GyWl/kGriucl46z51uRCMB3CVOKv8BHpM2N5
pgKtngBxWfYYyz3ewvpX1oGpBuYhp3DVJSW+jxCn6LTrVD/czWTMhitRotiFeVJkD1BlZnMPnh1D
WujxM5zysLeGnHVNLHhj6HM5uiTDPUncwdUpyX0QBCXVfLPn1J4+TA3L+zpCw9byB2glb32s/MMu
L4GurGQCDG5jx0H40BUiNW9MVXhH1ABdsoazE+0gMGf5YSrjNrlCdMeG1qBkFacAqK1aMTlr8WcE
8AMRJXl7ppFan00Aa+Za6l49NoMTPJqYqJ2d5sNZTO/K2HdVUkd7Xs9lle8MzSrdVdmOqW6Hemi0
/C+NVyAzbEYDAVPv8E0GneXsh7pDr5EnViH3vWo6bzNgKd0t41p8LthPlw6lQysUg6OodmM7yHtD
K0QfiVO2+SZAq/9tgtzlb3K0wvco0Zk2hTiOkaIT3ahXXWW5BUCUGA3zqDWeHoNJSYDIFFsW5VfC
QW10URBiLxrhsi1iwrg263TVgmN77tlTn0Y1wxpAgGTVNwPXujZn/BNb4BlGxHXz5jBhmTKuaNHa
3nrEhT4gzc3cY4hBtdvkZUzDlJVjCFa41/69BtcyuS1Si8ZnzXRqZTJrDK+GqSvFrsstmAjwcWzn
d+M78lrWrR4Yx0PPQTOXNpW5wr3si3USBt0dP16fM8wo1c+AHOCvFYIe/+TbYSoOZiCmgLLZssqz
PXazx9fmWt+xd/mf2eEzc9uh+OS0m5jBT1Mb5gNwAE6/jRrocxQoezXGxeegbmZrXYCT6U5zGJnR
niZ28Lvyqio+mraIAJ/ThDfWg91V87YmgGg8A52wkw0FFXVwoXr9ZdahE6+0IRUGZiM2EbBIl5o9
Q4PRH02vaPl8grwYd7bCRLCpIrr7W8+F6gFvj+Bdpv+h4T9AasB84UWob3czrUWaeu7oHE1awBWD
GAfwmgtL8dSR+O2u4Y3BORjHZiTUTziSJQTB4l1aj6nDPLqjzx0jE76yJcZ2eLB8opuUiRHgPssY
f0BYCZ9szyiTA24y6yfDIsCclGcDGM7OsrYTvTdz7cmmUcy5XMzDWZ/Bm4vxybCXi57AKbdfGNQI
hyn4fPTe5QoEcPniYO9SJ9+lNlunBVv/lrQvf6H4xfg0+a4CDv3wR7onii1+JUVg47xxJt9Mv4na
a0ZEaxVAlCiei1s7IBJyP1IF84bTFyjuYXQqepWzQy8hY1n4auRozg/IYxt4koVPQ5H0kRIddml5
IV5jX/CjDyaP+ibXjCaOFCYkp3OaGrMToh2xJEb3GehRN48lvl4JOAFTNuO/uajZyVks5vnKz7sS
r0gx5/Ia62xbXtOA9r75NSO5RwMKjNxO9O24oIGsC7DFXGGNsvN03ns4VOmVdUlU/wyQPZ4KzFvT
GZmbmPf2gG9430ut+xvmqeFNp7zspyjbJrlHBI5ukXdwokWJ05hTRG0TYyK63vW/27T80xOOuSTd
NEVERZHxAyoMnhZSsLpRrXGKrVB8zibiOw9ZN6aPQrUgDnqlBmwEWYRPSMokv+LB9LdBo1SyZftR
xc+0oebZNkYy1/vOTaZP6MlBj0+m9r7GGfLCke+bzzbSTYwE1o/Gm3JRV9KBkvcCPBV2X8tOdzXd
/oGRCwOE+zLyEF/gI8i6cxbYo78TRlHuZ8EJCI+uqEFS8GtcmWbV12t4aIG37VOnl7selip6fRda
P7aLtCuPgy31N+ifFSMKm/nVoRwhQ26HhoPNIQUKsZ3SoFU3gduWX91kzr5IkIGcgcxwepzmNFVn
a0ROt6WskdY2stAvb6JxjsJNKydUmDFAJr6NCK0WnWWTSREHQeb7o7SQERaEVcfgg+arEYBQt1dB
lDlrnl/W4+2NRl5Wpcv73EgH4wl5Mem7QUpW29knEzPcoj6OA2ZmgkOSOQxlfuAMl+lPjVE3t2K0
q37bt0OfoFJIY3drgr/8mqHMSnZ+E7TdnuFKTLhtwIFrrCxUHgxJCjbC2Uj7bRfU1dm2VeXAkfHn
fN+Eo8VX7KLi5dxhFN2PNhhRX1UuDEAs6IHcz8gZ4xXnCYvz5GwWNvDHrFVfRvYk5B6m0RYrDEIl
0zN68iMuKyctwF74XbVC0mqPt9SDVrWGCUkjV2bKPVkpAu9jr9WQHCt+C9oESF+rM0rQYdjOqJg+
ZbKP3JuhzYLs0zAmI8PorBn3yEeT58EwfEFoV8qPZlqzdaR7BuzJ8srlA28M96WM+3q8Zvbr612T
F01wGg2cgAwPBkzgjNbaaGuC+wSE1Tjis6Hcjk7I7LVs//5EswduTopt1EskbgW3WDxqBtFEsi0F
vMCZaSSdNysyb5oqiAY4ZZ7vbis43ywJLVXXzqzoGUEsAsw328bwjFrDfcmUxn8tixTbsa3U9Anf
W/xMFVIVi+293QTDiP5vWcs3HH1GprLxGN0rndLfRbxBR1BoYacM2Ur9G15Z8pNDFgOkkHpv79MD
iM+4xRrCt1GfdaRytHn3kAyKc10b2+FdVpvqeWjxH0NywFi4zcyG6Ne4mGlqmNKECe/T7QxgOVhg
tiSLBhsR9obPcVEreQoj1X2ey3l+AKIBf4Fq/DdmKcXi45NvDIShCQ52g3oLWM88PYqsdhcxw4Qi
0OPtumvsOD0QqRXdcmxiAOW1GOdPudtwTlqoY2oNHgyMgqNNI13Jtjf9Y9Vm+rmrByySlsZWD4+2
xrsk6T5MB4Ebofpc5UBod0tA2A83G9vuVPLt7nErh+3V2JbZCx3FRiAuI/fMRabRgh/Fg/IS9Lil
6OSh9OX7jSi8e1nY9RYonQpW2g6LfZAGETFRBY2Q05imucnQb7bo27o4FVDNVNk1rLIovwZSw1Ks
+owq17Np+W7qnCPjcojtw5MUDBa3wpp9tRU6gFnrlvjoVg44WfSZuNvba8WX9t3RQftc+yo8A/4R
qJqHFj1IU9XmwpHnZENt72XzdpaxeQcHGumTDvLqDnUEI+6Gn/nQgAJjgM8Z8btA/55tkPECdoYc
C359Disz2xqZ7b3wY2lzXcLgjo9OMlp0ayowiOvQzTP3iq2ui/bwiJx4j4uSn4D/Z3+QaZmzM7m2
35xDJNENY/kp5BVsSvklpkbRh0iAsTbL0vjtijCbD3PZJdZuTLtZLW6a4g7FK71YZzDaHwJCkI1M
o51figLM3ifwLdrexb1ofwGyj39znhmvE6SNd86gsP2VuVl9zqRpP7HoBddJV7RfA3yS3TYyAolF
vnBwaw3Wl4hC8rM7z8OwiuAgtBzT5pR0czjYxwxVE4q4RDhs52Jqm03GOQNXu5So/tuqA8scOqF7
kyOzN1hC0+4X52Wml/mQmD8SNJrf+872v4mqJy/CTIEdcdiO3Ifc6hBGKTJ82aYyb7iCj+XZ65zG
hBLfGIkV4VGpSA7bgraXs04xL+sdXS7jYQ6T+bsltNYbAqrdb7TJec0JJeKkBHhW305wDEAYAGxh
9I0c6caJaISvKGIsSqXSTK6NGj3mKmgjNWwDw8vpnDEL2jQ6kR0DdSYQyFWt4bczpfkt4b4hKme2
MEhVodMgnAtJXF67/jCmZ1ic4qntqQuMPg8Jku1HWpdCMmcbXL801mFgB961nAMT6mbjim8ePoc7
1DtxvM6QoxJAWpIiDwsr7A5MRLDxl7Uhv5Ck6psbgxpwRzMTFlGX98BGCHka413JjoduAC3eGneU
Trd4wuhjugUotnvk9gKvHDQR3GdVx+R6XEYRJUNerBY5/qJhtsx2HyMrWIgATc6ZK2EGvGpcZoOQ
wxCPncAXWnubANf6pvFTgA/Icwxrn5sj+UohDUgbdXjlFZ87D3QWmmaufae9ZkHnFvyLplq3z1EC
QIfB3WBWJ2opdU6H1gSwMQ7V78kzxNmiR0MrnwH5Jzuzqm4npwBldcYHa59pE87pxrWrgFXXZse+
NickE9u5SIxiV+Wd/MLZgFg2ocEtrhgssZcm0wzCr051CyyGCnDYFXKm7A5tqfQyW46SjTvgaNg4
qbWMeQ03fJq8KX9pS6r0F9ek3ttBIjW7q6IGcLMC8gcjv6+ZIq6cdFbetiQ2cmDGQOtkFSeO+zTE
lWLeIC16+2mdYCFnHlQ9T95cjNAZs2bYJJhd+xU0stolh97yfhdo/K701IiXRVgUrcyeMwGrD92H
VQddcPEcIdkHCTsFD2YR9dntYMguvkqaysPIh4mfz1Fjeq2VSrFF6ajdF8S+AhR1gpzzpzHPPxNa
OsDvlDZ3KvJah5aOdNAHtoCUP4U1HJ0V6e1Nfhh8l44WfjShV2FruA8JuODn1oOJDMIlGG6yQIfR
2rUbVtgw4fvduTFShV2u3cldTXalrqHtMr834LPAjx3FF6+xm58tGHIUNRZl6F56vfidkmaUX7Pb
qmvMTER3N6Ewu62hQ4FQOsegyA1EKf1PKN0nObTpI/gT5lEg8/RT5dQEdGIH6n9B6KrVqieg8bd2
lAg3YCcYZEA8k7dt7sVUB6y2sOxqJ30J+ASh/1p9ytTJGbzzQAGMRynu/F8FCNse3hTsnFXOUdBf
QWFiEShzMQw47jV+uoCx62muKTc4eo1UBrB5vGevQeLdpFqHaysP2T2Urf1PqM8xuKBECr6gKY8P
lk6g8ehiwIqcugC5t/weSEIAlrcIdkbpL2O2GLWFaddZeSOKyvql0ARUxwBgZAGjvBHPJHsY9nqK
ShvLaOm16V6gVr925Fi0+8AK536da2ab24kkHbFHdTdde3LssK2MkTluisytfuRRlHwLETI+OV4w
AnobNR/TM2mGotjDfuqalVeISCC26bq7hLyI8JDqLEuOaB2oqRHZtUfpKBOIFPLxL2OZyC8StD71
S9+PyF6KHsq0Ofc/ksKmWp/bBvVe7nDkRBDpPs7S8WlmguXChugStcIMps3iG8Mw3ScjyPECG5mT
L2me9Lg7CAYeWolCe+iJaTktZQD5zurBbWcWxarCace0s+mbndeX7rcuqjzs5dZsP3ozgkISEyKx
TZlTo9SArWExe3Y4nfINxS68UYwWG+TIPqbLCn/gSjAQTbbm5NNmcnqQt6uoYGndxPTAtgN8po7V
hkn9uvcRfV+jA2nhlTEEgmwtMEFYyZprBfVWdEOWP0aQRkIw1yPDR7STQb+Ft4vvIPSykXFcKKfi
wIacRBvaIU5+sG3UdNvK6u2fsH91cqhEjBg79lv7DM2+zzYdCn5Wd4c8CF42w/5q6sh7DDnbyq1d
mHOORAl728b20XJsUO1QpuJgVOeRuJTPBXqIn53SRsnoTzpPRTP1UDLwXtOeiCrzK+z5/F72euL2
UXl9CkBRaHKUr7J8OtXCW0J0aMK/lKytE4o3FUtgin1Fzx0ENrkavhyfir4bv9YzYndDphkS5Gbu
r3Qy0mO2HZHAwkXf/ZSjw7OuRjII8IVRYy1YAWxWezKZ9K3ZW7wgA5K6x6myFXGFiqeEZgj7MpDG
AT0VbHEsGB5KTmOHwAiuVEsI4gP4ucj67noNPfOB6K/rmFX8l2NG1rTzUuDUnwzcJfSKp0CmLK8Q
3mkGFra8dfIY+0GHgaPezlaMrTKNJ3vaREgwj+woXQ6QVKGcbgzHve8Kt2Mny9mcKjyk3SqxaiOj
nvT0yeuTINikZexTpECIsbf+2PbfZ3+yP5vxVFqbhqksGV19LXmtIwLtNjzpie5xianGRnZUXE2u
sAVNliBsv8UD9u0z9cp0wr9stTtt09OPWBKw2DO+hweOnVfdov3kiMroNn7qyQpF8d1FdrphHCRp
zIf0PDYcqbKvBryPeg2ycvJ3FTPer2XceCPwGWM8/VVzMOE0xJTJz112GaEAdfS6BmL+Vx0Hw1CX
OUk00i7EWZMj8tM245QucCGYnfQh3gTQ3LX9K2oxnWJDQ74Gp2CI7iuXiQ6pLintvrKA0UAbRrQI
XTq4gN9pjXfyttZx2X1ilG1RwysdhY9mN4p5YyWzc8RrlBQ4beq4XP0VDLY9ldR2G7Q16RVzhQBu
OK96tvvLrOhYVDQIN7Efes/M6tqn0k6TpYBChiVwJn/5a54xM4rexv3rNVZIWSsQKxqoW+mFVIW3
+wvzZBsIP8y3yrNiey3YPE8iI4TnkKJhnj6IhXojz8hactX4K74AVLFkDv0tGcsUEXAXu2rXaJIm
SFMuIpfdOLSjfRi7KD/PaOy+T2E2HSWNg81//ev//L//+TX+d/Rb3f7/SNB/lV1xqxI6X//3v96K
GHKYfVPMO44IzIusw4Gaxmet4+iDuwPpEkha2nnB1ftXeSs2CVSeg6gRhUkgLyIAo3TSRAZxejIs
hqtQGF+MrtXXnDPG0/tXWjK0XgWfsk6gOneEzdnH5YG+fphDGkcKphaRstpIroa5s/ZspsPaMciF
cAv7h/YGAOcEbFw1bvfr/Ysvt3Fx8eU3NH2HqFePqfTri9dxH2X48MmOKHV6rERCXiWojl0TtTgE
nT6GwZPl2/cv+o9ny9SPyR+XEwjqrODiF5ynamhjF9Xb3HTVZ2EDxi6r2rgBh5/8aaYiNxa4ji1t
+D7kl138jAzLxpZ8AwxmVdXsSj8oN1hV280Ykqr0p3flmPRUTNd3IBN64iLkywmtvoKBD2zS9x50
kOafRrt+cYq+uP7zC3GWdEihN3mM4iKULTc9F2ETtAA4uc1qpCNwY7Gq7piB4858/1r/CIDjZhxJ
CGRAzp7Eqvv6/cBhS+BKEThrH9ooLOnJWmW2YmCBSnhFIEb/px/3cr1g+blYVyy8cq+vl1ZtBOiM
62nU+HuYj8bW6ebi7o/vilxPK2BIIWhtOBc/VVFHM7u5pOAkjmwdqjTYYRiFjNsK4Cf24H2Qi/jP
Fx60to+3N7B8JkKXn7hp4IMtBBq8XHTN2nI9hrk1eCJnkPPnP7413JWWy/vu8wydix+sX1oDRULc
xFzm3lNadQwc/Mp5aQEU7tGrxn+6TvoOyedo+WgP8IFZy63/bSswyANgg0RFZwDjPcyRoiJHQrVm
9/4oj/GNp8hrQYQdiCYHd8zFrwbjoF2MCwBn4IAeCHThC6A7s8a71n0QMPn2pSDRLv8JePNf35UV
4kzBQ7R8y069MqxEHEMEhNpInQ8WqDc+MJs1g7UQqS2r/8XvVVmIDMeYW9HoGHDocsAeojHdx+4A
cW2u0z9fpbheIBzPcwMe5cXaS9bHkPcBr2JJCvJ+HOxo45AZtm+b9OX9N/HNZ2gFNqgRKXw27NfP
EJM/2Tk+xvBMM5afuyjcakVAfTpG+j+5KRs7peAReq59camIkt4xk5FVarDg5EEKOLohtgvAD/4H
qZH/3K3JdwbryVwNgSKZtq/vCik5opsQpDAsnBIx8wA1ZxdRjzOQJy70ZdAauV5rGUxBZnTJpymw
OfD+B49WChk4ppS2vAxoVxzeSz3CebBCoyYDCbc5zUp9EHJIP1iQ//23XlcI+JcFIRaeYPprmRfl
iYiKVjEQs9flXMZfDc0EZ9WORBtVqMxuRJxnt4nWzhXDseZMGJ64Ycudt4za5REpjv97yqr+N7Ls
UnK+R5vFdD87pIlJc9fA/vLBhrV8me/9cy9+H8NAppp50l5nzCuiMmYCG45EHxB0sQXXLtbF1Caw
hgGFvP+b/LvufO/K1us3AzIKFpeBKzfAGxE8QJYr5I1H42xdm15/FSySAJoEL6G29VkkRXyou/CD
f8VbHx2LP7+Xtyxccvnf/7YcYx5yUht1D04/2JJhAmO8Qe5/BBJef3Cp5aP6x/0CUOALRwbseRcf
HS2XtMO656zD9ruLRnPPUKZkrAtHtgIi9P7Tfeti9hIsitID+4N1UfMEVdY6C/+WsWMZmWtlOtXZ
8FO9d4cxpxfv4Dr74P7Mt56lpFNARWJ5vnWZZhzgsaaKIIMTgEsD25csAhTYYXX0KdePE2lfiFEs
bwcucLit2CmYcJEJsKU1kj4ZVuBdTai+6w3+GbGraZbv338my9Zw8QNgKjbBp0h6fWwhr3/rcnn8
CoQWqjiMlbJGb+8wetu+f5U3ngLbUkBBywZlCXHxWofzyPQV7MG6mQRIXQdAiu9aK7z30+79K72x
tLJ8m2zsFk/c9i7e3Xywe9R21H5Mh/RxjsvwWDHdWdNGWUYQXrnvGzOGBRkYZ5JD9J8vqhTUrHUe
PW9W1YtXrBhxfiZD7K4DQxl3rSfwVoipUmcs1/nX92/1jdfZJeLY4aTAi2VeHqBRSOIBrrkWQuEl
BcAmp5Y+HWrqucZYRvTZB8/2jV/RY2fkJySg22Wa9/pdIUQHmKdLSx/RWnOqhwz2X9XKs7Zk8MGl
lj918VpyqcC0KGs4OV9GOJPS0xAMFLIZ5z4joLxJOhClSQwEnFC17eAI6xPJWMYHK8Sbdygt6blo
blzXXL6Wv618iDh1Cp0JIhqmix19TlQkFUx0XB3q8Me/HpMJeOR8w9IHN/r6Up4BSx57KUXuHIoH
p65S5gbojg+4KrMAHV5fWx8sRm/eXeBxqmTPN315cXeu3ZqsgbwwIoraemsAFfsE2cRNNwnW8j8/
rvAU+Qk96Vk2FfDr+2s5OEGD41FCVvFQGlHn+OR1b3WFvPP9R/nWfbFyycByiIP17Yv7ysBoK/TH
7hrDmUvAEPRhIyejtkN8+MEL8tYGvXwBHB5o6eD1vLgtvPrC6zpui5AnP1pXUvUuMgFfHQDrGzCM
Y5DD+RCUA+e0afitdd0fyfLRp7kzKc7//M499jKG5yyqrnux3DQ5qVD+ACeT0F3/0OGA2o1B89QN
mGL/gysFATws9D3sFsti9Lcvg9MbAaX8C6gWLQIFsIeBOrLQvZKI98Ezfuvb95fzGalqzH3lxWbR
jBqJVoOcokLue4THyJSN9KqNZoZzAhxtHLEmyv/gc+R8gf+WlZsehf36/iIfzuMEOBtFcR7htEWG
UcSe+W1yikM1B+EHJ94375Hxke9QYsGzvPjhFB4HaU1wm8JEdXd+4qRrMnjmA0SN7IxLkMgJWIV/
fkxk7bYXaZVJWedd3OMMgg59Hej2HK2quV1Mo+gEW9+6Drj2TzeJk2/vvzVv3ab0Je8mb6jHavf6
qUJCc8IRjsfam9zmaZwBjWuFnDUlkfTzEMv83A3G9Pz+Rd9aDugrQxQNOM457sVyIHTp184AKQEr
zLhRkzGtvdzAIMC0eP/Hl6LvSU+GruDSBLp4oqRsL04zZgfYf81NTLfyTFs52+V12H+wI75xV7TJ
sTkJnzMjNc7rR9lhX8KU1UCKDYTYZSgrmYXkHvhr+fL+TS1/6WLvxebHS0n9RDdGXPxoowjDJqvM
Zm0jK7nWhFaPeD1LMjrfv87yjv/jOjaHYKxyglu6WEqlX5dZCtoWvYsODnwrau+NjUfuuA1wavb8
J7tHs1CxHRKC4Gc/37/8smJdXt4XHsISBmUeTaHXD1TqsnMj3+aLF+7w4IdivkfVDbJU9uWunkrj
g47rG9+CT9YpHXJ6XLa8XEE7tIl+nDFSlHOE86hQ/m8lmmidMN4HYLLEUyKBvP/jm2TNBv9i27YQ
HCRe3yToY6D9aLXXfQCcTkGJuPGYTu/gQcI04UT5wW/676d28VTZFHk/pe3yDfoXi3eQDxNj0gaw
WpdlP9248H8tS/xP4WPpxDul4bOb8RhjYZoxfaDmih4LOpDe5v0b/+fTdn0voKKwqbJIFr/4XDBz
gG9KaJQKz7DuCE3MXxhJkICKAeEKVILrryYMNs7q/cv+86VyfT5T7h9bCNCG5Sv+2zbpwRdOJKFK
5BeSOJaVC8qEmMkjfpbfvITJB3f55uVMucyYAjNg03x9OZCFJtYlRE4LA/ARHY9z1Dm++NEYMWXH
CszcH9/f8kTJ+cIEb3KPry8ovYVKrIYG+4/BWDK1i/Zh7hzvmLrhQICmaj+4wzd+RwLduKbPPkLZ
erFR2nWfFKQsYf0MiuaQ2BX0eqIdNkYYZoc4NsLjbBjWzft3uaw8r19ievqs5xxxOMVxvHp9lzRo
FWMkPlUyPVA36ZGQwYyKxzer6tmL6/o5bRvyAzAZffD9/HOVX67sURlwHveQX72+sgNZaNK1y4YJ
v3TL6Nk/altaZzg/6oOR4RvvDh1c06YrRyuXRfD1pYzQSqvYcZA4VDAb9TjNW7zViJ3n6kGFJHm/
/0zfvDN+QfpKqOsc92JXyQo//l/mzqs5biTLwn9lY97BhTcRu/NQhTJ0asq1pH5BSGo2vPf49fsl
JfWyUNjCcBSxoXrqFiVmpbt5zbnnSFMI9IQW52yf40EC8/ekPdQ5ycoiLm2fQoLHMR3KTrI1O6SR
OtDjkQr+mIkGwK6S/J0O7w4M39rvFH7VA4RGQiZhkFa8OmFUTs8N/hVD2g5uJCs6O6xxP6JMlFYN
LSDklyRUivYhiY+VK3G+ccQfpI85l5iaszvYKXCS0PjdbOs6glKHpgAXEppiD1MnjEMow6wspyJO
wnxalgjOqDypeMez61DJBSTJjdZQdCr1V1FCBBlEGaJmulaGqLZ41UEuapoFTDk9lmUKVWnoNLum
8zVoPfryXoZU7f3l43S+xyb8fSqpPCrPvCCz4wTy2qcFjz2u0wR2iA4j+9GPm+EAT5D5oWnoxDxG
A92FLjhuQJaXR1/YAoc4E6+PD30bMzPvWOZAX25JYb+e/vChP6bwgsj0SEsTJnB/ebBzPwkrpFCm
5d4YmjovPwtRXAgRUaeQgXYfEeSCZMea+qOXIplLYs26zv0UMsm2aaKdARTh5flgi0vE+HwLE0L2
2X1KSJHKEDy1WzuO/iQgqu9RaPcgko3115enen6BGAmHjBZS3m7me2qT2hJpvtgAb6MOGR3HZdAc
QsqdKwd6YRQ8MAJM4RpQk5jtXik50GjLHgs6ObT9Iv5zI6lQpV6ey7nBs0QKUsyG9haOy+lccjhr
YZIeoGcVdF5joHXXphJ91PppOvwbI5l4eBqRHVmzmSfbQVpG90qPsCtgZPRMfesmhXwYvg8tub48
1MJZJHdOEKLAUk1lfb5BgY0sjSm4Y9B9rOmSaI29Pqj9vaKSr9+kWh2/S0f69mqrKz/UvfnyTDLs
c0CGVAAKJpXO2b2HoJf8TgqMCvHC7I5y+LTLe3gpY3nQd5fnurSBT6AF52n75gVBOGC61mrVHjqe
kjapmGYyet+jB9gO1yoTYtlOLSzquMxIAFlkCKVnJ9L2EKlSRrotS23S3sJ3V3woJFP9oErgezdd
Yztummf5i58rRgW5RkCpkDubbyZ0PcOQ+Hq3HYBS3iKsVLhK7xj/xj1A4I48oMATUMg9vQf9iDC0
rEPRTschvKCTBlerNlVbtPxenqRiKsST2A8Kq2QET4dSVDqWAVkDe7KQLLEgad2hhGdsfA06lpcf
DpFLESACKuDG7M6pVY0oUKd129Krx8PkwIwdUCjeJ93w5fJIS9aKQhzPjIBXUZw+nZTZaKkzJaht
lFXRXjcVEXJmg/S/PMrSYedB1Qx6a2HFNGbWqtA8Un8RvZeljWwIrPxQQVdGeZyavFt5PM+GYhJ4
1UTCiHyBMJl5SRM8S7XZou0qG511QB5lPJZ9S46BLqTd5Vmd3SsxFCtnkiTF09VnL5eEkDd9RdAd
xVnqH4E/+1AQNcEDmmz1J6fTaUmNUOzIV2a4MKyJl4u8EFUEnpm5laSUzTko0MLkCcCrbj4im6gc
kjRWH6FctXNIoIzypfeMgOH5oLPDb0CFk/rBMMFll9OcpiKwAytHsx/DvjteXtaFHaSS5zBDDQiN
fAZFCgmBVDgTtgXEmzcglmHmtNBzAwCur9yzMz9PzAroJOVa1hLAxOnp9wCXhNoQC2HOZECaDWpX
XYOAB/iCdCg61fwDPyx+O1j1yrU7e+lmA8+ODpwuwOr1YNo2jdLviQNhLwoNWjWVKSpuYFsPXJi8
6MBHfPiOwnK6ciEXzxCPARefCgqZ6dOJQ7I3NZWD1IkcIEK1CWVoLV0/SLI7D4qAiBaNEmaQEYqL
lSd+eWDNgHeKKhoe5+nAlaVAwYrSFlW+uPsd1o/ys4oM0YFWGMstZWs6xIhAvvyiiho52UCeP4Bg
s9XuC8lRMi8XswXEvyVlVad3bZNl/depy6SHLqgjiQxuXn29fJTPrCuwIqJgsrckUDTgdaezNfNJ
L0cYcLbQL0gT3SQtqHgUi613Lx8Hp1PD3XQAk85rbzwXamlX9E+bpKGEos5YebdBQN/KyvYtTQjT
SuaCK4cA42xCYTNZeuLFsuBERrw1R39hqru1+uyCBbCejzK7lkEMRzvEH/IWOpDmYJkeLO6BI1iI
rBenRNghnHVqJDRnUqCZPRfwSJVpF6iAbsxc/RRIo/JabS2qXeCJ3MubtHD0LZxaVOtNUXue4+gQ
yrGdLPHkLYxvsO3BWQkreD9eV51sH32UdTcd5OwrG7Zg4fBXTJPygQL5pjnzJGQrsCREthQo5tLq
K5mXzzAiTq96bMItLfiZa0xCW86xIJW/PN2lTTRFhotsAvn++VFB7M5v0phT0qbmeKAtHSHGiC4/
Fa6dlcdp6VTitQN7IzNinoFlHWo9lW9AEUICPD/kcl66FkmFFZsprMSJG81RIVkIhM+ie9GeVw4t
HcrPckLFDXj1CHukVV4Lvdt9KeQu+3JUVwpqSwsoMiIC3GkRHc9stDMgGYfMl7qtjCzd5UE77lH+
Gg/0Na7lQReHsjAgMu66QTh5aqfkkk4oik3qtqQpcYe1hJgQgTJ4J601iOziKvL6kVckNUip4nSo
OAStn1qJuq3RxLymiUG/LlBPuRnoXPytNzT/cPkYLt06tgzLqOKpUd46HQ/lhKhpTKamadVjTLvi
MWzomotRyHUbBCMQr57ylTGX5kjI85Q2J6cyhwwUAN79bMDsj04jbyeljCN3LPs0o4ceHUZIqLO7
y7M8r4xwOB2eNtAzGBf6ZU+naeQmggCjg2GOnDbcJOET5fXgKPsY+mSI62ANw87Z+zAwYKOj31DZ
e7lMm9nlL7Jkb5g3ITywL4o0M3saWwo6UUEI/i2y1QcJQRYZjIbZH0in9V+zvDFoXYKWvqsrbQ0O
dz429x8Di5Af6XxySadrUEi+OXSjh1xXHpVuq+tDDE/eRnX29CbVbqkH/a5Ja2l3ecrn1odhDYWz
rAtM1jzQpWGfvJZ42NFW13fWGHn3Mdx3x8ujnF9RMQBobyJpXgp5PrnYnkaE5AawtJ6B4fER04Lu
ZT8U5YcXj2TpWAERU+OjzZ0JdNFJ0g2WSneipu6ceAoOve2UB2XqzZVJnV9OCukCuGubgDHOQGa+
GRpSVodA8x1o1bUshz1clqClymxvDyBWgmqgXgMqnd9O6s6AQol3CUYpg5wek9aimbs1APHRuxke
9RJt2wqZuePQ0Hlbh+CIX7qeIp1EOE+cSK1pvp5ZF8c1+lPQZAVTS6/vUGEZcgKPuxR8zcphPL8D
p4OJY/SsRFi0XtD3AkFkVQ1E1HYNV4Tfaq48GT1SvfTtWzkmPkXVeyXfs2CCVGBfkCmAPReOzszS
5rLRGD61TyrukXWPjGG3lQL9YyYZqBUV0J5CTIp87ACFaVmheGykardiBs+31uTBpKFKdJdgAMR5
ezb7PHTsoJGV0R0rybmR+tE/jInlHeO0nGAYGtdcuvNLyXjUoWljYUAyMKfjJVA4QgHkjCjpqM49
GecBMbRAc329XUs2nG+sJWNkVEU1CYtpxDgdCjaZYYIro3eNoupgNezq5n3owNmutE3c0jI8GH8g
vFLd+qixrxyq82VlbDYVZLNOZmXeYpWMCnyqQ967NlLh9z0dNMeMhCy8V2p9CGSlXfGUz5dV+I0U
gnF/bDCM2ulcUcwZJDO0egQRS4y3Ew0b6DQQOpWrj5fv5lPJ89SpswTAlaeT0pqoeZ0OlQSVQ8be
H12kY6Fp7FPwRJtKRyoVqJ/W/t7BmfVgwrTzG6jcEa7/iOLIRhBEo1GAwO6mT1JzpXZ6/qBYKgZY
xmkWT9kcBQh5VCsDI4ZFxZMRHYTOJ9hqfTb+dXnu4imeTZ0+LkM4KqQAzuwgfeKobik67Ap+DYMQ
re7yFtBPGR4UdEfBpmkAHOiUsl3oOhttk47w5l3+CgsbTdJFjE6yDjIIceif3Vfd8eCOjW0OtSHH
d7gIzVGuDPkGwLy2EggtDkU9jRYcbD7I39Oh6kjDC6mV3lUnqUELLQsUfRvUNYzPlta3K8HPgjEk
WUzApYGEE/HebGZBx07IUJbAhNRL2bZVFfql4dS50WhZ3XaNQt+6NoYHuoTtV/VU+Q/+pKz1ey7t
MG2sVIhsYNx0BM3nDIegquQD+kKKcjeqGjoxIZm7LJ3gK0QNFqZLVXKThP5+vJj23eXdXRyee4Xx
MDjP84BXT2oviDEcrqLEBhyUCgXluKMt2o6MAb5E8PGArFtYHgpkYiXrxXhrmz2gsCyagkR0ONuD
xgTa0Q7V4PpdWnwpUCw8aF5rbPq2bFeu7IKF5OHhLNMTSlZk3tTiK63dqFM/QJMSQ6WBgvKxHwB5
Q3UTwnqjNofLS7t0mgEeUbmlkqngPJ3ubIQoZqxbHK+yc4Z3JgO4dDg2t1ERriE5lqyRSI4Idwms
1/wkN62McGQI1jHWCjW/DjIbuiWE0BAeuDwnYWpn9ogcBe82Pa902M5bXq1k7Ao/54XLS82+RRzV
2Hk5NER520xvGwPSa+i2nN3lQRcWkodb5GMEskJ9Qic8s0DwnFq9H0OoZ/pFj4gYWkFuoQmRoKqG
/GvFLDwh4uZzpMYO3IguEtF/cLpvI8DjNJNHJJtBH/cKfOeZg+DflMnWfio7Zdr1Xtjk8C6n4xdI
GQy45aFbhfC3FHQ0PRnSftPIEXSgMaoWr8BnN+OBmqji7/sWKvkJro0/WtlCYBbqNvYI2Rhzei0p
vuRtjMrv7B1M7UNzE6lhfs/E/QRmZvXFPaOcFQ1/B/fIodNBnaWdsiCvEstoIeWDFfOtnPc3fg/d
Ihpa1k2iI6Xw4l2kHY5oE5CsQcJE7PKzXYTYr6uTJNEJcVvno91Y/l0OQcEnTe2mFTd34cDQQW/T
MQqYgPaR2VB1X8KzFLS6W2qp/RaamPS2kY3saA4QHV6e1cKFEIUssjImzsmZN9vWAf1kLUNRCB9u
ca5tV2mm4CZKKNDRd6neqYgfrcxvwZLhXFLnZCUpoemzndMmtbI8KMncNDOz16EVXiNjgRNW9SDj
m2YNY7g0x+fDzS5EloiQmryGO6F35Rwb24dwTZ4QS9w4NU9VR4UUJRq9kHeXF3dpH6HIhDOA6JMU
6czHDKFOhW6QJG8/DvKnmGzNx1L2y/dJnE4Pl4cS78zs0lNhIULQgVWB6pnNsVZgPfEp0bnlOMk7
koiIebfaX4jsIOI1SOo2RwDmr7KmQHF54IXFZWAL6CabqdCUc3otjAgerc6rFTduLHh4elV6B2rq
r7yVu1dDA67SHJVsZV0Xzo9D4oeML3V3bNxssr1dQJ1sMWbnVTYPBQQl9ykgwGhTq6g0ZaNt7S/P
cmEnaROXBWCEagsJ2tNZ1tCCOe0EgWkPF9InRW7qV6MeIeFLKW8lvlxaUNHEzW5ixElznQ4lJbSH
pVA+QDvayLCDNlVvN6+tJrOogzSqulUr237oC7qFXj5HWhs1DQ4mPClDrPozAxeWpH40nEi38jwk
hBpYUt+ViVRBr+ak1Yozs7SgHFYSisJbxhKcDlZZahOHFNfdLPPsD1o+5ghLhIhGmHY4rviIS3fD
EM8hCH3AInPETYx8X4MEjOJajlfV6MAp3W2X2AZsXQSipGOEJaDope5gBWhXQPMLDqoD4Adfg+ww
o88cRGzrFJWVjrSBUUjd9Wgl/tHy4JrflqMPTqxJVP1N6mnmu7Qz2r+ymvzU5X1dmj6ZSoGipzLJ
FzldanRBLaOvS8014xSa9qQ2ouGg54nxOYkr+dpAdHwXgPxz65EgbWXwpemTrwHtJDpKz/ALmjq0
Q272GmRhQZbsRkvzS8gu1fJt7ACl1XMvvkUwwHQJV7sdrfBreK+lg0Z4CwODYBXiMT2dfUzVvZJg
HQLRqWUQ4TbyJiwc/ShBz/FvGAk6hAV6Hv/gzEEPlDgKLPjK3bQP4HMM7PaQovF6nRYonVze0yUL
yBCAngjg8Sxn10f1MwWas0hz0avX/G1P+uQx64Ekb9B26W875JpfPiRUC9wfcozgkuGmOV1I38gL
uMKqCbvUdw8tPZM7dDsRr+FPh8+FB2/Z5TmeG0IbXivYJQRPkqD4OR0QgvHKhChwchNFjT6C14Dl
ypOUTSwj55Sil7iBhnlYsb5Pb8fpQ0qzsUYVR5A9kBqZ3ZZBldGAjrsRBlBfzt2hG5TbXje8zz1d
5W8TbwzuGr+GEXssMvPYpFF/H6N4fBg7R/7z8gKcH128QNwGavq0u53VVTtYTiGJkMj8IQbwTqaN
+EsGXvC+yMrsw+Whzq8pXqAAM/GkEhXN3QdVozYcVdHktrBt74ZUdXYBerW7Iq2Nd47Xpju5D6sN
r6t1rNPB210e/vw4CycUC0GFFV9pDjv36ZQ2SYfBigGJYgZrQwxFXgSqAedMrcq7rnOqlY1eOF2K
JpATpMFAoduz186mS7pDsHB0FdGW0SVmtdNaydkh0zJ9QQOpPMSq9fryNM8tMQzOZOltXlk8zXnq
GJEyZWhLKAqrOgzfJ6n6UHt2/gZLKB2VPoBzlODftXGGV8zF0knC+IEVBoVNDDqbrJ8i2ukEsYz0
KvxHzaD6t1ICtj9uYn/lYT/H2ts2ngvQCvR+OEnzxGrdtFXSGwhcaIBCAdT2EQzzMUKCduXlrzg8
/SZBYtaN1H64thR/fBPid72DbhUt1CaJ79XS8o+XF35psylakq0HhoUHMLvUqItFiBlgSsKJZgNE
QW3A6Ag3+VsPeQvElSAavs4cA963ywMv7TiuFNka+uVAUKunNizKEfOKhn5y66Lo7xAMUn9HrTW5
tmst/XMcKnmfQ3iwV2K9XznfS1cK8wVCXCU+JsV9OrKSw4/llfAmk+9vXg21kjNXRfoAL1ZzUwW+
t2JBlo4Yl5g7ZYDFpfJ1Ol4KULe3QuQpaR9t9wOs1FtcP4QiBjtfeRjEbs1MNLaK1aTijr2aZ3Tz
FCFeoZAJRe7QvKZAoUM43/TvX7x15GtETEVeCn94dmdKSABHu45G1DvTodyiV2hdlxmEOYoUF3so
N8ki1WGDuihdHtLKuVk4sHhqdP/iIxNazXHApHPLriZb5U7+VKCeVZbXRtGrr1qkyW5Jl7ebQRny
l1th3AnedgFW4uzMttCg5G+EYSYYVGs0XXUdyQ10ofdyZ7y341A9XF7gJ7zAfB9B6+K/QHtg8Oqe
HhkNNls1RtzRpVAabyF/jndIVY77qTfM14XW5n8oMD+7I5opu0FGFXFXVbJ5QEMzfhe2Bbz1MErq
W6ckKFr5agunmXI71pYsPmrs84Qkrhx1zLoZXTO31IfYkaZrq2vLt0Dfsi8+qnA7eYRONe6r4GNB
1Pg1QvJHhjRSz/coXoa7Cf2AuwZbdJTjqF85HQuZf5In1K1EFKyT/Z/ZMxrCi8nSusHtjbyGWqfo
+8QNodn5VMuaZO0tCZ3UGxOWjK892H9/m/uZfAc3M0wEKyu1YGe4gYpM4Y6iLCCi001MI5LDQU7+
3+hQqURdL/b3LQzPt6LSPu1gc9FuRuTWjiYayRCeO9nXdhyLcJfDVeaWlpTdg4vVD6FVpHdx1SPC
18aSsXK0F/wbrCCOFJyUolggfv48tu1Ki34veXAjLx9I0U96eKuOeXrLW+n8AbU79Lo5bO8sZTYW
G7kZvd8vL9TCjRbNAxQLQNtrWOTTb2BA1odipMzlCg2k/Xzksm/QNejem4lN8aZrIN7eodZnv/wd
oOOKIUXbIsCV2TsQNaXaUbFHq09qC+RGK2SiH4NKk2ihVoE/IPRuper1iydLfVzRabcCxabNg17D
UxDHCnvZRXGoKv7wpTE4RlQ9y4ONVkC48WvUom5QuhlfnFkkm4jZJnOCEeO6na4yIEQdWaSMzFAV
FyU6OA5KLVpcJnQxe9J0RLFey9eMhbCLMzsGykwwuVKjx+2ZPfK0f6q0TMfw1+cmrHeK18dIDLbF
rdONXzQwSPtIbh8GJ+4OAzwrWwrA7dvLC35ur0hP0GDHOw/qBDq803nrWjT1AZlaF6SZ+oFkkUE3
nQGBU53B5X15rAXrA65Fxo0VKAyKu7MrHzjEO/LEZZnUvs5vUwxU5mpJYH3S26qu7tNpHO29o1ej
ji48TY7b2oODG82aNF9r5z73BQCDWE8NXfi38GKeTrwPNahNaMZAmh2zsqlLJThMSOas3N5zK3c6
jPj5M/vR9AW9JbbWusDbbB9lUru9rQuUDdD0qD87UafvLy/y0oBcWDJH4AYoiM3OVBOZrTGkcYcW
HS2Tdo5iEFKmNFGhgLjxgNuseMhL6whiXmwnCQXY7E4niMimAiCh7lytq/z7fKqzd6oxrD3552aY
VAVsGRrUTXiJymwZwcw5fZa2HVICZb2nGTM2Nw4SNA9UqqqHyXC8hzKWtPu88FPX7GT94fKqLlwT
xsa7wUE1BN7kdJakNgK9jxg/SOvMRXsLpfGmru/HaSx3l4c69/zJemlAPjBEeE7z7gfIrFt1oonG
RdYpRiKliKQPUapaN76iIO1NOR4lkEz1HokM4rWs2zlpn8i5kRqCf4h61Vk5oJSQGvDVhomGiFts
UQTxbq2+jm8zuTFLiI9grH2SVPwYoJW89fSi/b0p269p0Gjv6nBKdnERDBAMdtYdNaLmzeXFWToH
NOMCmRX9pXSbn+5DHgw6kkJpRym7LchoQzL0RjLz4DBKhaahG21b8N11PRRGkSa/hdTdWHE+l847
fgAsqRgxwqTZN/DsTPcqh2/QGyiwbgIvBbAb2fVK9nfpGtPjCfSfflP66WfmKUZar1NRmXMlSe7e
l7kcozSJCOt4cKap3HeUja8vL+3ixEicmU89GudV+7DWURLIuMg8zB/kQfVeaSZByuVRli4SBCFw
MGE06PCZmQvaubM8D7CHWdLIu0byLDdMO8TBcunl+B2SFqDiyZjANUf4fnpWvDDA2gYWhBmdHR3y
vndcM5CDnec7xYqvtDQriIPIkZCKYtDZoWhzJU9CzWldEKUwvbZts1MDFWHzIFjLyCwdDAu7LkgW
VRJQ8wVsmsouDOz7iMDZrSo3kYvwd4bYc2QKlYv+xUB/vAKwXgKnAvh+/k5S2MiKFj0i16OJCK7v
tDpUQ+m7CjJu+8tnY8HyqTJONhgLAhScwNMNAwClReTTOrexbChnvcnZ+pkUAR7p6qPqOwQJkg5c
s4+9lUu9EFHCTITJA4sk8k9zwupABd9EGah1dSmo32fxaIUuopzWRgkB5h3LwlE+QTONAraMhtq4
DXrSqUSheiYE1hGl4jS3qJXxgh39gmZE9/LSLBwwgV8lw0lWV/CWnC5NPtpFTTGtd3WUDg5TmXwq
kAeCL9xcMbALVuBkoJndqT1C+D4ATTmBGxhcWESQLNEao17J9p1HNYSg9DbiNoCDoiJxOqEWAe6+
lTjG6jTJB6frKiJfRdpVOkyCtpzJryT4BFcGXXrd6KU0qQwQT9FyNzthKmWBVqsRKm0jM8i3kzQi
BKzBGbq1+0z9IhWpDI+F3GhuRKTZI/Wi6a8zrSjeFOUIIzWWo43xojz/NiLsPHBjhg+Xd3ppYUDR
i6obFkWfE/DEyBGaegFzSqRI5rsEUdadFrbSzo8dUivRYLmIaZsrVnlpUIEDpKpK/uaMkRNWffRX
La9zbQ7zMQryPxJgTrsGedJrxMPQe/Vo/7w8UWETT4MfKhO8AgbmRcFEz06aF9UT3TYSnobjZ5/M
vPsYQ5B5CIsmu5OazrsOFQuqrLHKb2Mvfrw8+EK1Bu+Y6wj+UeigzJtrC7v3GsUU7ystBbWb1lX+
Khwt39mM+WgcwrxJtqkn9/shVIr+WCXAhfo6A+xKEX2tw2nBposYjHoNkFeByTy9DOhcJn6XKOx5
WifXmNjhVe+rnxurGm/MoawPlye/ZGfh5kD6RXh4QKBmw8UoJ0ol2hPTZDR/ofRD/3KTFsbO6Et0
2VEwDW99KOJeTUbhrDwnS1O1yftQ0qZghJdyOvakyVGOpHbjKuXoHJxARinagOdk4zhVuqvKfqVy
IuYyP2VwAfOYiKeFzp/T8eK0CBSnZTxc02GXpGgeS2aV72PDaldihKVlpZmWtC8weP5j5m9E2TTG
KWKqbmipfbirbQMdOpKhyHfV9ZFApXmE9RkNU2Da6ofLW7pwgUUfowD1AlI812lR/TxOfcZuM8nc
t1IjFMiQD763+dNyq2dRczOYpb27POzCHQa8Q9ET4yEyCLPdDIwy4WpXdMD6oZkdY1nukSyTyCGE
njS8GSytLw+dKmlvR7Ds8CrU+lrEsrDqoEFIApuiKAeN9+kGm4j52ZPk1a5kN/HeGZO3VtEhbz2p
7V4unOIa8v3ArXm8V27RwskCFyEgrlh5OIJmSW8vtCqnb5LGlaLQ/gNtWv2QjGpBkSpbozJUFydJ
mywuAIzCtD2dTjKTJ9ubZHR3+sEyvlQIGN9QmVIPVZd011PTBm7gm8HWUsLs9xZJRJNmCGAak6yj
gRTbXudvaE/or7th0NzMB46IYc1gdwZ5Xn8sCy1AMykzf+u9KdQgXJ+6P1K6uXvWc+pv2iQst5gJ
w96QlEJ1LzLLYzCGa9oai7OEN1Ek/+hineMybTtA0rbuG/SopPydNPQ3CaxsIy2marWhtj5K6FYO
0z0513Il+FkwS6CXCH0wTUCX5wdZRd0wqKy6cRvkqj5hOd+WWu7XgF9BJxiB+v7yvVnwssiAid4O
Ye/PKEfaMrID/MjGNeuCKJp+xVbdpNkaf8rSEQVAxLzoY4MtbXZErbL2uiyQGlcuWwQ2sjgNEZAr
6vGmsFH3vDynJVsApFa8YjB8UqU+PaOovkZG0k1EdpI+vq9svcpeT41HS3nb19p9Tz5qRPKo6dC2
JLre9TESfZe/wkLDDLgLiBSoXEIwTlLz9DtIaC10nabQX6kY5QCxP8yx8EUUtXdnThl4l8rXqt9h
CdHTeysYVSEJ3vkwhjTK17gY40clTPuvl7/UgmnGx6UchOMO1nFuoILaScpEQ8UYqGV/l0bIV3eN
0exTPxt3YVWrwQY2nTXisoVR6ScW6CUH34p61OlKBGrsoD0plW5X1OYHhx4zNAdLT38rF6o+biia
OLdx0OYvnyx1YyCrJLA03tzZc1vZVQduFV7sLrLlehvTLXQX5xRwtg5KKDu4pYFq8FKtXN+l2Qo6
QGDPpAd5kk5nq8mhEpjehF55ZjgfjFIdCCR0L6ItoPKLvdxk7d4c/GFl2Ke048y7AHWCDyVqrcg0
zqIYOVOq2FYlUPkxd+teU2o06TvNSb6M5NDfRE6lxZuENu9jO+qZuVFiKgqu10elCtI9QGjWhhrX
VWD9hpWRtgU4zBqkyTZTLvmPl8/hgjF4ih1F8ZutmXtCihEHfeH0EF1VmYoCsZ444fhgajBzpMg2
ttWaQVgaEDNOmZHAGtM6e5lBsBUk1WHWkq0CrD9udHJbJUV4kzYQImwvz27hBHC5yFOII8CRn52A
drBrO+C5dz0vMj7Ulfk+L6b03kZR2B3KrtiHpb/mASw8GvDc4ek9Zb858KenbqRQqceFVbpjLiEP
EyW1hZ64nMA/a5b9h9Lp/400OC3JtJGLQEGkAk5HRB1Zn5omrUhkBX1M/0Q0NcfAHijixqEDX9qk
SMG95et9etNPpS5Fm6xS1c+X13phY+nyhiCbOrfwqWdrHVJ98NKqLF0lBWA8WpW2kXwLOxYgaLe/
PNbSGkPHQxEc/hNcvNkhchISAlzn0g2iqnvjK8n4Ppa7dMPQ9iGbimAlk7dwjmidRCcCxiXcgDkL
raWT6gCDQkSYKOVr6P5QCh3kKBigt2yi38rCw8Ozu26t+WbBIxCMNTQa4kjDQzZ7PbVEiQy1pjQW
gr7ZBXBCuIpNcHx5NRd2DmpJ0tfUFjToTGfmOZSd0HLionaTuM1pMdfHmwjV923gxOXLF5LKF0UE
fCox5mxCUz42aae1jetkRllu/BhgV5z79htW4JGeImtPh4O/e/H8HKQdadOivgjr2Wx+AKblXLVh
YvayanroRlRuoQqVwAIq0YrtXziYUIQIpqxvT/tsKDuOofMvC1y4tgn+6tO02imRLN/RAmS9yXJ1
rRl4aTyqDYR3wosgc3569dskqyoorxu3HHSr2fGwRtORNXZucanUt0PdGmv27bwhjOIDzWc0HtMt
RYl0NkcaI8OkGzuSdGoC3UFvQfKw78mDp9Em7JQ8csta1t4roTXF10pHUnfvj2Vz8DsZR1MvZU+D
rCs31C+VMVjVwZeN6NH2jGrcp3BY4g/0VZS+nriPgjBC8x78OvP/DJqiQQ5OcnLwm5P9IcntNN06
Xqb6BzuhELjiNp7deW4CLzhIInDmZJ9nVpXQbWiNsGKa4F5eRzxR7qBV8iYp9OkYGd1X1uH95YN6
PiQN+aQlBLsbvShzRpRgAgEZZ7nhllFtd7eAkgjf9ATt+g05gmraSzFuzk0LlGfNMzyzNFRPqb0Q
uvKCUEibWe86QuVuHH3DrSM4Jna+ULoPPQ7AS++iGAdDSjxAoR0NjNMDW9seGgolMjQwm/TjZoRK
fNtLiXY3Dnb65fJynl0OxqLjBUSiaOZ15uQq8HRkVgs/uxtpnnewtcL6WFXaQysF3i5PW57BF48n
PE0wwMSLMqna07mpVlohaskaklBKpXZTmp7zVxCEHeLbCUf4raNl8B5cHvQsPBYYXEr7VJ9ByJ5l
OhCqrhTEoRhU9uFGl6PanYoodasqbN0RuM7WQGvoN9XX1hRixJE4cXMZmU4U0Y/GgYM5+HS6OQrD
bR1GplsHpfS+8wGqHSOoM7aqX6yKUT65avPR2EvoTHGtOJ+zxa3VNpHRg6ftxIGXdVM3gX5XIlDe
b/A6oteyTZPjxlN9lfC8VKG5NoJI+k3JDfsNYjLpX2qZQn3AiKnm0iMzCZBn1gbXcVTh9jpIh93L
caBAU+EFw00b0TS1URsZuKTlNXm0kSWI+LbsX/SHmcfjp8u7eJ55puAhm8B9yJsJaNksRtUDA4cN
jTS38EP5jlYBtd84g5HmfM0qqjb9YLfGjtCuuG2NCq5MazSqaCMNodWgS6JZ6fHyNzrPLolvJFrh
yWYRqs6L6nKtBxXpyRzaMD3sd2xqXO9DzZ+kHSyMKgWPaSImyWqQCRv04ZNHnXgHekgf+bztFMlm
va3Qaq82Mhj4bGNCyp270yDr8j6kDSHehnUUPWSlnMCZrpnjJ/LdRrFpYKuPdzkiJ+9G1YIFK4l1
1DEQaG6uw6l3QmQGDIXmHhr1v16e8/mJhrgDCnX6V6FkIRN9eqLHpKTjaswKl+4/czvmanKs0ga8
w9SvVbrObRMdSJRzCIUo5Z/1rJYVfSE+jCSualftp6DTTRq4TAVhHrj9NjLB4IqdWDxhVLmIEYSr
ACHL6eTQpPNTgYJ11Sbqd7zwYGSTKt7hGNHT2WWVK5W2vAmiydhNADiO2eh528DKw2+Ar/880Zqv
n7Tnv+bFWIXwvc/+95+/FY/Z26Z6fGzuPxf/Jf7p33/19B/+8z78WuV1/lcz/1sn/4jf/31893Pz
+eR/dlkTNuPr9rEa3zwiON1c/um3b+o/5uIXPeQ0tb/Lz37Fv/SXnibyf/6i/3h8+l7vxuLxv//x
NW+zRnw/P8yzf3z/0fWf//2Pp5zjf579pqfZXPoNyWcm3f7Jr1a1K14ilJ8ElDbJM//7n9P2qV7h
hkNkIiw3YzxbwP9r3mdfZGFtLv+dS1/624o8TRuf8qdmLWn6lSMEZ4ASk4jhg6/1fPYmPwdIL7jn
UIrjw3vya60BOdOfXATNYYOFU8eF/zHH52vgOFd4DBr9UYSX4vNtwF/oHAgAwE+dA928IvmMMyaU
E57NXb0C0YHxhU7t++eX2/6fvQKGfCVUI2AW/z7H0xXQr0QeA0wNMJ4fh+MXuwCi1+tndx8Ugchp
IKgmPvzCZ4fAvqJqhpEAbfLtwwr9Wkvw/UZ+e1n/fpBeYP0N5QpQJPpjZFqfPqeHQJGvNNpwKQl8
PwXfDt0vZAFEi9tPnQHeuSvt6SOA9M92XzK0K5SX+bA4T59vQ/1Ckwdz9ZOz15m8OP30WH/7EFc8
XwPtitAYlkdaDb59frkD8JQj/KkTYF8B8KDa8MMTOHMFzCvxM5E9+3uNfi0zIBJBP7UEunX1RP4D
lcDJ/iv6FZz2T7DbX3X7RbHwp+ZuOFciCwRJtGhc5XN6BVgCMAW8g9aPV+BpvF/ICgiCx59aARND
pwNvBFXwbZdPDaFqXAFzFairX9UGECD/5BLoGDrieoGF+vugP7ODinr1LQ744Qz9gmbwZx9CnjtK
vLYo8Xz7nN4DiWhQJBFBTX0/Br/ccyjw1z91EQz1CiV7ys74fU+f04sgWVc08oAY+OEQiGo4A/5C
tgA0/U+uAUGhIA0Ee3L6FIjJ8wOChR/n45vZ+YUmL6pbP7X/JmccDDUSmN/P+Gz/HaJFyp+8Bt8c
Q+Ex/lr7b/70ayiMPbwoADCXroBN1gRGD4pQv9rMSUj+5O5z+wHXAQCDQGPh9ivOlVDEQun+209/
wcv/054AvhAdk7AzCsVC8WFNnz+D8hXkSCQEvxnaf+nq/wt/6e9s6TYIkz+fkqnhY/0sI7v6F37k
FM9/wbNcKdwkos4HhQEdBCDZAZz84+Qfilzrt6H+N/f6z5PU65Opf/bDH6b/adzv//z7hM+/yt8P
xfmPfiSevwXyL//5s1kKULHy/zyvha/9Y2GP4WP1ufoajE/bOn7/oq8+p6SeN5+D6nN4ms/mUfnf
9T1LfP9t3S/9Wqiwqrb+8XtEutjgYfjZ33r4PH3+D0oSYfHjd/0Pd1ez3MZxhF9lb7ar4nJAiSJ1
SRUAgj8iQdEESFd8GwAjYMTFLrw/pMFUqnLJQ+Sckw655Zgb3yRPkq93MRJ6dgmAmA5puVzlEilV
72xvz0z/fP11kYimK8BX9EmiuBIIMegtNE2UDq2cMmkuoFys9RcmlOIv37W+i5ORowJClfiKPc3v
lMmsnEIFVOP3FXumBypyyjDkevjKfT91dEB0Er5Cf0SVKrFiChVQesNXak/lIxM0EzUwykoj4eiW
sT/WFq422r89lAS5VGJ5913yVWQyPSrWHHSmJlGZZmcE5kD4P+QnnWZBS0U3VlShFGqV8l3+n/VU
s0MCSDV/qedxAKP7Jg1CFY2sOFpzwSriu+ajGGKDXj4YYQJWYoZsK76GrQhsmn4eDYKTlNbPPiel
NKlZzb7U9ubYHORBN0+ZRS6kC5jlXy47vc7ldefgrwEZj06gMNf+kZqiYSxUjkGLGLq1CBa5+uPU
OSHP439QmvSNt/8Bj+LLC3IfLPV0wrZ0VprJmFYUcTsQsC9gisytc+AJ3FKtRN0bdv9TqeSLUrf0
reChayuGDgpqt/cWGofx1LlJCDXqK7czzNUoZrcftWj5ij1MdDScBEe5UdwaiLPPWzhYkOkwqzvT
aPCzr/yjfO6sGnBrf7G9HESpcOqtJDKNBgHFfdd7oRI1ztXcSioFC1yoFzrJuVABv+gqyd3FIrNu
H7P9HXStI32f61BZUaSGovK1Wr8vdw1g3N7v8RIIx9pxTgW8xmaEGTDs0wps9FacpXfuVpeQqyMe
shMwdLUVljfuqpC9lSd5NDJWEFk3NcL7im1PFPNqqbPDV+alnuWD0AyD+EOQTXTQBmQutmJp4TR2
w/chB3oaDxGi4DHrnydggW0c3QlmI9uVF+8hYCzteBoDnbkslnpKfdXThoBEhUHzA6IKhBhWR1Yy
LV8i6GqrmQ6udTJi9xoVRnzf4OCjGWDIE7P4NwL+GXphZyzMIlYQ38V2fslVFuPcC8npiTQ7qojK
zPsBiQHWl4ml8V/eYrOJiWfctSbmK1+5fWz7I+V6rMRy7iv5SA34JqSuIm+hE+caIKi+t9CKIQAh
5C+2/fDvTAejb05uY5OwXYcuA3/xpzqaMzNrEIbfVxdnZuB6BeAZFJCrU3BysMuloDcTWK+jBRpM
5yu1q0ZqrNKhk25cn6tY7x501TzOMm4O1ODjv+RQ3Rkrh26NglpIQKwjVGAXd3GRDofcGCQSaF2F
0C0zvGACsIvVyvZBSylZRfwAbkhcc2CEpfP3l5zbBAFAfD/euYGLb8UUJiFxZRRSHUVQw4Xvasv7
+HtQIKUqt+KKVVPThq/0y4dPeeR2nFDx11swIpMRO4hBcugvtqfnw4kOQyez/0eBFffgrU0WDqdd
KOkZwDj74/Y7pYfwfqxYsg68BQJyUXxNVHCm44htlGImqO837MVTFXKTBveBwKJzpxYIMJK/1H7M
ozT08fkL7T38Mw768fThU0Apu4vk4V/R0My4rqnN11fXqHKY1NE10cZ4y1XRvXtAA//nL/hqXNng
NHbTd73IE9wgzxgcqpTdhKDn9BcOUIJxstDgaPOX20EeBoUD5hIU07V8tfFzJQYpBht6izXTgRrc
cSuWqEWXZ2ivsr8l8uYtkwR9OHPsEEXNzP/zNQdzzb7dHqYBoaMerL+Yu44RRKCBWPeUl8vDFo3K
G2ViqbgF06lU13gpLh5qFa35Nwwy9VLluiI1ZL8L3dSUkXYOoMUrL+EGVyUpmxGgFEPk5Jjj0gAY
0lOue7LXBKVPW2knT2J+C4GGpZr8fJrQ8zghDwiJQkcDQNRVKz1Pk93MARCoeBMg5vRU7cJrq665
rFJ7mcN72gn8TsaYSgyawIRp9EwVkyurWJun6eUC6J1x7D6lBsfovEn+pVscydeNUDewGeUYIniW
90HLB/YgGuuOma4r0T2bPqilQspr9zIXgUMERYA3AIAKnCaKWwXF8KOX2aaP6yKJMosz3O1s2wJT
gUkyIGEFpR2R/QPx7O7iLZTYVeNJogdWUnHsgHmJ/kOLJZoHiOpf4kFtlZjBAAYYnGtUIZIK/gVj
n8ASBC2CAQ1MFTSWw66qJk4plflyt1RxiFrI6DKYll8+7GL5Gi6h2hsDgwJWfIplXD0DAj8PfGev
xlx9P8yyXZHxAWO9/KsOzsTMAr5X/JUgSBrjod9u5BQtnQFfg719GCPXD7AdB5Ku2vkb3g7Ne50M
lPnIBQsEXc0EuEbnaF63O9YnjAHBHIdqpNOJlVXkagQU0QV8ZspT3EQd8eg1taF+W5Pc/WgCkWcL
VXUeu7wSWCuKxYN4xL+ZRHDfS0xwBuwsu6erTvvSltxQuThGOVBLIltwjLp/cEr/6zUvrQGQlWEo
n/2x5qbdcMkn0Qg5O8cfA0WiiGT+6Ro0UtnXft+pGT8aMN7bX+rpPBnPMc/DEf1KIJNURjOnsVN2
btDASl9llFFHjWwBwzhFG8rNpKoSgX19pjhSoyEBwemqoYorW0QC3dkl4I2TgG5I5Ou6KhyZW15D
AGexv11AsJq7e1oCoHGuZ7x6gIkP/ssl6OVQh3VI1GLip+82uVA3FVcFvNgCCwdI2cxmSGchrilX
WVz/KyOvDQ/mnonGaoZjg0mmkVG+6uhPlKEwzkoqlizhW/TVR1PVNJKY9knbX1N9ZVDJs3JKH0vg
JOojzU9uoXvM7UicSFf3A12jDmI+8f2E10ZnQEFbQYU+JI6698iOxbfBSQaY5Cz4IegAjRVn+WJn
Lj+O2rYFXmTxwNM8UukEmfUfAvtHU/dQzMsU8CF6MyAew3ndeYPEkITv0zWjUaiDjkqzZaWVLbOP
f32cIhul0BZa603MDRJOEbT2+Y9lh9LyQ5E2pnlt9lfb78HiVlH4QIkJ//u3f6Q3aq6Co2QOOA5W
cAxE2VTZr8bOQ6RX32Ckg/8K+gYoz+/PqH3JCiPT3wOfDsad2l9t/4Yoj9+oG2vu6Q8HRsVzxEsm
+BGoYcUqgcRbsSOB2DiIb0YxFNhXNwgjzZRFJWAAQY5y7cery3I8U4KjyMn7Jm5WZN9eqKzTBpSR
A0ckttARiGYj9+4ligvfC6GrfzUOZkuiA6mHrvksuCB0hy6QB12CQoGowa64uHnWpxnXJ1Kuyq7Z
XiVZX7CP+qrnM467WqDBoD8aQv7oEzY9kz8nyq0sUg2gqsiO769yNUv5L7iBi/f33cDL66fzd3Xm
tTSH9jIJh13AqrpoS4fmnp38Eq3UGBKeqeDSqTVKxHedMOip8NZtDdxbZW4begBHAMprwKL4ZbH2
nli/D5FtGlGBjluxwN19DgUXHXZM8sqtt6EuLnBU81sTY+ntUx5zBpYNtrOoCzzPjVlWyK29F5tg
sWNW3IJfQ00gBFsFz/gJmE0T+UlAC+3npENVIJwsYAB8rURt+eglsKEl4oAam5yHZQJpvlacQrHF
/Xusk3s9jm+dPDMNqRBYvHLobCR6Flp5OEYNmX1BGoDnu9wDTeURxn8hQVRxkqD5ledGJMDenTRz
0RV7q7yCDQ2ufa+HE65bCbD3oak4qcT45fvJDlUS67qoeyUkYkNVHCYqGjLngDjbfZd8ZAaACznM
NhKpwyOMgYhSPbdLpINt/a21/v4+0gmIVrhYCT0gcOHalUDnt5MYgFV2NADkaFXy2NW9XgnHOXKn
CVMCeJX95Z4gS+0cDiBsFpCbqZCvlnhmfW33nU4cAwMDvYBYJJzQJ8VJgjDZyl/ymcocfhJwQguI
Ndkkd12TRhWlmH/Bsm145vTC+Ba1BW7AEm3ZZwbneqYjJLp4D3xDoqJ8lv+qUVnHyFSr3CJWlUhM
d+NwBJ0wubtrnfH1Oxo1OOXkN3YFtghSmhlfrER++RGkXEMCfo5y8p1DUiJxNV8Qg9aIfTYJSqsL
QHlzp+GoYA72PdsukWt2gg3QyNr1b39z0I52YULAcAkILk5NcNewJDKmbguInjnclsW0Bl8N924V
ArqE2QRGlwss906P+OWxI0Ht2LszGbBjrhmDRdd/yVc3RB/KnEtAlQXklknPU5R6RzEPGyXgSNfE
6wG7a2PsmF0snfQ7KyG6G959OJFxQelxwg1aIqrpAQLIL1WMd7UvsP3eRmlME5lKlxeSG7sNCQ7Q
EucDFIoGoIqvHjzvEv7cKabP3TJtgyL79Ztq68LTHZmHv9O+qQvNMLMLk7kwqwIgHXA1vnq9/nEv
mVpbpNt9s2vLr7BIzi3/qsOBxKX78uR0djPJB9z58LdxtA4ZEIMVuaKWSgZogbNCi51vf9h+F4FD
KjchTzxLoFJotciU88SzgItHHCrgf0aGmImWQA221RxeSN2ukXCl24517ApkUw/iKfpDeV+ZhMdr
5dYzJElA2lA5dQuyEg4q6igj1DNz3sQmQWlwDEZoY7dbEV9JIBTewY6d79eQKIJ1VUKdwy7PhQSH
FjkKKdEDZEwbErRZF0iiZTHV7ti1uCPBlV6Wvk9NlqXFaXqubw0/QSTwT+VTzvIh9xh2JPyFPqIN
M1KjYvn9eIAGv+UvgPHC9sftbwMC0JX6acMu47TuMNyRKCOUiro2yPECkUDOCnHiladCBX8pwTLU
IrKadBJcm2Rsag95kCX7K/Cqt/IJApFnC6kTh+JqR6IE3UaZGJBrq4LCvZDAQ/UU94p29iRiZMKx
dND8i5Ao59tYomBSWidcmGzy8CnUUxZu7UqkiAEHzhC54Ak8dqa5oQKlmfIFylsg+LaspXy3/Glf
oblzrQNS5yM/T1GdUDy/y0a7un51iXwUwtUPcXizOK+XvzTmku0As/T2zRtEl/v7wPetta+X++51
jfC+wR/CuS/Js98GJXwJWwNjv5rGLKCTOFpaKBm6caLAzdYjsvW49uaU6Ktqx+RufHuqAQqLxt/V
OR4SbkCR1qFhCTgbiYa97jkSBY52HNvNyK4niSrHofnIIhGJnp1DJHFptMlowa9QJNbMMKk2E65E
P26YbFww4aNKMa80K0pAyBbyi346+tjkX35mYaFeUT7zY1/Ac0bkyTK+VQaPp6fxjjUS9gsLLd6h
OzyA9xfa3zHLAg7NHvvb+/+nBvQQ8KmspCLQlSAia08SdOUgaVNzQzUk8EPn+i5oq7AmWyuRwj43
DmOkRAL7WkWAfeZM1xLO8TmYOblUiT1LCv5ZA6Lq1BX3X9kX2N7sLkw2RFBTe7mAP0bgAWqGLCq9
QpWIuvFWICC5gGK4zt8KbEdcUulEhfWtlFX6qKefMGWccKxDZOP+EDRTROMpeDvLFAPtWORD0Q7U
zqMJ81NA6+P/UfrxDfA3TGuYkSkhF3AhK6aIYyWas/s5KqjOYgUs8yd8XlOmXA7zDH1zbOESSeKK
k7mzvgFpPYKjTZ2ylK6zm3Z53buILvf2wCOE0ecYefV6VwLTwFpKgi5K70nwPkfjH/zFWjcOg8lf
YyLr6919hD9g1lrPOP+CgU8NZZZv4LP8NnQ2/1+aOI50jIQas9p9gTLPZZ46De87Evn2/sN/QAQ6
18vGCho6++NjN9iyJjvP2l1Qx232vHZR9+5LI3bZYqxuNvr7BSCSDug6UjUmeGG+K0L5SkfF8rrX
W//yv37SW6wjl1p6yzpqtd/YW65Rw+IEGYYITP70PwAAAP//</cx:binary>
              </cx:geoCache>
            </cx:geography>
          </cx:layoutPr>
          <cx:valueColors>
            <cx:minColor>
              <a:schemeClr val="accent1">
                <a:lumMod val="20000"/>
                <a:lumOff val="80000"/>
              </a:schemeClr>
            </cx:minColor>
            <cx:maxColor>
              <a:schemeClr val="accent1">
                <a:lumMod val="50000"/>
              </a:schemeClr>
            </cx:maxColor>
          </cx:valueColors>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withinLinearReversed" id="24">
  <a:schemeClr val="accent4"/>
</cs:colorStyle>
</file>

<file path=xl/charts/colors14.xml><?xml version="1.0" encoding="utf-8"?>
<cs:colorStyle xmlns:cs="http://schemas.microsoft.com/office/drawing/2012/chartStyle" xmlns:a="http://schemas.openxmlformats.org/drawingml/2006/main" meth="withinLinear" id="18">
  <a:schemeClr val="accent5"/>
</cs:colorStyle>
</file>

<file path=xl/charts/colors15.xml><?xml version="1.0" encoding="utf-8"?>
<cs:colorStyle xmlns:cs="http://schemas.microsoft.com/office/drawing/2012/chartStyle" xmlns:a="http://schemas.openxmlformats.org/drawingml/2006/main" meth="withinLinearReversed" id="22">
  <a:schemeClr val="accent2"/>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1.xml"/><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chart" Target="../charts/chart2.xml"/><Relationship Id="rId5" Type="http://schemas.openxmlformats.org/officeDocument/2006/relationships/image" Target="../media/image7.png"/><Relationship Id="rId4" Type="http://schemas.openxmlformats.org/officeDocument/2006/relationships/image" Target="../media/image6.png"/></Relationships>
</file>

<file path=xl/drawings/_rels/drawing4.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chart" Target="../charts/chart3.xml"/><Relationship Id="rId4" Type="http://schemas.openxmlformats.org/officeDocument/2006/relationships/image" Target="../media/image10.png"/></Relationships>
</file>

<file path=xl/drawings/_rels/drawing5.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image" Target="../media/image12.png"/><Relationship Id="rId1" Type="http://schemas.openxmlformats.org/officeDocument/2006/relationships/image" Target="../media/image11.png"/></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13.png"/><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image" Target="../media/image16.png"/><Relationship Id="rId4" Type="http://schemas.openxmlformats.org/officeDocument/2006/relationships/image" Target="../media/image15.png"/></Relationships>
</file>

<file path=xl/drawings/_rels/drawing8.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17.png"/></Relationships>
</file>

<file path=xl/drawings/_rels/drawing9.xml.rels><?xml version="1.0" encoding="UTF-8" standalone="yes"?>
<Relationships xmlns="http://schemas.openxmlformats.org/package/2006/relationships"><Relationship Id="rId3" Type="http://schemas.openxmlformats.org/officeDocument/2006/relationships/image" Target="../media/image20.png"/><Relationship Id="rId2" Type="http://schemas.openxmlformats.org/officeDocument/2006/relationships/image" Target="../media/image19.png"/><Relationship Id="rId1" Type="http://schemas.openxmlformats.org/officeDocument/2006/relationships/image" Target="../media/image18.png"/><Relationship Id="rId5" Type="http://schemas.openxmlformats.org/officeDocument/2006/relationships/image" Target="../media/image22.png"/><Relationship Id="rId4" Type="http://schemas.openxmlformats.org/officeDocument/2006/relationships/image" Target="../media/image21.png"/></Relationships>
</file>

<file path=xl/drawings/_rels/drawing10.xml.rels><?xml version="1.0" encoding="UTF-8" standalone="yes"?>
<Relationships xmlns="http://schemas.openxmlformats.org/package/2006/relationships"><Relationship Id="rId3" Type="http://schemas.openxmlformats.org/officeDocument/2006/relationships/image" Target="../media/image24.png"/><Relationship Id="rId2" Type="http://schemas.openxmlformats.org/officeDocument/2006/relationships/image" Target="../media/image23.png"/><Relationship Id="rId1" Type="http://schemas.openxmlformats.org/officeDocument/2006/relationships/chart" Target="../charts/chart11.xml"/></Relationships>
</file>

<file path=xl/drawings/_rels/drawing11.xml.rels><?xml version="1.0" encoding="UTF-8" standalone="yes"?>
<Relationships xmlns="http://schemas.openxmlformats.org/package/2006/relationships"><Relationship Id="rId3" Type="http://schemas.openxmlformats.org/officeDocument/2006/relationships/image" Target="../media/image25.png"/><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26.png"/></Relationships>
</file>

<file path=xl/drawings/_rels/drawing12.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image" Target="../media/image27.png"/></Relationships>
</file>

<file path=xl/drawings/_rels/drawing13.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image" Target="../media/image29.png"/><Relationship Id="rId1"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editAs="oneCell">
    <xdr:from>
      <xdr:col>3</xdr:col>
      <xdr:colOff>251460</xdr:colOff>
      <xdr:row>4</xdr:row>
      <xdr:rowOff>228600</xdr:rowOff>
    </xdr:from>
    <xdr:to>
      <xdr:col>9</xdr:col>
      <xdr:colOff>660905</xdr:colOff>
      <xdr:row>24</xdr:row>
      <xdr:rowOff>106680</xdr:rowOff>
    </xdr:to>
    <xdr:pic>
      <xdr:nvPicPr>
        <xdr:cNvPr id="5" name="Picture 4">
          <a:extLst>
            <a:ext uri="{FF2B5EF4-FFF2-40B4-BE49-F238E27FC236}">
              <a16:creationId xmlns:a16="http://schemas.microsoft.com/office/drawing/2014/main" id="{49F8428C-BF06-0058-8D78-74FAC140213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185160" y="1043940"/>
          <a:ext cx="5842505" cy="3581400"/>
        </a:xfrm>
        <a:prstGeom prst="rect">
          <a:avLst/>
        </a:prstGeom>
      </xdr:spPr>
    </xdr:pic>
    <xdr:clientData/>
  </xdr:twoCellAnchor>
  <xdr:twoCellAnchor editAs="oneCell">
    <xdr:from>
      <xdr:col>10</xdr:col>
      <xdr:colOff>1066800</xdr:colOff>
      <xdr:row>11</xdr:row>
      <xdr:rowOff>84692</xdr:rowOff>
    </xdr:from>
    <xdr:to>
      <xdr:col>15</xdr:col>
      <xdr:colOff>317359</xdr:colOff>
      <xdr:row>27</xdr:row>
      <xdr:rowOff>45720</xdr:rowOff>
    </xdr:to>
    <xdr:pic>
      <xdr:nvPicPr>
        <xdr:cNvPr id="7" name="Picture 6">
          <a:extLst>
            <a:ext uri="{FF2B5EF4-FFF2-40B4-BE49-F238E27FC236}">
              <a16:creationId xmlns:a16="http://schemas.microsoft.com/office/drawing/2014/main" id="{D14B4B85-7071-5C67-5BF2-8E55B540F6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2740" y="2248772"/>
          <a:ext cx="4881739" cy="288710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15</xdr:col>
      <xdr:colOff>960120</xdr:colOff>
      <xdr:row>5</xdr:row>
      <xdr:rowOff>60960</xdr:rowOff>
    </xdr:from>
    <xdr:to>
      <xdr:col>18</xdr:col>
      <xdr:colOff>358140</xdr:colOff>
      <xdr:row>19</xdr:row>
      <xdr:rowOff>165735</xdr:rowOff>
    </xdr:to>
    <mc:AlternateContent xmlns:mc="http://schemas.openxmlformats.org/markup-compatibility/2006" xmlns:sle15="http://schemas.microsoft.com/office/drawing/2012/slicer">
      <mc:Choice Requires="sle15">
        <xdr:graphicFrame macro="">
          <xdr:nvGraphicFramePr>
            <xdr:cNvPr id="7" name="ShipCountry">
              <a:extLst>
                <a:ext uri="{FF2B5EF4-FFF2-40B4-BE49-F238E27FC236}">
                  <a16:creationId xmlns:a16="http://schemas.microsoft.com/office/drawing/2014/main" id="{42143F76-B7BD-4376-855E-AED427BAF351}"/>
                </a:ext>
              </a:extLst>
            </xdr:cNvPr>
            <xdr:cNvGraphicFramePr/>
          </xdr:nvGraphicFramePr>
          <xdr:xfrm>
            <a:off x="0" y="0"/>
            <a:ext cx="0" cy="0"/>
          </xdr:xfrm>
          <a:graphic>
            <a:graphicData uri="http://schemas.microsoft.com/office/drawing/2010/slicer">
              <sle:slicer xmlns:sle="http://schemas.microsoft.com/office/drawing/2010/slicer" name="ShipCountry"/>
            </a:graphicData>
          </a:graphic>
        </xdr:graphicFrame>
      </mc:Choice>
      <mc:Fallback xmlns="">
        <xdr:sp macro="" textlink="">
          <xdr:nvSpPr>
            <xdr:cNvPr id="0" name=""/>
            <xdr:cNvSpPr>
              <a:spLocks noTextEdit="1"/>
            </xdr:cNvSpPr>
          </xdr:nvSpPr>
          <xdr:spPr>
            <a:xfrm>
              <a:off x="14607540" y="1752600"/>
              <a:ext cx="1767840" cy="266509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8</xdr:col>
      <xdr:colOff>434340</xdr:colOff>
      <xdr:row>5</xdr:row>
      <xdr:rowOff>22860</xdr:rowOff>
    </xdr:from>
    <xdr:to>
      <xdr:col>15</xdr:col>
      <xdr:colOff>297180</xdr:colOff>
      <xdr:row>19</xdr:row>
      <xdr:rowOff>160020</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1719F200-01B3-48E7-ADEF-D169DD096AB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924800" y="1714500"/>
              <a:ext cx="6019800" cy="26974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457200</xdr:colOff>
      <xdr:row>20</xdr:row>
      <xdr:rowOff>129540</xdr:rowOff>
    </xdr:from>
    <xdr:to>
      <xdr:col>18</xdr:col>
      <xdr:colOff>129540</xdr:colOff>
      <xdr:row>38</xdr:row>
      <xdr:rowOff>38100</xdr:rowOff>
    </xdr:to>
    <xdr:graphicFrame macro="">
      <xdr:nvGraphicFramePr>
        <xdr:cNvPr id="9" name="Chart 8">
          <a:extLst>
            <a:ext uri="{FF2B5EF4-FFF2-40B4-BE49-F238E27FC236}">
              <a16:creationId xmlns:a16="http://schemas.microsoft.com/office/drawing/2014/main" id="{25F6427F-29AA-1642-9DA5-018F523BF8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18</xdr:col>
      <xdr:colOff>373380</xdr:colOff>
      <xdr:row>4</xdr:row>
      <xdr:rowOff>160020</xdr:rowOff>
    </xdr:from>
    <xdr:to>
      <xdr:col>31</xdr:col>
      <xdr:colOff>22860</xdr:colOff>
      <xdr:row>38</xdr:row>
      <xdr:rowOff>0</xdr:rowOff>
    </xdr:to>
    <xdr:pic>
      <xdr:nvPicPr>
        <xdr:cNvPr id="3" name="Picture 2">
          <a:extLst>
            <a:ext uri="{FF2B5EF4-FFF2-40B4-BE49-F238E27FC236}">
              <a16:creationId xmlns:a16="http://schemas.microsoft.com/office/drawing/2014/main" id="{39DC36DA-0141-7AEA-1789-CFE2F2681824}"/>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6029" r="11040"/>
        <a:stretch>
          <a:fillRect/>
        </a:stretch>
      </xdr:blipFill>
      <xdr:spPr>
        <a:xfrm>
          <a:off x="16642080" y="1668780"/>
          <a:ext cx="7574280" cy="60579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6</xdr:col>
      <xdr:colOff>30480</xdr:colOff>
      <xdr:row>19</xdr:row>
      <xdr:rowOff>144780</xdr:rowOff>
    </xdr:from>
    <xdr:to>
      <xdr:col>10</xdr:col>
      <xdr:colOff>91440</xdr:colOff>
      <xdr:row>35</xdr:row>
      <xdr:rowOff>49530</xdr:rowOff>
    </xdr:to>
    <xdr:graphicFrame macro="">
      <xdr:nvGraphicFramePr>
        <xdr:cNvPr id="2" name="Chart 1">
          <a:extLst>
            <a:ext uri="{FF2B5EF4-FFF2-40B4-BE49-F238E27FC236}">
              <a16:creationId xmlns:a16="http://schemas.microsoft.com/office/drawing/2014/main" id="{3BC21891-9FED-15C4-319D-0EFE79D7E8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487680</xdr:colOff>
      <xdr:row>6</xdr:row>
      <xdr:rowOff>91441</xdr:rowOff>
    </xdr:from>
    <xdr:to>
      <xdr:col>19</xdr:col>
      <xdr:colOff>524350</xdr:colOff>
      <xdr:row>24</xdr:row>
      <xdr:rowOff>167641</xdr:rowOff>
    </xdr:to>
    <xdr:pic>
      <xdr:nvPicPr>
        <xdr:cNvPr id="12" name="Picture 11">
          <a:extLst>
            <a:ext uri="{FF2B5EF4-FFF2-40B4-BE49-F238E27FC236}">
              <a16:creationId xmlns:a16="http://schemas.microsoft.com/office/drawing/2014/main" id="{B9560A88-DD24-14DE-130B-28B0A4E4E1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283440" y="1356361"/>
          <a:ext cx="5523070" cy="3368040"/>
        </a:xfrm>
        <a:prstGeom prst="rect">
          <a:avLst/>
        </a:prstGeom>
      </xdr:spPr>
    </xdr:pic>
    <xdr:clientData/>
  </xdr:twoCellAnchor>
  <xdr:twoCellAnchor editAs="oneCell">
    <xdr:from>
      <xdr:col>11</xdr:col>
      <xdr:colOff>205740</xdr:colOff>
      <xdr:row>25</xdr:row>
      <xdr:rowOff>35630</xdr:rowOff>
    </xdr:from>
    <xdr:to>
      <xdr:col>20</xdr:col>
      <xdr:colOff>15240</xdr:colOff>
      <xdr:row>38</xdr:row>
      <xdr:rowOff>45721</xdr:rowOff>
    </xdr:to>
    <xdr:pic>
      <xdr:nvPicPr>
        <xdr:cNvPr id="14" name="Picture 13">
          <a:extLst>
            <a:ext uri="{FF2B5EF4-FFF2-40B4-BE49-F238E27FC236}">
              <a16:creationId xmlns:a16="http://schemas.microsoft.com/office/drawing/2014/main" id="{BC04BA44-6051-1144-C74A-E238D08589D5}"/>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3095" t="-957" r="3365" b="957"/>
        <a:stretch>
          <a:fillRect/>
        </a:stretch>
      </xdr:blipFill>
      <xdr:spPr>
        <a:xfrm>
          <a:off x="12611100" y="4775270"/>
          <a:ext cx="5295900" cy="2387531"/>
        </a:xfrm>
        <a:prstGeom prst="rect">
          <a:avLst/>
        </a:prstGeom>
      </xdr:spPr>
    </xdr:pic>
    <xdr:clientData/>
  </xdr:twoCellAnchor>
  <xdr:twoCellAnchor editAs="oneCell">
    <xdr:from>
      <xdr:col>11</xdr:col>
      <xdr:colOff>381000</xdr:colOff>
      <xdr:row>38</xdr:row>
      <xdr:rowOff>160020</xdr:rowOff>
    </xdr:from>
    <xdr:to>
      <xdr:col>20</xdr:col>
      <xdr:colOff>53340</xdr:colOff>
      <xdr:row>55</xdr:row>
      <xdr:rowOff>23275</xdr:rowOff>
    </xdr:to>
    <xdr:pic>
      <xdr:nvPicPr>
        <xdr:cNvPr id="16" name="Picture 15">
          <a:extLst>
            <a:ext uri="{FF2B5EF4-FFF2-40B4-BE49-F238E27FC236}">
              <a16:creationId xmlns:a16="http://schemas.microsoft.com/office/drawing/2014/main" id="{2CA24B54-0061-9DEA-2F99-3E60E8440339}"/>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3265" r="17796"/>
        <a:stretch>
          <a:fillRect/>
        </a:stretch>
      </xdr:blipFill>
      <xdr:spPr>
        <a:xfrm>
          <a:off x="12786360" y="7277100"/>
          <a:ext cx="5158740" cy="2972215"/>
        </a:xfrm>
        <a:prstGeom prst="rect">
          <a:avLst/>
        </a:prstGeom>
      </xdr:spPr>
    </xdr:pic>
    <xdr:clientData/>
  </xdr:twoCellAnchor>
  <xdr:twoCellAnchor editAs="oneCell">
    <xdr:from>
      <xdr:col>20</xdr:col>
      <xdr:colOff>312419</xdr:colOff>
      <xdr:row>6</xdr:row>
      <xdr:rowOff>38100</xdr:rowOff>
    </xdr:from>
    <xdr:to>
      <xdr:col>32</xdr:col>
      <xdr:colOff>144508</xdr:colOff>
      <xdr:row>26</xdr:row>
      <xdr:rowOff>15240</xdr:rowOff>
    </xdr:to>
    <xdr:pic>
      <xdr:nvPicPr>
        <xdr:cNvPr id="18" name="Picture 17">
          <a:extLst>
            <a:ext uri="{FF2B5EF4-FFF2-40B4-BE49-F238E27FC236}">
              <a16:creationId xmlns:a16="http://schemas.microsoft.com/office/drawing/2014/main" id="{4C768365-C00F-65AF-2E7A-0033E84F3F21}"/>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2058" t="10233" r="30295"/>
        <a:stretch>
          <a:fillRect/>
        </a:stretch>
      </xdr:blipFill>
      <xdr:spPr>
        <a:xfrm>
          <a:off x="18204179" y="1303020"/>
          <a:ext cx="7147289" cy="36347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266700</xdr:colOff>
      <xdr:row>7</xdr:row>
      <xdr:rowOff>167640</xdr:rowOff>
    </xdr:from>
    <xdr:to>
      <xdr:col>10</xdr:col>
      <xdr:colOff>167640</xdr:colOff>
      <xdr:row>25</xdr:row>
      <xdr:rowOff>121920</xdr:rowOff>
    </xdr:to>
    <xdr:graphicFrame macro="">
      <xdr:nvGraphicFramePr>
        <xdr:cNvPr id="2" name="Chart 1">
          <a:extLst>
            <a:ext uri="{FF2B5EF4-FFF2-40B4-BE49-F238E27FC236}">
              <a16:creationId xmlns:a16="http://schemas.microsoft.com/office/drawing/2014/main" id="{84374D9A-3C26-CE14-EE81-4270D9DFD8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213360</xdr:colOff>
      <xdr:row>7</xdr:row>
      <xdr:rowOff>152401</xdr:rowOff>
    </xdr:from>
    <xdr:to>
      <xdr:col>20</xdr:col>
      <xdr:colOff>31301</xdr:colOff>
      <xdr:row>20</xdr:row>
      <xdr:rowOff>68581</xdr:rowOff>
    </xdr:to>
    <xdr:pic>
      <xdr:nvPicPr>
        <xdr:cNvPr id="4" name="Picture 3">
          <a:extLst>
            <a:ext uri="{FF2B5EF4-FFF2-40B4-BE49-F238E27FC236}">
              <a16:creationId xmlns:a16="http://schemas.microsoft.com/office/drawing/2014/main" id="{73087A6A-B590-C02D-5B3A-063D049D45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20000" y="1478281"/>
          <a:ext cx="5913941" cy="2293620"/>
        </a:xfrm>
        <a:prstGeom prst="rect">
          <a:avLst/>
        </a:prstGeom>
      </xdr:spPr>
    </xdr:pic>
    <xdr:clientData/>
  </xdr:twoCellAnchor>
  <xdr:twoCellAnchor editAs="oneCell">
    <xdr:from>
      <xdr:col>10</xdr:col>
      <xdr:colOff>434341</xdr:colOff>
      <xdr:row>20</xdr:row>
      <xdr:rowOff>91441</xdr:rowOff>
    </xdr:from>
    <xdr:to>
      <xdr:col>14</xdr:col>
      <xdr:colOff>548641</xdr:colOff>
      <xdr:row>32</xdr:row>
      <xdr:rowOff>167641</xdr:rowOff>
    </xdr:to>
    <xdr:pic>
      <xdr:nvPicPr>
        <xdr:cNvPr id="6" name="Picture 5">
          <a:extLst>
            <a:ext uri="{FF2B5EF4-FFF2-40B4-BE49-F238E27FC236}">
              <a16:creationId xmlns:a16="http://schemas.microsoft.com/office/drawing/2014/main" id="{DC0C09E9-C30A-5CB8-3567-1F46DAAAFDCD}"/>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1770" t="8706" r="15216" b="10217"/>
        <a:stretch>
          <a:fillRect/>
        </a:stretch>
      </xdr:blipFill>
      <xdr:spPr>
        <a:xfrm>
          <a:off x="7840981" y="3794761"/>
          <a:ext cx="2552700" cy="2270760"/>
        </a:xfrm>
        <a:prstGeom prst="rect">
          <a:avLst/>
        </a:prstGeom>
      </xdr:spPr>
    </xdr:pic>
    <xdr:clientData/>
  </xdr:twoCellAnchor>
  <xdr:twoCellAnchor editAs="oneCell">
    <xdr:from>
      <xdr:col>33</xdr:col>
      <xdr:colOff>205740</xdr:colOff>
      <xdr:row>8</xdr:row>
      <xdr:rowOff>15240</xdr:rowOff>
    </xdr:from>
    <xdr:to>
      <xdr:col>43</xdr:col>
      <xdr:colOff>373509</xdr:colOff>
      <xdr:row>21</xdr:row>
      <xdr:rowOff>105557</xdr:rowOff>
    </xdr:to>
    <xdr:pic>
      <xdr:nvPicPr>
        <xdr:cNvPr id="10" name="Picture 9">
          <a:extLst>
            <a:ext uri="{FF2B5EF4-FFF2-40B4-BE49-F238E27FC236}">
              <a16:creationId xmlns:a16="http://schemas.microsoft.com/office/drawing/2014/main" id="{183E16CF-3B97-8A45-7083-C8EA45A4E4E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4544020" y="1539240"/>
          <a:ext cx="6263769" cy="246775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312419</xdr:colOff>
      <xdr:row>5</xdr:row>
      <xdr:rowOff>7620</xdr:rowOff>
    </xdr:from>
    <xdr:to>
      <xdr:col>17</xdr:col>
      <xdr:colOff>441960</xdr:colOff>
      <xdr:row>26</xdr:row>
      <xdr:rowOff>76200</xdr:rowOff>
    </xdr:to>
    <xdr:pic>
      <xdr:nvPicPr>
        <xdr:cNvPr id="3" name="Picture 2">
          <a:extLst>
            <a:ext uri="{FF2B5EF4-FFF2-40B4-BE49-F238E27FC236}">
              <a16:creationId xmlns:a16="http://schemas.microsoft.com/office/drawing/2014/main" id="{8C56CB26-67DF-B63B-A95E-C7F7B7981BEB}"/>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886" r="9843"/>
        <a:stretch>
          <a:fillRect/>
        </a:stretch>
      </xdr:blipFill>
      <xdr:spPr>
        <a:xfrm>
          <a:off x="9189719" y="922020"/>
          <a:ext cx="5128261" cy="3909060"/>
        </a:xfrm>
        <a:prstGeom prst="rect">
          <a:avLst/>
        </a:prstGeom>
      </xdr:spPr>
    </xdr:pic>
    <xdr:clientData/>
  </xdr:twoCellAnchor>
  <xdr:twoCellAnchor editAs="oneCell">
    <xdr:from>
      <xdr:col>8</xdr:col>
      <xdr:colOff>716279</xdr:colOff>
      <xdr:row>26</xdr:row>
      <xdr:rowOff>173738</xdr:rowOff>
    </xdr:from>
    <xdr:to>
      <xdr:col>17</xdr:col>
      <xdr:colOff>426720</xdr:colOff>
      <xdr:row>40</xdr:row>
      <xdr:rowOff>53723</xdr:rowOff>
    </xdr:to>
    <xdr:pic>
      <xdr:nvPicPr>
        <xdr:cNvPr id="5" name="Picture 4">
          <a:extLst>
            <a:ext uri="{FF2B5EF4-FFF2-40B4-BE49-F238E27FC236}">
              <a16:creationId xmlns:a16="http://schemas.microsoft.com/office/drawing/2014/main" id="{15150327-5FE5-9DC8-8F6C-452F4EF754EB}"/>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4215" r="12178"/>
        <a:stretch>
          <a:fillRect/>
        </a:stretch>
      </xdr:blipFill>
      <xdr:spPr>
        <a:xfrm>
          <a:off x="8862059" y="4928618"/>
          <a:ext cx="5440681" cy="2440305"/>
        </a:xfrm>
        <a:prstGeom prst="rect">
          <a:avLst/>
        </a:prstGeom>
      </xdr:spPr>
    </xdr:pic>
    <xdr:clientData/>
  </xdr:twoCellAnchor>
  <xdr:twoCellAnchor>
    <xdr:from>
      <xdr:col>4</xdr:col>
      <xdr:colOff>594360</xdr:colOff>
      <xdr:row>11</xdr:row>
      <xdr:rowOff>179070</xdr:rowOff>
    </xdr:from>
    <xdr:to>
      <xdr:col>9</xdr:col>
      <xdr:colOff>198120</xdr:colOff>
      <xdr:row>26</xdr:row>
      <xdr:rowOff>179070</xdr:rowOff>
    </xdr:to>
    <xdr:graphicFrame macro="">
      <xdr:nvGraphicFramePr>
        <xdr:cNvPr id="6" name="Chart 5">
          <a:extLst>
            <a:ext uri="{FF2B5EF4-FFF2-40B4-BE49-F238E27FC236}">
              <a16:creationId xmlns:a16="http://schemas.microsoft.com/office/drawing/2014/main" id="{CC92141A-B0F2-BBC9-E816-13B97D8DE4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15239</xdr:colOff>
      <xdr:row>18</xdr:row>
      <xdr:rowOff>38100</xdr:rowOff>
    </xdr:from>
    <xdr:to>
      <xdr:col>10</xdr:col>
      <xdr:colOff>213360</xdr:colOff>
      <xdr:row>37</xdr:row>
      <xdr:rowOff>122038</xdr:rowOff>
    </xdr:to>
    <xdr:pic>
      <xdr:nvPicPr>
        <xdr:cNvPr id="3" name="Picture 2">
          <a:extLst>
            <a:ext uri="{FF2B5EF4-FFF2-40B4-BE49-F238E27FC236}">
              <a16:creationId xmlns:a16="http://schemas.microsoft.com/office/drawing/2014/main" id="{AD59CD0B-CA0E-B423-234D-10F219E19069}"/>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025" t="5905" r="24813"/>
        <a:stretch>
          <a:fillRect/>
        </a:stretch>
      </xdr:blipFill>
      <xdr:spPr>
        <a:xfrm>
          <a:off x="6583679" y="3329940"/>
          <a:ext cx="3368041" cy="3558658"/>
        </a:xfrm>
        <a:prstGeom prst="rect">
          <a:avLst/>
        </a:prstGeom>
      </xdr:spPr>
    </xdr:pic>
    <xdr:clientData/>
  </xdr:twoCellAnchor>
  <xdr:twoCellAnchor>
    <xdr:from>
      <xdr:col>3</xdr:col>
      <xdr:colOff>15240</xdr:colOff>
      <xdr:row>22</xdr:row>
      <xdr:rowOff>144780</xdr:rowOff>
    </xdr:from>
    <xdr:to>
      <xdr:col>4</xdr:col>
      <xdr:colOff>1303020</xdr:colOff>
      <xdr:row>36</xdr:row>
      <xdr:rowOff>0</xdr:rowOff>
    </xdr:to>
    <xdr:graphicFrame macro="">
      <xdr:nvGraphicFramePr>
        <xdr:cNvPr id="4" name="Chart 3">
          <a:extLst>
            <a:ext uri="{FF2B5EF4-FFF2-40B4-BE49-F238E27FC236}">
              <a16:creationId xmlns:a16="http://schemas.microsoft.com/office/drawing/2014/main" id="{BF432297-4A39-5B2F-5D48-3B661A6D34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251460</xdr:colOff>
      <xdr:row>9</xdr:row>
      <xdr:rowOff>140970</xdr:rowOff>
    </xdr:from>
    <xdr:to>
      <xdr:col>17</xdr:col>
      <xdr:colOff>426720</xdr:colOff>
      <xdr:row>24</xdr:row>
      <xdr:rowOff>140970</xdr:rowOff>
    </xdr:to>
    <xdr:graphicFrame macro="">
      <xdr:nvGraphicFramePr>
        <xdr:cNvPr id="7" name="Chart 6">
          <a:extLst>
            <a:ext uri="{FF2B5EF4-FFF2-40B4-BE49-F238E27FC236}">
              <a16:creationId xmlns:a16="http://schemas.microsoft.com/office/drawing/2014/main" id="{7FA66AA2-7CCB-4797-A45B-592430B91E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182880</xdr:colOff>
      <xdr:row>25</xdr:row>
      <xdr:rowOff>133350</xdr:rowOff>
    </xdr:from>
    <xdr:to>
      <xdr:col>17</xdr:col>
      <xdr:colOff>533400</xdr:colOff>
      <xdr:row>41</xdr:row>
      <xdr:rowOff>15240</xdr:rowOff>
    </xdr:to>
    <xdr:graphicFrame macro="">
      <xdr:nvGraphicFramePr>
        <xdr:cNvPr id="8" name="Chart 7">
          <a:extLst>
            <a:ext uri="{FF2B5EF4-FFF2-40B4-BE49-F238E27FC236}">
              <a16:creationId xmlns:a16="http://schemas.microsoft.com/office/drawing/2014/main" id="{8EBF6541-0425-C71D-32F2-99EF3E2817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83820</xdr:colOff>
      <xdr:row>16</xdr:row>
      <xdr:rowOff>11430</xdr:rowOff>
    </xdr:from>
    <xdr:to>
      <xdr:col>8</xdr:col>
      <xdr:colOff>259080</xdr:colOff>
      <xdr:row>31</xdr:row>
      <xdr:rowOff>11430</xdr:rowOff>
    </xdr:to>
    <xdr:graphicFrame macro="">
      <xdr:nvGraphicFramePr>
        <xdr:cNvPr id="2" name="Chart 1">
          <a:extLst>
            <a:ext uri="{FF2B5EF4-FFF2-40B4-BE49-F238E27FC236}">
              <a16:creationId xmlns:a16="http://schemas.microsoft.com/office/drawing/2014/main" id="{34D7BA2A-CDFA-5BE5-8ECA-0FD0C47611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30480</xdr:colOff>
      <xdr:row>16</xdr:row>
      <xdr:rowOff>15240</xdr:rowOff>
    </xdr:from>
    <xdr:to>
      <xdr:col>14</xdr:col>
      <xdr:colOff>571500</xdr:colOff>
      <xdr:row>29</xdr:row>
      <xdr:rowOff>26670</xdr:rowOff>
    </xdr:to>
    <xdr:graphicFrame macro="">
      <xdr:nvGraphicFramePr>
        <xdr:cNvPr id="3" name="Chart 2">
          <a:extLst>
            <a:ext uri="{FF2B5EF4-FFF2-40B4-BE49-F238E27FC236}">
              <a16:creationId xmlns:a16="http://schemas.microsoft.com/office/drawing/2014/main" id="{990E6D4F-BEB6-39EE-48D3-BF40C9CD24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586741</xdr:colOff>
      <xdr:row>8</xdr:row>
      <xdr:rowOff>114300</xdr:rowOff>
    </xdr:from>
    <xdr:to>
      <xdr:col>22</xdr:col>
      <xdr:colOff>106681</xdr:colOff>
      <xdr:row>23</xdr:row>
      <xdr:rowOff>116733</xdr:rowOff>
    </xdr:to>
    <xdr:pic>
      <xdr:nvPicPr>
        <xdr:cNvPr id="5" name="Picture 4">
          <a:extLst>
            <a:ext uri="{FF2B5EF4-FFF2-40B4-BE49-F238E27FC236}">
              <a16:creationId xmlns:a16="http://schemas.microsoft.com/office/drawing/2014/main" id="{D6C6EBA7-63E1-BE1B-436A-CF2BB8F01A9B}"/>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r="9339"/>
        <a:stretch>
          <a:fillRect/>
        </a:stretch>
      </xdr:blipFill>
      <xdr:spPr>
        <a:xfrm>
          <a:off x="16268701" y="1767840"/>
          <a:ext cx="3787140" cy="2745633"/>
        </a:xfrm>
        <a:prstGeom prst="rect">
          <a:avLst/>
        </a:prstGeom>
      </xdr:spPr>
    </xdr:pic>
    <xdr:clientData/>
  </xdr:twoCellAnchor>
  <xdr:twoCellAnchor editAs="oneCell">
    <xdr:from>
      <xdr:col>15</xdr:col>
      <xdr:colOff>510540</xdr:colOff>
      <xdr:row>27</xdr:row>
      <xdr:rowOff>129540</xdr:rowOff>
    </xdr:from>
    <xdr:to>
      <xdr:col>21</xdr:col>
      <xdr:colOff>464820</xdr:colOff>
      <xdr:row>47</xdr:row>
      <xdr:rowOff>116482</xdr:rowOff>
    </xdr:to>
    <xdr:pic>
      <xdr:nvPicPr>
        <xdr:cNvPr id="7" name="Picture 6">
          <a:extLst>
            <a:ext uri="{FF2B5EF4-FFF2-40B4-BE49-F238E27FC236}">
              <a16:creationId xmlns:a16="http://schemas.microsoft.com/office/drawing/2014/main" id="{377B8811-B5B2-8745-7EED-5F8B96F218F6}"/>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1666" r="19863"/>
        <a:stretch>
          <a:fillRect/>
        </a:stretch>
      </xdr:blipFill>
      <xdr:spPr>
        <a:xfrm>
          <a:off x="16192500" y="5303520"/>
          <a:ext cx="3611880" cy="3644542"/>
        </a:xfrm>
        <a:prstGeom prst="rect">
          <a:avLst/>
        </a:prstGeom>
      </xdr:spPr>
    </xdr:pic>
    <xdr:clientData/>
  </xdr:twoCellAnchor>
  <xdr:twoCellAnchor editAs="oneCell">
    <xdr:from>
      <xdr:col>23</xdr:col>
      <xdr:colOff>22861</xdr:colOff>
      <xdr:row>8</xdr:row>
      <xdr:rowOff>167640</xdr:rowOff>
    </xdr:from>
    <xdr:to>
      <xdr:col>28</xdr:col>
      <xdr:colOff>571500</xdr:colOff>
      <xdr:row>29</xdr:row>
      <xdr:rowOff>17721</xdr:rowOff>
    </xdr:to>
    <xdr:pic>
      <xdr:nvPicPr>
        <xdr:cNvPr id="9" name="Picture 8">
          <a:extLst>
            <a:ext uri="{FF2B5EF4-FFF2-40B4-BE49-F238E27FC236}">
              <a16:creationId xmlns:a16="http://schemas.microsoft.com/office/drawing/2014/main" id="{23023E3E-0F0A-45B5-137A-E1AF88C1D2E0}"/>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r="11692"/>
        <a:stretch>
          <a:fillRect/>
        </a:stretch>
      </xdr:blipFill>
      <xdr:spPr>
        <a:xfrm>
          <a:off x="20581621" y="1821180"/>
          <a:ext cx="3596639" cy="373628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6</xdr:col>
      <xdr:colOff>190499</xdr:colOff>
      <xdr:row>8</xdr:row>
      <xdr:rowOff>83820</xdr:rowOff>
    </xdr:from>
    <xdr:to>
      <xdr:col>12</xdr:col>
      <xdr:colOff>541020</xdr:colOff>
      <xdr:row>30</xdr:row>
      <xdr:rowOff>149635</xdr:rowOff>
    </xdr:to>
    <xdr:pic>
      <xdr:nvPicPr>
        <xdr:cNvPr id="3" name="Picture 2">
          <a:extLst>
            <a:ext uri="{FF2B5EF4-FFF2-40B4-BE49-F238E27FC236}">
              <a16:creationId xmlns:a16="http://schemas.microsoft.com/office/drawing/2014/main" id="{22FC833D-8E1E-C0AE-1AE9-EDD53389D592}"/>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79"/>
        <a:stretch>
          <a:fillRect/>
        </a:stretch>
      </xdr:blipFill>
      <xdr:spPr>
        <a:xfrm>
          <a:off x="6217919" y="1661160"/>
          <a:ext cx="3810001" cy="4089175"/>
        </a:xfrm>
        <a:prstGeom prst="rect">
          <a:avLst/>
        </a:prstGeom>
      </xdr:spPr>
    </xdr:pic>
    <xdr:clientData/>
  </xdr:twoCellAnchor>
  <xdr:twoCellAnchor>
    <xdr:from>
      <xdr:col>1</xdr:col>
      <xdr:colOff>289560</xdr:colOff>
      <xdr:row>22</xdr:row>
      <xdr:rowOff>22860</xdr:rowOff>
    </xdr:from>
    <xdr:to>
      <xdr:col>5</xdr:col>
      <xdr:colOff>266700</xdr:colOff>
      <xdr:row>36</xdr:row>
      <xdr:rowOff>3810</xdr:rowOff>
    </xdr:to>
    <xdr:graphicFrame macro="">
      <xdr:nvGraphicFramePr>
        <xdr:cNvPr id="4" name="Chart 3">
          <a:extLst>
            <a:ext uri="{FF2B5EF4-FFF2-40B4-BE49-F238E27FC236}">
              <a16:creationId xmlns:a16="http://schemas.microsoft.com/office/drawing/2014/main" id="{62A23673-11FD-C5B6-535E-DF1D10E06E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11</xdr:col>
      <xdr:colOff>609599</xdr:colOff>
      <xdr:row>3</xdr:row>
      <xdr:rowOff>120343</xdr:rowOff>
    </xdr:from>
    <xdr:to>
      <xdr:col>17</xdr:col>
      <xdr:colOff>144780</xdr:colOff>
      <xdr:row>21</xdr:row>
      <xdr:rowOff>10095</xdr:rowOff>
    </xdr:to>
    <xdr:pic>
      <xdr:nvPicPr>
        <xdr:cNvPr id="3" name="Picture 2">
          <a:extLst>
            <a:ext uri="{FF2B5EF4-FFF2-40B4-BE49-F238E27FC236}">
              <a16:creationId xmlns:a16="http://schemas.microsoft.com/office/drawing/2014/main" id="{718807F2-168A-C112-D3BC-0045589F6F02}"/>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0779" r="11338"/>
        <a:stretch>
          <a:fillRect/>
        </a:stretch>
      </xdr:blipFill>
      <xdr:spPr>
        <a:xfrm>
          <a:off x="10408919" y="668983"/>
          <a:ext cx="3192781" cy="3394952"/>
        </a:xfrm>
        <a:prstGeom prst="rect">
          <a:avLst/>
        </a:prstGeom>
      </xdr:spPr>
    </xdr:pic>
    <xdr:clientData/>
  </xdr:twoCellAnchor>
  <xdr:twoCellAnchor editAs="oneCell">
    <xdr:from>
      <xdr:col>12</xdr:col>
      <xdr:colOff>106680</xdr:colOff>
      <xdr:row>20</xdr:row>
      <xdr:rowOff>129540</xdr:rowOff>
    </xdr:from>
    <xdr:to>
      <xdr:col>17</xdr:col>
      <xdr:colOff>312420</xdr:colOff>
      <xdr:row>32</xdr:row>
      <xdr:rowOff>160525</xdr:rowOff>
    </xdr:to>
    <xdr:pic>
      <xdr:nvPicPr>
        <xdr:cNvPr id="5" name="Picture 4">
          <a:extLst>
            <a:ext uri="{FF2B5EF4-FFF2-40B4-BE49-F238E27FC236}">
              <a16:creationId xmlns:a16="http://schemas.microsoft.com/office/drawing/2014/main" id="{1ECD81EA-428D-2481-6F1E-AD7392602452}"/>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1632" t="20256" r="8255"/>
        <a:stretch>
          <a:fillRect/>
        </a:stretch>
      </xdr:blipFill>
      <xdr:spPr>
        <a:xfrm>
          <a:off x="10515600" y="4000500"/>
          <a:ext cx="3253740" cy="2225545"/>
        </a:xfrm>
        <a:prstGeom prst="rect">
          <a:avLst/>
        </a:prstGeom>
      </xdr:spPr>
    </xdr:pic>
    <xdr:clientData/>
  </xdr:twoCellAnchor>
  <xdr:twoCellAnchor editAs="oneCell">
    <xdr:from>
      <xdr:col>12</xdr:col>
      <xdr:colOff>53340</xdr:colOff>
      <xdr:row>33</xdr:row>
      <xdr:rowOff>7620</xdr:rowOff>
    </xdr:from>
    <xdr:to>
      <xdr:col>17</xdr:col>
      <xdr:colOff>30479</xdr:colOff>
      <xdr:row>38</xdr:row>
      <xdr:rowOff>137357</xdr:rowOff>
    </xdr:to>
    <xdr:pic>
      <xdr:nvPicPr>
        <xdr:cNvPr id="7" name="Picture 6">
          <a:extLst>
            <a:ext uri="{FF2B5EF4-FFF2-40B4-BE49-F238E27FC236}">
              <a16:creationId xmlns:a16="http://schemas.microsoft.com/office/drawing/2014/main" id="{A4ADFF2A-3124-5908-3F34-4C8796AF950D}"/>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4291" t="19457" r="20806" b="6485"/>
        <a:stretch>
          <a:fillRect/>
        </a:stretch>
      </xdr:blipFill>
      <xdr:spPr>
        <a:xfrm>
          <a:off x="10462260" y="6256020"/>
          <a:ext cx="3025139" cy="1044137"/>
        </a:xfrm>
        <a:prstGeom prst="rect">
          <a:avLst/>
        </a:prstGeom>
      </xdr:spPr>
    </xdr:pic>
    <xdr:clientData/>
  </xdr:twoCellAnchor>
  <xdr:twoCellAnchor editAs="oneCell">
    <xdr:from>
      <xdr:col>17</xdr:col>
      <xdr:colOff>388619</xdr:colOff>
      <xdr:row>4</xdr:row>
      <xdr:rowOff>0</xdr:rowOff>
    </xdr:from>
    <xdr:to>
      <xdr:col>23</xdr:col>
      <xdr:colOff>522840</xdr:colOff>
      <xdr:row>22</xdr:row>
      <xdr:rowOff>50102</xdr:rowOff>
    </xdr:to>
    <xdr:pic>
      <xdr:nvPicPr>
        <xdr:cNvPr id="9" name="Picture 8">
          <a:extLst>
            <a:ext uri="{FF2B5EF4-FFF2-40B4-BE49-F238E27FC236}">
              <a16:creationId xmlns:a16="http://schemas.microsoft.com/office/drawing/2014/main" id="{EDCDE0C6-4F9E-2B8D-574F-35127AABBB0E}"/>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8462"/>
        <a:stretch>
          <a:fillRect/>
        </a:stretch>
      </xdr:blipFill>
      <xdr:spPr>
        <a:xfrm>
          <a:off x="13845539" y="746760"/>
          <a:ext cx="3791821" cy="3555302"/>
        </a:xfrm>
        <a:prstGeom prst="rect">
          <a:avLst/>
        </a:prstGeom>
      </xdr:spPr>
    </xdr:pic>
    <xdr:clientData/>
  </xdr:twoCellAnchor>
  <xdr:twoCellAnchor editAs="oneCell">
    <xdr:from>
      <xdr:col>17</xdr:col>
      <xdr:colOff>251460</xdr:colOff>
      <xdr:row>22</xdr:row>
      <xdr:rowOff>152400</xdr:rowOff>
    </xdr:from>
    <xdr:to>
      <xdr:col>24</xdr:col>
      <xdr:colOff>34993</xdr:colOff>
      <xdr:row>40</xdr:row>
      <xdr:rowOff>36741</xdr:rowOff>
    </xdr:to>
    <xdr:pic>
      <xdr:nvPicPr>
        <xdr:cNvPr id="11" name="Picture 10">
          <a:extLst>
            <a:ext uri="{FF2B5EF4-FFF2-40B4-BE49-F238E27FC236}">
              <a16:creationId xmlns:a16="http://schemas.microsoft.com/office/drawing/2014/main" id="{54ED4FF2-BFB6-589E-A461-0777C61B7038}"/>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2208"/>
        <a:stretch>
          <a:fillRect/>
        </a:stretch>
      </xdr:blipFill>
      <xdr:spPr>
        <a:xfrm>
          <a:off x="13708380" y="4404360"/>
          <a:ext cx="4050733" cy="317618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8</xdr:col>
      <xdr:colOff>259080</xdr:colOff>
      <xdr:row>5</xdr:row>
      <xdr:rowOff>163830</xdr:rowOff>
    </xdr:from>
    <xdr:to>
      <xdr:col>15</xdr:col>
      <xdr:colOff>563880</xdr:colOff>
      <xdr:row>20</xdr:row>
      <xdr:rowOff>163830</xdr:rowOff>
    </xdr:to>
    <xdr:graphicFrame macro="">
      <xdr:nvGraphicFramePr>
        <xdr:cNvPr id="3" name="Chart 2">
          <a:extLst>
            <a:ext uri="{FF2B5EF4-FFF2-40B4-BE49-F238E27FC236}">
              <a16:creationId xmlns:a16="http://schemas.microsoft.com/office/drawing/2014/main" id="{FC41198C-D4B6-F44D-60DA-9A32369AE8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190501</xdr:colOff>
      <xdr:row>5</xdr:row>
      <xdr:rowOff>76200</xdr:rowOff>
    </xdr:from>
    <xdr:to>
      <xdr:col>23</xdr:col>
      <xdr:colOff>447501</xdr:colOff>
      <xdr:row>26</xdr:row>
      <xdr:rowOff>23429</xdr:rowOff>
    </xdr:to>
    <xdr:pic>
      <xdr:nvPicPr>
        <xdr:cNvPr id="5" name="Picture 4">
          <a:extLst>
            <a:ext uri="{FF2B5EF4-FFF2-40B4-BE49-F238E27FC236}">
              <a16:creationId xmlns:a16="http://schemas.microsoft.com/office/drawing/2014/main" id="{6DAC9257-4BC3-85FF-785C-E9083A79888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9622" r="10964"/>
        <a:stretch>
          <a:fillRect/>
        </a:stretch>
      </xdr:blipFill>
      <xdr:spPr>
        <a:xfrm>
          <a:off x="12771121" y="1074420"/>
          <a:ext cx="3914600" cy="3787709"/>
        </a:xfrm>
        <a:prstGeom prst="rect">
          <a:avLst/>
        </a:prstGeom>
      </xdr:spPr>
    </xdr:pic>
    <xdr:clientData/>
  </xdr:twoCellAnchor>
  <xdr:twoCellAnchor editAs="oneCell">
    <xdr:from>
      <xdr:col>8</xdr:col>
      <xdr:colOff>289561</xdr:colOff>
      <xdr:row>21</xdr:row>
      <xdr:rowOff>137160</xdr:rowOff>
    </xdr:from>
    <xdr:to>
      <xdr:col>15</xdr:col>
      <xdr:colOff>434340</xdr:colOff>
      <xdr:row>45</xdr:row>
      <xdr:rowOff>47080</xdr:rowOff>
    </xdr:to>
    <xdr:pic>
      <xdr:nvPicPr>
        <xdr:cNvPr id="7" name="Picture 6">
          <a:extLst>
            <a:ext uri="{FF2B5EF4-FFF2-40B4-BE49-F238E27FC236}">
              <a16:creationId xmlns:a16="http://schemas.microsoft.com/office/drawing/2014/main" id="{74376238-52E6-78A3-224B-735DEE4A87C7}"/>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9922" t="4125" r="11308"/>
        <a:stretch>
          <a:fillRect/>
        </a:stretch>
      </xdr:blipFill>
      <xdr:spPr>
        <a:xfrm>
          <a:off x="7383781" y="4061460"/>
          <a:ext cx="4411979" cy="429904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9</xdr:col>
      <xdr:colOff>342900</xdr:colOff>
      <xdr:row>6</xdr:row>
      <xdr:rowOff>34290</xdr:rowOff>
    </xdr:from>
    <xdr:to>
      <xdr:col>17</xdr:col>
      <xdr:colOff>38100</xdr:colOff>
      <xdr:row>21</xdr:row>
      <xdr:rowOff>34290</xdr:rowOff>
    </xdr:to>
    <xdr:graphicFrame macro="">
      <xdr:nvGraphicFramePr>
        <xdr:cNvPr id="3" name="Chart 2">
          <a:extLst>
            <a:ext uri="{FF2B5EF4-FFF2-40B4-BE49-F238E27FC236}">
              <a16:creationId xmlns:a16="http://schemas.microsoft.com/office/drawing/2014/main" id="{0088F65D-0F56-1543-C55D-8984CA28FF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350520</xdr:colOff>
      <xdr:row>21</xdr:row>
      <xdr:rowOff>156210</xdr:rowOff>
    </xdr:from>
    <xdr:to>
      <xdr:col>17</xdr:col>
      <xdr:colOff>45720</xdr:colOff>
      <xdr:row>36</xdr:row>
      <xdr:rowOff>156210</xdr:rowOff>
    </xdr:to>
    <xdr:graphicFrame macro="">
      <xdr:nvGraphicFramePr>
        <xdr:cNvPr id="4" name="Chart 3">
          <a:extLst>
            <a:ext uri="{FF2B5EF4-FFF2-40B4-BE49-F238E27FC236}">
              <a16:creationId xmlns:a16="http://schemas.microsoft.com/office/drawing/2014/main" id="{4DBBE00A-396A-31DB-1A68-EA50E8557E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21</xdr:col>
      <xdr:colOff>586741</xdr:colOff>
      <xdr:row>5</xdr:row>
      <xdr:rowOff>137160</xdr:rowOff>
    </xdr:from>
    <xdr:to>
      <xdr:col>29</xdr:col>
      <xdr:colOff>327661</xdr:colOff>
      <xdr:row>22</xdr:row>
      <xdr:rowOff>152836</xdr:rowOff>
    </xdr:to>
    <xdr:pic>
      <xdr:nvPicPr>
        <xdr:cNvPr id="6" name="Picture 5">
          <a:extLst>
            <a:ext uri="{FF2B5EF4-FFF2-40B4-BE49-F238E27FC236}">
              <a16:creationId xmlns:a16="http://schemas.microsoft.com/office/drawing/2014/main" id="{ACFEAA7C-4E3E-04BF-ECE6-E54C1867F3A6}"/>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4808" r="6898"/>
        <a:stretch>
          <a:fillRect/>
        </a:stretch>
      </xdr:blipFill>
      <xdr:spPr>
        <a:xfrm>
          <a:off x="18326101" y="1135380"/>
          <a:ext cx="4617720" cy="3124636"/>
        </a:xfrm>
        <a:prstGeom prst="rect">
          <a:avLst/>
        </a:prstGeom>
      </xdr:spPr>
    </xdr:pic>
    <xdr:clientData/>
  </xdr:twoCellAnchor>
  <xdr:twoCellAnchor editAs="oneCell">
    <xdr:from>
      <xdr:col>22</xdr:col>
      <xdr:colOff>7621</xdr:colOff>
      <xdr:row>22</xdr:row>
      <xdr:rowOff>178669</xdr:rowOff>
    </xdr:from>
    <xdr:to>
      <xdr:col>29</xdr:col>
      <xdr:colOff>487680</xdr:colOff>
      <xdr:row>40</xdr:row>
      <xdr:rowOff>22860</xdr:rowOff>
    </xdr:to>
    <xdr:pic>
      <xdr:nvPicPr>
        <xdr:cNvPr id="8" name="Picture 7">
          <a:extLst>
            <a:ext uri="{FF2B5EF4-FFF2-40B4-BE49-F238E27FC236}">
              <a16:creationId xmlns:a16="http://schemas.microsoft.com/office/drawing/2014/main" id="{4438C7EC-6DA4-16DF-A29E-A2E13DD8E4D2}"/>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3110" t="8619" r="11457" b="3806"/>
        <a:stretch>
          <a:fillRect/>
        </a:stretch>
      </xdr:blipFill>
      <xdr:spPr>
        <a:xfrm>
          <a:off x="18356581" y="4285849"/>
          <a:ext cx="4747259" cy="3136031"/>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10</xdr:col>
      <xdr:colOff>304799</xdr:colOff>
      <xdr:row>4</xdr:row>
      <xdr:rowOff>121920</xdr:rowOff>
    </xdr:from>
    <xdr:to>
      <xdr:col>15</xdr:col>
      <xdr:colOff>292238</xdr:colOff>
      <xdr:row>20</xdr:row>
      <xdr:rowOff>106680</xdr:rowOff>
    </xdr:to>
    <xdr:pic>
      <xdr:nvPicPr>
        <xdr:cNvPr id="3" name="Picture 2">
          <a:extLst>
            <a:ext uri="{FF2B5EF4-FFF2-40B4-BE49-F238E27FC236}">
              <a16:creationId xmlns:a16="http://schemas.microsoft.com/office/drawing/2014/main" id="{1A719BC1-5E54-C171-1838-619F341C3FC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4503"/>
        <a:stretch>
          <a:fillRect/>
        </a:stretch>
      </xdr:blipFill>
      <xdr:spPr>
        <a:xfrm>
          <a:off x="10302239" y="929640"/>
          <a:ext cx="4132719" cy="2910840"/>
        </a:xfrm>
        <a:prstGeom prst="rect">
          <a:avLst/>
        </a:prstGeom>
      </xdr:spPr>
    </xdr:pic>
    <xdr:clientData/>
  </xdr:twoCellAnchor>
  <xdr:twoCellAnchor>
    <xdr:from>
      <xdr:col>7</xdr:col>
      <xdr:colOff>480060</xdr:colOff>
      <xdr:row>21</xdr:row>
      <xdr:rowOff>144780</xdr:rowOff>
    </xdr:from>
    <xdr:to>
      <xdr:col>11</xdr:col>
      <xdr:colOff>967740</xdr:colOff>
      <xdr:row>38</xdr:row>
      <xdr:rowOff>91440</xdr:rowOff>
    </xdr:to>
    <xdr:graphicFrame macro="">
      <xdr:nvGraphicFramePr>
        <xdr:cNvPr id="4" name="Chart 3">
          <a:extLst>
            <a:ext uri="{FF2B5EF4-FFF2-40B4-BE49-F238E27FC236}">
              <a16:creationId xmlns:a16="http://schemas.microsoft.com/office/drawing/2014/main" id="{DB125758-FC2F-914E-52BF-8A983A38CB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editAs="oneCell">
    <xdr:from>
      <xdr:col>15</xdr:col>
      <xdr:colOff>236220</xdr:colOff>
      <xdr:row>6</xdr:row>
      <xdr:rowOff>60470</xdr:rowOff>
    </xdr:from>
    <xdr:to>
      <xdr:col>19</xdr:col>
      <xdr:colOff>502920</xdr:colOff>
      <xdr:row>24</xdr:row>
      <xdr:rowOff>68580</xdr:rowOff>
    </xdr:to>
    <xdr:pic>
      <xdr:nvPicPr>
        <xdr:cNvPr id="3" name="Picture 2">
          <a:extLst>
            <a:ext uri="{FF2B5EF4-FFF2-40B4-BE49-F238E27FC236}">
              <a16:creationId xmlns:a16="http://schemas.microsoft.com/office/drawing/2014/main" id="{C85A59BC-B0A4-3A6B-3F3E-D1212BD353CD}"/>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9076" r="4262"/>
        <a:stretch>
          <a:fillRect/>
        </a:stretch>
      </xdr:blipFill>
      <xdr:spPr>
        <a:xfrm>
          <a:off x="16756380" y="1272050"/>
          <a:ext cx="3710940" cy="3299950"/>
        </a:xfrm>
        <a:prstGeom prst="rect">
          <a:avLst/>
        </a:prstGeom>
      </xdr:spPr>
    </xdr:pic>
    <xdr:clientData/>
  </xdr:twoCellAnchor>
  <xdr:twoCellAnchor editAs="oneCell">
    <xdr:from>
      <xdr:col>15</xdr:col>
      <xdr:colOff>60959</xdr:colOff>
      <xdr:row>25</xdr:row>
      <xdr:rowOff>121920</xdr:rowOff>
    </xdr:from>
    <xdr:to>
      <xdr:col>20</xdr:col>
      <xdr:colOff>495074</xdr:colOff>
      <xdr:row>48</xdr:row>
      <xdr:rowOff>129540</xdr:rowOff>
    </xdr:to>
    <xdr:pic>
      <xdr:nvPicPr>
        <xdr:cNvPr id="5" name="Picture 4">
          <a:extLst>
            <a:ext uri="{FF2B5EF4-FFF2-40B4-BE49-F238E27FC236}">
              <a16:creationId xmlns:a16="http://schemas.microsoft.com/office/drawing/2014/main" id="{A91CBFCD-7E3B-C108-1E89-61C12149C77D}"/>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6897" t="8066" r="15000"/>
        <a:stretch>
          <a:fillRect/>
        </a:stretch>
      </xdr:blipFill>
      <xdr:spPr>
        <a:xfrm>
          <a:off x="16581119" y="4808220"/>
          <a:ext cx="4487955" cy="4213860"/>
        </a:xfrm>
        <a:prstGeom prst="rect">
          <a:avLst/>
        </a:prstGeom>
      </xdr:spPr>
    </xdr:pic>
    <xdr:clientData/>
  </xdr:twoCellAnchor>
  <xdr:twoCellAnchor>
    <xdr:from>
      <xdr:col>4</xdr:col>
      <xdr:colOff>1165860</xdr:colOff>
      <xdr:row>26</xdr:row>
      <xdr:rowOff>171450</xdr:rowOff>
    </xdr:from>
    <xdr:to>
      <xdr:col>14</xdr:col>
      <xdr:colOff>769620</xdr:colOff>
      <xdr:row>50</xdr:row>
      <xdr:rowOff>7620</xdr:rowOff>
    </xdr:to>
    <xdr:graphicFrame macro="">
      <xdr:nvGraphicFramePr>
        <xdr:cNvPr id="8" name="Chart 7">
          <a:extLst>
            <a:ext uri="{FF2B5EF4-FFF2-40B4-BE49-F238E27FC236}">
              <a16:creationId xmlns:a16="http://schemas.microsoft.com/office/drawing/2014/main" id="{75154F1B-9907-F7AB-B6D4-90F82E6EC6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22.380249421294" createdVersion="8" refreshedVersion="8" minRefreshableVersion="3" recordCount="830" xr:uid="{0538201F-5710-4951-8DCE-2A8D6A08E3E3}">
  <cacheSource type="worksheet">
    <worksheetSource name="orders"/>
  </cacheSource>
  <cacheFields count="14">
    <cacheField name="OrderID" numFmtId="0">
      <sharedItems containsSemiMixedTypes="0" containsString="0" containsNumber="1" containsInteger="1" minValue="10248" maxValue="11077"/>
    </cacheField>
    <cacheField name="CustomerID" numFmtId="0">
      <sharedItems count="89">
        <s v="VINET"/>
        <s v="TOMSP"/>
        <s v="HANAR"/>
        <s v="VICTE"/>
        <s v="SUPRD"/>
        <s v="CHOPS"/>
        <s v="RICSU"/>
        <s v="WELLI"/>
        <s v="HILAA"/>
        <s v="ERNSH"/>
        <s v="CENTC"/>
        <s v="OTTIK"/>
        <s v="QUEDE"/>
        <s v="RATTC"/>
        <s v="FOLKO"/>
        <s v="BLONP"/>
        <s v="WARTH"/>
        <s v="FRANK"/>
        <s v="GROSR"/>
        <s v="WHITC"/>
        <s v="SPLIR"/>
        <s v="QUICK"/>
        <s v="MAGAA"/>
        <s v="TORTU"/>
        <s v="MORGK"/>
        <s v="BERGS"/>
        <s v="LEHMS"/>
        <s v="ROMEY"/>
        <s v="LILAS"/>
        <s v="RICAR"/>
        <s v="REGGC"/>
        <s v="BSBEV"/>
        <s v="COMMI"/>
        <s v="TRADH"/>
        <s v="HUNGO"/>
        <s v="WANDK"/>
        <s v="GODOS"/>
        <s v="OLDWO"/>
        <s v="LONEP"/>
        <s v="ANATR"/>
        <s v="THEBI"/>
        <s v="DUMON"/>
        <s v="ISLAT"/>
        <s v="PERIC"/>
        <s v="KOENE"/>
        <s v="SAVEA"/>
        <s v="BOLID"/>
        <s v="FURIB"/>
        <s v="BONAP"/>
        <s v="MEREP"/>
        <s v="PRINI"/>
        <s v="SIMOB"/>
        <s v="FAMIA"/>
        <s v="LAMAI"/>
        <s v="PICCO"/>
        <s v="AROUT"/>
        <s v="SEVES"/>
        <s v="DRACD"/>
        <s v="EASTC"/>
        <s v="ANTON"/>
        <s v="GALED"/>
        <s v="VAFFE"/>
        <s v="QUEEN"/>
        <s v="WOLZA"/>
        <s v="HUNGC"/>
        <s v="SANTG"/>
        <s v="BOTTM"/>
        <s v="LINOD"/>
        <s v="FOLIG"/>
        <s v="OCEAN"/>
        <s v="FRANS"/>
        <s v="GOURL"/>
        <s v="CONSH"/>
        <s v="RANCH"/>
        <s v="LAZYK"/>
        <s v="LAUGB"/>
        <s v="BLAUS"/>
        <s v="NORTS"/>
        <s v="CACTU"/>
        <s v="GREAL"/>
        <s v="MAISD"/>
        <s v="TRAIH"/>
        <s v="LETSS"/>
        <s v="WILMK"/>
        <s v="THECR"/>
        <s v="ALFKI"/>
        <s v="FRANR"/>
        <s v="SPECD"/>
        <s v="LACOR"/>
      </sharedItems>
    </cacheField>
    <cacheField name="EmployeeID" numFmtId="0">
      <sharedItems containsSemiMixedTypes="0" containsString="0" containsNumber="1" containsInteger="1" minValue="1" maxValue="9"/>
    </cacheField>
    <cacheField name="OrderDate" numFmtId="164">
      <sharedItems containsSemiMixedTypes="0" containsNonDate="0" containsDate="1" containsString="0" minDate="1994-08-04T00:00:00" maxDate="1996-06-06T00:00:00"/>
    </cacheField>
    <cacheField name="RequiredDate" numFmtId="164">
      <sharedItems containsSemiMixedTypes="0" containsNonDate="0" containsDate="1" containsString="0" minDate="1994-08-24T00:00:00" maxDate="1996-07-12T00:00:00"/>
    </cacheField>
    <cacheField name="ShippedDate" numFmtId="0">
      <sharedItems containsNonDate="0" containsDate="1" containsString="0" containsBlank="1" minDate="1994-08-10T00:00:00" maxDate="1996-06-06T00:00:00"/>
    </cacheField>
    <cacheField name="ShipVia" numFmtId="0">
      <sharedItems containsSemiMixedTypes="0" containsString="0" containsNumber="1" containsInteger="1" minValue="1" maxValue="3"/>
    </cacheField>
    <cacheField name="Freight" numFmtId="0">
      <sharedItems containsSemiMixedTypes="0" containsString="0" containsNumber="1" minValue="0.02" maxValue="1007.64"/>
    </cacheField>
    <cacheField name="ShipName" numFmtId="0">
      <sharedItems/>
    </cacheField>
    <cacheField name="ShipAddress" numFmtId="0">
      <sharedItems/>
    </cacheField>
    <cacheField name="ShipCity" numFmtId="0">
      <sharedItems count="70">
        <s v="Reims"/>
        <s v="Münster"/>
        <s v="Rio de Janeiro"/>
        <s v="Lyon"/>
        <s v="Charleroi"/>
        <s v="Bern"/>
        <s v="Genève"/>
        <s v="Resende"/>
        <s v="San Cristóbal"/>
        <s v="Graz"/>
        <s v="México D.F."/>
        <s v="Köln"/>
        <s v="Albuquerque"/>
        <s v="Bräcke"/>
        <s v="Strasbourg"/>
        <s v="Oulu"/>
        <s v="München"/>
        <s v="Caracas"/>
        <s v="Seattle"/>
        <s v="Lander"/>
        <s v="Cunewalde"/>
        <s v="Bergamo"/>
        <s v="Leipzig"/>
        <s v="Luleå"/>
        <s v="Frankfurt a.M. "/>
        <s v="Madrid"/>
        <s v="Barquisimeto"/>
        <s v="Reggio Emilia"/>
        <s v="London"/>
        <s v="São Paulo"/>
        <s v="Cork"/>
        <s v="Stuttgart"/>
        <s v="Sevilla"/>
        <s v="Anchorage"/>
        <s v="Portland"/>
        <s v="Nantes"/>
        <s v="Cowes"/>
        <s v="Brandenburg"/>
        <s v="Boise"/>
        <s v="Lisboa"/>
        <s v="Marseille"/>
        <s v="Montréal"/>
        <s v="København"/>
        <s v="Toulouse"/>
        <s v="Salzburg"/>
        <s v="Colchester"/>
        <s v="Aachen"/>
        <s v="Barcelona"/>
        <s v="Århus"/>
        <s v="Warszawa"/>
        <s v="Elgin"/>
        <s v="Stavern"/>
        <s v="Tsawassen"/>
        <s v="I. de Margarita"/>
        <s v="Lille"/>
        <s v="Buenos Aires"/>
        <s v="Torino"/>
        <s v="Campinas"/>
        <s v="Walla Walla"/>
        <s v="Vancouver"/>
        <s v="Mannheim"/>
        <s v="Eugene"/>
        <s v="Bruxelles"/>
        <s v="Kirkland"/>
        <s v="San Francisco"/>
        <s v="Helsinki"/>
        <s v="Butte"/>
        <s v="Berlin"/>
        <s v="Paris"/>
        <s v="Versailles"/>
      </sharedItems>
    </cacheField>
    <cacheField name="ShipRegion" numFmtId="0">
      <sharedItems/>
    </cacheField>
    <cacheField name="ShipPostalCode" numFmtId="0">
      <sharedItems/>
    </cacheField>
    <cacheField name="ShipCountry" numFmtId="0">
      <sharedItems count="21">
        <s v="France"/>
        <s v="Germany"/>
        <s v="Brazil"/>
        <s v="Belgium"/>
        <s v="Switzerland"/>
        <s v="Venezuela"/>
        <s v="Austria"/>
        <s v="Mexico"/>
        <s v="USA"/>
        <s v="Sweden"/>
        <s v="Finland"/>
        <s v="Italy"/>
        <s v="Spain"/>
        <s v="UK"/>
        <s v="Ireland"/>
        <s v="Portugal"/>
        <s v="Canada"/>
        <s v="Denmark"/>
        <s v="Poland"/>
        <s v="Norway"/>
        <s v="Argentina"/>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24.568283101849" createdVersion="8" refreshedVersion="8" minRefreshableVersion="3" recordCount="90" xr:uid="{5EFA0206-BB5B-4FC0-9926-2651EFDB31B6}">
  <cacheSource type="worksheet">
    <worksheetSource name="Table10"/>
  </cacheSource>
  <cacheFields count="4">
    <cacheField name="CustomerId" numFmtId="0">
      <sharedItems/>
    </cacheField>
    <cacheField name="Count of OrderID" numFmtId="0">
      <sharedItems containsSemiMixedTypes="0" containsString="0" containsNumber="1" containsInteger="1" minValue="1" maxValue="830"/>
    </cacheField>
    <cacheField name="Sum of Total_sales" numFmtId="0">
      <sharedItems containsSemiMixedTypes="0" containsString="0" containsNumber="1" minValue="100.8" maxValue="1265793.0394999997"/>
    </cacheField>
    <cacheField name="Preffered_Category" numFmtId="0">
      <sharedItems containsBlank="1" count="9">
        <s v="Produce"/>
        <s v="Dairy Products"/>
        <s v="Beverages"/>
        <s v="Condiments"/>
        <s v="Meat/Poultry"/>
        <s v="Seafood"/>
        <s v="Confections"/>
        <s v="Grains/Cereals"/>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27.460697453702" createdVersion="8" refreshedVersion="8" minRefreshableVersion="3" recordCount="89" xr:uid="{D4619238-8824-4E4E-9B5C-78D87CC717F4}">
  <cacheSource type="worksheet">
    <worksheetSource name="Table11"/>
  </cacheSource>
  <cacheFields count="3">
    <cacheField name="Row Labels" numFmtId="0">
      <sharedItems count="89">
        <s v="ALFKI"/>
        <s v="ANATR"/>
        <s v="ANTON"/>
        <s v="AROUT"/>
        <s v="BERGS"/>
        <s v="BLAUS"/>
        <s v="BLONP"/>
        <s v="BOLID"/>
        <s v="BONAP"/>
        <s v="BOTTM"/>
        <s v="BSBEV"/>
        <s v="CACTU"/>
        <s v="CENTC"/>
        <s v="CHOPS"/>
        <s v="COMMI"/>
        <s v="CONSH"/>
        <s v="DRACD"/>
        <s v="DUMON"/>
        <s v="EASTC"/>
        <s v="ERNSH"/>
        <s v="FAMIA"/>
        <s v="FOLIG"/>
        <s v="FOLKO"/>
        <s v="FRANK"/>
        <s v="FRANR"/>
        <s v="FRANS"/>
        <s v="FURIB"/>
        <s v="GALED"/>
        <s v="GODOS"/>
        <s v="GOURL"/>
        <s v="GREAL"/>
        <s v="GROSR"/>
        <s v="HANAR"/>
        <s v="HILAA"/>
        <s v="HUNGC"/>
        <s v="HUNGO"/>
        <s v="ISLAT"/>
        <s v="KOENE"/>
        <s v="LACOR"/>
        <s v="LAMAI"/>
        <s v="LAUGB"/>
        <s v="LAZYK"/>
        <s v="LEHMS"/>
        <s v="LETSS"/>
        <s v="LILAS"/>
        <s v="LINOD"/>
        <s v="LONEP"/>
        <s v="MAGAA"/>
        <s v="MAISD"/>
        <s v="MEREP"/>
        <s v="MORGK"/>
        <s v="NORTS"/>
        <s v="OCEAN"/>
        <s v="OLDWO"/>
        <s v="OTTIK"/>
        <s v="PERIC"/>
        <s v="PICCO"/>
        <s v="PRINI"/>
        <s v="QUEDE"/>
        <s v="QUEEN"/>
        <s v="QUICK"/>
        <s v="RANCH"/>
        <s v="RATTC"/>
        <s v="REGGC"/>
        <s v="RICAR"/>
        <s v="RICSU"/>
        <s v="ROMEY"/>
        <s v="SANTG"/>
        <s v="SAVEA"/>
        <s v="SEVES"/>
        <s v="SIMOB"/>
        <s v="SPECD"/>
        <s v="SPLIR"/>
        <s v="SUPRD"/>
        <s v="THEBI"/>
        <s v="THECR"/>
        <s v="TOMSP"/>
        <s v="TORTU"/>
        <s v="TRADH"/>
        <s v="TRAIH"/>
        <s v="VAFFE"/>
        <s v="VICTE"/>
        <s v="VINET"/>
        <s v="WANDK"/>
        <s v="WARTH"/>
        <s v="WELLI"/>
        <s v="WHITC"/>
        <s v="WILMK"/>
        <s v="WOLZA"/>
      </sharedItems>
    </cacheField>
    <cacheField name="Count of OrderID" numFmtId="0">
      <sharedItems containsSemiMixedTypes="0" containsString="0" containsNumber="1" containsInteger="1" minValue="1" maxValue="31"/>
    </cacheField>
    <cacheField name="Customer segment" numFmtId="0">
      <sharedItems count="3">
        <s v="Regular Customers"/>
        <s v="Frequent Customers"/>
        <s v="Occasional Customers"/>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27.506147916669" createdVersion="8" refreshedVersion="8" minRefreshableVersion="3" recordCount="9" xr:uid="{F5340DC1-6A05-43F2-B482-5B8A91E490C0}">
  <cacheSource type="worksheet">
    <worksheetSource name="employees"/>
  </cacheSource>
  <cacheFields count="18">
    <cacheField name="EmployeeID" numFmtId="0">
      <sharedItems containsSemiMixedTypes="0" containsString="0" containsNumber="1" containsInteger="1" minValue="1" maxValue="9"/>
    </cacheField>
    <cacheField name="LastName" numFmtId="0">
      <sharedItems/>
    </cacheField>
    <cacheField name="FirstName" numFmtId="0">
      <sharedItems/>
    </cacheField>
    <cacheField name="Fullname" numFmtId="0">
      <sharedItems/>
    </cacheField>
    <cacheField name="Title" numFmtId="0">
      <sharedItems count="4">
        <s v="Sales Representative"/>
        <s v="Vice President, Sales"/>
        <s v="Sales Manager"/>
        <s v="Inside Sales Coordinator"/>
      </sharedItems>
    </cacheField>
    <cacheField name="TitleOfCourtesy" numFmtId="0">
      <sharedItems count="4">
        <s v="Ms."/>
        <s v="Dr."/>
        <s v="Mrs."/>
        <s v="Mr."/>
      </sharedItems>
    </cacheField>
    <cacheField name="BirthDate" numFmtId="14">
      <sharedItems containsSemiMixedTypes="0" containsNonDate="0" containsDate="1" containsString="0" minDate="1937-09-19T00:00:00" maxDate="1966-01-28T00:00:00"/>
    </cacheField>
    <cacheField name="HireDate" numFmtId="14">
      <sharedItems containsSemiMixedTypes="0" containsNonDate="0" containsDate="1" containsString="0" minDate="1992-04-01T00:00:00" maxDate="1994-11-16T00:00:00"/>
    </cacheField>
    <cacheField name="Address" numFmtId="0">
      <sharedItems/>
    </cacheField>
    <cacheField name="City" numFmtId="0">
      <sharedItems/>
    </cacheField>
    <cacheField name="Region" numFmtId="0">
      <sharedItems/>
    </cacheField>
    <cacheField name="PostalCode" numFmtId="0">
      <sharedItems/>
    </cacheField>
    <cacheField name="Country" numFmtId="0">
      <sharedItems count="2">
        <s v="USA"/>
        <s v="UK"/>
      </sharedItems>
    </cacheField>
    <cacheField name="HomePhone" numFmtId="0">
      <sharedItems/>
    </cacheField>
    <cacheField name="Extension" numFmtId="0">
      <sharedItems containsSemiMixedTypes="0" containsString="0" containsNumber="1" containsInteger="1" minValue="428" maxValue="5467"/>
    </cacheField>
    <cacheField name="Notes" numFmtId="0">
      <sharedItems longText="1"/>
    </cacheField>
    <cacheField name="ReportsTo" numFmtId="0">
      <sharedItems containsString="0" containsBlank="1" containsNumber="1" containsInteger="1" minValue="2" maxValue="5"/>
    </cacheField>
    <cacheField name="Hire year" numFmtId="0">
      <sharedItems containsSemiMixedTypes="0" containsString="0" containsNumber="1" containsInteger="1" minValue="1992" maxValue="1994" count="3">
        <n v="1992"/>
        <n v="1993"/>
        <n v="1994"/>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28.840748148148" createdVersion="8" refreshedVersion="8" minRefreshableVersion="3" recordCount="2155" xr:uid="{9D4DCA1C-0875-471C-8481-C59F59431F87}">
  <cacheSource type="worksheet">
    <worksheetSource name="order_details"/>
  </cacheSource>
  <cacheFields count="14">
    <cacheField name="OrderID" numFmtId="0">
      <sharedItems containsSemiMixedTypes="0" containsString="0" containsNumber="1" containsInteger="1" minValue="10248" maxValue="11077"/>
    </cacheField>
    <cacheField name="ProductID" numFmtId="0">
      <sharedItems containsSemiMixedTypes="0" containsString="0" containsNumber="1" containsInteger="1" minValue="1" maxValue="77"/>
    </cacheField>
    <cacheField name="UnitPrice" numFmtId="0">
      <sharedItems containsSemiMixedTypes="0" containsString="0" containsNumber="1" minValue="2" maxValue="263.5"/>
    </cacheField>
    <cacheField name="Quantity" numFmtId="0">
      <sharedItems containsSemiMixedTypes="0" containsString="0" containsNumber="1" containsInteger="1" minValue="1" maxValue="130"/>
    </cacheField>
    <cacheField name="Discount" numFmtId="0">
      <sharedItems containsSemiMixedTypes="0" containsString="0" containsNumber="1" minValue="0" maxValue="0.25"/>
    </cacheField>
    <cacheField name="Total_sales" numFmtId="0">
      <sharedItems containsSemiMixedTypes="0" containsString="0" containsNumber="1" minValue="4.8" maxValue="15810"/>
    </cacheField>
    <cacheField name="CustomerID" numFmtId="0">
      <sharedItems count="89">
        <s v="VINET"/>
        <s v="TOMSP"/>
        <s v="HANAR"/>
        <s v="VICTE"/>
        <s v="SUPRD"/>
        <s v="CHOPS"/>
        <s v="RICSU"/>
        <s v="WELLI"/>
        <s v="HILAA"/>
        <s v="ERNSH"/>
        <s v="CENTC"/>
        <s v="OTTIK"/>
        <s v="QUEDE"/>
        <s v="RATTC"/>
        <s v="FOLKO"/>
        <s v="BLONP"/>
        <s v="WARTH"/>
        <s v="FRANK"/>
        <s v="GROSR"/>
        <s v="WHITC"/>
        <s v="SPLIR"/>
        <s v="QUICK"/>
        <s v="MAGAA"/>
        <s v="TORTU"/>
        <s v="MORGK"/>
        <s v="BERGS"/>
        <s v="LEHMS"/>
        <s v="ROMEY"/>
        <s v="LILAS"/>
        <s v="RICAR"/>
        <s v="REGGC"/>
        <s v="BSBEV"/>
        <s v="COMMI"/>
        <s v="TRADH"/>
        <s v="HUNGO"/>
        <s v="WANDK"/>
        <s v="GODOS"/>
        <s v="OLDWO"/>
        <s v="LONEP"/>
        <s v="ANATR"/>
        <s v="THEBI"/>
        <s v="DUMON"/>
        <s v="ISLAT"/>
        <s v="PERIC"/>
        <s v="KOENE"/>
        <s v="SAVEA"/>
        <s v="BOLID"/>
        <s v="FURIB"/>
        <s v="BONAP"/>
        <s v="MEREP"/>
        <s v="PRINI"/>
        <s v="SIMOB"/>
        <s v="FAMIA"/>
        <s v="LAMAI"/>
        <s v="PICCO"/>
        <s v="AROUT"/>
        <s v="SEVES"/>
        <s v="DRACD"/>
        <s v="EASTC"/>
        <s v="ANTON"/>
        <s v="GALED"/>
        <s v="VAFFE"/>
        <s v="QUEEN"/>
        <s v="WOLZA"/>
        <s v="HUNGC"/>
        <s v="SANTG"/>
        <s v="BOTTM"/>
        <s v="LINOD"/>
        <s v="FOLIG"/>
        <s v="OCEAN"/>
        <s v="FRANS"/>
        <s v="GOURL"/>
        <s v="CONSH"/>
        <s v="RANCH"/>
        <s v="LAZYK"/>
        <s v="LAUGB"/>
        <s v="BLAUS"/>
        <s v="NORTS"/>
        <s v="CACTU"/>
        <s v="GREAL"/>
        <s v="MAISD"/>
        <s v="TRAIH"/>
        <s v="LETSS"/>
        <s v="WILMK"/>
        <s v="THECR"/>
        <s v="ALFKI"/>
        <s v="FRANR"/>
        <s v="SPECD"/>
        <s v="LACOR"/>
      </sharedItems>
    </cacheField>
    <cacheField name="ShipCountry" numFmtId="0">
      <sharedItems count="21">
        <s v="France"/>
        <s v="Germany"/>
        <s v="Brazil"/>
        <s v="Belgium"/>
        <s v="Switzerland"/>
        <s v="Venezuela"/>
        <s v="Austria"/>
        <s v="Mexico"/>
        <s v="USA"/>
        <s v="Sweden"/>
        <s v="Finland"/>
        <s v="Italy"/>
        <s v="Spain"/>
        <s v="UK"/>
        <s v="Ireland"/>
        <s v="Portugal"/>
        <s v="Canada"/>
        <s v="Denmark"/>
        <s v="Poland"/>
        <s v="Norway"/>
        <s v="Argentina"/>
      </sharedItems>
    </cacheField>
    <cacheField name="ShipCity" numFmtId="0">
      <sharedItems count="70">
        <s v="Reims"/>
        <s v="Münster"/>
        <s v="Rio de Janeiro"/>
        <s v="Lyon"/>
        <s v="Charleroi"/>
        <s v="Bern"/>
        <s v="Genève"/>
        <s v="Resende"/>
        <s v="San Cristóbal"/>
        <s v="Graz"/>
        <s v="México D.F."/>
        <s v="Köln"/>
        <s v="Albuquerque"/>
        <s v="Bräcke"/>
        <s v="Strasbourg"/>
        <s v="Oulu"/>
        <s v="München"/>
        <s v="Caracas"/>
        <s v="Seattle"/>
        <s v="Lander"/>
        <s v="Cunewalde"/>
        <s v="Bergamo"/>
        <s v="Leipzig"/>
        <s v="Luleå"/>
        <s v="Frankfurt a.M. "/>
        <s v="Madrid"/>
        <s v="Barquisimeto"/>
        <s v="Reggio Emilia"/>
        <s v="London"/>
        <s v="São Paulo"/>
        <s v="Cork"/>
        <s v="Stuttgart"/>
        <s v="Sevilla"/>
        <s v="Anchorage"/>
        <s v="Portland"/>
        <s v="Nantes"/>
        <s v="Cowes"/>
        <s v="Brandenburg"/>
        <s v="Boise"/>
        <s v="Lisboa"/>
        <s v="Marseille"/>
        <s v="Montréal"/>
        <s v="København"/>
        <s v="Toulouse"/>
        <s v="Salzburg"/>
        <s v="Colchester"/>
        <s v="Aachen"/>
        <s v="Barcelona"/>
        <s v="Århus"/>
        <s v="Warszawa"/>
        <s v="Elgin"/>
        <s v="Stavern"/>
        <s v="Tsawassen"/>
        <s v="I. de Margarita"/>
        <s v="Lille"/>
        <s v="Buenos Aires"/>
        <s v="Torino"/>
        <s v="Campinas"/>
        <s v="Walla Walla"/>
        <s v="Vancouver"/>
        <s v="Mannheim"/>
        <s v="Eugene"/>
        <s v="Bruxelles"/>
        <s v="Kirkland"/>
        <s v="San Francisco"/>
        <s v="Helsinki"/>
        <s v="Butte"/>
        <s v="Berlin"/>
        <s v="Paris"/>
        <s v="Versailles"/>
      </sharedItems>
    </cacheField>
    <cacheField name="CategoryID" numFmtId="0">
      <sharedItems containsSemiMixedTypes="0" containsString="0" containsNumber="1" containsInteger="1" minValue="1" maxValue="8"/>
    </cacheField>
    <cacheField name="Category Name" numFmtId="0">
      <sharedItems count="8">
        <s v="Dairy Products"/>
        <s v="Grains/Cereals"/>
        <s v="Produce"/>
        <s v="Seafood"/>
        <s v="Condiments"/>
        <s v="Confections"/>
        <s v="Beverages"/>
        <s v="Meat/Poultry"/>
      </sharedItems>
    </cacheField>
    <cacheField name="month" numFmtId="0">
      <sharedItems count="12">
        <s v="Aug"/>
        <s v="Sep"/>
        <s v="Oct"/>
        <s v="Nov"/>
        <s v="Dec"/>
        <s v="Jan"/>
        <s v="Feb"/>
        <s v="Mar"/>
        <s v="Apr"/>
        <s v="May"/>
        <s v="Jun"/>
        <s v="Jul"/>
      </sharedItems>
    </cacheField>
    <cacheField name="month number" numFmtId="0">
      <sharedItems containsSemiMixedTypes="0" containsString="0" containsNumber="1" containsInteger="1" minValue="1" maxValue="12"/>
    </cacheField>
    <cacheField name="year" numFmtId="0">
      <sharedItems containsSemiMixedTypes="0" containsString="0" containsNumber="1" containsInteger="1" minValue="1994" maxValue="1996" count="3">
        <n v="1994"/>
        <n v="1995"/>
        <n v="1996"/>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29.018856134258" createdVersion="8" refreshedVersion="8" minRefreshableVersion="3" recordCount="77" xr:uid="{C616ED82-35A3-484C-83AD-E501464E1030}">
  <cacheSource type="worksheet">
    <worksheetSource name="Table15"/>
  </cacheSource>
  <cacheFields count="5">
    <cacheField name="ProductID" numFmtId="0">
      <sharedItems containsSemiMixedTypes="0" containsString="0" containsNumber="1" containsInteger="1" minValue="1" maxValue="77"/>
    </cacheField>
    <cacheField name="SupplierID" numFmtId="0">
      <sharedItems containsSemiMixedTypes="0" containsString="0" containsNumber="1" containsInteger="1" minValue="1" maxValue="29"/>
    </cacheField>
    <cacheField name="CategoryID" numFmtId="0">
      <sharedItems containsSemiMixedTypes="0" containsString="0" containsNumber="1" containsInteger="1" minValue="1" maxValue="8"/>
    </cacheField>
    <cacheField name="Company name" numFmtId="0">
      <sharedItems count="29">
        <s v="Exotic Liquids"/>
        <s v="New Orleans Cajun Delights"/>
        <s v="Grandma Kelly's Homestead"/>
        <s v="Tokyo Traders"/>
        <s v="Cooperativa de Quesos 'Las Cabras'"/>
        <s v="Mayumi's"/>
        <s v="Pavlova, Ltd."/>
        <s v="Specialty Biscuits, Ltd."/>
        <s v="PB Knäckebröd AB"/>
        <s v="Refrescos Americanas LTDA"/>
        <s v="Heli Süßwaren GmbH &amp; Co. KG"/>
        <s v="Plutzer Lebensmittelgroßmärkte AG"/>
        <s v="Nord-Ost-Fisch Handelsgesellschaft mbH"/>
        <s v="Formaggi Fortini s.r.l."/>
        <s v="Norske Meierier"/>
        <s v="Bigfoot Breweries"/>
        <s v="Svensk Sjöföda AB"/>
        <s v="Aux joyeux ecclésiastiques"/>
        <s v="New England Seafood Cannery"/>
        <s v="Leka Trading"/>
        <s v="Lyngbysild"/>
        <s v="Zaanse Snoepfabriek"/>
        <s v="Karkki Oy"/>
        <s v="G'day, Mate"/>
        <s v="Ma Maison"/>
        <s v="Pasta Buttini s.r.l."/>
        <s v="Escargots Nouveaux"/>
        <s v="Gai pâturage"/>
        <s v="Forêts d'érables"/>
      </sharedItems>
    </cacheField>
    <cacheField name="Category name" numFmtId="0">
      <sharedItems count="8">
        <s v="Beverages"/>
        <s v="Condiments"/>
        <s v="Produce"/>
        <s v="Meat/Poultry"/>
        <s v="Seafood"/>
        <s v="Dairy Products"/>
        <s v="Confections"/>
        <s v="Grains/Cereals"/>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29.442345138887" createdVersion="8" refreshedVersion="8" minRefreshableVersion="3" recordCount="77" xr:uid="{F548273C-0EE0-4241-9B8C-F68CDE284433}">
  <cacheSource type="worksheet">
    <worksheetSource name="products"/>
  </cacheSource>
  <cacheFields count="13">
    <cacheField name="ProductID" numFmtId="0">
      <sharedItems containsSemiMixedTypes="0" containsString="0" containsNumber="1" containsInteger="1" minValue="1" maxValue="77"/>
    </cacheField>
    <cacheField name="ProductName" numFmtId="0">
      <sharedItems/>
    </cacheField>
    <cacheField name="SupplierID" numFmtId="0">
      <sharedItems containsSemiMixedTypes="0" containsString="0" containsNumber="1" containsInteger="1" minValue="1" maxValue="29"/>
    </cacheField>
    <cacheField name="CategoryID" numFmtId="0">
      <sharedItems containsSemiMixedTypes="0" containsString="0" containsNumber="1" containsInteger="1" minValue="1" maxValue="8"/>
    </cacheField>
    <cacheField name="QuantityPerUnit" numFmtId="0">
      <sharedItems/>
    </cacheField>
    <cacheField name="UnitPrice" numFmtId="0">
      <sharedItems containsSemiMixedTypes="0" containsString="0" containsNumber="1" minValue="2.5" maxValue="263.5"/>
    </cacheField>
    <cacheField name="UnitsInStock" numFmtId="0">
      <sharedItems containsSemiMixedTypes="0" containsString="0" containsNumber="1" containsInteger="1" minValue="0" maxValue="125"/>
    </cacheField>
    <cacheField name="UnitsOnOrder" numFmtId="0">
      <sharedItems containsSemiMixedTypes="0" containsString="0" containsNumber="1" containsInteger="1" minValue="0" maxValue="100"/>
    </cacheField>
    <cacheField name="ReorderLevel" numFmtId="0">
      <sharedItems containsSemiMixedTypes="0" containsString="0" containsNumber="1" containsInteger="1" minValue="0" maxValue="30"/>
    </cacheField>
    <cacheField name="Discontinued" numFmtId="0">
      <sharedItems containsSemiMixedTypes="0" containsString="0" containsNumber="1" containsInteger="1" minValue="0" maxValue="1"/>
    </cacheField>
    <cacheField name="country" numFmtId="0">
      <sharedItems count="17">
        <s v="UK"/>
        <s v="USA"/>
        <s v="Japan"/>
        <s v="Spain"/>
        <s v="Australia"/>
        <s v="Sweden "/>
        <s v="Brazil"/>
        <s v="Germany"/>
        <s v="Italy"/>
        <s v="Norway"/>
        <s v="Sweden"/>
        <s v="France"/>
        <s v="Singapore"/>
        <s v="Denmark"/>
        <s v="Netherlands"/>
        <s v="Finland"/>
        <s v="Canada"/>
      </sharedItems>
    </cacheField>
    <cacheField name="Category name" numFmtId="0">
      <sharedItems count="8">
        <s v="Beverages"/>
        <s v="Condiments"/>
        <s v="Produce"/>
        <s v="Meat/Poultry"/>
        <s v="Seafood"/>
        <s v="Dairy Products"/>
        <s v="Confections"/>
        <s v="Grains/Cereals"/>
      </sharedItems>
    </cacheField>
    <cacheField name="Supplier country" numFmtId="0">
      <sharedItems count="17">
        <s v="UK"/>
        <s v="USA"/>
        <s v="Japan"/>
        <s v="Spain"/>
        <s v="Australia"/>
        <s v="Sweden "/>
        <s v="Brazil"/>
        <s v="Germany"/>
        <s v="Italy"/>
        <s v="Norway"/>
        <s v="Sweden"/>
        <s v="France"/>
        <s v="Singapore"/>
        <s v="Denmark"/>
        <s v="Netherlands"/>
        <s v="Finland"/>
        <s v="Canada"/>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0">
  <r>
    <n v="10248"/>
    <x v="0"/>
    <n v="5"/>
    <d v="1994-08-04T00:00:00"/>
    <d v="1994-09-01T00:00:00"/>
    <d v="1994-08-16T00:00:00"/>
    <n v="3"/>
    <n v="32.380000000000003"/>
    <s v="Vins et alcools Chevalier"/>
    <s v="59 rue de l'Abbaye"/>
    <x v="0"/>
    <s v=""/>
    <s v="51100"/>
    <x v="0"/>
  </r>
  <r>
    <n v="10249"/>
    <x v="1"/>
    <n v="6"/>
    <d v="1994-08-05T00:00:00"/>
    <d v="1994-09-16T00:00:00"/>
    <d v="1994-08-10T00:00:00"/>
    <n v="1"/>
    <n v="11.61"/>
    <s v="Toms Spezialitäten"/>
    <s v="Luisenstr. 48"/>
    <x v="1"/>
    <s v=""/>
    <s v="44087"/>
    <x v="1"/>
  </r>
  <r>
    <n v="10250"/>
    <x v="2"/>
    <n v="4"/>
    <d v="1994-08-08T00:00:00"/>
    <d v="1994-09-05T00:00:00"/>
    <d v="1994-08-12T00:00:00"/>
    <n v="2"/>
    <n v="65.83"/>
    <s v="Hanari Carnes"/>
    <s v="Rua do Paço, 67"/>
    <x v="2"/>
    <s v="RJ"/>
    <s v="05454-876"/>
    <x v="2"/>
  </r>
  <r>
    <n v="10251"/>
    <x v="3"/>
    <n v="3"/>
    <d v="1994-08-08T00:00:00"/>
    <d v="1994-09-05T00:00:00"/>
    <d v="1994-08-15T00:00:00"/>
    <n v="1"/>
    <n v="41.34"/>
    <s v="Victuailles en stock"/>
    <s v="2, rue du Commerce"/>
    <x v="3"/>
    <s v=""/>
    <s v="69004"/>
    <x v="0"/>
  </r>
  <r>
    <n v="10252"/>
    <x v="4"/>
    <n v="4"/>
    <d v="1994-08-09T00:00:00"/>
    <d v="1994-09-06T00:00:00"/>
    <d v="1994-08-11T00:00:00"/>
    <n v="2"/>
    <n v="51.3"/>
    <s v="Suprêmes délices"/>
    <s v="Boulevard Tirou, 255"/>
    <x v="4"/>
    <s v=""/>
    <s v="B-6000"/>
    <x v="3"/>
  </r>
  <r>
    <n v="10253"/>
    <x v="2"/>
    <n v="3"/>
    <d v="1994-08-10T00:00:00"/>
    <d v="1994-08-24T00:00:00"/>
    <d v="1994-08-16T00:00:00"/>
    <n v="2"/>
    <n v="58.17"/>
    <s v="Hanari Carnes"/>
    <s v="Rua do Paço, 67"/>
    <x v="2"/>
    <s v="RJ"/>
    <s v="05454-876"/>
    <x v="2"/>
  </r>
  <r>
    <n v="10254"/>
    <x v="5"/>
    <n v="5"/>
    <d v="1994-08-11T00:00:00"/>
    <d v="1994-09-08T00:00:00"/>
    <d v="1994-08-23T00:00:00"/>
    <n v="2"/>
    <n v="22.98"/>
    <s v="Chop-suey Chinese"/>
    <s v="Hauptstr. 31"/>
    <x v="5"/>
    <s v=""/>
    <s v="3012"/>
    <x v="4"/>
  </r>
  <r>
    <n v="10255"/>
    <x v="6"/>
    <n v="9"/>
    <d v="1994-08-12T00:00:00"/>
    <d v="1994-09-09T00:00:00"/>
    <d v="1994-08-15T00:00:00"/>
    <n v="3"/>
    <n v="148.33000000000001"/>
    <s v="Richter Supermarkt"/>
    <s v="Starenweg 5"/>
    <x v="6"/>
    <s v=""/>
    <s v="1204"/>
    <x v="4"/>
  </r>
  <r>
    <n v="10256"/>
    <x v="7"/>
    <n v="3"/>
    <d v="1994-08-15T00:00:00"/>
    <d v="1994-09-12T00:00:00"/>
    <d v="1994-08-17T00:00:00"/>
    <n v="2"/>
    <n v="13.97"/>
    <s v="Wellington Importadora"/>
    <s v="Rua do Mercado, 12"/>
    <x v="7"/>
    <s v="SP"/>
    <s v="08737-363"/>
    <x v="2"/>
  </r>
  <r>
    <n v="10257"/>
    <x v="8"/>
    <n v="4"/>
    <d v="1994-08-16T00:00:00"/>
    <d v="1994-09-13T00:00:00"/>
    <d v="1994-08-22T00:00:00"/>
    <n v="3"/>
    <n v="81.91"/>
    <s v="HILARIÓN-Abastos"/>
    <s v="Carrera 22 con Ave. Carlos Soublette #8-35"/>
    <x v="8"/>
    <s v="Táchira"/>
    <s v="5022"/>
    <x v="5"/>
  </r>
  <r>
    <n v="10258"/>
    <x v="9"/>
    <n v="1"/>
    <d v="1994-08-17T00:00:00"/>
    <d v="1994-09-14T00:00:00"/>
    <d v="1994-08-23T00:00:00"/>
    <n v="1"/>
    <n v="140.51"/>
    <s v="Ernst Handel"/>
    <s v="Kirchgasse 6"/>
    <x v="9"/>
    <s v=""/>
    <s v="8010"/>
    <x v="6"/>
  </r>
  <r>
    <n v="10259"/>
    <x v="10"/>
    <n v="4"/>
    <d v="1994-08-18T00:00:00"/>
    <d v="1994-09-15T00:00:00"/>
    <d v="1994-08-25T00:00:00"/>
    <n v="3"/>
    <n v="3.25"/>
    <s v="Centro comercial Moctezuma"/>
    <s v="Sierras de Granada 9993"/>
    <x v="10"/>
    <s v=""/>
    <s v="05022"/>
    <x v="7"/>
  </r>
  <r>
    <n v="10260"/>
    <x v="11"/>
    <n v="4"/>
    <d v="1994-08-19T00:00:00"/>
    <d v="1994-09-16T00:00:00"/>
    <d v="1994-08-29T00:00:00"/>
    <n v="1"/>
    <n v="55.09"/>
    <s v="Ottilies Käseladen"/>
    <s v="Mehrheimerstr. 369"/>
    <x v="11"/>
    <s v=""/>
    <s v="50739"/>
    <x v="1"/>
  </r>
  <r>
    <n v="10261"/>
    <x v="12"/>
    <n v="4"/>
    <d v="1994-08-19T00:00:00"/>
    <d v="1994-09-16T00:00:00"/>
    <d v="1994-08-30T00:00:00"/>
    <n v="2"/>
    <n v="3.05"/>
    <s v="Que Delícia"/>
    <s v="Rua da Panificadora, 12"/>
    <x v="2"/>
    <s v="RJ"/>
    <s v="02389-673"/>
    <x v="2"/>
  </r>
  <r>
    <n v="10262"/>
    <x v="13"/>
    <n v="8"/>
    <d v="1994-08-22T00:00:00"/>
    <d v="1994-09-19T00:00:00"/>
    <d v="1994-08-25T00:00:00"/>
    <n v="3"/>
    <n v="48.29"/>
    <s v="Rattlesnake Canyon Grocery"/>
    <s v="2817 Milton Dr."/>
    <x v="12"/>
    <s v="NM"/>
    <s v="87110"/>
    <x v="8"/>
  </r>
  <r>
    <n v="10263"/>
    <x v="9"/>
    <n v="9"/>
    <d v="1994-08-23T00:00:00"/>
    <d v="1994-09-20T00:00:00"/>
    <d v="1994-08-31T00:00:00"/>
    <n v="3"/>
    <n v="146.06"/>
    <s v="Ernst Handel"/>
    <s v="Kirchgasse 6"/>
    <x v="9"/>
    <s v=""/>
    <s v="8010"/>
    <x v="6"/>
  </r>
  <r>
    <n v="10264"/>
    <x v="14"/>
    <n v="6"/>
    <d v="1994-08-24T00:00:00"/>
    <d v="1994-09-21T00:00:00"/>
    <d v="1994-09-23T00:00:00"/>
    <n v="3"/>
    <n v="3.67"/>
    <s v="Folk och fä HB"/>
    <s v="Åkergatan 24"/>
    <x v="13"/>
    <s v=""/>
    <s v="S-844 67"/>
    <x v="9"/>
  </r>
  <r>
    <n v="10265"/>
    <x v="15"/>
    <n v="2"/>
    <d v="1994-08-25T00:00:00"/>
    <d v="1994-09-22T00:00:00"/>
    <d v="1994-09-12T00:00:00"/>
    <n v="1"/>
    <n v="55.28"/>
    <s v="Blondel père et fils"/>
    <s v="24, place Kléber"/>
    <x v="14"/>
    <s v=""/>
    <s v="67000"/>
    <x v="0"/>
  </r>
  <r>
    <n v="10266"/>
    <x v="16"/>
    <n v="3"/>
    <d v="1994-08-26T00:00:00"/>
    <d v="1994-10-07T00:00:00"/>
    <d v="1994-08-31T00:00:00"/>
    <n v="3"/>
    <n v="25.73"/>
    <s v="Wartian Herkku"/>
    <s v="Torikatu 38"/>
    <x v="15"/>
    <s v=""/>
    <s v="90110"/>
    <x v="10"/>
  </r>
  <r>
    <n v="10267"/>
    <x v="17"/>
    <n v="4"/>
    <d v="1994-08-29T00:00:00"/>
    <d v="1994-09-26T00:00:00"/>
    <d v="1994-09-06T00:00:00"/>
    <n v="1"/>
    <n v="208.58"/>
    <s v="Frankenversand"/>
    <s v="Berliner Platz 43"/>
    <x v="16"/>
    <s v=""/>
    <s v="80805"/>
    <x v="1"/>
  </r>
  <r>
    <n v="10268"/>
    <x v="18"/>
    <n v="8"/>
    <d v="1994-08-30T00:00:00"/>
    <d v="1994-09-27T00:00:00"/>
    <d v="1994-09-02T00:00:00"/>
    <n v="3"/>
    <n v="66.290000000000006"/>
    <s v="GROSELLA-Restaurante"/>
    <s v="5ª Ave. Los Palos Grandes"/>
    <x v="17"/>
    <s v="DF"/>
    <s v="1081"/>
    <x v="5"/>
  </r>
  <r>
    <n v="10269"/>
    <x v="19"/>
    <n v="5"/>
    <d v="1994-08-31T00:00:00"/>
    <d v="1994-09-14T00:00:00"/>
    <d v="1994-09-09T00:00:00"/>
    <n v="1"/>
    <n v="4.5599999999999996"/>
    <s v="White Clover Markets"/>
    <s v="1029 - 12th Ave. S."/>
    <x v="18"/>
    <s v="WA"/>
    <s v="98124"/>
    <x v="8"/>
  </r>
  <r>
    <n v="10270"/>
    <x v="16"/>
    <n v="1"/>
    <d v="1994-09-01T00:00:00"/>
    <d v="1994-09-29T00:00:00"/>
    <d v="1994-09-02T00:00:00"/>
    <n v="1"/>
    <n v="136.54"/>
    <s v="Wartian Herkku"/>
    <s v="Torikatu 38"/>
    <x v="15"/>
    <s v=""/>
    <s v="90110"/>
    <x v="10"/>
  </r>
  <r>
    <n v="10271"/>
    <x v="20"/>
    <n v="6"/>
    <d v="1994-09-01T00:00:00"/>
    <d v="1994-09-29T00:00:00"/>
    <d v="1994-09-30T00:00:00"/>
    <n v="2"/>
    <n v="4.54"/>
    <s v="Split Rail Beer &amp; Ale"/>
    <s v="P.O. Box 555"/>
    <x v="19"/>
    <s v="WY"/>
    <s v="82520"/>
    <x v="8"/>
  </r>
  <r>
    <n v="10272"/>
    <x v="13"/>
    <n v="6"/>
    <d v="1994-09-02T00:00:00"/>
    <d v="1994-09-30T00:00:00"/>
    <d v="1994-09-06T00:00:00"/>
    <n v="2"/>
    <n v="98.03"/>
    <s v="Rattlesnake Canyon Grocery"/>
    <s v="2817 Milton Dr."/>
    <x v="12"/>
    <s v="NM"/>
    <s v="87110"/>
    <x v="8"/>
  </r>
  <r>
    <n v="10273"/>
    <x v="21"/>
    <n v="3"/>
    <d v="1994-09-05T00:00:00"/>
    <d v="1994-10-03T00:00:00"/>
    <d v="1994-09-12T00:00:00"/>
    <n v="3"/>
    <n v="76.069999999999993"/>
    <s v="QUICK-Stop"/>
    <s v="Taucherstraße 10"/>
    <x v="20"/>
    <s v=""/>
    <s v="01307"/>
    <x v="1"/>
  </r>
  <r>
    <n v="10274"/>
    <x v="0"/>
    <n v="6"/>
    <d v="1994-09-06T00:00:00"/>
    <d v="1994-10-04T00:00:00"/>
    <d v="1994-09-16T00:00:00"/>
    <n v="1"/>
    <n v="6.01"/>
    <s v="Vins et alcools Chevalier"/>
    <s v="59 rue de l'Abbaye"/>
    <x v="0"/>
    <s v=""/>
    <s v="51100"/>
    <x v="0"/>
  </r>
  <r>
    <n v="10275"/>
    <x v="22"/>
    <n v="1"/>
    <d v="1994-09-07T00:00:00"/>
    <d v="1994-10-05T00:00:00"/>
    <d v="1994-09-09T00:00:00"/>
    <n v="1"/>
    <n v="26.93"/>
    <s v="Magazzini Alimentari Riuniti"/>
    <s v="Via Ludovico il Moro 22"/>
    <x v="21"/>
    <s v=""/>
    <s v="24100"/>
    <x v="11"/>
  </r>
  <r>
    <n v="10276"/>
    <x v="23"/>
    <n v="8"/>
    <d v="1994-09-08T00:00:00"/>
    <d v="1994-09-22T00:00:00"/>
    <d v="1994-09-14T00:00:00"/>
    <n v="3"/>
    <n v="13.84"/>
    <s v="Tortuga Restaurante"/>
    <s v="Avda. Azteca 123"/>
    <x v="10"/>
    <s v=""/>
    <s v="05033"/>
    <x v="7"/>
  </r>
  <r>
    <n v="10277"/>
    <x v="24"/>
    <n v="2"/>
    <d v="1994-09-09T00:00:00"/>
    <d v="1994-10-07T00:00:00"/>
    <d v="1994-09-13T00:00:00"/>
    <n v="3"/>
    <n v="125.77"/>
    <s v="Morgenstern Gesundkost"/>
    <s v="Heerstr. 22"/>
    <x v="22"/>
    <s v=""/>
    <s v="04179"/>
    <x v="1"/>
  </r>
  <r>
    <n v="10278"/>
    <x v="25"/>
    <n v="8"/>
    <d v="1994-09-12T00:00:00"/>
    <d v="1994-10-10T00:00:00"/>
    <d v="1994-09-16T00:00:00"/>
    <n v="2"/>
    <n v="92.69"/>
    <s v="Berglunds snabbköp"/>
    <s v="Berguvsvägen  8"/>
    <x v="23"/>
    <s v=""/>
    <s v="S-958 22"/>
    <x v="9"/>
  </r>
  <r>
    <n v="10279"/>
    <x v="26"/>
    <n v="8"/>
    <d v="1994-09-13T00:00:00"/>
    <d v="1994-10-11T00:00:00"/>
    <d v="1994-09-16T00:00:00"/>
    <n v="2"/>
    <n v="25.83"/>
    <s v="Lehmanns Marktstand"/>
    <s v="Magazinweg 7"/>
    <x v="24"/>
    <s v=""/>
    <s v="60528"/>
    <x v="1"/>
  </r>
  <r>
    <n v="10280"/>
    <x v="25"/>
    <n v="2"/>
    <d v="1994-09-14T00:00:00"/>
    <d v="1994-10-12T00:00:00"/>
    <d v="1994-10-13T00:00:00"/>
    <n v="1"/>
    <n v="8.98"/>
    <s v="Berglunds snabbköp"/>
    <s v="Berguvsvägen  8"/>
    <x v="23"/>
    <s v=""/>
    <s v="S-958 22"/>
    <x v="9"/>
  </r>
  <r>
    <n v="10281"/>
    <x v="27"/>
    <n v="4"/>
    <d v="1994-09-14T00:00:00"/>
    <d v="1994-09-28T00:00:00"/>
    <d v="1994-09-21T00:00:00"/>
    <n v="1"/>
    <n v="2.94"/>
    <s v="Romero y tomillo"/>
    <s v="Gran Vía, 1"/>
    <x v="25"/>
    <s v=""/>
    <s v="28001"/>
    <x v="12"/>
  </r>
  <r>
    <n v="10282"/>
    <x v="27"/>
    <n v="4"/>
    <d v="1994-09-15T00:00:00"/>
    <d v="1994-10-13T00:00:00"/>
    <d v="1994-09-21T00:00:00"/>
    <n v="1"/>
    <n v="12.69"/>
    <s v="Romero y tomillo"/>
    <s v="Gran Vía, 1"/>
    <x v="25"/>
    <s v=""/>
    <s v="28001"/>
    <x v="12"/>
  </r>
  <r>
    <n v="10283"/>
    <x v="28"/>
    <n v="3"/>
    <d v="1994-09-16T00:00:00"/>
    <d v="1994-10-14T00:00:00"/>
    <d v="1994-09-23T00:00:00"/>
    <n v="3"/>
    <n v="84.81"/>
    <s v="LILA-Supermercado"/>
    <s v="Carrera 52 con Ave. Bolívar #65-98 Llano Largo"/>
    <x v="26"/>
    <s v="Lara"/>
    <s v="3508"/>
    <x v="5"/>
  </r>
  <r>
    <n v="10284"/>
    <x v="26"/>
    <n v="4"/>
    <d v="1994-09-19T00:00:00"/>
    <d v="1994-10-17T00:00:00"/>
    <d v="1994-09-27T00:00:00"/>
    <n v="1"/>
    <n v="76.56"/>
    <s v="Lehmanns Marktstand"/>
    <s v="Magazinweg 7"/>
    <x v="24"/>
    <s v=""/>
    <s v="60528"/>
    <x v="1"/>
  </r>
  <r>
    <n v="10285"/>
    <x v="21"/>
    <n v="1"/>
    <d v="1994-09-20T00:00:00"/>
    <d v="1994-10-18T00:00:00"/>
    <d v="1994-09-26T00:00:00"/>
    <n v="2"/>
    <n v="76.83"/>
    <s v="QUICK-Stop"/>
    <s v="Taucherstraße 10"/>
    <x v="20"/>
    <s v=""/>
    <s v="01307"/>
    <x v="1"/>
  </r>
  <r>
    <n v="10286"/>
    <x v="21"/>
    <n v="8"/>
    <d v="1994-09-21T00:00:00"/>
    <d v="1994-10-19T00:00:00"/>
    <d v="1994-09-30T00:00:00"/>
    <n v="3"/>
    <n v="229.24"/>
    <s v="QUICK-Stop"/>
    <s v="Taucherstraße 10"/>
    <x v="20"/>
    <s v=""/>
    <s v="01307"/>
    <x v="1"/>
  </r>
  <r>
    <n v="10287"/>
    <x v="29"/>
    <n v="8"/>
    <d v="1994-09-22T00:00:00"/>
    <d v="1994-10-20T00:00:00"/>
    <d v="1994-09-28T00:00:00"/>
    <n v="3"/>
    <n v="12.76"/>
    <s v="Ricardo Adocicados"/>
    <s v="Av. Copacabana, 267"/>
    <x v="2"/>
    <s v="RJ"/>
    <s v="02389-890"/>
    <x v="2"/>
  </r>
  <r>
    <n v="10288"/>
    <x v="30"/>
    <n v="4"/>
    <d v="1994-09-23T00:00:00"/>
    <d v="1994-10-21T00:00:00"/>
    <d v="1994-10-04T00:00:00"/>
    <n v="1"/>
    <n v="7.45"/>
    <s v="Reggiani Caseifici"/>
    <s v="Strada Provinciale 124"/>
    <x v="27"/>
    <s v=""/>
    <s v="42100"/>
    <x v="11"/>
  </r>
  <r>
    <n v="10289"/>
    <x v="31"/>
    <n v="7"/>
    <d v="1994-09-26T00:00:00"/>
    <d v="1994-10-24T00:00:00"/>
    <d v="1994-09-28T00:00:00"/>
    <n v="3"/>
    <n v="22.77"/>
    <s v="B's Beverages"/>
    <s v="Fauntleroy Circus"/>
    <x v="28"/>
    <s v=""/>
    <s v="EC2 5NT"/>
    <x v="13"/>
  </r>
  <r>
    <n v="10290"/>
    <x v="32"/>
    <n v="8"/>
    <d v="1994-09-27T00:00:00"/>
    <d v="1994-10-25T00:00:00"/>
    <d v="1994-10-04T00:00:00"/>
    <n v="1"/>
    <n v="79.7"/>
    <s v="Comércio Mineiro"/>
    <s v="Av. dos Lusíadas, 23"/>
    <x v="29"/>
    <s v="SP"/>
    <s v="05432-043"/>
    <x v="2"/>
  </r>
  <r>
    <n v="10291"/>
    <x v="12"/>
    <n v="6"/>
    <d v="1994-09-27T00:00:00"/>
    <d v="1994-10-25T00:00:00"/>
    <d v="1994-10-05T00:00:00"/>
    <n v="2"/>
    <n v="6.4"/>
    <s v="Que Delícia"/>
    <s v="Rua da Panificadora, 12"/>
    <x v="2"/>
    <s v="RJ"/>
    <s v="02389-673"/>
    <x v="2"/>
  </r>
  <r>
    <n v="10292"/>
    <x v="33"/>
    <n v="1"/>
    <d v="1994-09-28T00:00:00"/>
    <d v="1994-10-26T00:00:00"/>
    <d v="1994-10-03T00:00:00"/>
    <n v="2"/>
    <n v="1.35"/>
    <s v="Tradição Hipermercados"/>
    <s v="Av. Inês de Castro, 414"/>
    <x v="29"/>
    <s v="SP"/>
    <s v="05634-030"/>
    <x v="2"/>
  </r>
  <r>
    <n v="10293"/>
    <x v="23"/>
    <n v="1"/>
    <d v="1994-09-29T00:00:00"/>
    <d v="1994-10-27T00:00:00"/>
    <d v="1994-10-12T00:00:00"/>
    <n v="3"/>
    <n v="21.18"/>
    <s v="Tortuga Restaurante"/>
    <s v="Avda. Azteca 123"/>
    <x v="10"/>
    <s v=""/>
    <s v="05033"/>
    <x v="7"/>
  </r>
  <r>
    <n v="10294"/>
    <x v="13"/>
    <n v="4"/>
    <d v="1994-09-30T00:00:00"/>
    <d v="1994-10-28T00:00:00"/>
    <d v="1994-10-06T00:00:00"/>
    <n v="2"/>
    <n v="147.26"/>
    <s v="Rattlesnake Canyon Grocery"/>
    <s v="2817 Milton Dr."/>
    <x v="12"/>
    <s v="NM"/>
    <s v="87110"/>
    <x v="8"/>
  </r>
  <r>
    <n v="10295"/>
    <x v="0"/>
    <n v="2"/>
    <d v="1994-10-03T00:00:00"/>
    <d v="1994-10-31T00:00:00"/>
    <d v="1994-10-11T00:00:00"/>
    <n v="2"/>
    <n v="1.1499999999999999"/>
    <s v="Vins et alcools Chevalier"/>
    <s v="59 rue de l'Abbaye"/>
    <x v="0"/>
    <s v=""/>
    <s v="51100"/>
    <x v="0"/>
  </r>
  <r>
    <n v="10296"/>
    <x v="28"/>
    <n v="6"/>
    <d v="1994-10-04T00:00:00"/>
    <d v="1994-11-01T00:00:00"/>
    <d v="1994-10-12T00:00:00"/>
    <n v="1"/>
    <n v="0.12"/>
    <s v="LILA-Supermercado"/>
    <s v="Carrera 52 con Ave. Bolívar #65-98 Llano Largo"/>
    <x v="26"/>
    <s v="Lara"/>
    <s v="3508"/>
    <x v="5"/>
  </r>
  <r>
    <n v="10297"/>
    <x v="15"/>
    <n v="5"/>
    <d v="1994-10-05T00:00:00"/>
    <d v="1994-11-16T00:00:00"/>
    <d v="1994-10-11T00:00:00"/>
    <n v="2"/>
    <n v="5.74"/>
    <s v="Blondel père et fils"/>
    <s v="24, place Kléber"/>
    <x v="14"/>
    <s v=""/>
    <s v="67000"/>
    <x v="0"/>
  </r>
  <r>
    <n v="10298"/>
    <x v="34"/>
    <n v="6"/>
    <d v="1994-10-06T00:00:00"/>
    <d v="1994-11-03T00:00:00"/>
    <d v="1994-10-12T00:00:00"/>
    <n v="2"/>
    <n v="168.22"/>
    <s v="Hungry Owl All-Night Grocers"/>
    <s v="8 Johnstown Road"/>
    <x v="30"/>
    <s v="Co. Cork"/>
    <s v=""/>
    <x v="14"/>
  </r>
  <r>
    <n v="10299"/>
    <x v="29"/>
    <n v="4"/>
    <d v="1994-10-07T00:00:00"/>
    <d v="1994-11-04T00:00:00"/>
    <d v="1994-10-14T00:00:00"/>
    <n v="2"/>
    <n v="29.76"/>
    <s v="Ricardo Adocicados"/>
    <s v="Av. Copacabana, 267"/>
    <x v="2"/>
    <s v="RJ"/>
    <s v="02389-890"/>
    <x v="2"/>
  </r>
  <r>
    <n v="10300"/>
    <x v="22"/>
    <n v="2"/>
    <d v="1994-10-10T00:00:00"/>
    <d v="1994-11-07T00:00:00"/>
    <d v="1994-10-19T00:00:00"/>
    <n v="2"/>
    <n v="17.68"/>
    <s v="Magazzini Alimentari Riuniti"/>
    <s v="Via Ludovico il Moro 22"/>
    <x v="21"/>
    <s v=""/>
    <s v="24100"/>
    <x v="11"/>
  </r>
  <r>
    <n v="10301"/>
    <x v="35"/>
    <n v="8"/>
    <d v="1994-10-10T00:00:00"/>
    <d v="1994-11-07T00:00:00"/>
    <d v="1994-10-18T00:00:00"/>
    <n v="2"/>
    <n v="45.08"/>
    <s v="Die Wandernde Kuh"/>
    <s v="Adenauerallee 900"/>
    <x v="31"/>
    <s v=""/>
    <s v="70563"/>
    <x v="1"/>
  </r>
  <r>
    <n v="10302"/>
    <x v="4"/>
    <n v="4"/>
    <d v="1994-10-11T00:00:00"/>
    <d v="1994-11-08T00:00:00"/>
    <d v="1994-11-09T00:00:00"/>
    <n v="2"/>
    <n v="6.27"/>
    <s v="Suprêmes délices"/>
    <s v="Boulevard Tirou, 255"/>
    <x v="4"/>
    <s v=""/>
    <s v="B-6000"/>
    <x v="3"/>
  </r>
  <r>
    <n v="10303"/>
    <x v="36"/>
    <n v="7"/>
    <d v="1994-10-12T00:00:00"/>
    <d v="1994-11-09T00:00:00"/>
    <d v="1994-10-19T00:00:00"/>
    <n v="2"/>
    <n v="107.83"/>
    <s v="Godos Cocina Típica"/>
    <s v="C/ Romero, 33"/>
    <x v="32"/>
    <s v=""/>
    <s v="41101"/>
    <x v="12"/>
  </r>
  <r>
    <n v="10304"/>
    <x v="23"/>
    <n v="1"/>
    <d v="1994-10-13T00:00:00"/>
    <d v="1994-11-10T00:00:00"/>
    <d v="1994-10-18T00:00:00"/>
    <n v="2"/>
    <n v="63.79"/>
    <s v="Tortuga Restaurante"/>
    <s v="Avda. Azteca 123"/>
    <x v="10"/>
    <s v=""/>
    <s v="05033"/>
    <x v="7"/>
  </r>
  <r>
    <n v="10305"/>
    <x v="37"/>
    <n v="8"/>
    <d v="1994-10-14T00:00:00"/>
    <d v="1994-11-11T00:00:00"/>
    <d v="1994-11-09T00:00:00"/>
    <n v="3"/>
    <n v="257.62"/>
    <s v="Old World Delicatessen"/>
    <s v="2743 Bering St."/>
    <x v="33"/>
    <s v="AK"/>
    <s v="99508"/>
    <x v="8"/>
  </r>
  <r>
    <n v="10306"/>
    <x v="27"/>
    <n v="1"/>
    <d v="1994-10-17T00:00:00"/>
    <d v="1994-11-14T00:00:00"/>
    <d v="1994-10-24T00:00:00"/>
    <n v="3"/>
    <n v="7.56"/>
    <s v="Romero y tomillo"/>
    <s v="Gran Vía, 1"/>
    <x v="25"/>
    <s v=""/>
    <s v="28001"/>
    <x v="12"/>
  </r>
  <r>
    <n v="10307"/>
    <x v="38"/>
    <n v="2"/>
    <d v="1994-10-18T00:00:00"/>
    <d v="1994-11-15T00:00:00"/>
    <d v="1994-10-26T00:00:00"/>
    <n v="2"/>
    <n v="0.56000000000000005"/>
    <s v="Lonesome Pine Restaurant"/>
    <s v="89 Chiaroscuro Rd."/>
    <x v="34"/>
    <s v="OR"/>
    <s v="97219"/>
    <x v="8"/>
  </r>
  <r>
    <n v="10308"/>
    <x v="39"/>
    <n v="7"/>
    <d v="1994-10-19T00:00:00"/>
    <d v="1994-11-16T00:00:00"/>
    <d v="1994-10-25T00:00:00"/>
    <n v="3"/>
    <n v="1.61"/>
    <s v="Ana Trujillo Emparedados y helados"/>
    <s v="Avda. de la Constitución 2222"/>
    <x v="10"/>
    <s v=""/>
    <s v="05021"/>
    <x v="7"/>
  </r>
  <r>
    <n v="10309"/>
    <x v="34"/>
    <n v="3"/>
    <d v="1994-10-20T00:00:00"/>
    <d v="1994-11-17T00:00:00"/>
    <d v="1994-11-23T00:00:00"/>
    <n v="1"/>
    <n v="47.3"/>
    <s v="Hungry Owl All-Night Grocers"/>
    <s v="8 Johnstown Road"/>
    <x v="30"/>
    <s v="Co. Cork"/>
    <s v=""/>
    <x v="14"/>
  </r>
  <r>
    <n v="10310"/>
    <x v="40"/>
    <n v="8"/>
    <d v="1994-10-21T00:00:00"/>
    <d v="1994-11-18T00:00:00"/>
    <d v="1994-10-28T00:00:00"/>
    <n v="2"/>
    <n v="17.52"/>
    <s v="The Big Cheese"/>
    <s v="89 Jefferson Way_x000a_Suite 2"/>
    <x v="34"/>
    <s v="OR"/>
    <s v="97201"/>
    <x v="8"/>
  </r>
  <r>
    <n v="10311"/>
    <x v="41"/>
    <n v="1"/>
    <d v="1994-10-21T00:00:00"/>
    <d v="1994-11-04T00:00:00"/>
    <d v="1994-10-27T00:00:00"/>
    <n v="3"/>
    <n v="24.69"/>
    <s v="Du monde entier"/>
    <s v="67, rue des Cinquante Otages"/>
    <x v="35"/>
    <s v=""/>
    <s v="44000"/>
    <x v="0"/>
  </r>
  <r>
    <n v="10312"/>
    <x v="35"/>
    <n v="2"/>
    <d v="1994-10-24T00:00:00"/>
    <d v="1994-11-21T00:00:00"/>
    <d v="1994-11-03T00:00:00"/>
    <n v="2"/>
    <n v="40.26"/>
    <s v="Die Wandernde Kuh"/>
    <s v="Adenauerallee 900"/>
    <x v="31"/>
    <s v=""/>
    <s v="70563"/>
    <x v="1"/>
  </r>
  <r>
    <n v="10313"/>
    <x v="21"/>
    <n v="2"/>
    <d v="1994-10-25T00:00:00"/>
    <d v="1994-11-22T00:00:00"/>
    <d v="1994-11-04T00:00:00"/>
    <n v="2"/>
    <n v="1.96"/>
    <s v="QUICK-Stop"/>
    <s v="Taucherstraße 10"/>
    <x v="20"/>
    <s v=""/>
    <s v="01307"/>
    <x v="1"/>
  </r>
  <r>
    <n v="10314"/>
    <x v="13"/>
    <n v="1"/>
    <d v="1994-10-26T00:00:00"/>
    <d v="1994-11-23T00:00:00"/>
    <d v="1994-11-04T00:00:00"/>
    <n v="2"/>
    <n v="74.16"/>
    <s v="Rattlesnake Canyon Grocery"/>
    <s v="2817 Milton Dr."/>
    <x v="12"/>
    <s v="NM"/>
    <s v="87110"/>
    <x v="8"/>
  </r>
  <r>
    <n v="10315"/>
    <x v="42"/>
    <n v="4"/>
    <d v="1994-10-27T00:00:00"/>
    <d v="1994-11-24T00:00:00"/>
    <d v="1994-11-03T00:00:00"/>
    <n v="2"/>
    <n v="41.76"/>
    <s v="Island Trading"/>
    <s v="Garden House_x000a_Crowther Way"/>
    <x v="36"/>
    <s v="Isle of Wight"/>
    <s v="PO31 7PJ"/>
    <x v="13"/>
  </r>
  <r>
    <n v="10316"/>
    <x v="13"/>
    <n v="1"/>
    <d v="1994-10-28T00:00:00"/>
    <d v="1994-11-25T00:00:00"/>
    <d v="1994-11-08T00:00:00"/>
    <n v="3"/>
    <n v="150.15"/>
    <s v="Rattlesnake Canyon Grocery"/>
    <s v="2817 Milton Dr."/>
    <x v="12"/>
    <s v="NM"/>
    <s v="87110"/>
    <x v="8"/>
  </r>
  <r>
    <n v="10317"/>
    <x v="38"/>
    <n v="6"/>
    <d v="1994-10-31T00:00:00"/>
    <d v="1994-11-28T00:00:00"/>
    <d v="1994-11-10T00:00:00"/>
    <n v="1"/>
    <n v="12.69"/>
    <s v="Lonesome Pine Restaurant"/>
    <s v="89 Chiaroscuro Rd."/>
    <x v="34"/>
    <s v="OR"/>
    <s v="97219"/>
    <x v="8"/>
  </r>
  <r>
    <n v="10318"/>
    <x v="42"/>
    <n v="8"/>
    <d v="1994-11-01T00:00:00"/>
    <d v="1994-11-29T00:00:00"/>
    <d v="1994-11-04T00:00:00"/>
    <n v="2"/>
    <n v="4.7300000000000004"/>
    <s v="Island Trading"/>
    <s v="Garden House_x000a_Crowther Way"/>
    <x v="36"/>
    <s v="Isle of Wight"/>
    <s v="PO31 7PJ"/>
    <x v="13"/>
  </r>
  <r>
    <n v="10319"/>
    <x v="23"/>
    <n v="7"/>
    <d v="1994-11-02T00:00:00"/>
    <d v="1994-11-30T00:00:00"/>
    <d v="1994-11-11T00:00:00"/>
    <n v="3"/>
    <n v="64.5"/>
    <s v="Tortuga Restaurante"/>
    <s v="Avda. Azteca 123"/>
    <x v="10"/>
    <s v=""/>
    <s v="05033"/>
    <x v="7"/>
  </r>
  <r>
    <n v="10320"/>
    <x v="16"/>
    <n v="5"/>
    <d v="1994-11-03T00:00:00"/>
    <d v="1994-11-17T00:00:00"/>
    <d v="1994-11-18T00:00:00"/>
    <n v="3"/>
    <n v="34.57"/>
    <s v="Wartian Herkku"/>
    <s v="Torikatu 38"/>
    <x v="15"/>
    <s v=""/>
    <s v="90110"/>
    <x v="10"/>
  </r>
  <r>
    <n v="10321"/>
    <x v="42"/>
    <n v="3"/>
    <d v="1994-11-03T00:00:00"/>
    <d v="1994-12-01T00:00:00"/>
    <d v="1994-11-11T00:00:00"/>
    <n v="2"/>
    <n v="3.43"/>
    <s v="Island Trading"/>
    <s v="Garden House_x000a_Crowther Way"/>
    <x v="36"/>
    <s v="Isle of Wight"/>
    <s v="PO31 7PJ"/>
    <x v="13"/>
  </r>
  <r>
    <n v="10322"/>
    <x v="43"/>
    <n v="7"/>
    <d v="1994-11-04T00:00:00"/>
    <d v="1994-12-02T00:00:00"/>
    <d v="1994-11-23T00:00:00"/>
    <n v="3"/>
    <n v="0.4"/>
    <s v="Pericles Comidas clásicas"/>
    <s v="Calle Dr. Jorge Cash 321"/>
    <x v="10"/>
    <s v=""/>
    <s v="05033"/>
    <x v="7"/>
  </r>
  <r>
    <n v="10323"/>
    <x v="44"/>
    <n v="4"/>
    <d v="1994-11-07T00:00:00"/>
    <d v="1994-12-05T00:00:00"/>
    <d v="1994-11-14T00:00:00"/>
    <n v="1"/>
    <n v="4.88"/>
    <s v="Königlich Essen"/>
    <s v="Maubelstr. 90"/>
    <x v="37"/>
    <s v=""/>
    <s v="14776"/>
    <x v="1"/>
  </r>
  <r>
    <n v="10324"/>
    <x v="45"/>
    <n v="9"/>
    <d v="1994-11-08T00:00:00"/>
    <d v="1994-12-06T00:00:00"/>
    <d v="1994-11-10T00:00:00"/>
    <n v="1"/>
    <n v="214.27"/>
    <s v="Save-a-lot Markets"/>
    <s v="187 Suffolk Ln."/>
    <x v="38"/>
    <s v="ID"/>
    <s v="83720"/>
    <x v="8"/>
  </r>
  <r>
    <n v="10325"/>
    <x v="44"/>
    <n v="1"/>
    <d v="1994-11-09T00:00:00"/>
    <d v="1994-11-23T00:00:00"/>
    <d v="1994-11-14T00:00:00"/>
    <n v="3"/>
    <n v="64.86"/>
    <s v="Königlich Essen"/>
    <s v="Maubelstr. 90"/>
    <x v="37"/>
    <s v=""/>
    <s v="14776"/>
    <x v="1"/>
  </r>
  <r>
    <n v="10326"/>
    <x v="46"/>
    <n v="4"/>
    <d v="1994-11-10T00:00:00"/>
    <d v="1994-12-08T00:00:00"/>
    <d v="1994-11-14T00:00:00"/>
    <n v="2"/>
    <n v="77.92"/>
    <s v="Bólido Comidas preparadas"/>
    <s v="C/ Araquil, 67"/>
    <x v="25"/>
    <s v=""/>
    <s v="28023"/>
    <x v="12"/>
  </r>
  <r>
    <n v="10327"/>
    <x v="14"/>
    <n v="2"/>
    <d v="1994-11-11T00:00:00"/>
    <d v="1994-12-09T00:00:00"/>
    <d v="1994-11-14T00:00:00"/>
    <n v="1"/>
    <n v="63.36"/>
    <s v="Folk och fä HB"/>
    <s v="Åkergatan 24"/>
    <x v="13"/>
    <s v=""/>
    <s v="S-844 67"/>
    <x v="9"/>
  </r>
  <r>
    <n v="10328"/>
    <x v="47"/>
    <n v="4"/>
    <d v="1994-11-14T00:00:00"/>
    <d v="1994-12-12T00:00:00"/>
    <d v="1994-11-17T00:00:00"/>
    <n v="3"/>
    <n v="87.03"/>
    <s v="Furia Bacalhau e Frutos do Mar"/>
    <s v="Jardim das rosas n. 32"/>
    <x v="39"/>
    <s v=""/>
    <s v="1675"/>
    <x v="15"/>
  </r>
  <r>
    <n v="10329"/>
    <x v="20"/>
    <n v="4"/>
    <d v="1994-11-15T00:00:00"/>
    <d v="1994-12-27T00:00:00"/>
    <d v="1994-11-23T00:00:00"/>
    <n v="2"/>
    <n v="191.67"/>
    <s v="Split Rail Beer &amp; Ale"/>
    <s v="P.O. Box 555"/>
    <x v="19"/>
    <s v="WY"/>
    <s v="82520"/>
    <x v="8"/>
  </r>
  <r>
    <n v="10330"/>
    <x v="28"/>
    <n v="3"/>
    <d v="1994-11-16T00:00:00"/>
    <d v="1994-12-14T00:00:00"/>
    <d v="1994-11-28T00:00:00"/>
    <n v="1"/>
    <n v="12.75"/>
    <s v="LILA-Supermercado"/>
    <s v="Carrera 52 con Ave. Bolívar #65-98 Llano Largo"/>
    <x v="26"/>
    <s v="Lara"/>
    <s v="3508"/>
    <x v="5"/>
  </r>
  <r>
    <n v="10331"/>
    <x v="48"/>
    <n v="9"/>
    <d v="1994-11-16T00:00:00"/>
    <d v="1994-12-28T00:00:00"/>
    <d v="1994-11-21T00:00:00"/>
    <n v="1"/>
    <n v="10.19"/>
    <s v="Bon app'"/>
    <s v="12, rue des Bouchers"/>
    <x v="40"/>
    <s v=""/>
    <s v="13008"/>
    <x v="0"/>
  </r>
  <r>
    <n v="10332"/>
    <x v="49"/>
    <n v="3"/>
    <d v="1994-11-17T00:00:00"/>
    <d v="1994-12-29T00:00:00"/>
    <d v="1994-11-21T00:00:00"/>
    <n v="2"/>
    <n v="52.84"/>
    <s v="Mère Paillarde"/>
    <s v="43 rue St. Laurent"/>
    <x v="41"/>
    <s v="Québec"/>
    <s v="H1J 1C3"/>
    <x v="16"/>
  </r>
  <r>
    <n v="10333"/>
    <x v="16"/>
    <n v="5"/>
    <d v="1994-11-18T00:00:00"/>
    <d v="1994-12-16T00:00:00"/>
    <d v="1994-11-25T00:00:00"/>
    <n v="3"/>
    <n v="0.59"/>
    <s v="Wartian Herkku"/>
    <s v="Torikatu 38"/>
    <x v="15"/>
    <s v=""/>
    <s v="90110"/>
    <x v="10"/>
  </r>
  <r>
    <n v="10334"/>
    <x v="3"/>
    <n v="8"/>
    <d v="1994-11-21T00:00:00"/>
    <d v="1994-12-19T00:00:00"/>
    <d v="1994-11-28T00:00:00"/>
    <n v="2"/>
    <n v="8.56"/>
    <s v="Victuailles en stock"/>
    <s v="2, rue du Commerce"/>
    <x v="3"/>
    <s v=""/>
    <s v="69004"/>
    <x v="0"/>
  </r>
  <r>
    <n v="10335"/>
    <x v="34"/>
    <n v="7"/>
    <d v="1994-11-22T00:00:00"/>
    <d v="1994-12-20T00:00:00"/>
    <d v="1994-11-24T00:00:00"/>
    <n v="2"/>
    <n v="42.11"/>
    <s v="Hungry Owl All-Night Grocers"/>
    <s v="8 Johnstown Road"/>
    <x v="30"/>
    <s v="Co. Cork"/>
    <s v=""/>
    <x v="14"/>
  </r>
  <r>
    <n v="10336"/>
    <x v="50"/>
    <n v="7"/>
    <d v="1994-11-23T00:00:00"/>
    <d v="1994-12-21T00:00:00"/>
    <d v="1994-11-25T00:00:00"/>
    <n v="2"/>
    <n v="15.51"/>
    <s v="Princesa Isabel Vinhos"/>
    <s v="Estrada da saúde n. 58"/>
    <x v="39"/>
    <s v=""/>
    <s v="1756"/>
    <x v="15"/>
  </r>
  <r>
    <n v="10337"/>
    <x v="17"/>
    <n v="4"/>
    <d v="1994-11-24T00:00:00"/>
    <d v="1994-12-22T00:00:00"/>
    <d v="1994-11-29T00:00:00"/>
    <n v="3"/>
    <n v="108.26"/>
    <s v="Frankenversand"/>
    <s v="Berliner Platz 43"/>
    <x v="16"/>
    <s v=""/>
    <s v="80805"/>
    <x v="1"/>
  </r>
  <r>
    <n v="10338"/>
    <x v="37"/>
    <n v="4"/>
    <d v="1994-11-25T00:00:00"/>
    <d v="1994-12-23T00:00:00"/>
    <d v="1994-11-29T00:00:00"/>
    <n v="3"/>
    <n v="84.21"/>
    <s v="Old World Delicatessen"/>
    <s v="2743 Bering St."/>
    <x v="33"/>
    <s v="AK"/>
    <s v="99508"/>
    <x v="8"/>
  </r>
  <r>
    <n v="10339"/>
    <x v="49"/>
    <n v="2"/>
    <d v="1994-11-28T00:00:00"/>
    <d v="1994-12-26T00:00:00"/>
    <d v="1994-12-05T00:00:00"/>
    <n v="2"/>
    <n v="15.66"/>
    <s v="Mère Paillarde"/>
    <s v="43 rue St. Laurent"/>
    <x v="41"/>
    <s v="Québec"/>
    <s v="H1J 1C3"/>
    <x v="16"/>
  </r>
  <r>
    <n v="10340"/>
    <x v="48"/>
    <n v="1"/>
    <d v="1994-11-29T00:00:00"/>
    <d v="1994-12-27T00:00:00"/>
    <d v="1994-12-09T00:00:00"/>
    <n v="3"/>
    <n v="166.31"/>
    <s v="Bon app'"/>
    <s v="12, rue des Bouchers"/>
    <x v="40"/>
    <s v=""/>
    <s v="13008"/>
    <x v="0"/>
  </r>
  <r>
    <n v="10341"/>
    <x v="51"/>
    <n v="7"/>
    <d v="1994-11-29T00:00:00"/>
    <d v="1994-12-27T00:00:00"/>
    <d v="1994-12-06T00:00:00"/>
    <n v="3"/>
    <n v="26.78"/>
    <s v="Simons bistro"/>
    <s v="Vinbæltet 34"/>
    <x v="42"/>
    <s v=""/>
    <s v="1734"/>
    <x v="17"/>
  </r>
  <r>
    <n v="10342"/>
    <x v="17"/>
    <n v="4"/>
    <d v="1994-11-30T00:00:00"/>
    <d v="1994-12-14T00:00:00"/>
    <d v="1994-12-05T00:00:00"/>
    <n v="2"/>
    <n v="54.83"/>
    <s v="Frankenversand"/>
    <s v="Berliner Platz 43"/>
    <x v="16"/>
    <s v=""/>
    <s v="80805"/>
    <x v="1"/>
  </r>
  <r>
    <n v="10343"/>
    <x v="26"/>
    <n v="4"/>
    <d v="1994-12-01T00:00:00"/>
    <d v="1994-12-29T00:00:00"/>
    <d v="1994-12-07T00:00:00"/>
    <n v="1"/>
    <n v="110.37"/>
    <s v="Lehmanns Marktstand"/>
    <s v="Magazinweg 7"/>
    <x v="24"/>
    <s v=""/>
    <s v="60528"/>
    <x v="1"/>
  </r>
  <r>
    <n v="10344"/>
    <x v="19"/>
    <n v="4"/>
    <d v="1994-12-02T00:00:00"/>
    <d v="1994-12-30T00:00:00"/>
    <d v="1994-12-06T00:00:00"/>
    <n v="2"/>
    <n v="23.29"/>
    <s v="White Clover Markets"/>
    <s v="1029 - 12th Ave. S."/>
    <x v="18"/>
    <s v="WA"/>
    <s v="98124"/>
    <x v="8"/>
  </r>
  <r>
    <n v="10345"/>
    <x v="21"/>
    <n v="2"/>
    <d v="1994-12-05T00:00:00"/>
    <d v="1995-01-02T00:00:00"/>
    <d v="1994-12-12T00:00:00"/>
    <n v="2"/>
    <n v="249.06"/>
    <s v="QUICK-Stop"/>
    <s v="Taucherstraße 10"/>
    <x v="20"/>
    <s v=""/>
    <s v="01307"/>
    <x v="1"/>
  </r>
  <r>
    <n v="10346"/>
    <x v="13"/>
    <n v="3"/>
    <d v="1994-12-06T00:00:00"/>
    <d v="1995-01-17T00:00:00"/>
    <d v="1994-12-09T00:00:00"/>
    <n v="3"/>
    <n v="142.08000000000001"/>
    <s v="Rattlesnake Canyon Grocery"/>
    <s v="2817 Milton Dr."/>
    <x v="12"/>
    <s v="NM"/>
    <s v="87110"/>
    <x v="8"/>
  </r>
  <r>
    <n v="10347"/>
    <x v="52"/>
    <n v="4"/>
    <d v="1994-12-07T00:00:00"/>
    <d v="1995-01-04T00:00:00"/>
    <d v="1994-12-09T00:00:00"/>
    <n v="3"/>
    <n v="3.1"/>
    <s v="Familia Arquibaldo"/>
    <s v="Rua Orós, 92"/>
    <x v="29"/>
    <s v="SP"/>
    <s v="05442-030"/>
    <x v="2"/>
  </r>
  <r>
    <n v="10348"/>
    <x v="35"/>
    <n v="4"/>
    <d v="1994-12-08T00:00:00"/>
    <d v="1995-01-05T00:00:00"/>
    <d v="1994-12-16T00:00:00"/>
    <n v="2"/>
    <n v="0.78"/>
    <s v="Die Wandernde Kuh"/>
    <s v="Adenauerallee 900"/>
    <x v="31"/>
    <s v=""/>
    <s v="70563"/>
    <x v="1"/>
  </r>
  <r>
    <n v="10349"/>
    <x v="20"/>
    <n v="7"/>
    <d v="1994-12-09T00:00:00"/>
    <d v="1995-01-06T00:00:00"/>
    <d v="1994-12-16T00:00:00"/>
    <n v="1"/>
    <n v="8.6300000000000008"/>
    <s v="Split Rail Beer &amp; Ale"/>
    <s v="P.O. Box 555"/>
    <x v="19"/>
    <s v="WY"/>
    <s v="82520"/>
    <x v="8"/>
  </r>
  <r>
    <n v="10350"/>
    <x v="53"/>
    <n v="6"/>
    <d v="1994-12-12T00:00:00"/>
    <d v="1995-01-09T00:00:00"/>
    <d v="1995-01-03T00:00:00"/>
    <n v="2"/>
    <n v="64.19"/>
    <s v="La maison d'Asie"/>
    <s v="1 rue Alsace-Lorraine"/>
    <x v="43"/>
    <s v=""/>
    <s v="31000"/>
    <x v="0"/>
  </r>
  <r>
    <n v="10351"/>
    <x v="9"/>
    <n v="1"/>
    <d v="1994-12-12T00:00:00"/>
    <d v="1995-01-09T00:00:00"/>
    <d v="1994-12-21T00:00:00"/>
    <n v="1"/>
    <n v="162.33000000000001"/>
    <s v="Ernst Handel"/>
    <s v="Kirchgasse 6"/>
    <x v="9"/>
    <s v=""/>
    <s v="8010"/>
    <x v="6"/>
  </r>
  <r>
    <n v="10352"/>
    <x v="47"/>
    <n v="3"/>
    <d v="1994-12-13T00:00:00"/>
    <d v="1994-12-27T00:00:00"/>
    <d v="1994-12-19T00:00:00"/>
    <n v="3"/>
    <n v="1.3"/>
    <s v="Furia Bacalhau e Frutos do Mar"/>
    <s v="Jardim das rosas n. 32"/>
    <x v="39"/>
    <s v=""/>
    <s v="1675"/>
    <x v="15"/>
  </r>
  <r>
    <n v="10353"/>
    <x v="54"/>
    <n v="7"/>
    <d v="1994-12-14T00:00:00"/>
    <d v="1995-01-11T00:00:00"/>
    <d v="1994-12-26T00:00:00"/>
    <n v="3"/>
    <n v="360.63"/>
    <s v="Piccolo und mehr"/>
    <s v="Geislweg 14"/>
    <x v="44"/>
    <s v=""/>
    <s v="5020"/>
    <x v="6"/>
  </r>
  <r>
    <n v="10354"/>
    <x v="43"/>
    <n v="8"/>
    <d v="1994-12-15T00:00:00"/>
    <d v="1995-01-12T00:00:00"/>
    <d v="1994-12-21T00:00:00"/>
    <n v="3"/>
    <n v="53.8"/>
    <s v="Pericles Comidas clásicas"/>
    <s v="Calle Dr. Jorge Cash 321"/>
    <x v="10"/>
    <s v=""/>
    <s v="05033"/>
    <x v="7"/>
  </r>
  <r>
    <n v="10355"/>
    <x v="55"/>
    <n v="6"/>
    <d v="1994-12-16T00:00:00"/>
    <d v="1995-01-13T00:00:00"/>
    <d v="1994-12-21T00:00:00"/>
    <n v="1"/>
    <n v="41.95"/>
    <s v="Around the Horn"/>
    <s v="Brook Farm_x000a_Stratford St. Mary"/>
    <x v="45"/>
    <s v="Essex"/>
    <s v="CO7 6JX"/>
    <x v="13"/>
  </r>
  <r>
    <n v="10356"/>
    <x v="35"/>
    <n v="6"/>
    <d v="1994-12-19T00:00:00"/>
    <d v="1995-01-16T00:00:00"/>
    <d v="1994-12-28T00:00:00"/>
    <n v="2"/>
    <n v="36.71"/>
    <s v="Die Wandernde Kuh"/>
    <s v="Adenauerallee 900"/>
    <x v="31"/>
    <s v=""/>
    <s v="70563"/>
    <x v="1"/>
  </r>
  <r>
    <n v="10357"/>
    <x v="28"/>
    <n v="1"/>
    <d v="1994-12-20T00:00:00"/>
    <d v="1995-01-17T00:00:00"/>
    <d v="1995-01-02T00:00:00"/>
    <n v="3"/>
    <n v="34.880000000000003"/>
    <s v="LILA-Supermercado"/>
    <s v="Carrera 52 con Ave. Bolívar #65-98 Llano Largo"/>
    <x v="26"/>
    <s v="Lara"/>
    <s v="3508"/>
    <x v="5"/>
  </r>
  <r>
    <n v="10358"/>
    <x v="53"/>
    <n v="5"/>
    <d v="1994-12-21T00:00:00"/>
    <d v="1995-01-18T00:00:00"/>
    <d v="1994-12-28T00:00:00"/>
    <n v="1"/>
    <n v="19.64"/>
    <s v="La maison d'Asie"/>
    <s v="1 rue Alsace-Lorraine"/>
    <x v="43"/>
    <s v=""/>
    <s v="31000"/>
    <x v="0"/>
  </r>
  <r>
    <n v="10359"/>
    <x v="56"/>
    <n v="5"/>
    <d v="1994-12-22T00:00:00"/>
    <d v="1995-01-19T00:00:00"/>
    <d v="1994-12-27T00:00:00"/>
    <n v="3"/>
    <n v="288.43"/>
    <s v="Seven Seas Imports"/>
    <s v="90 Wadhurst Rd."/>
    <x v="28"/>
    <s v=""/>
    <s v="OX15 4NB"/>
    <x v="13"/>
  </r>
  <r>
    <n v="10360"/>
    <x v="15"/>
    <n v="4"/>
    <d v="1994-12-23T00:00:00"/>
    <d v="1995-01-20T00:00:00"/>
    <d v="1995-01-02T00:00:00"/>
    <n v="3"/>
    <n v="131.69999999999999"/>
    <s v="Blondel père et fils"/>
    <s v="24, place Kléber"/>
    <x v="14"/>
    <s v=""/>
    <s v="67000"/>
    <x v="0"/>
  </r>
  <r>
    <n v="10361"/>
    <x v="21"/>
    <n v="1"/>
    <d v="1994-12-23T00:00:00"/>
    <d v="1995-01-20T00:00:00"/>
    <d v="1995-01-03T00:00:00"/>
    <n v="2"/>
    <n v="183.17"/>
    <s v="QUICK-Stop"/>
    <s v="Taucherstraße 10"/>
    <x v="20"/>
    <s v=""/>
    <s v="01307"/>
    <x v="1"/>
  </r>
  <r>
    <n v="10362"/>
    <x v="48"/>
    <n v="3"/>
    <d v="1994-12-26T00:00:00"/>
    <d v="1995-01-23T00:00:00"/>
    <d v="1994-12-29T00:00:00"/>
    <n v="1"/>
    <n v="96.04"/>
    <s v="Bon app'"/>
    <s v="12, rue des Bouchers"/>
    <x v="40"/>
    <s v=""/>
    <s v="13008"/>
    <x v="0"/>
  </r>
  <r>
    <n v="10363"/>
    <x v="57"/>
    <n v="4"/>
    <d v="1994-12-27T00:00:00"/>
    <d v="1995-01-24T00:00:00"/>
    <d v="1995-01-04T00:00:00"/>
    <n v="3"/>
    <n v="30.54"/>
    <s v="Drachenblut Delikatessen"/>
    <s v="Walserweg 21"/>
    <x v="46"/>
    <s v=""/>
    <s v="52066"/>
    <x v="1"/>
  </r>
  <r>
    <n v="10364"/>
    <x v="58"/>
    <n v="1"/>
    <d v="1994-12-27T00:00:00"/>
    <d v="1995-02-07T00:00:00"/>
    <d v="1995-01-04T00:00:00"/>
    <n v="1"/>
    <n v="71.97"/>
    <s v="Eastern Connection"/>
    <s v="35 King George"/>
    <x v="28"/>
    <s v=""/>
    <s v="WX3 6FW"/>
    <x v="13"/>
  </r>
  <r>
    <n v="10365"/>
    <x v="59"/>
    <n v="3"/>
    <d v="1994-12-28T00:00:00"/>
    <d v="1995-01-25T00:00:00"/>
    <d v="1995-01-02T00:00:00"/>
    <n v="2"/>
    <n v="22"/>
    <s v="Antonio Moreno Taquería"/>
    <s v="Mataderos  2312"/>
    <x v="10"/>
    <s v=""/>
    <s v="05023"/>
    <x v="7"/>
  </r>
  <r>
    <n v="10366"/>
    <x v="60"/>
    <n v="8"/>
    <d v="1994-12-29T00:00:00"/>
    <d v="1995-02-09T00:00:00"/>
    <d v="1995-01-30T00:00:00"/>
    <n v="2"/>
    <n v="10.14"/>
    <s v="Galería del gastronómo"/>
    <s v="Rambla de Cataluña, 23"/>
    <x v="47"/>
    <s v=""/>
    <s v="8022"/>
    <x v="12"/>
  </r>
  <r>
    <n v="10367"/>
    <x v="61"/>
    <n v="7"/>
    <d v="1994-12-29T00:00:00"/>
    <d v="1995-01-26T00:00:00"/>
    <d v="1995-01-02T00:00:00"/>
    <n v="3"/>
    <n v="13.55"/>
    <s v="Vaffeljernet"/>
    <s v="Smagsløget 45"/>
    <x v="48"/>
    <s v=""/>
    <s v="8200"/>
    <x v="17"/>
  </r>
  <r>
    <n v="10368"/>
    <x v="9"/>
    <n v="2"/>
    <d v="1994-12-30T00:00:00"/>
    <d v="1995-01-27T00:00:00"/>
    <d v="1995-01-02T00:00:00"/>
    <n v="2"/>
    <n v="101.95"/>
    <s v="Ernst Handel"/>
    <s v="Kirchgasse 6"/>
    <x v="9"/>
    <s v=""/>
    <s v="8010"/>
    <x v="6"/>
  </r>
  <r>
    <n v="10369"/>
    <x v="20"/>
    <n v="8"/>
    <d v="1995-01-02T00:00:00"/>
    <d v="1995-01-30T00:00:00"/>
    <d v="1995-01-09T00:00:00"/>
    <n v="2"/>
    <n v="195.68"/>
    <s v="Split Rail Beer &amp; Ale"/>
    <s v="P.O. Box 555"/>
    <x v="19"/>
    <s v="WY"/>
    <s v="82520"/>
    <x v="8"/>
  </r>
  <r>
    <n v="10370"/>
    <x v="5"/>
    <n v="6"/>
    <d v="1995-01-03T00:00:00"/>
    <d v="1995-01-31T00:00:00"/>
    <d v="1995-01-27T00:00:00"/>
    <n v="2"/>
    <n v="1.17"/>
    <s v="Chop-suey Chinese"/>
    <s v="Hauptstr. 31"/>
    <x v="5"/>
    <s v=""/>
    <s v="3012"/>
    <x v="4"/>
  </r>
  <r>
    <n v="10371"/>
    <x v="53"/>
    <n v="1"/>
    <d v="1995-01-03T00:00:00"/>
    <d v="1995-01-31T00:00:00"/>
    <d v="1995-01-24T00:00:00"/>
    <n v="1"/>
    <n v="0.45"/>
    <s v="La maison d'Asie"/>
    <s v="1 rue Alsace-Lorraine"/>
    <x v="43"/>
    <s v=""/>
    <s v="31000"/>
    <x v="0"/>
  </r>
  <r>
    <n v="10372"/>
    <x v="62"/>
    <n v="5"/>
    <d v="1995-01-04T00:00:00"/>
    <d v="1995-02-01T00:00:00"/>
    <d v="1995-01-09T00:00:00"/>
    <n v="2"/>
    <n v="890.78"/>
    <s v="Queen Cozinha"/>
    <s v="Alameda dos Canàrios, 891"/>
    <x v="29"/>
    <s v="SP"/>
    <s v="05487-020"/>
    <x v="2"/>
  </r>
  <r>
    <n v="10373"/>
    <x v="34"/>
    <n v="4"/>
    <d v="1995-01-05T00:00:00"/>
    <d v="1995-02-02T00:00:00"/>
    <d v="1995-01-11T00:00:00"/>
    <n v="3"/>
    <n v="124.12"/>
    <s v="Hungry Owl All-Night Grocers"/>
    <s v="8 Johnstown Road"/>
    <x v="30"/>
    <s v="Co. Cork"/>
    <s v=""/>
    <x v="14"/>
  </r>
  <r>
    <n v="10374"/>
    <x v="63"/>
    <n v="1"/>
    <d v="1995-01-05T00:00:00"/>
    <d v="1995-02-02T00:00:00"/>
    <d v="1995-01-09T00:00:00"/>
    <n v="3"/>
    <n v="3.94"/>
    <s v="Wolski Zajazd"/>
    <s v="ul. Filtrowa 68"/>
    <x v="49"/>
    <s v=""/>
    <s v="01-012"/>
    <x v="18"/>
  </r>
  <r>
    <n v="10375"/>
    <x v="64"/>
    <n v="3"/>
    <d v="1995-01-06T00:00:00"/>
    <d v="1995-02-03T00:00:00"/>
    <d v="1995-01-09T00:00:00"/>
    <n v="2"/>
    <n v="20.12"/>
    <s v="Hungry Coyote Import Store"/>
    <s v="City Center Plaza_x000a_516 Main St."/>
    <x v="50"/>
    <s v="OR"/>
    <s v="97827"/>
    <x v="8"/>
  </r>
  <r>
    <n v="10376"/>
    <x v="49"/>
    <n v="1"/>
    <d v="1995-01-09T00:00:00"/>
    <d v="1995-02-06T00:00:00"/>
    <d v="1995-01-13T00:00:00"/>
    <n v="2"/>
    <n v="20.39"/>
    <s v="Mère Paillarde"/>
    <s v="43 rue St. Laurent"/>
    <x v="41"/>
    <s v="Québec"/>
    <s v="H1J 1C3"/>
    <x v="16"/>
  </r>
  <r>
    <n v="10377"/>
    <x v="56"/>
    <n v="1"/>
    <d v="1995-01-09T00:00:00"/>
    <d v="1995-02-06T00:00:00"/>
    <d v="1995-01-13T00:00:00"/>
    <n v="3"/>
    <n v="22.21"/>
    <s v="Seven Seas Imports"/>
    <s v="90 Wadhurst Rd."/>
    <x v="28"/>
    <s v=""/>
    <s v="OX15 4NB"/>
    <x v="13"/>
  </r>
  <r>
    <n v="10378"/>
    <x v="14"/>
    <n v="5"/>
    <d v="1995-01-10T00:00:00"/>
    <d v="1995-02-07T00:00:00"/>
    <d v="1995-01-19T00:00:00"/>
    <n v="3"/>
    <n v="5.44"/>
    <s v="Folk och fä HB"/>
    <s v="Åkergatan 24"/>
    <x v="13"/>
    <s v=""/>
    <s v="S-844 67"/>
    <x v="9"/>
  </r>
  <r>
    <n v="10379"/>
    <x v="12"/>
    <n v="2"/>
    <d v="1995-01-11T00:00:00"/>
    <d v="1995-02-08T00:00:00"/>
    <d v="1995-01-13T00:00:00"/>
    <n v="1"/>
    <n v="45.03"/>
    <s v="Que Delícia"/>
    <s v="Rua da Panificadora, 12"/>
    <x v="2"/>
    <s v="RJ"/>
    <s v="02389-673"/>
    <x v="2"/>
  </r>
  <r>
    <n v="10380"/>
    <x v="34"/>
    <n v="8"/>
    <d v="1995-01-12T00:00:00"/>
    <d v="1995-02-09T00:00:00"/>
    <d v="1995-02-16T00:00:00"/>
    <n v="3"/>
    <n v="35.03"/>
    <s v="Hungry Owl All-Night Grocers"/>
    <s v="8 Johnstown Road"/>
    <x v="30"/>
    <s v="Co. Cork"/>
    <s v=""/>
    <x v="14"/>
  </r>
  <r>
    <n v="10381"/>
    <x v="28"/>
    <n v="3"/>
    <d v="1995-01-12T00:00:00"/>
    <d v="1995-02-09T00:00:00"/>
    <d v="1995-01-13T00:00:00"/>
    <n v="3"/>
    <n v="7.99"/>
    <s v="LILA-Supermercado"/>
    <s v="Carrera 52 con Ave. Bolívar #65-98 Llano Largo"/>
    <x v="26"/>
    <s v="Lara"/>
    <s v="3508"/>
    <x v="5"/>
  </r>
  <r>
    <n v="10382"/>
    <x v="9"/>
    <n v="4"/>
    <d v="1995-01-13T00:00:00"/>
    <d v="1995-02-10T00:00:00"/>
    <d v="1995-01-16T00:00:00"/>
    <n v="1"/>
    <n v="94.77"/>
    <s v="Ernst Handel"/>
    <s v="Kirchgasse 6"/>
    <x v="9"/>
    <s v=""/>
    <s v="8010"/>
    <x v="6"/>
  </r>
  <r>
    <n v="10383"/>
    <x v="55"/>
    <n v="8"/>
    <d v="1995-01-16T00:00:00"/>
    <d v="1995-02-13T00:00:00"/>
    <d v="1995-01-18T00:00:00"/>
    <n v="3"/>
    <n v="34.24"/>
    <s v="Around the Horn"/>
    <s v="Brook Farm_x000a_Stratford St. Mary"/>
    <x v="45"/>
    <s v="Essex"/>
    <s v="CO7 6JX"/>
    <x v="13"/>
  </r>
  <r>
    <n v="10384"/>
    <x v="25"/>
    <n v="3"/>
    <d v="1995-01-16T00:00:00"/>
    <d v="1995-02-13T00:00:00"/>
    <d v="1995-01-20T00:00:00"/>
    <n v="3"/>
    <n v="168.64"/>
    <s v="Berglunds snabbköp"/>
    <s v="Berguvsvägen  8"/>
    <x v="23"/>
    <s v=""/>
    <s v="S-958 22"/>
    <x v="9"/>
  </r>
  <r>
    <n v="10385"/>
    <x v="20"/>
    <n v="1"/>
    <d v="1995-01-17T00:00:00"/>
    <d v="1995-02-14T00:00:00"/>
    <d v="1995-01-23T00:00:00"/>
    <n v="2"/>
    <n v="30.96"/>
    <s v="Split Rail Beer &amp; Ale"/>
    <s v="P.O. Box 555"/>
    <x v="19"/>
    <s v="WY"/>
    <s v="82520"/>
    <x v="8"/>
  </r>
  <r>
    <n v="10386"/>
    <x v="52"/>
    <n v="9"/>
    <d v="1995-01-18T00:00:00"/>
    <d v="1995-02-01T00:00:00"/>
    <d v="1995-01-25T00:00:00"/>
    <n v="3"/>
    <n v="13.99"/>
    <s v="Familia Arquibaldo"/>
    <s v="Rua Orós, 92"/>
    <x v="29"/>
    <s v="SP"/>
    <s v="05442-030"/>
    <x v="2"/>
  </r>
  <r>
    <n v="10387"/>
    <x v="65"/>
    <n v="1"/>
    <d v="1995-01-18T00:00:00"/>
    <d v="1995-02-15T00:00:00"/>
    <d v="1995-01-20T00:00:00"/>
    <n v="2"/>
    <n v="93.63"/>
    <s v="Santé Gourmet"/>
    <s v="Erling Skakkes gate 78"/>
    <x v="51"/>
    <s v=""/>
    <s v="4110"/>
    <x v="19"/>
  </r>
  <r>
    <n v="10388"/>
    <x v="56"/>
    <n v="2"/>
    <d v="1995-01-19T00:00:00"/>
    <d v="1995-02-16T00:00:00"/>
    <d v="1995-01-20T00:00:00"/>
    <n v="1"/>
    <n v="34.86"/>
    <s v="Seven Seas Imports"/>
    <s v="90 Wadhurst Rd."/>
    <x v="28"/>
    <s v=""/>
    <s v="OX15 4NB"/>
    <x v="13"/>
  </r>
  <r>
    <n v="10389"/>
    <x v="66"/>
    <n v="4"/>
    <d v="1995-01-20T00:00:00"/>
    <d v="1995-02-17T00:00:00"/>
    <d v="1995-01-24T00:00:00"/>
    <n v="2"/>
    <n v="47.42"/>
    <s v="Bottom-Dollar Markets"/>
    <s v="23 Tsawassen Blvd."/>
    <x v="52"/>
    <s v="BC"/>
    <s v="T2F 8M4"/>
    <x v="16"/>
  </r>
  <r>
    <n v="10390"/>
    <x v="9"/>
    <n v="6"/>
    <d v="1995-01-23T00:00:00"/>
    <d v="1995-02-20T00:00:00"/>
    <d v="1995-01-26T00:00:00"/>
    <n v="1"/>
    <n v="126.38"/>
    <s v="Ernst Handel"/>
    <s v="Kirchgasse 6"/>
    <x v="9"/>
    <s v=""/>
    <s v="8010"/>
    <x v="6"/>
  </r>
  <r>
    <n v="10391"/>
    <x v="57"/>
    <n v="3"/>
    <d v="1995-01-23T00:00:00"/>
    <d v="1995-02-20T00:00:00"/>
    <d v="1995-01-31T00:00:00"/>
    <n v="3"/>
    <n v="5.45"/>
    <s v="Drachenblut Delikatessen"/>
    <s v="Walserweg 21"/>
    <x v="46"/>
    <s v=""/>
    <s v="52066"/>
    <x v="1"/>
  </r>
  <r>
    <n v="10392"/>
    <x v="54"/>
    <n v="2"/>
    <d v="1995-01-24T00:00:00"/>
    <d v="1995-02-21T00:00:00"/>
    <d v="1995-02-01T00:00:00"/>
    <n v="3"/>
    <n v="122.46"/>
    <s v="Piccolo und mehr"/>
    <s v="Geislweg 14"/>
    <x v="44"/>
    <s v=""/>
    <s v="5020"/>
    <x v="6"/>
  </r>
  <r>
    <n v="10393"/>
    <x v="45"/>
    <n v="1"/>
    <d v="1995-01-25T00:00:00"/>
    <d v="1995-02-22T00:00:00"/>
    <d v="1995-02-03T00:00:00"/>
    <n v="3"/>
    <n v="126.56"/>
    <s v="Save-a-lot Markets"/>
    <s v="187 Suffolk Ln."/>
    <x v="38"/>
    <s v="ID"/>
    <s v="83720"/>
    <x v="8"/>
  </r>
  <r>
    <n v="10394"/>
    <x v="64"/>
    <n v="1"/>
    <d v="1995-01-25T00:00:00"/>
    <d v="1995-02-22T00:00:00"/>
    <d v="1995-02-03T00:00:00"/>
    <n v="3"/>
    <n v="30.34"/>
    <s v="Hungry Coyote Import Store"/>
    <s v="City Center Plaza_x000a_516 Main St."/>
    <x v="50"/>
    <s v="OR"/>
    <s v="97827"/>
    <x v="8"/>
  </r>
  <r>
    <n v="10395"/>
    <x v="8"/>
    <n v="6"/>
    <d v="1995-01-26T00:00:00"/>
    <d v="1995-02-23T00:00:00"/>
    <d v="1995-02-03T00:00:00"/>
    <n v="1"/>
    <n v="184.41"/>
    <s v="HILARIÓN-Abastos"/>
    <s v="Carrera 22 con Ave. Carlos Soublette #8-35"/>
    <x v="8"/>
    <s v="Táchira"/>
    <s v="5022"/>
    <x v="5"/>
  </r>
  <r>
    <n v="10396"/>
    <x v="17"/>
    <n v="1"/>
    <d v="1995-01-27T00:00:00"/>
    <d v="1995-02-10T00:00:00"/>
    <d v="1995-02-06T00:00:00"/>
    <n v="3"/>
    <n v="135.35"/>
    <s v="Frankenversand"/>
    <s v="Berliner Platz 43"/>
    <x v="16"/>
    <s v=""/>
    <s v="80805"/>
    <x v="1"/>
  </r>
  <r>
    <n v="10397"/>
    <x v="50"/>
    <n v="5"/>
    <d v="1995-01-27T00:00:00"/>
    <d v="1995-02-24T00:00:00"/>
    <d v="1995-02-02T00:00:00"/>
    <n v="1"/>
    <n v="60.26"/>
    <s v="Princesa Isabel Vinhos"/>
    <s v="Estrada da saúde n. 58"/>
    <x v="39"/>
    <s v=""/>
    <s v="1756"/>
    <x v="15"/>
  </r>
  <r>
    <n v="10398"/>
    <x v="45"/>
    <n v="2"/>
    <d v="1995-01-30T00:00:00"/>
    <d v="1995-02-27T00:00:00"/>
    <d v="1995-02-09T00:00:00"/>
    <n v="3"/>
    <n v="89.16"/>
    <s v="Save-a-lot Markets"/>
    <s v="187 Suffolk Ln."/>
    <x v="38"/>
    <s v="ID"/>
    <s v="83720"/>
    <x v="8"/>
  </r>
  <r>
    <n v="10399"/>
    <x v="61"/>
    <n v="8"/>
    <d v="1995-01-31T00:00:00"/>
    <d v="1995-02-14T00:00:00"/>
    <d v="1995-02-08T00:00:00"/>
    <n v="3"/>
    <n v="27.36"/>
    <s v="Vaffeljernet"/>
    <s v="Smagsløget 45"/>
    <x v="48"/>
    <s v=""/>
    <s v="8200"/>
    <x v="17"/>
  </r>
  <r>
    <n v="10400"/>
    <x v="58"/>
    <n v="1"/>
    <d v="1995-02-01T00:00:00"/>
    <d v="1995-03-01T00:00:00"/>
    <d v="1995-02-16T00:00:00"/>
    <n v="3"/>
    <n v="83.93"/>
    <s v="Eastern Connection"/>
    <s v="35 King George"/>
    <x v="28"/>
    <s v=""/>
    <s v="WX3 6FW"/>
    <x v="13"/>
  </r>
  <r>
    <n v="10401"/>
    <x v="13"/>
    <n v="1"/>
    <d v="1995-02-01T00:00:00"/>
    <d v="1995-03-01T00:00:00"/>
    <d v="1995-02-10T00:00:00"/>
    <n v="1"/>
    <n v="12.51"/>
    <s v="Rattlesnake Canyon Grocery"/>
    <s v="2817 Milton Dr."/>
    <x v="12"/>
    <s v="NM"/>
    <s v="87110"/>
    <x v="8"/>
  </r>
  <r>
    <n v="10402"/>
    <x v="9"/>
    <n v="8"/>
    <d v="1995-02-02T00:00:00"/>
    <d v="1995-03-16T00:00:00"/>
    <d v="1995-02-10T00:00:00"/>
    <n v="2"/>
    <n v="67.88"/>
    <s v="Ernst Handel"/>
    <s v="Kirchgasse 6"/>
    <x v="9"/>
    <s v=""/>
    <s v="8010"/>
    <x v="6"/>
  </r>
  <r>
    <n v="10403"/>
    <x v="9"/>
    <n v="4"/>
    <d v="1995-02-03T00:00:00"/>
    <d v="1995-03-03T00:00:00"/>
    <d v="1995-02-09T00:00:00"/>
    <n v="3"/>
    <n v="73.790000000000006"/>
    <s v="Ernst Handel"/>
    <s v="Kirchgasse 6"/>
    <x v="9"/>
    <s v=""/>
    <s v="8010"/>
    <x v="6"/>
  </r>
  <r>
    <n v="10404"/>
    <x v="22"/>
    <n v="2"/>
    <d v="1995-02-03T00:00:00"/>
    <d v="1995-03-03T00:00:00"/>
    <d v="1995-02-08T00:00:00"/>
    <n v="1"/>
    <n v="155.97"/>
    <s v="Magazzini Alimentari Riuniti"/>
    <s v="Via Ludovico il Moro 22"/>
    <x v="21"/>
    <s v=""/>
    <s v="24100"/>
    <x v="11"/>
  </r>
  <r>
    <n v="10405"/>
    <x v="67"/>
    <n v="1"/>
    <d v="1995-02-06T00:00:00"/>
    <d v="1995-03-06T00:00:00"/>
    <d v="1995-02-22T00:00:00"/>
    <n v="1"/>
    <n v="34.82"/>
    <s v="LINO-Delicateses"/>
    <s v="Ave. 5 de Mayo Porlamar"/>
    <x v="53"/>
    <s v="Nueva Esparta"/>
    <s v="4980"/>
    <x v="5"/>
  </r>
  <r>
    <n v="10406"/>
    <x v="62"/>
    <n v="7"/>
    <d v="1995-02-07T00:00:00"/>
    <d v="1995-03-21T00:00:00"/>
    <d v="1995-02-13T00:00:00"/>
    <n v="1"/>
    <n v="108.04"/>
    <s v="Queen Cozinha"/>
    <s v="Alameda dos Canàrios, 891"/>
    <x v="29"/>
    <s v="SP"/>
    <s v="05487-020"/>
    <x v="2"/>
  </r>
  <r>
    <n v="10407"/>
    <x v="11"/>
    <n v="2"/>
    <d v="1995-02-07T00:00:00"/>
    <d v="1995-03-07T00:00:00"/>
    <d v="1995-03-02T00:00:00"/>
    <n v="2"/>
    <n v="91.48"/>
    <s v="Ottilies Käseladen"/>
    <s v="Mehrheimerstr. 369"/>
    <x v="11"/>
    <s v=""/>
    <s v="50739"/>
    <x v="1"/>
  </r>
  <r>
    <n v="10408"/>
    <x v="68"/>
    <n v="8"/>
    <d v="1995-02-08T00:00:00"/>
    <d v="1995-03-08T00:00:00"/>
    <d v="1995-02-14T00:00:00"/>
    <n v="1"/>
    <n v="11.26"/>
    <s v="Folies gourmandes"/>
    <s v="184, chaussée de Tournai"/>
    <x v="54"/>
    <s v=""/>
    <s v="59000"/>
    <x v="0"/>
  </r>
  <r>
    <n v="10409"/>
    <x v="69"/>
    <n v="3"/>
    <d v="1995-02-09T00:00:00"/>
    <d v="1995-03-09T00:00:00"/>
    <d v="1995-02-14T00:00:00"/>
    <n v="1"/>
    <n v="29.83"/>
    <s v="Océano Atlántico Ltda."/>
    <s v="Ing. Gustavo Moncada 8585_x000a_Piso 20-A"/>
    <x v="55"/>
    <s v=""/>
    <s v="1010"/>
    <x v="20"/>
  </r>
  <r>
    <n v="10410"/>
    <x v="66"/>
    <n v="3"/>
    <d v="1995-02-10T00:00:00"/>
    <d v="1995-03-10T00:00:00"/>
    <d v="1995-02-15T00:00:00"/>
    <n v="3"/>
    <n v="2.4"/>
    <s v="Bottom-Dollar Markets"/>
    <s v="23 Tsawassen Blvd."/>
    <x v="52"/>
    <s v="BC"/>
    <s v="T2F 8M4"/>
    <x v="16"/>
  </r>
  <r>
    <n v="10411"/>
    <x v="66"/>
    <n v="9"/>
    <d v="1995-02-10T00:00:00"/>
    <d v="1995-03-10T00:00:00"/>
    <d v="1995-02-21T00:00:00"/>
    <n v="3"/>
    <n v="23.65"/>
    <s v="Bottom-Dollar Markets"/>
    <s v="23 Tsawassen Blvd."/>
    <x v="52"/>
    <s v="BC"/>
    <s v="T2F 8M4"/>
    <x v="16"/>
  </r>
  <r>
    <n v="10412"/>
    <x v="16"/>
    <n v="8"/>
    <d v="1995-02-13T00:00:00"/>
    <d v="1995-03-13T00:00:00"/>
    <d v="1995-02-15T00:00:00"/>
    <n v="2"/>
    <n v="3.77"/>
    <s v="Wartian Herkku"/>
    <s v="Torikatu 38"/>
    <x v="15"/>
    <s v=""/>
    <s v="90110"/>
    <x v="10"/>
  </r>
  <r>
    <n v="10413"/>
    <x v="53"/>
    <n v="3"/>
    <d v="1995-02-14T00:00:00"/>
    <d v="1995-03-14T00:00:00"/>
    <d v="1995-02-16T00:00:00"/>
    <n v="2"/>
    <n v="95.66"/>
    <s v="La maison d'Asie"/>
    <s v="1 rue Alsace-Lorraine"/>
    <x v="43"/>
    <s v=""/>
    <s v="31000"/>
    <x v="0"/>
  </r>
  <r>
    <n v="10414"/>
    <x v="52"/>
    <n v="2"/>
    <d v="1995-02-14T00:00:00"/>
    <d v="1995-03-14T00:00:00"/>
    <d v="1995-02-17T00:00:00"/>
    <n v="3"/>
    <n v="21.48"/>
    <s v="Familia Arquibaldo"/>
    <s v="Rua Orós, 92"/>
    <x v="29"/>
    <s v="SP"/>
    <s v="05442-030"/>
    <x v="2"/>
  </r>
  <r>
    <n v="10415"/>
    <x v="64"/>
    <n v="3"/>
    <d v="1995-02-15T00:00:00"/>
    <d v="1995-03-15T00:00:00"/>
    <d v="1995-02-24T00:00:00"/>
    <n v="1"/>
    <n v="0.2"/>
    <s v="Hungry Coyote Import Store"/>
    <s v="City Center Plaza_x000a_516 Main St."/>
    <x v="50"/>
    <s v="OR"/>
    <s v="97827"/>
    <x v="8"/>
  </r>
  <r>
    <n v="10416"/>
    <x v="16"/>
    <n v="8"/>
    <d v="1995-02-16T00:00:00"/>
    <d v="1995-03-16T00:00:00"/>
    <d v="1995-02-27T00:00:00"/>
    <n v="3"/>
    <n v="22.72"/>
    <s v="Wartian Herkku"/>
    <s v="Torikatu 38"/>
    <x v="15"/>
    <s v=""/>
    <s v="90110"/>
    <x v="10"/>
  </r>
  <r>
    <n v="10417"/>
    <x v="51"/>
    <n v="4"/>
    <d v="1995-02-16T00:00:00"/>
    <d v="1995-03-16T00:00:00"/>
    <d v="1995-02-28T00:00:00"/>
    <n v="3"/>
    <n v="70.290000000000006"/>
    <s v="Simons bistro"/>
    <s v="Vinbæltet 34"/>
    <x v="42"/>
    <s v=""/>
    <s v="1734"/>
    <x v="17"/>
  </r>
  <r>
    <n v="10418"/>
    <x v="21"/>
    <n v="4"/>
    <d v="1995-02-17T00:00:00"/>
    <d v="1995-03-17T00:00:00"/>
    <d v="1995-02-24T00:00:00"/>
    <n v="1"/>
    <n v="17.55"/>
    <s v="QUICK-Stop"/>
    <s v="Taucherstraße 10"/>
    <x v="20"/>
    <s v=""/>
    <s v="01307"/>
    <x v="1"/>
  </r>
  <r>
    <n v="10419"/>
    <x v="6"/>
    <n v="4"/>
    <d v="1995-02-20T00:00:00"/>
    <d v="1995-03-20T00:00:00"/>
    <d v="1995-03-02T00:00:00"/>
    <n v="2"/>
    <n v="137.35"/>
    <s v="Richter Supermarkt"/>
    <s v="Starenweg 5"/>
    <x v="6"/>
    <s v=""/>
    <s v="1204"/>
    <x v="4"/>
  </r>
  <r>
    <n v="10420"/>
    <x v="7"/>
    <n v="3"/>
    <d v="1995-02-21T00:00:00"/>
    <d v="1995-03-21T00:00:00"/>
    <d v="1995-02-27T00:00:00"/>
    <n v="1"/>
    <n v="44.12"/>
    <s v="Wellington Importadora"/>
    <s v="Rua do Mercado, 12"/>
    <x v="7"/>
    <s v="SP"/>
    <s v="08737-363"/>
    <x v="2"/>
  </r>
  <r>
    <n v="10421"/>
    <x v="12"/>
    <n v="8"/>
    <d v="1995-02-21T00:00:00"/>
    <d v="1995-04-04T00:00:00"/>
    <d v="1995-02-27T00:00:00"/>
    <n v="1"/>
    <n v="99.23"/>
    <s v="Que Delícia"/>
    <s v="Rua da Panificadora, 12"/>
    <x v="2"/>
    <s v="RJ"/>
    <s v="02389-673"/>
    <x v="2"/>
  </r>
  <r>
    <n v="10422"/>
    <x v="70"/>
    <n v="2"/>
    <d v="1995-02-22T00:00:00"/>
    <d v="1995-03-22T00:00:00"/>
    <d v="1995-03-03T00:00:00"/>
    <n v="1"/>
    <n v="3.02"/>
    <s v="Franchi S.p.A."/>
    <s v="Via Monte Bianco 34"/>
    <x v="56"/>
    <s v=""/>
    <s v="10100"/>
    <x v="11"/>
  </r>
  <r>
    <n v="10423"/>
    <x v="71"/>
    <n v="6"/>
    <d v="1995-02-23T00:00:00"/>
    <d v="1995-03-09T00:00:00"/>
    <d v="1995-03-27T00:00:00"/>
    <n v="3"/>
    <n v="24.5"/>
    <s v="Gourmet Lanchonetes"/>
    <s v="Av. Brasil, 442"/>
    <x v="57"/>
    <s v="SP"/>
    <s v="04876-786"/>
    <x v="2"/>
  </r>
  <r>
    <n v="10424"/>
    <x v="49"/>
    <n v="7"/>
    <d v="1995-02-23T00:00:00"/>
    <d v="1995-03-23T00:00:00"/>
    <d v="1995-02-27T00:00:00"/>
    <n v="2"/>
    <n v="370.61"/>
    <s v="Mère Paillarde"/>
    <s v="43 rue St. Laurent"/>
    <x v="41"/>
    <s v="Québec"/>
    <s v="H1J 1C3"/>
    <x v="16"/>
  </r>
  <r>
    <n v="10425"/>
    <x v="53"/>
    <n v="6"/>
    <d v="1995-02-24T00:00:00"/>
    <d v="1995-03-24T00:00:00"/>
    <d v="1995-03-17T00:00:00"/>
    <n v="2"/>
    <n v="7.93"/>
    <s v="La maison d'Asie"/>
    <s v="1 rue Alsace-Lorraine"/>
    <x v="43"/>
    <s v=""/>
    <s v="31000"/>
    <x v="0"/>
  </r>
  <r>
    <n v="10426"/>
    <x v="60"/>
    <n v="4"/>
    <d v="1995-02-27T00:00:00"/>
    <d v="1995-03-27T00:00:00"/>
    <d v="1995-03-09T00:00:00"/>
    <n v="1"/>
    <n v="18.690000000000001"/>
    <s v="Galería del gastronómo"/>
    <s v="Rambla de Cataluña, 23"/>
    <x v="47"/>
    <s v=""/>
    <s v="8022"/>
    <x v="12"/>
  </r>
  <r>
    <n v="10427"/>
    <x v="54"/>
    <n v="4"/>
    <d v="1995-02-27T00:00:00"/>
    <d v="1995-03-27T00:00:00"/>
    <d v="1995-04-03T00:00:00"/>
    <n v="2"/>
    <n v="31.29"/>
    <s v="Piccolo und mehr"/>
    <s v="Geislweg 14"/>
    <x v="44"/>
    <s v=""/>
    <s v="5020"/>
    <x v="6"/>
  </r>
  <r>
    <n v="10428"/>
    <x v="30"/>
    <n v="7"/>
    <d v="1995-02-28T00:00:00"/>
    <d v="1995-03-28T00:00:00"/>
    <d v="1995-03-07T00:00:00"/>
    <n v="1"/>
    <n v="11.09"/>
    <s v="Reggiani Caseifici"/>
    <s v="Strada Provinciale 124"/>
    <x v="27"/>
    <s v=""/>
    <s v="42100"/>
    <x v="11"/>
  </r>
  <r>
    <n v="10429"/>
    <x v="34"/>
    <n v="3"/>
    <d v="1995-03-01T00:00:00"/>
    <d v="1995-04-12T00:00:00"/>
    <d v="1995-03-10T00:00:00"/>
    <n v="2"/>
    <n v="56.63"/>
    <s v="Hungry Owl All-Night Grocers"/>
    <s v="8 Johnstown Road"/>
    <x v="30"/>
    <s v="Co. Cork"/>
    <s v=""/>
    <x v="14"/>
  </r>
  <r>
    <n v="10430"/>
    <x v="9"/>
    <n v="4"/>
    <d v="1995-03-02T00:00:00"/>
    <d v="1995-03-16T00:00:00"/>
    <d v="1995-03-06T00:00:00"/>
    <n v="1"/>
    <n v="458.78"/>
    <s v="Ernst Handel"/>
    <s v="Kirchgasse 6"/>
    <x v="9"/>
    <s v=""/>
    <s v="8010"/>
    <x v="6"/>
  </r>
  <r>
    <n v="10431"/>
    <x v="66"/>
    <n v="4"/>
    <d v="1995-03-02T00:00:00"/>
    <d v="1995-03-16T00:00:00"/>
    <d v="1995-03-10T00:00:00"/>
    <n v="2"/>
    <n v="44.17"/>
    <s v="Bottom-Dollar Markets"/>
    <s v="23 Tsawassen Blvd."/>
    <x v="52"/>
    <s v="BC"/>
    <s v="T2F 8M4"/>
    <x v="16"/>
  </r>
  <r>
    <n v="10432"/>
    <x v="20"/>
    <n v="3"/>
    <d v="1995-03-03T00:00:00"/>
    <d v="1995-03-17T00:00:00"/>
    <d v="1995-03-10T00:00:00"/>
    <n v="2"/>
    <n v="4.34"/>
    <s v="Split Rail Beer &amp; Ale"/>
    <s v="P.O. Box 555"/>
    <x v="19"/>
    <s v="WY"/>
    <s v="82520"/>
    <x v="8"/>
  </r>
  <r>
    <n v="10433"/>
    <x v="50"/>
    <n v="3"/>
    <d v="1995-03-06T00:00:00"/>
    <d v="1995-04-03T00:00:00"/>
    <d v="1995-04-04T00:00:00"/>
    <n v="3"/>
    <n v="73.83"/>
    <s v="Princesa Isabel Vinhos"/>
    <s v="Estrada da saúde n. 58"/>
    <x v="39"/>
    <s v=""/>
    <s v="1756"/>
    <x v="15"/>
  </r>
  <r>
    <n v="10434"/>
    <x v="14"/>
    <n v="3"/>
    <d v="1995-03-06T00:00:00"/>
    <d v="1995-04-03T00:00:00"/>
    <d v="1995-03-16T00:00:00"/>
    <n v="2"/>
    <n v="17.920000000000002"/>
    <s v="Folk och fä HB"/>
    <s v="Åkergatan 24"/>
    <x v="13"/>
    <s v=""/>
    <s v="S-844 67"/>
    <x v="9"/>
  </r>
  <r>
    <n v="10435"/>
    <x v="72"/>
    <n v="8"/>
    <d v="1995-03-07T00:00:00"/>
    <d v="1995-04-18T00:00:00"/>
    <d v="1995-03-10T00:00:00"/>
    <n v="2"/>
    <n v="9.2100000000000009"/>
    <s v="Consolidated Holdings"/>
    <s v="Berkeley Gardens_x000a_12  Brewery "/>
    <x v="28"/>
    <s v=""/>
    <s v="WX1 6LT"/>
    <x v="13"/>
  </r>
  <r>
    <n v="10436"/>
    <x v="15"/>
    <n v="3"/>
    <d v="1995-03-08T00:00:00"/>
    <d v="1995-04-05T00:00:00"/>
    <d v="1995-03-14T00:00:00"/>
    <n v="2"/>
    <n v="156.66"/>
    <s v="Blondel père et fils"/>
    <s v="24, place Kléber"/>
    <x v="14"/>
    <s v=""/>
    <s v="67000"/>
    <x v="0"/>
  </r>
  <r>
    <n v="10437"/>
    <x v="16"/>
    <n v="8"/>
    <d v="1995-03-08T00:00:00"/>
    <d v="1995-04-05T00:00:00"/>
    <d v="1995-03-15T00:00:00"/>
    <n v="1"/>
    <n v="19.97"/>
    <s v="Wartian Herkku"/>
    <s v="Torikatu 38"/>
    <x v="15"/>
    <s v=""/>
    <s v="90110"/>
    <x v="10"/>
  </r>
  <r>
    <n v="10438"/>
    <x v="1"/>
    <n v="3"/>
    <d v="1995-03-09T00:00:00"/>
    <d v="1995-04-06T00:00:00"/>
    <d v="1995-03-17T00:00:00"/>
    <n v="2"/>
    <n v="8.24"/>
    <s v="Toms Spezialitäten"/>
    <s v="Luisenstr. 48"/>
    <x v="1"/>
    <s v=""/>
    <s v="44087"/>
    <x v="1"/>
  </r>
  <r>
    <n v="10439"/>
    <x v="49"/>
    <n v="6"/>
    <d v="1995-03-10T00:00:00"/>
    <d v="1995-04-07T00:00:00"/>
    <d v="1995-03-13T00:00:00"/>
    <n v="3"/>
    <n v="4.07"/>
    <s v="Mère Paillarde"/>
    <s v="43 rue St. Laurent"/>
    <x v="41"/>
    <s v="Québec"/>
    <s v="H1J 1C3"/>
    <x v="16"/>
  </r>
  <r>
    <n v="10440"/>
    <x v="45"/>
    <n v="4"/>
    <d v="1995-03-13T00:00:00"/>
    <d v="1995-04-10T00:00:00"/>
    <d v="1995-03-31T00:00:00"/>
    <n v="2"/>
    <n v="86.53"/>
    <s v="Save-a-lot Markets"/>
    <s v="187 Suffolk Ln."/>
    <x v="38"/>
    <s v="ID"/>
    <s v="83720"/>
    <x v="8"/>
  </r>
  <r>
    <n v="10441"/>
    <x v="37"/>
    <n v="3"/>
    <d v="1995-03-13T00:00:00"/>
    <d v="1995-04-24T00:00:00"/>
    <d v="1995-04-14T00:00:00"/>
    <n v="2"/>
    <n v="73.02"/>
    <s v="Old World Delicatessen"/>
    <s v="2743 Bering St."/>
    <x v="33"/>
    <s v="AK"/>
    <s v="99508"/>
    <x v="8"/>
  </r>
  <r>
    <n v="10442"/>
    <x v="9"/>
    <n v="3"/>
    <d v="1995-03-14T00:00:00"/>
    <d v="1995-04-11T00:00:00"/>
    <d v="1995-03-21T00:00:00"/>
    <n v="2"/>
    <n v="47.94"/>
    <s v="Ernst Handel"/>
    <s v="Kirchgasse 6"/>
    <x v="9"/>
    <s v=""/>
    <s v="8010"/>
    <x v="6"/>
  </r>
  <r>
    <n v="10443"/>
    <x v="30"/>
    <n v="8"/>
    <d v="1995-03-15T00:00:00"/>
    <d v="1995-04-12T00:00:00"/>
    <d v="1995-03-17T00:00:00"/>
    <n v="1"/>
    <n v="13.95"/>
    <s v="Reggiani Caseifici"/>
    <s v="Strada Provinciale 124"/>
    <x v="27"/>
    <s v=""/>
    <s v="42100"/>
    <x v="11"/>
  </r>
  <r>
    <n v="10444"/>
    <x v="25"/>
    <n v="3"/>
    <d v="1995-03-15T00:00:00"/>
    <d v="1995-04-12T00:00:00"/>
    <d v="1995-03-24T00:00:00"/>
    <n v="3"/>
    <n v="3.5"/>
    <s v="Berglunds snabbköp"/>
    <s v="Berguvsvägen  8"/>
    <x v="23"/>
    <s v=""/>
    <s v="S-958 22"/>
    <x v="9"/>
  </r>
  <r>
    <n v="10445"/>
    <x v="25"/>
    <n v="3"/>
    <d v="1995-03-16T00:00:00"/>
    <d v="1995-04-13T00:00:00"/>
    <d v="1995-03-23T00:00:00"/>
    <n v="1"/>
    <n v="9.3000000000000007"/>
    <s v="Berglunds snabbköp"/>
    <s v="Berguvsvägen  8"/>
    <x v="23"/>
    <s v=""/>
    <s v="S-958 22"/>
    <x v="9"/>
  </r>
  <r>
    <n v="10446"/>
    <x v="1"/>
    <n v="6"/>
    <d v="1995-03-17T00:00:00"/>
    <d v="1995-04-14T00:00:00"/>
    <d v="1995-03-22T00:00:00"/>
    <n v="1"/>
    <n v="14.68"/>
    <s v="Toms Spezialitäten"/>
    <s v="Luisenstr. 48"/>
    <x v="1"/>
    <s v=""/>
    <s v="44087"/>
    <x v="1"/>
  </r>
  <r>
    <n v="10447"/>
    <x v="29"/>
    <n v="4"/>
    <d v="1995-03-17T00:00:00"/>
    <d v="1995-04-14T00:00:00"/>
    <d v="1995-04-07T00:00:00"/>
    <n v="2"/>
    <n v="68.66"/>
    <s v="Ricardo Adocicados"/>
    <s v="Av. Copacabana, 267"/>
    <x v="2"/>
    <s v="RJ"/>
    <s v="02389-890"/>
    <x v="2"/>
  </r>
  <r>
    <n v="10448"/>
    <x v="73"/>
    <n v="4"/>
    <d v="1995-03-20T00:00:00"/>
    <d v="1995-04-17T00:00:00"/>
    <d v="1995-03-27T00:00:00"/>
    <n v="2"/>
    <n v="38.82"/>
    <s v="Rancho grande"/>
    <s v="Av. del Libertador 900"/>
    <x v="55"/>
    <s v=""/>
    <s v="1010"/>
    <x v="20"/>
  </r>
  <r>
    <n v="10449"/>
    <x v="15"/>
    <n v="3"/>
    <d v="1995-03-21T00:00:00"/>
    <d v="1995-04-18T00:00:00"/>
    <d v="1995-03-30T00:00:00"/>
    <n v="2"/>
    <n v="53.3"/>
    <s v="Blondel père et fils"/>
    <s v="24, place Kléber"/>
    <x v="14"/>
    <s v=""/>
    <s v="67000"/>
    <x v="0"/>
  </r>
  <r>
    <n v="10450"/>
    <x v="3"/>
    <n v="8"/>
    <d v="1995-03-22T00:00:00"/>
    <d v="1995-04-19T00:00:00"/>
    <d v="1995-04-11T00:00:00"/>
    <n v="2"/>
    <n v="7.23"/>
    <s v="Victuailles en stock"/>
    <s v="2, rue du Commerce"/>
    <x v="3"/>
    <s v=""/>
    <s v="69004"/>
    <x v="0"/>
  </r>
  <r>
    <n v="10451"/>
    <x v="21"/>
    <n v="4"/>
    <d v="1995-03-22T00:00:00"/>
    <d v="1995-04-05T00:00:00"/>
    <d v="1995-04-12T00:00:00"/>
    <n v="3"/>
    <n v="189.09"/>
    <s v="QUICK-Stop"/>
    <s v="Taucherstraße 10"/>
    <x v="20"/>
    <s v=""/>
    <s v="01307"/>
    <x v="1"/>
  </r>
  <r>
    <n v="10452"/>
    <x v="45"/>
    <n v="8"/>
    <d v="1995-03-23T00:00:00"/>
    <d v="1995-04-20T00:00:00"/>
    <d v="1995-03-29T00:00:00"/>
    <n v="1"/>
    <n v="140.26"/>
    <s v="Save-a-lot Markets"/>
    <s v="187 Suffolk Ln."/>
    <x v="38"/>
    <s v="ID"/>
    <s v="83720"/>
    <x v="8"/>
  </r>
  <r>
    <n v="10453"/>
    <x v="55"/>
    <n v="1"/>
    <d v="1995-03-24T00:00:00"/>
    <d v="1995-04-21T00:00:00"/>
    <d v="1995-03-29T00:00:00"/>
    <n v="2"/>
    <n v="25.36"/>
    <s v="Around the Horn"/>
    <s v="Brook Farm_x000a_Stratford St. Mary"/>
    <x v="45"/>
    <s v="Essex"/>
    <s v="CO7 6JX"/>
    <x v="13"/>
  </r>
  <r>
    <n v="10454"/>
    <x v="53"/>
    <n v="4"/>
    <d v="1995-03-24T00:00:00"/>
    <d v="1995-04-21T00:00:00"/>
    <d v="1995-03-28T00:00:00"/>
    <n v="3"/>
    <n v="2.74"/>
    <s v="La maison d'Asie"/>
    <s v="1 rue Alsace-Lorraine"/>
    <x v="43"/>
    <s v=""/>
    <s v="31000"/>
    <x v="0"/>
  </r>
  <r>
    <n v="10455"/>
    <x v="16"/>
    <n v="8"/>
    <d v="1995-03-27T00:00:00"/>
    <d v="1995-05-08T00:00:00"/>
    <d v="1995-04-03T00:00:00"/>
    <n v="2"/>
    <n v="180.45"/>
    <s v="Wartian Herkku"/>
    <s v="Torikatu 38"/>
    <x v="15"/>
    <s v=""/>
    <s v="90110"/>
    <x v="10"/>
  </r>
  <r>
    <n v="10456"/>
    <x v="44"/>
    <n v="8"/>
    <d v="1995-03-28T00:00:00"/>
    <d v="1995-05-09T00:00:00"/>
    <d v="1995-03-31T00:00:00"/>
    <n v="2"/>
    <n v="8.1199999999999992"/>
    <s v="Königlich Essen"/>
    <s v="Maubelstr. 90"/>
    <x v="37"/>
    <s v=""/>
    <s v="14776"/>
    <x v="1"/>
  </r>
  <r>
    <n v="10457"/>
    <x v="44"/>
    <n v="2"/>
    <d v="1995-03-28T00:00:00"/>
    <d v="1995-04-25T00:00:00"/>
    <d v="1995-04-03T00:00:00"/>
    <n v="1"/>
    <n v="11.57"/>
    <s v="Königlich Essen"/>
    <s v="Maubelstr. 90"/>
    <x v="37"/>
    <s v=""/>
    <s v="14776"/>
    <x v="1"/>
  </r>
  <r>
    <n v="10458"/>
    <x v="4"/>
    <n v="7"/>
    <d v="1995-03-29T00:00:00"/>
    <d v="1995-04-26T00:00:00"/>
    <d v="1995-04-04T00:00:00"/>
    <n v="3"/>
    <n v="147.06"/>
    <s v="Suprêmes délices"/>
    <s v="Boulevard Tirou, 255"/>
    <x v="4"/>
    <s v=""/>
    <s v="B-6000"/>
    <x v="3"/>
  </r>
  <r>
    <n v="10459"/>
    <x v="3"/>
    <n v="4"/>
    <d v="1995-03-30T00:00:00"/>
    <d v="1995-04-27T00:00:00"/>
    <d v="1995-03-31T00:00:00"/>
    <n v="2"/>
    <n v="25.09"/>
    <s v="Victuailles en stock"/>
    <s v="2, rue du Commerce"/>
    <x v="3"/>
    <s v=""/>
    <s v="69004"/>
    <x v="0"/>
  </r>
  <r>
    <n v="10460"/>
    <x v="14"/>
    <n v="8"/>
    <d v="1995-03-31T00:00:00"/>
    <d v="1995-04-28T00:00:00"/>
    <d v="1995-04-03T00:00:00"/>
    <n v="1"/>
    <n v="16.27"/>
    <s v="Folk och fä HB"/>
    <s v="Åkergatan 24"/>
    <x v="13"/>
    <s v=""/>
    <s v="S-844 67"/>
    <x v="9"/>
  </r>
  <r>
    <n v="10461"/>
    <x v="28"/>
    <n v="1"/>
    <d v="1995-03-31T00:00:00"/>
    <d v="1995-04-28T00:00:00"/>
    <d v="1995-04-05T00:00:00"/>
    <n v="3"/>
    <n v="148.61000000000001"/>
    <s v="LILA-Supermercado"/>
    <s v="Carrera 52 con Ave. Bolívar #65-98 Llano Largo"/>
    <x v="26"/>
    <s v="Lara"/>
    <s v="3508"/>
    <x v="5"/>
  </r>
  <r>
    <n v="10462"/>
    <x v="72"/>
    <n v="2"/>
    <d v="1995-04-03T00:00:00"/>
    <d v="1995-05-01T00:00:00"/>
    <d v="1995-04-18T00:00:00"/>
    <n v="1"/>
    <n v="6.17"/>
    <s v="Consolidated Holdings"/>
    <s v="Berkeley Gardens_x000a_12  Brewery "/>
    <x v="28"/>
    <s v=""/>
    <s v="WX1 6LT"/>
    <x v="13"/>
  </r>
  <r>
    <n v="10463"/>
    <x v="4"/>
    <n v="5"/>
    <d v="1995-04-04T00:00:00"/>
    <d v="1995-05-02T00:00:00"/>
    <d v="1995-04-06T00:00:00"/>
    <n v="3"/>
    <n v="14.78"/>
    <s v="Suprêmes délices"/>
    <s v="Boulevard Tirou, 255"/>
    <x v="4"/>
    <s v=""/>
    <s v="B-6000"/>
    <x v="3"/>
  </r>
  <r>
    <n v="10464"/>
    <x v="47"/>
    <n v="4"/>
    <d v="1995-04-04T00:00:00"/>
    <d v="1995-05-02T00:00:00"/>
    <d v="1995-04-14T00:00:00"/>
    <n v="2"/>
    <n v="89"/>
    <s v="Furia Bacalhau e Frutos do Mar"/>
    <s v="Jardim das rosas n. 32"/>
    <x v="39"/>
    <s v=""/>
    <s v="1675"/>
    <x v="15"/>
  </r>
  <r>
    <n v="10465"/>
    <x v="61"/>
    <n v="1"/>
    <d v="1995-04-05T00:00:00"/>
    <d v="1995-05-03T00:00:00"/>
    <d v="1995-04-14T00:00:00"/>
    <n v="3"/>
    <n v="145.04"/>
    <s v="Vaffeljernet"/>
    <s v="Smagsløget 45"/>
    <x v="48"/>
    <s v=""/>
    <s v="8200"/>
    <x v="17"/>
  </r>
  <r>
    <n v="10466"/>
    <x v="32"/>
    <n v="4"/>
    <d v="1995-04-06T00:00:00"/>
    <d v="1995-05-04T00:00:00"/>
    <d v="1995-04-13T00:00:00"/>
    <n v="1"/>
    <n v="11.93"/>
    <s v="Comércio Mineiro"/>
    <s v="Av. dos Lusíadas, 23"/>
    <x v="29"/>
    <s v="SP"/>
    <s v="05432-043"/>
    <x v="2"/>
  </r>
  <r>
    <n v="10467"/>
    <x v="22"/>
    <n v="8"/>
    <d v="1995-04-06T00:00:00"/>
    <d v="1995-05-04T00:00:00"/>
    <d v="1995-04-11T00:00:00"/>
    <n v="2"/>
    <n v="4.93"/>
    <s v="Magazzini Alimentari Riuniti"/>
    <s v="Via Ludovico il Moro 22"/>
    <x v="21"/>
    <s v=""/>
    <s v="24100"/>
    <x v="11"/>
  </r>
  <r>
    <n v="10468"/>
    <x v="44"/>
    <n v="3"/>
    <d v="1995-04-07T00:00:00"/>
    <d v="1995-05-05T00:00:00"/>
    <d v="1995-04-12T00:00:00"/>
    <n v="3"/>
    <n v="44.12"/>
    <s v="Königlich Essen"/>
    <s v="Maubelstr. 90"/>
    <x v="37"/>
    <s v=""/>
    <s v="14776"/>
    <x v="1"/>
  </r>
  <r>
    <n v="10469"/>
    <x v="19"/>
    <n v="1"/>
    <d v="1995-04-10T00:00:00"/>
    <d v="1995-05-08T00:00:00"/>
    <d v="1995-04-14T00:00:00"/>
    <n v="1"/>
    <n v="60.18"/>
    <s v="White Clover Markets"/>
    <s v="1029 - 12th Ave. S."/>
    <x v="18"/>
    <s v="WA"/>
    <s v="98124"/>
    <x v="8"/>
  </r>
  <r>
    <n v="10470"/>
    <x v="48"/>
    <n v="4"/>
    <d v="1995-04-11T00:00:00"/>
    <d v="1995-05-09T00:00:00"/>
    <d v="1995-04-14T00:00:00"/>
    <n v="2"/>
    <n v="64.56"/>
    <s v="Bon app'"/>
    <s v="12, rue des Bouchers"/>
    <x v="40"/>
    <s v=""/>
    <s v="13008"/>
    <x v="0"/>
  </r>
  <r>
    <n v="10471"/>
    <x v="31"/>
    <n v="2"/>
    <d v="1995-04-11T00:00:00"/>
    <d v="1995-05-09T00:00:00"/>
    <d v="1995-04-18T00:00:00"/>
    <n v="3"/>
    <n v="45.59"/>
    <s v="B's Beverages"/>
    <s v="Fauntleroy Circus"/>
    <x v="28"/>
    <s v=""/>
    <s v="EC2 5NT"/>
    <x v="13"/>
  </r>
  <r>
    <n v="10472"/>
    <x v="56"/>
    <n v="8"/>
    <d v="1995-04-12T00:00:00"/>
    <d v="1995-05-10T00:00:00"/>
    <d v="1995-04-19T00:00:00"/>
    <n v="1"/>
    <n v="4.2"/>
    <s v="Seven Seas Imports"/>
    <s v="90 Wadhurst Rd."/>
    <x v="28"/>
    <s v=""/>
    <s v="OX15 4NB"/>
    <x v="13"/>
  </r>
  <r>
    <n v="10473"/>
    <x v="42"/>
    <n v="1"/>
    <d v="1995-04-13T00:00:00"/>
    <d v="1995-04-27T00:00:00"/>
    <d v="1995-04-21T00:00:00"/>
    <n v="3"/>
    <n v="16.37"/>
    <s v="Island Trading"/>
    <s v="Garden House_x000a_Crowther Way"/>
    <x v="36"/>
    <s v="Isle of Wight"/>
    <s v="PO31 7PJ"/>
    <x v="13"/>
  </r>
  <r>
    <n v="10474"/>
    <x v="43"/>
    <n v="5"/>
    <d v="1995-04-13T00:00:00"/>
    <d v="1995-05-11T00:00:00"/>
    <d v="1995-04-21T00:00:00"/>
    <n v="2"/>
    <n v="83.49"/>
    <s v="Pericles Comidas clásicas"/>
    <s v="Calle Dr. Jorge Cash 321"/>
    <x v="10"/>
    <s v=""/>
    <s v="05033"/>
    <x v="7"/>
  </r>
  <r>
    <n v="10475"/>
    <x v="4"/>
    <n v="9"/>
    <d v="1995-04-14T00:00:00"/>
    <d v="1995-05-12T00:00:00"/>
    <d v="1995-05-05T00:00:00"/>
    <n v="1"/>
    <n v="68.52"/>
    <s v="Suprêmes délices"/>
    <s v="Boulevard Tirou, 255"/>
    <x v="4"/>
    <s v=""/>
    <s v="B-6000"/>
    <x v="3"/>
  </r>
  <r>
    <n v="10476"/>
    <x v="8"/>
    <n v="8"/>
    <d v="1995-04-17T00:00:00"/>
    <d v="1995-05-15T00:00:00"/>
    <d v="1995-04-24T00:00:00"/>
    <n v="3"/>
    <n v="4.41"/>
    <s v="HILARIÓN-Abastos"/>
    <s v="Carrera 22 con Ave. Carlos Soublette #8-35"/>
    <x v="8"/>
    <s v="Táchira"/>
    <s v="5022"/>
    <x v="5"/>
  </r>
  <r>
    <n v="10477"/>
    <x v="50"/>
    <n v="5"/>
    <d v="1995-04-17T00:00:00"/>
    <d v="1995-05-15T00:00:00"/>
    <d v="1995-04-25T00:00:00"/>
    <n v="2"/>
    <n v="13.02"/>
    <s v="Princesa Isabel Vinhos"/>
    <s v="Estrada da saúde n. 58"/>
    <x v="39"/>
    <s v=""/>
    <s v="1756"/>
    <x v="15"/>
  </r>
  <r>
    <n v="10478"/>
    <x v="3"/>
    <n v="2"/>
    <d v="1995-04-18T00:00:00"/>
    <d v="1995-05-02T00:00:00"/>
    <d v="1995-04-26T00:00:00"/>
    <n v="3"/>
    <n v="4.8099999999999996"/>
    <s v="Victuailles en stock"/>
    <s v="2, rue du Commerce"/>
    <x v="3"/>
    <s v=""/>
    <s v="69004"/>
    <x v="0"/>
  </r>
  <r>
    <n v="10479"/>
    <x v="13"/>
    <n v="3"/>
    <d v="1995-04-19T00:00:00"/>
    <d v="1995-05-17T00:00:00"/>
    <d v="1995-04-21T00:00:00"/>
    <n v="3"/>
    <n v="708.95"/>
    <s v="Rattlesnake Canyon Grocery"/>
    <s v="2817 Milton Dr."/>
    <x v="12"/>
    <s v="NM"/>
    <s v="87110"/>
    <x v="8"/>
  </r>
  <r>
    <n v="10480"/>
    <x v="68"/>
    <n v="6"/>
    <d v="1995-04-20T00:00:00"/>
    <d v="1995-05-18T00:00:00"/>
    <d v="1995-04-24T00:00:00"/>
    <n v="2"/>
    <n v="1.35"/>
    <s v="Folies gourmandes"/>
    <s v="184, chaussée de Tournai"/>
    <x v="54"/>
    <s v=""/>
    <s v="59000"/>
    <x v="0"/>
  </r>
  <r>
    <n v="10481"/>
    <x v="29"/>
    <n v="8"/>
    <d v="1995-04-20T00:00:00"/>
    <d v="1995-05-18T00:00:00"/>
    <d v="1995-04-25T00:00:00"/>
    <n v="2"/>
    <n v="64.33"/>
    <s v="Ricardo Adocicados"/>
    <s v="Av. Copacabana, 267"/>
    <x v="2"/>
    <s v="RJ"/>
    <s v="02389-890"/>
    <x v="2"/>
  </r>
  <r>
    <n v="10482"/>
    <x v="74"/>
    <n v="1"/>
    <d v="1995-04-21T00:00:00"/>
    <d v="1995-05-19T00:00:00"/>
    <d v="1995-05-11T00:00:00"/>
    <n v="3"/>
    <n v="7.48"/>
    <s v="Lazy K Kountry Store"/>
    <s v="12 Orchestra Terrace"/>
    <x v="58"/>
    <s v="WA"/>
    <s v="99362"/>
    <x v="8"/>
  </r>
  <r>
    <n v="10483"/>
    <x v="19"/>
    <n v="7"/>
    <d v="1995-04-24T00:00:00"/>
    <d v="1995-05-22T00:00:00"/>
    <d v="1995-05-26T00:00:00"/>
    <n v="2"/>
    <n v="15.28"/>
    <s v="White Clover Markets"/>
    <s v="1029 - 12th Ave. S."/>
    <x v="18"/>
    <s v="WA"/>
    <s v="98124"/>
    <x v="8"/>
  </r>
  <r>
    <n v="10484"/>
    <x v="31"/>
    <n v="3"/>
    <d v="1995-04-24T00:00:00"/>
    <d v="1995-05-22T00:00:00"/>
    <d v="1995-05-02T00:00:00"/>
    <n v="3"/>
    <n v="6.88"/>
    <s v="B's Beverages"/>
    <s v="Fauntleroy Circus"/>
    <x v="28"/>
    <s v=""/>
    <s v="EC2 5NT"/>
    <x v="13"/>
  </r>
  <r>
    <n v="10485"/>
    <x v="67"/>
    <n v="4"/>
    <d v="1995-04-25T00:00:00"/>
    <d v="1995-05-09T00:00:00"/>
    <d v="1995-05-01T00:00:00"/>
    <n v="2"/>
    <n v="64.45"/>
    <s v="LINO-Delicateses"/>
    <s v="Ave. 5 de Mayo Porlamar"/>
    <x v="53"/>
    <s v="Nueva Esparta"/>
    <s v="4980"/>
    <x v="5"/>
  </r>
  <r>
    <n v="10486"/>
    <x v="8"/>
    <n v="1"/>
    <d v="1995-04-26T00:00:00"/>
    <d v="1995-05-24T00:00:00"/>
    <d v="1995-05-03T00:00:00"/>
    <n v="2"/>
    <n v="30.53"/>
    <s v="HILARIÓN-Abastos"/>
    <s v="Carrera 22 con Ave. Carlos Soublette #8-35"/>
    <x v="8"/>
    <s v="Táchira"/>
    <s v="5022"/>
    <x v="5"/>
  </r>
  <r>
    <n v="10487"/>
    <x v="62"/>
    <n v="2"/>
    <d v="1995-04-26T00:00:00"/>
    <d v="1995-05-24T00:00:00"/>
    <d v="1995-04-28T00:00:00"/>
    <n v="2"/>
    <n v="71.069999999999993"/>
    <s v="Queen Cozinha"/>
    <s v="Alameda dos Canàrios, 891"/>
    <x v="29"/>
    <s v="SP"/>
    <s v="05487-020"/>
    <x v="2"/>
  </r>
  <r>
    <n v="10488"/>
    <x v="17"/>
    <n v="8"/>
    <d v="1995-04-27T00:00:00"/>
    <d v="1995-05-25T00:00:00"/>
    <d v="1995-05-03T00:00:00"/>
    <n v="2"/>
    <n v="4.93"/>
    <s v="Frankenversand"/>
    <s v="Berliner Platz 43"/>
    <x v="16"/>
    <s v=""/>
    <s v="80805"/>
    <x v="1"/>
  </r>
  <r>
    <n v="10489"/>
    <x v="54"/>
    <n v="6"/>
    <d v="1995-04-28T00:00:00"/>
    <d v="1995-05-26T00:00:00"/>
    <d v="1995-05-10T00:00:00"/>
    <n v="2"/>
    <n v="5.29"/>
    <s v="Piccolo und mehr"/>
    <s v="Geislweg 14"/>
    <x v="44"/>
    <s v=""/>
    <s v="5020"/>
    <x v="6"/>
  </r>
  <r>
    <n v="10490"/>
    <x v="8"/>
    <n v="7"/>
    <d v="1995-05-01T00:00:00"/>
    <d v="1995-05-29T00:00:00"/>
    <d v="1995-05-04T00:00:00"/>
    <n v="2"/>
    <n v="210.19"/>
    <s v="HILARIÓN-Abastos"/>
    <s v="Carrera 22 con Ave. Carlos Soublette #8-35"/>
    <x v="8"/>
    <s v="Táchira"/>
    <s v="5022"/>
    <x v="5"/>
  </r>
  <r>
    <n v="10491"/>
    <x v="47"/>
    <n v="8"/>
    <d v="1995-05-01T00:00:00"/>
    <d v="1995-05-29T00:00:00"/>
    <d v="1995-05-09T00:00:00"/>
    <n v="3"/>
    <n v="16.96"/>
    <s v="Furia Bacalhau e Frutos do Mar"/>
    <s v="Jardim das rosas n. 32"/>
    <x v="39"/>
    <s v=""/>
    <s v="1675"/>
    <x v="15"/>
  </r>
  <r>
    <n v="10492"/>
    <x v="66"/>
    <n v="3"/>
    <d v="1995-05-02T00:00:00"/>
    <d v="1995-05-30T00:00:00"/>
    <d v="1995-05-12T00:00:00"/>
    <n v="1"/>
    <n v="62.89"/>
    <s v="Bottom-Dollar Markets"/>
    <s v="23 Tsawassen Blvd."/>
    <x v="52"/>
    <s v="BC"/>
    <s v="T2F 8M4"/>
    <x v="16"/>
  </r>
  <r>
    <n v="10493"/>
    <x v="53"/>
    <n v="4"/>
    <d v="1995-05-03T00:00:00"/>
    <d v="1995-05-31T00:00:00"/>
    <d v="1995-05-11T00:00:00"/>
    <n v="3"/>
    <n v="10.64"/>
    <s v="La maison d'Asie"/>
    <s v="1 rue Alsace-Lorraine"/>
    <x v="43"/>
    <s v=""/>
    <s v="31000"/>
    <x v="0"/>
  </r>
  <r>
    <n v="10494"/>
    <x v="32"/>
    <n v="4"/>
    <d v="1995-05-03T00:00:00"/>
    <d v="1995-05-31T00:00:00"/>
    <d v="1995-05-10T00:00:00"/>
    <n v="2"/>
    <n v="65.989999999999995"/>
    <s v="Comércio Mineiro"/>
    <s v="Av. dos Lusíadas, 23"/>
    <x v="29"/>
    <s v="SP"/>
    <s v="05432-043"/>
    <x v="2"/>
  </r>
  <r>
    <n v="10495"/>
    <x v="75"/>
    <n v="3"/>
    <d v="1995-05-04T00:00:00"/>
    <d v="1995-06-01T00:00:00"/>
    <d v="1995-05-12T00:00:00"/>
    <n v="3"/>
    <n v="4.6500000000000004"/>
    <s v="Laughing Bacchus Wine Cellars"/>
    <s v="2319 Elm St."/>
    <x v="59"/>
    <s v="BC"/>
    <s v="V3F 2K1"/>
    <x v="16"/>
  </r>
  <r>
    <n v="10496"/>
    <x v="33"/>
    <n v="7"/>
    <d v="1995-05-05T00:00:00"/>
    <d v="1995-06-02T00:00:00"/>
    <d v="1995-05-08T00:00:00"/>
    <n v="2"/>
    <n v="46.77"/>
    <s v="Tradição Hipermercados"/>
    <s v="Av. Inês de Castro, 414"/>
    <x v="29"/>
    <s v="SP"/>
    <s v="05634-030"/>
    <x v="2"/>
  </r>
  <r>
    <n v="10497"/>
    <x v="26"/>
    <n v="7"/>
    <d v="1995-05-05T00:00:00"/>
    <d v="1995-06-02T00:00:00"/>
    <d v="1995-05-08T00:00:00"/>
    <n v="1"/>
    <n v="36.21"/>
    <s v="Lehmanns Marktstand"/>
    <s v="Magazinweg 7"/>
    <x v="24"/>
    <s v=""/>
    <s v="60528"/>
    <x v="1"/>
  </r>
  <r>
    <n v="10498"/>
    <x v="8"/>
    <n v="8"/>
    <d v="1995-05-08T00:00:00"/>
    <d v="1995-06-05T00:00:00"/>
    <d v="1995-05-12T00:00:00"/>
    <n v="2"/>
    <n v="29.75"/>
    <s v="HILARIÓN-Abastos"/>
    <s v="Carrera 22 con Ave. Carlos Soublette #8-35"/>
    <x v="8"/>
    <s v="Táchira"/>
    <s v="5022"/>
    <x v="5"/>
  </r>
  <r>
    <n v="10499"/>
    <x v="28"/>
    <n v="4"/>
    <d v="1995-05-09T00:00:00"/>
    <d v="1995-06-06T00:00:00"/>
    <d v="1995-05-17T00:00:00"/>
    <n v="2"/>
    <n v="102.02"/>
    <s v="LILA-Supermercado"/>
    <s v="Carrera 52 con Ave. Bolívar #65-98 Llano Largo"/>
    <x v="26"/>
    <s v="Lara"/>
    <s v="3508"/>
    <x v="5"/>
  </r>
  <r>
    <n v="10500"/>
    <x v="53"/>
    <n v="6"/>
    <d v="1995-05-10T00:00:00"/>
    <d v="1995-06-07T00:00:00"/>
    <d v="1995-05-18T00:00:00"/>
    <n v="1"/>
    <n v="42.68"/>
    <s v="La maison d'Asie"/>
    <s v="1 rue Alsace-Lorraine"/>
    <x v="43"/>
    <s v=""/>
    <s v="31000"/>
    <x v="0"/>
  </r>
  <r>
    <n v="10501"/>
    <x v="76"/>
    <n v="9"/>
    <d v="1995-05-10T00:00:00"/>
    <d v="1995-06-07T00:00:00"/>
    <d v="1995-05-17T00:00:00"/>
    <n v="3"/>
    <n v="8.85"/>
    <s v="Blauer See Delikatessen"/>
    <s v="Forsterstr. 57"/>
    <x v="60"/>
    <s v=""/>
    <s v="68306"/>
    <x v="1"/>
  </r>
  <r>
    <n v="10502"/>
    <x v="43"/>
    <n v="2"/>
    <d v="1995-05-11T00:00:00"/>
    <d v="1995-06-08T00:00:00"/>
    <d v="1995-05-30T00:00:00"/>
    <n v="1"/>
    <n v="69.319999999999993"/>
    <s v="Pericles Comidas clásicas"/>
    <s v="Calle Dr. Jorge Cash 321"/>
    <x v="10"/>
    <s v=""/>
    <s v="05033"/>
    <x v="7"/>
  </r>
  <r>
    <n v="10503"/>
    <x v="34"/>
    <n v="6"/>
    <d v="1995-05-12T00:00:00"/>
    <d v="1995-06-09T00:00:00"/>
    <d v="1995-05-17T00:00:00"/>
    <n v="2"/>
    <n v="16.739999999999998"/>
    <s v="Hungry Owl All-Night Grocers"/>
    <s v="8 Johnstown Road"/>
    <x v="30"/>
    <s v="Co. Cork"/>
    <s v=""/>
    <x v="14"/>
  </r>
  <r>
    <n v="10504"/>
    <x v="19"/>
    <n v="4"/>
    <d v="1995-05-12T00:00:00"/>
    <d v="1995-06-09T00:00:00"/>
    <d v="1995-05-19T00:00:00"/>
    <n v="3"/>
    <n v="59.13"/>
    <s v="White Clover Markets"/>
    <s v="1029 - 12th Ave. S."/>
    <x v="18"/>
    <s v="WA"/>
    <s v="98124"/>
    <x v="8"/>
  </r>
  <r>
    <n v="10505"/>
    <x v="49"/>
    <n v="3"/>
    <d v="1995-05-15T00:00:00"/>
    <d v="1995-06-12T00:00:00"/>
    <d v="1995-05-22T00:00:00"/>
    <n v="3"/>
    <n v="7.13"/>
    <s v="Mère Paillarde"/>
    <s v="43 rue St. Laurent"/>
    <x v="41"/>
    <s v="Québec"/>
    <s v="H1J 1C3"/>
    <x v="16"/>
  </r>
  <r>
    <n v="10506"/>
    <x v="44"/>
    <n v="9"/>
    <d v="1995-05-16T00:00:00"/>
    <d v="1995-06-13T00:00:00"/>
    <d v="1995-06-02T00:00:00"/>
    <n v="2"/>
    <n v="21.19"/>
    <s v="Königlich Essen"/>
    <s v="Maubelstr. 90"/>
    <x v="37"/>
    <s v=""/>
    <s v="14776"/>
    <x v="1"/>
  </r>
  <r>
    <n v="10507"/>
    <x v="59"/>
    <n v="7"/>
    <d v="1995-05-16T00:00:00"/>
    <d v="1995-06-13T00:00:00"/>
    <d v="1995-05-23T00:00:00"/>
    <n v="1"/>
    <n v="47.45"/>
    <s v="Antonio Moreno Taquería"/>
    <s v="Mataderos  2312"/>
    <x v="10"/>
    <s v=""/>
    <s v="05023"/>
    <x v="7"/>
  </r>
  <r>
    <n v="10508"/>
    <x v="11"/>
    <n v="1"/>
    <d v="1995-05-17T00:00:00"/>
    <d v="1995-06-14T00:00:00"/>
    <d v="1995-06-13T00:00:00"/>
    <n v="2"/>
    <n v="4.99"/>
    <s v="Ottilies Käseladen"/>
    <s v="Mehrheimerstr. 369"/>
    <x v="11"/>
    <s v=""/>
    <s v="50739"/>
    <x v="1"/>
  </r>
  <r>
    <n v="10509"/>
    <x v="76"/>
    <n v="4"/>
    <d v="1995-05-18T00:00:00"/>
    <d v="1995-06-15T00:00:00"/>
    <d v="1995-05-30T00:00:00"/>
    <n v="1"/>
    <n v="0.15"/>
    <s v="Blauer See Delikatessen"/>
    <s v="Forsterstr. 57"/>
    <x v="60"/>
    <s v=""/>
    <s v="68306"/>
    <x v="1"/>
  </r>
  <r>
    <n v="10510"/>
    <x v="45"/>
    <n v="6"/>
    <d v="1995-05-19T00:00:00"/>
    <d v="1995-06-16T00:00:00"/>
    <d v="1995-05-29T00:00:00"/>
    <n v="3"/>
    <n v="367.63"/>
    <s v="Save-a-lot Markets"/>
    <s v="187 Suffolk Ln."/>
    <x v="38"/>
    <s v="ID"/>
    <s v="83720"/>
    <x v="8"/>
  </r>
  <r>
    <n v="10511"/>
    <x v="48"/>
    <n v="4"/>
    <d v="1995-05-19T00:00:00"/>
    <d v="1995-06-16T00:00:00"/>
    <d v="1995-05-22T00:00:00"/>
    <n v="3"/>
    <n v="350.64"/>
    <s v="Bon app'"/>
    <s v="12, rue des Bouchers"/>
    <x v="40"/>
    <s v=""/>
    <s v="13008"/>
    <x v="0"/>
  </r>
  <r>
    <n v="10512"/>
    <x v="52"/>
    <n v="7"/>
    <d v="1995-05-22T00:00:00"/>
    <d v="1995-06-19T00:00:00"/>
    <d v="1995-05-25T00:00:00"/>
    <n v="2"/>
    <n v="3.53"/>
    <s v="Familia Arquibaldo"/>
    <s v="Rua Orós, 92"/>
    <x v="29"/>
    <s v="SP"/>
    <s v="05442-030"/>
    <x v="2"/>
  </r>
  <r>
    <n v="10513"/>
    <x v="35"/>
    <n v="7"/>
    <d v="1995-05-23T00:00:00"/>
    <d v="1995-07-04T00:00:00"/>
    <d v="1995-05-29T00:00:00"/>
    <n v="1"/>
    <n v="105.65"/>
    <s v="Die Wandernde Kuh"/>
    <s v="Adenauerallee 900"/>
    <x v="31"/>
    <s v=""/>
    <s v="70563"/>
    <x v="1"/>
  </r>
  <r>
    <n v="10514"/>
    <x v="9"/>
    <n v="3"/>
    <d v="1995-05-23T00:00:00"/>
    <d v="1995-06-20T00:00:00"/>
    <d v="1995-06-16T00:00:00"/>
    <n v="2"/>
    <n v="789.95"/>
    <s v="Ernst Handel"/>
    <s v="Kirchgasse 6"/>
    <x v="9"/>
    <s v=""/>
    <s v="8010"/>
    <x v="6"/>
  </r>
  <r>
    <n v="10515"/>
    <x v="21"/>
    <n v="2"/>
    <d v="1995-05-24T00:00:00"/>
    <d v="1995-06-07T00:00:00"/>
    <d v="1995-06-23T00:00:00"/>
    <n v="1"/>
    <n v="204.47"/>
    <s v="QUICK-Stop"/>
    <s v="Taucherstraße 10"/>
    <x v="20"/>
    <s v=""/>
    <s v="01307"/>
    <x v="1"/>
  </r>
  <r>
    <n v="10516"/>
    <x v="34"/>
    <n v="2"/>
    <d v="1995-05-25T00:00:00"/>
    <d v="1995-06-22T00:00:00"/>
    <d v="1995-06-01T00:00:00"/>
    <n v="3"/>
    <n v="62.78"/>
    <s v="Hungry Owl All-Night Grocers"/>
    <s v="8 Johnstown Road"/>
    <x v="30"/>
    <s v="Co. Cork"/>
    <s v=""/>
    <x v="14"/>
  </r>
  <r>
    <n v="10517"/>
    <x v="77"/>
    <n v="3"/>
    <d v="1995-05-25T00:00:00"/>
    <d v="1995-06-22T00:00:00"/>
    <d v="1995-05-30T00:00:00"/>
    <n v="3"/>
    <n v="32.07"/>
    <s v="North/South"/>
    <s v="South House_x000a_300 Queensbridge"/>
    <x v="28"/>
    <s v=""/>
    <s v="SW7 1RZ"/>
    <x v="13"/>
  </r>
  <r>
    <n v="10518"/>
    <x v="23"/>
    <n v="4"/>
    <d v="1995-05-26T00:00:00"/>
    <d v="1995-06-09T00:00:00"/>
    <d v="1995-06-05T00:00:00"/>
    <n v="2"/>
    <n v="218.15"/>
    <s v="Tortuga Restaurante"/>
    <s v="Avda. Azteca 123"/>
    <x v="10"/>
    <s v=""/>
    <s v="05033"/>
    <x v="7"/>
  </r>
  <r>
    <n v="10519"/>
    <x v="5"/>
    <n v="6"/>
    <d v="1995-05-29T00:00:00"/>
    <d v="1995-06-26T00:00:00"/>
    <d v="1995-06-01T00:00:00"/>
    <n v="3"/>
    <n v="91.76"/>
    <s v="Chop-suey Chinese"/>
    <s v="Hauptstr. 31"/>
    <x v="5"/>
    <s v=""/>
    <s v="3012"/>
    <x v="4"/>
  </r>
  <r>
    <n v="10520"/>
    <x v="65"/>
    <n v="7"/>
    <d v="1995-05-30T00:00:00"/>
    <d v="1995-06-27T00:00:00"/>
    <d v="1995-06-01T00:00:00"/>
    <n v="1"/>
    <n v="13.37"/>
    <s v="Santé Gourmet"/>
    <s v="Erling Skakkes gate 78"/>
    <x v="51"/>
    <s v=""/>
    <s v="4110"/>
    <x v="19"/>
  </r>
  <r>
    <n v="10521"/>
    <x v="78"/>
    <n v="8"/>
    <d v="1995-05-30T00:00:00"/>
    <d v="1995-06-27T00:00:00"/>
    <d v="1995-06-02T00:00:00"/>
    <n v="2"/>
    <n v="17.22"/>
    <s v="Cactus Comidas para llevar"/>
    <s v="Cerrito 333"/>
    <x v="55"/>
    <s v=""/>
    <s v="1010"/>
    <x v="20"/>
  </r>
  <r>
    <n v="10522"/>
    <x v="26"/>
    <n v="4"/>
    <d v="1995-05-31T00:00:00"/>
    <d v="1995-06-28T00:00:00"/>
    <d v="1995-06-06T00:00:00"/>
    <n v="1"/>
    <n v="45.33"/>
    <s v="Lehmanns Marktstand"/>
    <s v="Magazinweg 7"/>
    <x v="24"/>
    <s v=""/>
    <s v="60528"/>
    <x v="1"/>
  </r>
  <r>
    <n v="10523"/>
    <x v="56"/>
    <n v="7"/>
    <d v="1995-06-01T00:00:00"/>
    <d v="1995-06-29T00:00:00"/>
    <d v="1995-06-30T00:00:00"/>
    <n v="2"/>
    <n v="77.63"/>
    <s v="Seven Seas Imports"/>
    <s v="90 Wadhurst Rd."/>
    <x v="28"/>
    <s v=""/>
    <s v="OX15 4NB"/>
    <x v="13"/>
  </r>
  <r>
    <n v="10524"/>
    <x v="25"/>
    <n v="1"/>
    <d v="1995-06-01T00:00:00"/>
    <d v="1995-06-29T00:00:00"/>
    <d v="1995-06-07T00:00:00"/>
    <n v="2"/>
    <n v="244.79"/>
    <s v="Berglunds snabbköp"/>
    <s v="Berguvsvägen  8"/>
    <x v="23"/>
    <s v=""/>
    <s v="S-958 22"/>
    <x v="9"/>
  </r>
  <r>
    <n v="10525"/>
    <x v="48"/>
    <n v="1"/>
    <d v="1995-06-02T00:00:00"/>
    <d v="1995-06-30T00:00:00"/>
    <d v="1995-06-23T00:00:00"/>
    <n v="2"/>
    <n v="11.06"/>
    <s v="Bon app'"/>
    <s v="12, rue des Bouchers"/>
    <x v="40"/>
    <s v=""/>
    <s v="13008"/>
    <x v="0"/>
  </r>
  <r>
    <n v="10526"/>
    <x v="16"/>
    <n v="4"/>
    <d v="1995-06-05T00:00:00"/>
    <d v="1995-07-03T00:00:00"/>
    <d v="1995-06-15T00:00:00"/>
    <n v="2"/>
    <n v="58.59"/>
    <s v="Wartian Herkku"/>
    <s v="Torikatu 38"/>
    <x v="15"/>
    <s v=""/>
    <s v="90110"/>
    <x v="10"/>
  </r>
  <r>
    <n v="10527"/>
    <x v="21"/>
    <n v="7"/>
    <d v="1995-06-05T00:00:00"/>
    <d v="1995-07-03T00:00:00"/>
    <d v="1995-06-07T00:00:00"/>
    <n v="1"/>
    <n v="41.9"/>
    <s v="QUICK-Stop"/>
    <s v="Taucherstraße 10"/>
    <x v="20"/>
    <s v=""/>
    <s v="01307"/>
    <x v="1"/>
  </r>
  <r>
    <n v="10528"/>
    <x v="79"/>
    <n v="6"/>
    <d v="1995-06-06T00:00:00"/>
    <d v="1995-06-20T00:00:00"/>
    <d v="1995-06-09T00:00:00"/>
    <n v="2"/>
    <n v="3.35"/>
    <s v="Great Lakes Food Market"/>
    <s v="2732 Baker Blvd."/>
    <x v="61"/>
    <s v="OR"/>
    <s v="97403"/>
    <x v="8"/>
  </r>
  <r>
    <n v="10529"/>
    <x v="80"/>
    <n v="5"/>
    <d v="1995-06-07T00:00:00"/>
    <d v="1995-07-05T00:00:00"/>
    <d v="1995-06-09T00:00:00"/>
    <n v="2"/>
    <n v="66.69"/>
    <s v="Maison Dewey"/>
    <s v="Rue Joseph-Bens 532"/>
    <x v="62"/>
    <s v=""/>
    <s v="B-1180"/>
    <x v="3"/>
  </r>
  <r>
    <n v="10530"/>
    <x v="54"/>
    <n v="3"/>
    <d v="1995-06-08T00:00:00"/>
    <d v="1995-07-06T00:00:00"/>
    <d v="1995-06-12T00:00:00"/>
    <n v="2"/>
    <n v="339.22"/>
    <s v="Piccolo und mehr"/>
    <s v="Geislweg 14"/>
    <x v="44"/>
    <s v=""/>
    <s v="5020"/>
    <x v="6"/>
  </r>
  <r>
    <n v="10531"/>
    <x v="69"/>
    <n v="7"/>
    <d v="1995-06-08T00:00:00"/>
    <d v="1995-07-06T00:00:00"/>
    <d v="1995-06-19T00:00:00"/>
    <n v="1"/>
    <n v="8.1199999999999992"/>
    <s v="Océano Atlántico Ltda."/>
    <s v="Ing. Gustavo Moncada 8585_x000a_Piso 20-A"/>
    <x v="55"/>
    <s v=""/>
    <s v="1010"/>
    <x v="20"/>
  </r>
  <r>
    <n v="10532"/>
    <x v="58"/>
    <n v="7"/>
    <d v="1995-06-09T00:00:00"/>
    <d v="1995-07-07T00:00:00"/>
    <d v="1995-06-12T00:00:00"/>
    <n v="3"/>
    <n v="74.459999999999994"/>
    <s v="Eastern Connection"/>
    <s v="35 King George"/>
    <x v="28"/>
    <s v=""/>
    <s v="WX3 6FW"/>
    <x v="13"/>
  </r>
  <r>
    <n v="10533"/>
    <x v="14"/>
    <n v="8"/>
    <d v="1995-06-12T00:00:00"/>
    <d v="1995-07-10T00:00:00"/>
    <d v="1995-06-22T00:00:00"/>
    <n v="1"/>
    <n v="188.04"/>
    <s v="Folk och fä HB"/>
    <s v="Åkergatan 24"/>
    <x v="13"/>
    <s v=""/>
    <s v="S-844 67"/>
    <x v="9"/>
  </r>
  <r>
    <n v="10534"/>
    <x v="26"/>
    <n v="8"/>
    <d v="1995-06-12T00:00:00"/>
    <d v="1995-07-10T00:00:00"/>
    <d v="1995-06-14T00:00:00"/>
    <n v="2"/>
    <n v="27.94"/>
    <s v="Lehmanns Marktstand"/>
    <s v="Magazinweg 7"/>
    <x v="24"/>
    <s v=""/>
    <s v="60528"/>
    <x v="1"/>
  </r>
  <r>
    <n v="10535"/>
    <x v="59"/>
    <n v="4"/>
    <d v="1995-06-13T00:00:00"/>
    <d v="1995-07-11T00:00:00"/>
    <d v="1995-06-21T00:00:00"/>
    <n v="1"/>
    <n v="15.64"/>
    <s v="Antonio Moreno Taquería"/>
    <s v="Mataderos  2312"/>
    <x v="10"/>
    <s v=""/>
    <s v="05023"/>
    <x v="7"/>
  </r>
  <r>
    <n v="10536"/>
    <x v="26"/>
    <n v="3"/>
    <d v="1995-06-14T00:00:00"/>
    <d v="1995-07-12T00:00:00"/>
    <d v="1995-07-07T00:00:00"/>
    <n v="2"/>
    <n v="58.88"/>
    <s v="Lehmanns Marktstand"/>
    <s v="Magazinweg 7"/>
    <x v="24"/>
    <s v=""/>
    <s v="60528"/>
    <x v="1"/>
  </r>
  <r>
    <n v="10537"/>
    <x v="6"/>
    <n v="1"/>
    <d v="1995-06-14T00:00:00"/>
    <d v="1995-06-28T00:00:00"/>
    <d v="1995-06-19T00:00:00"/>
    <n v="1"/>
    <n v="78.849999999999994"/>
    <s v="Richter Supermarkt"/>
    <s v="Starenweg 5"/>
    <x v="6"/>
    <s v=""/>
    <s v="1204"/>
    <x v="4"/>
  </r>
  <r>
    <n v="10538"/>
    <x v="31"/>
    <n v="9"/>
    <d v="1995-06-15T00:00:00"/>
    <d v="1995-07-13T00:00:00"/>
    <d v="1995-06-16T00:00:00"/>
    <n v="3"/>
    <n v="4.87"/>
    <s v="B's Beverages"/>
    <s v="Fauntleroy Circus"/>
    <x v="28"/>
    <s v=""/>
    <s v="EC2 5NT"/>
    <x v="13"/>
  </r>
  <r>
    <n v="10539"/>
    <x v="31"/>
    <n v="6"/>
    <d v="1995-06-16T00:00:00"/>
    <d v="1995-07-14T00:00:00"/>
    <d v="1995-06-23T00:00:00"/>
    <n v="3"/>
    <n v="12.36"/>
    <s v="B's Beverages"/>
    <s v="Fauntleroy Circus"/>
    <x v="28"/>
    <s v=""/>
    <s v="EC2 5NT"/>
    <x v="13"/>
  </r>
  <r>
    <n v="10540"/>
    <x v="21"/>
    <n v="3"/>
    <d v="1995-06-19T00:00:00"/>
    <d v="1995-07-17T00:00:00"/>
    <d v="1995-07-14T00:00:00"/>
    <n v="3"/>
    <n v="1007.64"/>
    <s v="QUICK-Stop"/>
    <s v="Taucherstraße 10"/>
    <x v="20"/>
    <s v=""/>
    <s v="01307"/>
    <x v="1"/>
  </r>
  <r>
    <n v="10541"/>
    <x v="2"/>
    <n v="2"/>
    <d v="1995-06-19T00:00:00"/>
    <d v="1995-07-17T00:00:00"/>
    <d v="1995-06-29T00:00:00"/>
    <n v="1"/>
    <n v="68.650000000000006"/>
    <s v="Hanari Carnes"/>
    <s v="Rua do Paço, 67"/>
    <x v="2"/>
    <s v="RJ"/>
    <s v="05454-876"/>
    <x v="2"/>
  </r>
  <r>
    <n v="10542"/>
    <x v="44"/>
    <n v="1"/>
    <d v="1995-06-20T00:00:00"/>
    <d v="1995-07-18T00:00:00"/>
    <d v="1995-06-26T00:00:00"/>
    <n v="3"/>
    <n v="10.95"/>
    <s v="Königlich Essen"/>
    <s v="Maubelstr. 90"/>
    <x v="37"/>
    <s v=""/>
    <s v="14776"/>
    <x v="1"/>
  </r>
  <r>
    <n v="10543"/>
    <x v="28"/>
    <n v="8"/>
    <d v="1995-06-21T00:00:00"/>
    <d v="1995-07-19T00:00:00"/>
    <d v="1995-06-23T00:00:00"/>
    <n v="2"/>
    <n v="48.17"/>
    <s v="LILA-Supermercado"/>
    <s v="Carrera 52 con Ave. Bolívar #65-98 Llano Largo"/>
    <x v="26"/>
    <s v="Lara"/>
    <s v="3508"/>
    <x v="5"/>
  </r>
  <r>
    <n v="10544"/>
    <x v="38"/>
    <n v="4"/>
    <d v="1995-06-21T00:00:00"/>
    <d v="1995-07-19T00:00:00"/>
    <d v="1995-06-30T00:00:00"/>
    <n v="1"/>
    <n v="24.91"/>
    <s v="Lonesome Pine Restaurant"/>
    <s v="89 Chiaroscuro Rd."/>
    <x v="34"/>
    <s v="OR"/>
    <s v="97219"/>
    <x v="8"/>
  </r>
  <r>
    <n v="10545"/>
    <x v="74"/>
    <n v="8"/>
    <d v="1995-06-22T00:00:00"/>
    <d v="1995-07-20T00:00:00"/>
    <d v="1995-07-27T00:00:00"/>
    <n v="2"/>
    <n v="11.92"/>
    <s v="Lazy K Kountry Store"/>
    <s v="12 Orchestra Terrace"/>
    <x v="58"/>
    <s v="WA"/>
    <s v="99362"/>
    <x v="8"/>
  </r>
  <r>
    <n v="10546"/>
    <x v="3"/>
    <n v="1"/>
    <d v="1995-06-23T00:00:00"/>
    <d v="1995-07-21T00:00:00"/>
    <d v="1995-06-27T00:00:00"/>
    <n v="3"/>
    <n v="194.72"/>
    <s v="Victuailles en stock"/>
    <s v="2, rue du Commerce"/>
    <x v="3"/>
    <s v=""/>
    <s v="69004"/>
    <x v="0"/>
  </r>
  <r>
    <n v="10547"/>
    <x v="56"/>
    <n v="3"/>
    <d v="1995-06-23T00:00:00"/>
    <d v="1995-07-21T00:00:00"/>
    <d v="1995-07-03T00:00:00"/>
    <n v="2"/>
    <n v="178.43"/>
    <s v="Seven Seas Imports"/>
    <s v="90 Wadhurst Rd."/>
    <x v="28"/>
    <s v=""/>
    <s v="OX15 4NB"/>
    <x v="13"/>
  </r>
  <r>
    <n v="10548"/>
    <x v="1"/>
    <n v="3"/>
    <d v="1995-06-26T00:00:00"/>
    <d v="1995-07-24T00:00:00"/>
    <d v="1995-07-03T00:00:00"/>
    <n v="2"/>
    <n v="1.43"/>
    <s v="Toms Spezialitäten"/>
    <s v="Luisenstr. 48"/>
    <x v="1"/>
    <s v=""/>
    <s v="44087"/>
    <x v="1"/>
  </r>
  <r>
    <n v="10549"/>
    <x v="21"/>
    <n v="5"/>
    <d v="1995-06-27T00:00:00"/>
    <d v="1995-07-11T00:00:00"/>
    <d v="1995-06-30T00:00:00"/>
    <n v="1"/>
    <n v="171.24"/>
    <s v="QUICK-Stop"/>
    <s v="Taucherstraße 10"/>
    <x v="20"/>
    <s v=""/>
    <s v="01307"/>
    <x v="1"/>
  </r>
  <r>
    <n v="10550"/>
    <x v="36"/>
    <n v="7"/>
    <d v="1995-06-28T00:00:00"/>
    <d v="1995-07-26T00:00:00"/>
    <d v="1995-07-07T00:00:00"/>
    <n v="3"/>
    <n v="4.32"/>
    <s v="Godos Cocina Típica"/>
    <s v="C/ Romero, 33"/>
    <x v="32"/>
    <s v=""/>
    <s v="41101"/>
    <x v="12"/>
  </r>
  <r>
    <n v="10551"/>
    <x v="47"/>
    <n v="4"/>
    <d v="1995-06-28T00:00:00"/>
    <d v="1995-08-09T00:00:00"/>
    <d v="1995-07-07T00:00:00"/>
    <n v="3"/>
    <n v="72.95"/>
    <s v="Furia Bacalhau e Frutos do Mar"/>
    <s v="Jardim das rosas n. 32"/>
    <x v="39"/>
    <s v=""/>
    <s v="1675"/>
    <x v="15"/>
  </r>
  <r>
    <n v="10552"/>
    <x v="8"/>
    <n v="2"/>
    <d v="1995-06-29T00:00:00"/>
    <d v="1995-07-27T00:00:00"/>
    <d v="1995-07-06T00:00:00"/>
    <n v="1"/>
    <n v="83.22"/>
    <s v="HILARIÓN-Abastos"/>
    <s v="Carrera 22 con Ave. Carlos Soublette #8-35"/>
    <x v="8"/>
    <s v="Táchira"/>
    <s v="5022"/>
    <x v="5"/>
  </r>
  <r>
    <n v="10553"/>
    <x v="16"/>
    <n v="2"/>
    <d v="1995-06-30T00:00:00"/>
    <d v="1995-07-28T00:00:00"/>
    <d v="1995-07-04T00:00:00"/>
    <n v="2"/>
    <n v="149.49"/>
    <s v="Wartian Herkku"/>
    <s v="Torikatu 38"/>
    <x v="15"/>
    <s v=""/>
    <s v="90110"/>
    <x v="10"/>
  </r>
  <r>
    <n v="10554"/>
    <x v="11"/>
    <n v="4"/>
    <d v="1995-06-30T00:00:00"/>
    <d v="1995-07-28T00:00:00"/>
    <d v="1995-07-06T00:00:00"/>
    <n v="3"/>
    <n v="120.97"/>
    <s v="Ottilies Käseladen"/>
    <s v="Mehrheimerstr. 369"/>
    <x v="11"/>
    <s v=""/>
    <s v="50739"/>
    <x v="1"/>
  </r>
  <r>
    <n v="10555"/>
    <x v="45"/>
    <n v="6"/>
    <d v="1995-07-03T00:00:00"/>
    <d v="1995-07-31T00:00:00"/>
    <d v="1995-07-05T00:00:00"/>
    <n v="3"/>
    <n v="252.49"/>
    <s v="Save-a-lot Markets"/>
    <s v="187 Suffolk Ln."/>
    <x v="38"/>
    <s v="ID"/>
    <s v="83720"/>
    <x v="8"/>
  </r>
  <r>
    <n v="10556"/>
    <x v="51"/>
    <n v="2"/>
    <d v="1995-07-04T00:00:00"/>
    <d v="1995-08-15T00:00:00"/>
    <d v="1995-07-14T00:00:00"/>
    <n v="1"/>
    <n v="9.8000000000000007"/>
    <s v="Simons bistro"/>
    <s v="Vinbæltet 34"/>
    <x v="42"/>
    <s v=""/>
    <s v="1734"/>
    <x v="17"/>
  </r>
  <r>
    <n v="10557"/>
    <x v="26"/>
    <n v="9"/>
    <d v="1995-07-04T00:00:00"/>
    <d v="1995-07-18T00:00:00"/>
    <d v="1995-07-07T00:00:00"/>
    <n v="2"/>
    <n v="96.72"/>
    <s v="Lehmanns Marktstand"/>
    <s v="Magazinweg 7"/>
    <x v="24"/>
    <s v=""/>
    <s v="60528"/>
    <x v="1"/>
  </r>
  <r>
    <n v="10558"/>
    <x v="55"/>
    <n v="1"/>
    <d v="1995-07-05T00:00:00"/>
    <d v="1995-08-02T00:00:00"/>
    <d v="1995-07-11T00:00:00"/>
    <n v="2"/>
    <n v="72.97"/>
    <s v="Around the Horn"/>
    <s v="Brook Farm_x000a_Stratford St. Mary"/>
    <x v="45"/>
    <s v="Essex"/>
    <s v="CO7 6JX"/>
    <x v="13"/>
  </r>
  <r>
    <n v="10559"/>
    <x v="15"/>
    <n v="6"/>
    <d v="1995-07-06T00:00:00"/>
    <d v="1995-08-03T00:00:00"/>
    <d v="1995-07-14T00:00:00"/>
    <n v="1"/>
    <n v="8.0500000000000007"/>
    <s v="Blondel père et fils"/>
    <s v="24, place Kléber"/>
    <x v="14"/>
    <s v=""/>
    <s v="67000"/>
    <x v="0"/>
  </r>
  <r>
    <n v="10560"/>
    <x v="17"/>
    <n v="8"/>
    <d v="1995-07-07T00:00:00"/>
    <d v="1995-08-04T00:00:00"/>
    <d v="1995-07-10T00:00:00"/>
    <n v="1"/>
    <n v="36.65"/>
    <s v="Frankenversand"/>
    <s v="Berliner Platz 43"/>
    <x v="16"/>
    <s v=""/>
    <s v="80805"/>
    <x v="1"/>
  </r>
  <r>
    <n v="10561"/>
    <x v="14"/>
    <n v="2"/>
    <d v="1995-07-07T00:00:00"/>
    <d v="1995-08-04T00:00:00"/>
    <d v="1995-07-10T00:00:00"/>
    <n v="2"/>
    <n v="242.21"/>
    <s v="Folk och fä HB"/>
    <s v="Åkergatan 24"/>
    <x v="13"/>
    <s v=""/>
    <s v="S-844 67"/>
    <x v="9"/>
  </r>
  <r>
    <n v="10562"/>
    <x v="30"/>
    <n v="1"/>
    <d v="1995-07-10T00:00:00"/>
    <d v="1995-08-07T00:00:00"/>
    <d v="1995-07-13T00:00:00"/>
    <n v="1"/>
    <n v="22.95"/>
    <s v="Reggiani Caseifici"/>
    <s v="Strada Provinciale 124"/>
    <x v="27"/>
    <s v=""/>
    <s v="42100"/>
    <x v="11"/>
  </r>
  <r>
    <n v="10563"/>
    <x v="29"/>
    <n v="2"/>
    <d v="1995-07-11T00:00:00"/>
    <d v="1995-08-22T00:00:00"/>
    <d v="1995-07-25T00:00:00"/>
    <n v="2"/>
    <n v="60.43"/>
    <s v="Ricardo Adocicados"/>
    <s v="Av. Copacabana, 267"/>
    <x v="2"/>
    <s v="RJ"/>
    <s v="02389-890"/>
    <x v="2"/>
  </r>
  <r>
    <n v="10564"/>
    <x v="13"/>
    <n v="4"/>
    <d v="1995-07-11T00:00:00"/>
    <d v="1995-08-08T00:00:00"/>
    <d v="1995-07-17T00:00:00"/>
    <n v="3"/>
    <n v="13.75"/>
    <s v="Rattlesnake Canyon Grocery"/>
    <s v="2817 Milton Dr."/>
    <x v="12"/>
    <s v="NM"/>
    <s v="87110"/>
    <x v="8"/>
  </r>
  <r>
    <n v="10565"/>
    <x v="49"/>
    <n v="8"/>
    <d v="1995-07-12T00:00:00"/>
    <d v="1995-08-09T00:00:00"/>
    <d v="1995-07-19T00:00:00"/>
    <n v="2"/>
    <n v="7.15"/>
    <s v="Mère Paillarde"/>
    <s v="43 rue St. Laurent"/>
    <x v="41"/>
    <s v="Québec"/>
    <s v="H1J 1C3"/>
    <x v="16"/>
  </r>
  <r>
    <n v="10566"/>
    <x v="15"/>
    <n v="9"/>
    <d v="1995-07-13T00:00:00"/>
    <d v="1995-08-10T00:00:00"/>
    <d v="1995-07-19T00:00:00"/>
    <n v="1"/>
    <n v="88.4"/>
    <s v="Blondel père et fils"/>
    <s v="24, place Kléber"/>
    <x v="14"/>
    <s v=""/>
    <s v="67000"/>
    <x v="0"/>
  </r>
  <r>
    <n v="10567"/>
    <x v="34"/>
    <n v="1"/>
    <d v="1995-07-13T00:00:00"/>
    <d v="1995-08-10T00:00:00"/>
    <d v="1995-07-18T00:00:00"/>
    <n v="1"/>
    <n v="33.97"/>
    <s v="Hungry Owl All-Night Grocers"/>
    <s v="8 Johnstown Road"/>
    <x v="30"/>
    <s v="Co. Cork"/>
    <s v=""/>
    <x v="14"/>
  </r>
  <r>
    <n v="10568"/>
    <x v="60"/>
    <n v="3"/>
    <d v="1995-07-14T00:00:00"/>
    <d v="1995-08-11T00:00:00"/>
    <d v="1995-08-09T00:00:00"/>
    <n v="3"/>
    <n v="6.54"/>
    <s v="Galería del gastronómo"/>
    <s v="Rambla de Cataluña, 23"/>
    <x v="47"/>
    <s v=""/>
    <s v="8022"/>
    <x v="12"/>
  </r>
  <r>
    <n v="10569"/>
    <x v="13"/>
    <n v="5"/>
    <d v="1995-07-17T00:00:00"/>
    <d v="1995-08-14T00:00:00"/>
    <d v="1995-08-11T00:00:00"/>
    <n v="1"/>
    <n v="58.98"/>
    <s v="Rattlesnake Canyon Grocery"/>
    <s v="2817 Milton Dr."/>
    <x v="12"/>
    <s v="NM"/>
    <s v="87110"/>
    <x v="8"/>
  </r>
  <r>
    <n v="10570"/>
    <x v="49"/>
    <n v="3"/>
    <d v="1995-07-18T00:00:00"/>
    <d v="1995-08-15T00:00:00"/>
    <d v="1995-07-20T00:00:00"/>
    <n v="3"/>
    <n v="188.99"/>
    <s v="Mère Paillarde"/>
    <s v="43 rue St. Laurent"/>
    <x v="41"/>
    <s v="Québec"/>
    <s v="H1J 1C3"/>
    <x v="16"/>
  </r>
  <r>
    <n v="10571"/>
    <x v="9"/>
    <n v="8"/>
    <d v="1995-07-18T00:00:00"/>
    <d v="1995-08-29T00:00:00"/>
    <d v="1995-08-04T00:00:00"/>
    <n v="3"/>
    <n v="26.06"/>
    <s v="Ernst Handel"/>
    <s v="Kirchgasse 6"/>
    <x v="9"/>
    <s v=""/>
    <s v="8010"/>
    <x v="6"/>
  </r>
  <r>
    <n v="10572"/>
    <x v="25"/>
    <n v="3"/>
    <d v="1995-07-19T00:00:00"/>
    <d v="1995-08-16T00:00:00"/>
    <d v="1995-07-26T00:00:00"/>
    <n v="2"/>
    <n v="116.43"/>
    <s v="Berglunds snabbköp"/>
    <s v="Berguvsvägen  8"/>
    <x v="23"/>
    <s v=""/>
    <s v="S-958 22"/>
    <x v="9"/>
  </r>
  <r>
    <n v="10573"/>
    <x v="59"/>
    <n v="7"/>
    <d v="1995-07-20T00:00:00"/>
    <d v="1995-08-17T00:00:00"/>
    <d v="1995-07-21T00:00:00"/>
    <n v="3"/>
    <n v="84.84"/>
    <s v="Antonio Moreno Taquería"/>
    <s v="Mataderos  2312"/>
    <x v="10"/>
    <s v=""/>
    <s v="05023"/>
    <x v="7"/>
  </r>
  <r>
    <n v="10574"/>
    <x v="81"/>
    <n v="4"/>
    <d v="1995-07-20T00:00:00"/>
    <d v="1995-08-17T00:00:00"/>
    <d v="1995-07-31T00:00:00"/>
    <n v="2"/>
    <n v="37.6"/>
    <s v="Trail's Head Gourmet Provisioners"/>
    <s v="722 DaVinci Blvd."/>
    <x v="63"/>
    <s v="WA"/>
    <s v="98034"/>
    <x v="8"/>
  </r>
  <r>
    <n v="10575"/>
    <x v="24"/>
    <n v="5"/>
    <d v="1995-07-21T00:00:00"/>
    <d v="1995-08-04T00:00:00"/>
    <d v="1995-07-31T00:00:00"/>
    <n v="1"/>
    <n v="127.34"/>
    <s v="Morgenstern Gesundkost"/>
    <s v="Heerstr. 22"/>
    <x v="22"/>
    <s v=""/>
    <s v="04179"/>
    <x v="1"/>
  </r>
  <r>
    <n v="10576"/>
    <x v="23"/>
    <n v="3"/>
    <d v="1995-07-24T00:00:00"/>
    <d v="1995-08-07T00:00:00"/>
    <d v="1995-07-31T00:00:00"/>
    <n v="3"/>
    <n v="18.559999999999999"/>
    <s v="Tortuga Restaurante"/>
    <s v="Avda. Azteca 123"/>
    <x v="10"/>
    <s v=""/>
    <s v="05033"/>
    <x v="7"/>
  </r>
  <r>
    <n v="10577"/>
    <x v="81"/>
    <n v="9"/>
    <d v="1995-07-24T00:00:00"/>
    <d v="1995-09-04T00:00:00"/>
    <d v="1995-07-31T00:00:00"/>
    <n v="2"/>
    <n v="25.41"/>
    <s v="Trail's Head Gourmet Provisioners"/>
    <s v="722 DaVinci Blvd."/>
    <x v="63"/>
    <s v="WA"/>
    <s v="98034"/>
    <x v="8"/>
  </r>
  <r>
    <n v="10578"/>
    <x v="31"/>
    <n v="4"/>
    <d v="1995-07-25T00:00:00"/>
    <d v="1995-08-22T00:00:00"/>
    <d v="1995-08-25T00:00:00"/>
    <n v="3"/>
    <n v="29.6"/>
    <s v="B's Beverages"/>
    <s v="Fauntleroy Circus"/>
    <x v="28"/>
    <s v=""/>
    <s v="EC2 5NT"/>
    <x v="13"/>
  </r>
  <r>
    <n v="10579"/>
    <x v="82"/>
    <n v="1"/>
    <d v="1995-07-26T00:00:00"/>
    <d v="1995-08-23T00:00:00"/>
    <d v="1995-08-04T00:00:00"/>
    <n v="2"/>
    <n v="13.73"/>
    <s v="Let's Stop N Shop"/>
    <s v="87 Polk St._x000a_Suite 5"/>
    <x v="64"/>
    <s v="CA"/>
    <s v="94117"/>
    <x v="8"/>
  </r>
  <r>
    <n v="10580"/>
    <x v="11"/>
    <n v="4"/>
    <d v="1995-07-27T00:00:00"/>
    <d v="1995-08-24T00:00:00"/>
    <d v="1995-08-01T00:00:00"/>
    <n v="3"/>
    <n v="75.89"/>
    <s v="Ottilies Käseladen"/>
    <s v="Mehrheimerstr. 369"/>
    <x v="11"/>
    <s v=""/>
    <s v="50739"/>
    <x v="1"/>
  </r>
  <r>
    <n v="10581"/>
    <x v="52"/>
    <n v="3"/>
    <d v="1995-07-27T00:00:00"/>
    <d v="1995-08-24T00:00:00"/>
    <d v="1995-08-02T00:00:00"/>
    <n v="1"/>
    <n v="3.01"/>
    <s v="Familia Arquibaldo"/>
    <s v="Rua Orós, 92"/>
    <x v="29"/>
    <s v="SP"/>
    <s v="05442-030"/>
    <x v="2"/>
  </r>
  <r>
    <n v="10582"/>
    <x v="76"/>
    <n v="3"/>
    <d v="1995-07-28T00:00:00"/>
    <d v="1995-08-25T00:00:00"/>
    <d v="1995-08-14T00:00:00"/>
    <n v="2"/>
    <n v="27.71"/>
    <s v="Blauer See Delikatessen"/>
    <s v="Forsterstr. 57"/>
    <x v="60"/>
    <s v=""/>
    <s v="68306"/>
    <x v="1"/>
  </r>
  <r>
    <n v="10583"/>
    <x v="16"/>
    <n v="2"/>
    <d v="1995-07-31T00:00:00"/>
    <d v="1995-08-28T00:00:00"/>
    <d v="1995-08-04T00:00:00"/>
    <n v="2"/>
    <n v="7.28"/>
    <s v="Wartian Herkku"/>
    <s v="Torikatu 38"/>
    <x v="15"/>
    <s v=""/>
    <s v="90110"/>
    <x v="10"/>
  </r>
  <r>
    <n v="10584"/>
    <x v="15"/>
    <n v="4"/>
    <d v="1995-07-31T00:00:00"/>
    <d v="1995-08-28T00:00:00"/>
    <d v="1995-08-04T00:00:00"/>
    <n v="1"/>
    <n v="59.14"/>
    <s v="Blondel père et fils"/>
    <s v="24, place Kléber"/>
    <x v="14"/>
    <s v=""/>
    <s v="67000"/>
    <x v="0"/>
  </r>
  <r>
    <n v="10585"/>
    <x v="7"/>
    <n v="7"/>
    <d v="1995-08-01T00:00:00"/>
    <d v="1995-08-29T00:00:00"/>
    <d v="1995-08-10T00:00:00"/>
    <n v="1"/>
    <n v="13.41"/>
    <s v="Wellington Importadora"/>
    <s v="Rua do Mercado, 12"/>
    <x v="7"/>
    <s v="SP"/>
    <s v="08737-363"/>
    <x v="2"/>
  </r>
  <r>
    <n v="10586"/>
    <x v="30"/>
    <n v="9"/>
    <d v="1995-08-02T00:00:00"/>
    <d v="1995-08-30T00:00:00"/>
    <d v="1995-08-09T00:00:00"/>
    <n v="1"/>
    <n v="0.48"/>
    <s v="Reggiani Caseifici"/>
    <s v="Strada Provinciale 124"/>
    <x v="27"/>
    <s v=""/>
    <s v="42100"/>
    <x v="11"/>
  </r>
  <r>
    <n v="10587"/>
    <x v="12"/>
    <n v="1"/>
    <d v="1995-08-02T00:00:00"/>
    <d v="1995-08-30T00:00:00"/>
    <d v="1995-08-09T00:00:00"/>
    <n v="1"/>
    <n v="62.52"/>
    <s v="Que Delícia"/>
    <s v="Rua da Panificadora, 12"/>
    <x v="2"/>
    <s v="RJ"/>
    <s v="02389-673"/>
    <x v="2"/>
  </r>
  <r>
    <n v="10588"/>
    <x v="21"/>
    <n v="2"/>
    <d v="1995-08-03T00:00:00"/>
    <d v="1995-08-31T00:00:00"/>
    <d v="1995-08-10T00:00:00"/>
    <n v="3"/>
    <n v="194.67"/>
    <s v="QUICK-Stop"/>
    <s v="Taucherstraße 10"/>
    <x v="20"/>
    <s v=""/>
    <s v="01307"/>
    <x v="1"/>
  </r>
  <r>
    <n v="10589"/>
    <x v="79"/>
    <n v="8"/>
    <d v="1995-08-04T00:00:00"/>
    <d v="1995-09-01T00:00:00"/>
    <d v="1995-08-14T00:00:00"/>
    <n v="2"/>
    <n v="4.42"/>
    <s v="Great Lakes Food Market"/>
    <s v="2732 Baker Blvd."/>
    <x v="61"/>
    <s v="OR"/>
    <s v="97403"/>
    <x v="8"/>
  </r>
  <r>
    <n v="10590"/>
    <x v="49"/>
    <n v="4"/>
    <d v="1995-08-07T00:00:00"/>
    <d v="1995-09-04T00:00:00"/>
    <d v="1995-08-14T00:00:00"/>
    <n v="3"/>
    <n v="44.77"/>
    <s v="Mère Paillarde"/>
    <s v="43 rue St. Laurent"/>
    <x v="41"/>
    <s v="Québec"/>
    <s v="H1J 1C3"/>
    <x v="16"/>
  </r>
  <r>
    <n v="10591"/>
    <x v="61"/>
    <n v="1"/>
    <d v="1995-08-07T00:00:00"/>
    <d v="1995-08-21T00:00:00"/>
    <d v="1995-08-16T00:00:00"/>
    <n v="1"/>
    <n v="55.92"/>
    <s v="Vaffeljernet"/>
    <s v="Smagsløget 45"/>
    <x v="48"/>
    <s v=""/>
    <s v="8200"/>
    <x v="17"/>
  </r>
  <r>
    <n v="10592"/>
    <x v="26"/>
    <n v="3"/>
    <d v="1995-08-08T00:00:00"/>
    <d v="1995-09-05T00:00:00"/>
    <d v="1995-08-16T00:00:00"/>
    <n v="1"/>
    <n v="32.1"/>
    <s v="Lehmanns Marktstand"/>
    <s v="Magazinweg 7"/>
    <x v="24"/>
    <s v=""/>
    <s v="60528"/>
    <x v="1"/>
  </r>
  <r>
    <n v="10593"/>
    <x v="26"/>
    <n v="7"/>
    <d v="1995-08-09T00:00:00"/>
    <d v="1995-09-06T00:00:00"/>
    <d v="1995-09-13T00:00:00"/>
    <n v="2"/>
    <n v="174.2"/>
    <s v="Lehmanns Marktstand"/>
    <s v="Magazinweg 7"/>
    <x v="24"/>
    <s v=""/>
    <s v="60528"/>
    <x v="1"/>
  </r>
  <r>
    <n v="10594"/>
    <x v="37"/>
    <n v="3"/>
    <d v="1995-08-09T00:00:00"/>
    <d v="1995-09-06T00:00:00"/>
    <d v="1995-08-16T00:00:00"/>
    <n v="2"/>
    <n v="5.24"/>
    <s v="Old World Delicatessen"/>
    <s v="2743 Bering St."/>
    <x v="33"/>
    <s v="AK"/>
    <s v="99508"/>
    <x v="8"/>
  </r>
  <r>
    <n v="10595"/>
    <x v="9"/>
    <n v="2"/>
    <d v="1995-08-10T00:00:00"/>
    <d v="1995-09-07T00:00:00"/>
    <d v="1995-08-14T00:00:00"/>
    <n v="1"/>
    <n v="96.78"/>
    <s v="Ernst Handel"/>
    <s v="Kirchgasse 6"/>
    <x v="9"/>
    <s v=""/>
    <s v="8010"/>
    <x v="6"/>
  </r>
  <r>
    <n v="10596"/>
    <x v="19"/>
    <n v="8"/>
    <d v="1995-08-11T00:00:00"/>
    <d v="1995-09-08T00:00:00"/>
    <d v="1995-09-12T00:00:00"/>
    <n v="1"/>
    <n v="16.34"/>
    <s v="White Clover Markets"/>
    <s v="1029 - 12th Ave. S."/>
    <x v="18"/>
    <s v="WA"/>
    <s v="98124"/>
    <x v="8"/>
  </r>
  <r>
    <n v="10597"/>
    <x v="54"/>
    <n v="7"/>
    <d v="1995-08-11T00:00:00"/>
    <d v="1995-09-08T00:00:00"/>
    <d v="1995-08-18T00:00:00"/>
    <n v="3"/>
    <n v="35.119999999999997"/>
    <s v="Piccolo und mehr"/>
    <s v="Geislweg 14"/>
    <x v="44"/>
    <s v=""/>
    <s v="5020"/>
    <x v="6"/>
  </r>
  <r>
    <n v="10598"/>
    <x v="13"/>
    <n v="1"/>
    <d v="1995-08-14T00:00:00"/>
    <d v="1995-09-11T00:00:00"/>
    <d v="1995-08-18T00:00:00"/>
    <n v="3"/>
    <n v="44.42"/>
    <s v="Rattlesnake Canyon Grocery"/>
    <s v="2817 Milton Dr."/>
    <x v="12"/>
    <s v="NM"/>
    <s v="87110"/>
    <x v="8"/>
  </r>
  <r>
    <n v="10599"/>
    <x v="31"/>
    <n v="6"/>
    <d v="1995-08-15T00:00:00"/>
    <d v="1995-09-26T00:00:00"/>
    <d v="1995-08-21T00:00:00"/>
    <n v="3"/>
    <n v="29.98"/>
    <s v="B's Beverages"/>
    <s v="Fauntleroy Circus"/>
    <x v="28"/>
    <s v=""/>
    <s v="EC2 5NT"/>
    <x v="13"/>
  </r>
  <r>
    <n v="10600"/>
    <x v="64"/>
    <n v="4"/>
    <d v="1995-08-16T00:00:00"/>
    <d v="1995-09-13T00:00:00"/>
    <d v="1995-08-21T00:00:00"/>
    <n v="1"/>
    <n v="45.13"/>
    <s v="Hungry Coyote Import Store"/>
    <s v="City Center Plaza_x000a_516 Main St."/>
    <x v="50"/>
    <s v="OR"/>
    <s v="97827"/>
    <x v="8"/>
  </r>
  <r>
    <n v="10601"/>
    <x v="8"/>
    <n v="7"/>
    <d v="1995-08-16T00:00:00"/>
    <d v="1995-09-27T00:00:00"/>
    <d v="1995-08-22T00:00:00"/>
    <n v="1"/>
    <n v="58.3"/>
    <s v="HILARIÓN-Abastos"/>
    <s v="Carrera 22 con Ave. Carlos Soublette #8-35"/>
    <x v="8"/>
    <s v="Táchira"/>
    <s v="5022"/>
    <x v="5"/>
  </r>
  <r>
    <n v="10602"/>
    <x v="61"/>
    <n v="8"/>
    <d v="1995-08-17T00:00:00"/>
    <d v="1995-09-14T00:00:00"/>
    <d v="1995-08-22T00:00:00"/>
    <n v="2"/>
    <n v="2.92"/>
    <s v="Vaffeljernet"/>
    <s v="Smagsløget 45"/>
    <x v="48"/>
    <s v=""/>
    <s v="8200"/>
    <x v="17"/>
  </r>
  <r>
    <n v="10603"/>
    <x v="45"/>
    <n v="8"/>
    <d v="1995-08-18T00:00:00"/>
    <d v="1995-09-15T00:00:00"/>
    <d v="1995-09-08T00:00:00"/>
    <n v="2"/>
    <n v="48.77"/>
    <s v="Save-a-lot Markets"/>
    <s v="187 Suffolk Ln."/>
    <x v="38"/>
    <s v="ID"/>
    <s v="83720"/>
    <x v="8"/>
  </r>
  <r>
    <n v="10604"/>
    <x v="47"/>
    <n v="1"/>
    <d v="1995-08-18T00:00:00"/>
    <d v="1995-09-15T00:00:00"/>
    <d v="1995-08-29T00:00:00"/>
    <n v="1"/>
    <n v="7.46"/>
    <s v="Furia Bacalhau e Frutos do Mar"/>
    <s v="Jardim das rosas n. 32"/>
    <x v="39"/>
    <s v=""/>
    <s v="1675"/>
    <x v="15"/>
  </r>
  <r>
    <n v="10605"/>
    <x v="49"/>
    <n v="1"/>
    <d v="1995-08-21T00:00:00"/>
    <d v="1995-09-18T00:00:00"/>
    <d v="1995-08-29T00:00:00"/>
    <n v="2"/>
    <n v="379.13"/>
    <s v="Mère Paillarde"/>
    <s v="43 rue St. Laurent"/>
    <x v="41"/>
    <s v="Québec"/>
    <s v="H1J 1C3"/>
    <x v="16"/>
  </r>
  <r>
    <n v="10606"/>
    <x v="33"/>
    <n v="4"/>
    <d v="1995-08-22T00:00:00"/>
    <d v="1995-09-19T00:00:00"/>
    <d v="1995-08-31T00:00:00"/>
    <n v="3"/>
    <n v="79.400000000000006"/>
    <s v="Tradição Hipermercados"/>
    <s v="Av. Inês de Castro, 414"/>
    <x v="29"/>
    <s v="SP"/>
    <s v="05634-030"/>
    <x v="2"/>
  </r>
  <r>
    <n v="10607"/>
    <x v="45"/>
    <n v="5"/>
    <d v="1995-08-22T00:00:00"/>
    <d v="1995-09-19T00:00:00"/>
    <d v="1995-08-25T00:00:00"/>
    <n v="1"/>
    <n v="200.24"/>
    <s v="Save-a-lot Markets"/>
    <s v="187 Suffolk Ln."/>
    <x v="38"/>
    <s v="ID"/>
    <s v="83720"/>
    <x v="8"/>
  </r>
  <r>
    <n v="10608"/>
    <x v="1"/>
    <n v="4"/>
    <d v="1995-08-23T00:00:00"/>
    <d v="1995-09-20T00:00:00"/>
    <d v="1995-09-01T00:00:00"/>
    <n v="2"/>
    <n v="27.79"/>
    <s v="Toms Spezialitäten"/>
    <s v="Luisenstr. 48"/>
    <x v="1"/>
    <s v=""/>
    <s v="44087"/>
    <x v="1"/>
  </r>
  <r>
    <n v="10609"/>
    <x v="41"/>
    <n v="7"/>
    <d v="1995-08-24T00:00:00"/>
    <d v="1995-09-21T00:00:00"/>
    <d v="1995-08-30T00:00:00"/>
    <n v="2"/>
    <n v="1.85"/>
    <s v="Du monde entier"/>
    <s v="67, rue des Cinquante Otages"/>
    <x v="35"/>
    <s v=""/>
    <s v="44000"/>
    <x v="0"/>
  </r>
  <r>
    <n v="10610"/>
    <x v="53"/>
    <n v="8"/>
    <d v="1995-08-25T00:00:00"/>
    <d v="1995-09-22T00:00:00"/>
    <d v="1995-09-06T00:00:00"/>
    <n v="1"/>
    <n v="26.78"/>
    <s v="La maison d'Asie"/>
    <s v="1 rue Alsace-Lorraine"/>
    <x v="43"/>
    <s v=""/>
    <s v="31000"/>
    <x v="0"/>
  </r>
  <r>
    <n v="10611"/>
    <x v="63"/>
    <n v="6"/>
    <d v="1995-08-25T00:00:00"/>
    <d v="1995-09-22T00:00:00"/>
    <d v="1995-09-01T00:00:00"/>
    <n v="2"/>
    <n v="80.650000000000006"/>
    <s v="Wolski Zajazd"/>
    <s v="ul. Filtrowa 68"/>
    <x v="49"/>
    <s v=""/>
    <s v="01-012"/>
    <x v="18"/>
  </r>
  <r>
    <n v="10612"/>
    <x v="45"/>
    <n v="1"/>
    <d v="1995-08-28T00:00:00"/>
    <d v="1995-09-25T00:00:00"/>
    <d v="1995-09-01T00:00:00"/>
    <n v="2"/>
    <n v="544.08000000000004"/>
    <s v="Save-a-lot Markets"/>
    <s v="187 Suffolk Ln."/>
    <x v="38"/>
    <s v="ID"/>
    <s v="83720"/>
    <x v="8"/>
  </r>
  <r>
    <n v="10613"/>
    <x v="8"/>
    <n v="4"/>
    <d v="1995-08-29T00:00:00"/>
    <d v="1995-09-26T00:00:00"/>
    <d v="1995-09-01T00:00:00"/>
    <n v="2"/>
    <n v="8.11"/>
    <s v="HILARIÓN-Abastos"/>
    <s v="Carrera 22 con Ave. Carlos Soublette #8-35"/>
    <x v="8"/>
    <s v="Táchira"/>
    <s v="5022"/>
    <x v="5"/>
  </r>
  <r>
    <n v="10614"/>
    <x v="76"/>
    <n v="8"/>
    <d v="1995-08-29T00:00:00"/>
    <d v="1995-09-26T00:00:00"/>
    <d v="1995-09-01T00:00:00"/>
    <n v="3"/>
    <n v="1.93"/>
    <s v="Blauer See Delikatessen"/>
    <s v="Forsterstr. 57"/>
    <x v="60"/>
    <s v=""/>
    <s v="68306"/>
    <x v="1"/>
  </r>
  <r>
    <n v="10615"/>
    <x v="83"/>
    <n v="2"/>
    <d v="1995-08-30T00:00:00"/>
    <d v="1995-09-27T00:00:00"/>
    <d v="1995-09-06T00:00:00"/>
    <n v="3"/>
    <n v="0.75"/>
    <s v="Wilman Kala"/>
    <s v="Keskuskatu 45"/>
    <x v="65"/>
    <s v=""/>
    <s v="21240"/>
    <x v="10"/>
  </r>
  <r>
    <n v="10616"/>
    <x v="79"/>
    <n v="1"/>
    <d v="1995-08-31T00:00:00"/>
    <d v="1995-09-28T00:00:00"/>
    <d v="1995-09-05T00:00:00"/>
    <n v="2"/>
    <n v="116.53"/>
    <s v="Great Lakes Food Market"/>
    <s v="2732 Baker Blvd."/>
    <x v="61"/>
    <s v="OR"/>
    <s v="97403"/>
    <x v="8"/>
  </r>
  <r>
    <n v="10617"/>
    <x v="79"/>
    <n v="4"/>
    <d v="1995-08-31T00:00:00"/>
    <d v="1995-09-28T00:00:00"/>
    <d v="1995-09-04T00:00:00"/>
    <n v="2"/>
    <n v="18.53"/>
    <s v="Great Lakes Food Market"/>
    <s v="2732 Baker Blvd."/>
    <x v="61"/>
    <s v="OR"/>
    <s v="97403"/>
    <x v="8"/>
  </r>
  <r>
    <n v="10618"/>
    <x v="49"/>
    <n v="1"/>
    <d v="1995-09-01T00:00:00"/>
    <d v="1995-10-13T00:00:00"/>
    <d v="1995-09-08T00:00:00"/>
    <n v="1"/>
    <n v="154.68"/>
    <s v="Mère Paillarde"/>
    <s v="43 rue St. Laurent"/>
    <x v="41"/>
    <s v="Québec"/>
    <s v="H1J 1C3"/>
    <x v="16"/>
  </r>
  <r>
    <n v="10619"/>
    <x v="49"/>
    <n v="3"/>
    <d v="1995-09-04T00:00:00"/>
    <d v="1995-10-02T00:00:00"/>
    <d v="1995-09-07T00:00:00"/>
    <n v="3"/>
    <n v="91.05"/>
    <s v="Mère Paillarde"/>
    <s v="43 rue St. Laurent"/>
    <x v="41"/>
    <s v="Québec"/>
    <s v="H1J 1C3"/>
    <x v="16"/>
  </r>
  <r>
    <n v="10620"/>
    <x v="75"/>
    <n v="2"/>
    <d v="1995-09-05T00:00:00"/>
    <d v="1995-10-03T00:00:00"/>
    <d v="1995-09-14T00:00:00"/>
    <n v="3"/>
    <n v="0.94"/>
    <s v="Laughing Bacchus Wine Cellars"/>
    <s v="2319 Elm St."/>
    <x v="59"/>
    <s v="BC"/>
    <s v="V3F 2K1"/>
    <x v="16"/>
  </r>
  <r>
    <n v="10621"/>
    <x v="42"/>
    <n v="4"/>
    <d v="1995-09-05T00:00:00"/>
    <d v="1995-10-03T00:00:00"/>
    <d v="1995-09-11T00:00:00"/>
    <n v="2"/>
    <n v="23.73"/>
    <s v="Island Trading"/>
    <s v="Garden House_x000a_Crowther Way"/>
    <x v="36"/>
    <s v="Isle of Wight"/>
    <s v="PO31 7PJ"/>
    <x v="13"/>
  </r>
  <r>
    <n v="10622"/>
    <x v="29"/>
    <n v="4"/>
    <d v="1995-09-06T00:00:00"/>
    <d v="1995-10-04T00:00:00"/>
    <d v="1995-09-11T00:00:00"/>
    <n v="3"/>
    <n v="50.97"/>
    <s v="Ricardo Adocicados"/>
    <s v="Av. Copacabana, 267"/>
    <x v="2"/>
    <s v="RJ"/>
    <s v="02389-890"/>
    <x v="2"/>
  </r>
  <r>
    <n v="10623"/>
    <x v="17"/>
    <n v="8"/>
    <d v="1995-09-07T00:00:00"/>
    <d v="1995-10-05T00:00:00"/>
    <d v="1995-09-12T00:00:00"/>
    <n v="2"/>
    <n v="97.18"/>
    <s v="Frankenversand"/>
    <s v="Berliner Platz 43"/>
    <x v="16"/>
    <s v=""/>
    <s v="80805"/>
    <x v="1"/>
  </r>
  <r>
    <n v="10624"/>
    <x v="84"/>
    <n v="4"/>
    <d v="1995-09-07T00:00:00"/>
    <d v="1995-10-05T00:00:00"/>
    <d v="1995-09-19T00:00:00"/>
    <n v="2"/>
    <n v="94.8"/>
    <s v="The Cracker Box"/>
    <s v="55 Grizzly Peak Rd."/>
    <x v="66"/>
    <s v="MT"/>
    <s v="59801"/>
    <x v="8"/>
  </r>
  <r>
    <n v="10625"/>
    <x v="39"/>
    <n v="3"/>
    <d v="1995-09-08T00:00:00"/>
    <d v="1995-10-06T00:00:00"/>
    <d v="1995-09-14T00:00:00"/>
    <n v="1"/>
    <n v="43.9"/>
    <s v="Ana Trujillo Emparedados y helados"/>
    <s v="Avda. de la Constitución 2222"/>
    <x v="10"/>
    <s v=""/>
    <s v="05021"/>
    <x v="7"/>
  </r>
  <r>
    <n v="10626"/>
    <x v="25"/>
    <n v="1"/>
    <d v="1995-09-11T00:00:00"/>
    <d v="1995-10-09T00:00:00"/>
    <d v="1995-09-20T00:00:00"/>
    <n v="2"/>
    <n v="138.69"/>
    <s v="Berglunds snabbköp"/>
    <s v="Berguvsvägen  8"/>
    <x v="23"/>
    <s v=""/>
    <s v="S-958 22"/>
    <x v="9"/>
  </r>
  <r>
    <n v="10627"/>
    <x v="45"/>
    <n v="8"/>
    <d v="1995-09-11T00:00:00"/>
    <d v="1995-10-23T00:00:00"/>
    <d v="1995-09-21T00:00:00"/>
    <n v="3"/>
    <n v="107.46"/>
    <s v="Save-a-lot Markets"/>
    <s v="187 Suffolk Ln."/>
    <x v="38"/>
    <s v="ID"/>
    <s v="83720"/>
    <x v="8"/>
  </r>
  <r>
    <n v="10628"/>
    <x v="15"/>
    <n v="4"/>
    <d v="1995-09-12T00:00:00"/>
    <d v="1995-10-10T00:00:00"/>
    <d v="1995-09-20T00:00:00"/>
    <n v="3"/>
    <n v="30.36"/>
    <s v="Blondel père et fils"/>
    <s v="24, place Kléber"/>
    <x v="14"/>
    <s v=""/>
    <s v="67000"/>
    <x v="0"/>
  </r>
  <r>
    <n v="10629"/>
    <x v="36"/>
    <n v="4"/>
    <d v="1995-09-12T00:00:00"/>
    <d v="1995-10-10T00:00:00"/>
    <d v="1995-09-20T00:00:00"/>
    <n v="3"/>
    <n v="85.46"/>
    <s v="Godos Cocina Típica"/>
    <s v="C/ Romero, 33"/>
    <x v="32"/>
    <s v=""/>
    <s v="41101"/>
    <x v="12"/>
  </r>
  <r>
    <n v="10630"/>
    <x v="44"/>
    <n v="1"/>
    <d v="1995-09-13T00:00:00"/>
    <d v="1995-10-11T00:00:00"/>
    <d v="1995-09-19T00:00:00"/>
    <n v="2"/>
    <n v="32.35"/>
    <s v="Königlich Essen"/>
    <s v="Maubelstr. 90"/>
    <x v="37"/>
    <s v=""/>
    <s v="14776"/>
    <x v="1"/>
  </r>
  <r>
    <n v="10631"/>
    <x v="53"/>
    <n v="8"/>
    <d v="1995-09-14T00:00:00"/>
    <d v="1995-10-12T00:00:00"/>
    <d v="1995-09-15T00:00:00"/>
    <n v="1"/>
    <n v="0.87"/>
    <s v="La maison d'Asie"/>
    <s v="1 rue Alsace-Lorraine"/>
    <x v="43"/>
    <s v=""/>
    <s v="31000"/>
    <x v="0"/>
  </r>
  <r>
    <n v="10632"/>
    <x v="35"/>
    <n v="8"/>
    <d v="1995-09-14T00:00:00"/>
    <d v="1995-10-12T00:00:00"/>
    <d v="1995-09-19T00:00:00"/>
    <n v="1"/>
    <n v="41.38"/>
    <s v="Die Wandernde Kuh"/>
    <s v="Adenauerallee 900"/>
    <x v="31"/>
    <s v=""/>
    <s v="70563"/>
    <x v="1"/>
  </r>
  <r>
    <n v="10633"/>
    <x v="9"/>
    <n v="7"/>
    <d v="1995-09-15T00:00:00"/>
    <d v="1995-10-13T00:00:00"/>
    <d v="1995-09-18T00:00:00"/>
    <n v="3"/>
    <n v="477.9"/>
    <s v="Ernst Handel"/>
    <s v="Kirchgasse 6"/>
    <x v="9"/>
    <s v=""/>
    <s v="8010"/>
    <x v="6"/>
  </r>
  <r>
    <n v="10634"/>
    <x v="68"/>
    <n v="4"/>
    <d v="1995-09-15T00:00:00"/>
    <d v="1995-10-13T00:00:00"/>
    <d v="1995-09-21T00:00:00"/>
    <n v="3"/>
    <n v="487.38"/>
    <s v="Folies gourmandes"/>
    <s v="184, chaussée de Tournai"/>
    <x v="54"/>
    <s v=""/>
    <s v="59000"/>
    <x v="0"/>
  </r>
  <r>
    <n v="10635"/>
    <x v="22"/>
    <n v="8"/>
    <d v="1995-09-18T00:00:00"/>
    <d v="1995-10-16T00:00:00"/>
    <d v="1995-09-21T00:00:00"/>
    <n v="3"/>
    <n v="47.46"/>
    <s v="Magazzini Alimentari Riuniti"/>
    <s v="Via Ludovico il Moro 22"/>
    <x v="21"/>
    <s v=""/>
    <s v="24100"/>
    <x v="11"/>
  </r>
  <r>
    <n v="10636"/>
    <x v="16"/>
    <n v="4"/>
    <d v="1995-09-19T00:00:00"/>
    <d v="1995-10-17T00:00:00"/>
    <d v="1995-09-26T00:00:00"/>
    <n v="1"/>
    <n v="1.1499999999999999"/>
    <s v="Wartian Herkku"/>
    <s v="Torikatu 38"/>
    <x v="15"/>
    <s v=""/>
    <s v="90110"/>
    <x v="10"/>
  </r>
  <r>
    <n v="10637"/>
    <x v="62"/>
    <n v="6"/>
    <d v="1995-09-19T00:00:00"/>
    <d v="1995-10-17T00:00:00"/>
    <d v="1995-09-26T00:00:00"/>
    <n v="1"/>
    <n v="201.29"/>
    <s v="Queen Cozinha"/>
    <s v="Alameda dos Canàrios, 891"/>
    <x v="29"/>
    <s v="SP"/>
    <s v="05487-020"/>
    <x v="2"/>
  </r>
  <r>
    <n v="10638"/>
    <x v="67"/>
    <n v="3"/>
    <d v="1995-09-20T00:00:00"/>
    <d v="1995-10-18T00:00:00"/>
    <d v="1995-10-02T00:00:00"/>
    <n v="1"/>
    <n v="158.44"/>
    <s v="LINO-Delicateses"/>
    <s v="Ave. 5 de Mayo Porlamar"/>
    <x v="53"/>
    <s v="Nueva Esparta"/>
    <s v="4980"/>
    <x v="5"/>
  </r>
  <r>
    <n v="10639"/>
    <x v="65"/>
    <n v="7"/>
    <d v="1995-09-20T00:00:00"/>
    <d v="1995-10-18T00:00:00"/>
    <d v="1995-09-27T00:00:00"/>
    <n v="3"/>
    <n v="38.64"/>
    <s v="Santé Gourmet"/>
    <s v="Erling Skakkes gate 78"/>
    <x v="51"/>
    <s v=""/>
    <s v="4110"/>
    <x v="19"/>
  </r>
  <r>
    <n v="10640"/>
    <x v="35"/>
    <n v="4"/>
    <d v="1995-09-21T00:00:00"/>
    <d v="1995-10-19T00:00:00"/>
    <d v="1995-09-28T00:00:00"/>
    <n v="1"/>
    <n v="23.55"/>
    <s v="Die Wandernde Kuh"/>
    <s v="Adenauerallee 900"/>
    <x v="31"/>
    <s v=""/>
    <s v="70563"/>
    <x v="1"/>
  </r>
  <r>
    <n v="10641"/>
    <x v="8"/>
    <n v="4"/>
    <d v="1995-09-22T00:00:00"/>
    <d v="1995-10-20T00:00:00"/>
    <d v="1995-09-26T00:00:00"/>
    <n v="2"/>
    <n v="179.61"/>
    <s v="HILARIÓN-Abastos"/>
    <s v="Carrera 22 con Ave. Carlos Soublette #8-35"/>
    <x v="8"/>
    <s v="Táchira"/>
    <s v="5022"/>
    <x v="5"/>
  </r>
  <r>
    <n v="10642"/>
    <x v="51"/>
    <n v="7"/>
    <d v="1995-09-22T00:00:00"/>
    <d v="1995-10-20T00:00:00"/>
    <d v="1995-10-06T00:00:00"/>
    <n v="3"/>
    <n v="41.89"/>
    <s v="Simons bistro"/>
    <s v="Vinbæltet 34"/>
    <x v="42"/>
    <s v=""/>
    <s v="1734"/>
    <x v="17"/>
  </r>
  <r>
    <n v="10643"/>
    <x v="85"/>
    <n v="6"/>
    <d v="1995-09-25T00:00:00"/>
    <d v="1995-10-23T00:00:00"/>
    <d v="1995-10-03T00:00:00"/>
    <n v="1"/>
    <n v="29.46"/>
    <s v="Alfreds Futterkiste"/>
    <s v="Obere Str. 57"/>
    <x v="67"/>
    <s v=""/>
    <s v="12209"/>
    <x v="1"/>
  </r>
  <r>
    <n v="10644"/>
    <x v="7"/>
    <n v="3"/>
    <d v="1995-09-25T00:00:00"/>
    <d v="1995-10-23T00:00:00"/>
    <d v="1995-10-02T00:00:00"/>
    <n v="2"/>
    <n v="0.14000000000000001"/>
    <s v="Wellington Importadora"/>
    <s v="Rua do Mercado, 12"/>
    <x v="7"/>
    <s v="SP"/>
    <s v="08737-363"/>
    <x v="2"/>
  </r>
  <r>
    <n v="10645"/>
    <x v="2"/>
    <n v="4"/>
    <d v="1995-09-26T00:00:00"/>
    <d v="1995-10-24T00:00:00"/>
    <d v="1995-10-03T00:00:00"/>
    <n v="1"/>
    <n v="12.41"/>
    <s v="Hanari Carnes"/>
    <s v="Rua do Paço, 67"/>
    <x v="2"/>
    <s v="RJ"/>
    <s v="05454-876"/>
    <x v="2"/>
  </r>
  <r>
    <n v="10646"/>
    <x v="34"/>
    <n v="9"/>
    <d v="1995-09-27T00:00:00"/>
    <d v="1995-11-08T00:00:00"/>
    <d v="1995-10-04T00:00:00"/>
    <n v="3"/>
    <n v="142.33000000000001"/>
    <s v="Hungry Owl All-Night Grocers"/>
    <s v="8 Johnstown Road"/>
    <x v="30"/>
    <s v="Co. Cork"/>
    <s v=""/>
    <x v="14"/>
  </r>
  <r>
    <n v="10647"/>
    <x v="12"/>
    <n v="4"/>
    <d v="1995-09-27T00:00:00"/>
    <d v="1995-10-11T00:00:00"/>
    <d v="1995-10-04T00:00:00"/>
    <n v="2"/>
    <n v="45.54"/>
    <s v="Que Delícia"/>
    <s v="Rua da Panificadora, 12"/>
    <x v="2"/>
    <s v="RJ"/>
    <s v="02389-673"/>
    <x v="2"/>
  </r>
  <r>
    <n v="10648"/>
    <x v="29"/>
    <n v="5"/>
    <d v="1995-09-28T00:00:00"/>
    <d v="1995-11-09T00:00:00"/>
    <d v="1995-10-10T00:00:00"/>
    <n v="2"/>
    <n v="14.25"/>
    <s v="Ricardo Adocicados"/>
    <s v="Av. Copacabana, 267"/>
    <x v="2"/>
    <s v="RJ"/>
    <s v="02389-890"/>
    <x v="2"/>
  </r>
  <r>
    <n v="10649"/>
    <x v="80"/>
    <n v="5"/>
    <d v="1995-09-28T00:00:00"/>
    <d v="1995-10-26T00:00:00"/>
    <d v="1995-09-29T00:00:00"/>
    <n v="3"/>
    <n v="6.2"/>
    <s v="Maison Dewey"/>
    <s v="Rue Joseph-Bens 532"/>
    <x v="62"/>
    <s v=""/>
    <s v="B-1180"/>
    <x v="3"/>
  </r>
  <r>
    <n v="10650"/>
    <x v="52"/>
    <n v="5"/>
    <d v="1995-09-29T00:00:00"/>
    <d v="1995-10-27T00:00:00"/>
    <d v="1995-10-04T00:00:00"/>
    <n v="3"/>
    <n v="176.81"/>
    <s v="Familia Arquibaldo"/>
    <s v="Rua Orós, 92"/>
    <x v="29"/>
    <s v="SP"/>
    <s v="05442-030"/>
    <x v="2"/>
  </r>
  <r>
    <n v="10651"/>
    <x v="35"/>
    <n v="8"/>
    <d v="1995-10-02T00:00:00"/>
    <d v="1995-10-30T00:00:00"/>
    <d v="1995-10-12T00:00:00"/>
    <n v="2"/>
    <n v="20.6"/>
    <s v="Die Wandernde Kuh"/>
    <s v="Adenauerallee 900"/>
    <x v="31"/>
    <s v=""/>
    <s v="70563"/>
    <x v="1"/>
  </r>
  <r>
    <n v="10652"/>
    <x v="71"/>
    <n v="4"/>
    <d v="1995-10-02T00:00:00"/>
    <d v="1995-10-30T00:00:00"/>
    <d v="1995-10-09T00:00:00"/>
    <n v="2"/>
    <n v="7.14"/>
    <s v="Gourmet Lanchonetes"/>
    <s v="Av. Brasil, 442"/>
    <x v="57"/>
    <s v="SP"/>
    <s v="04876-786"/>
    <x v="2"/>
  </r>
  <r>
    <n v="10653"/>
    <x v="17"/>
    <n v="1"/>
    <d v="1995-10-03T00:00:00"/>
    <d v="1995-10-31T00:00:00"/>
    <d v="1995-10-20T00:00:00"/>
    <n v="1"/>
    <n v="93.25"/>
    <s v="Frankenversand"/>
    <s v="Berliner Platz 43"/>
    <x v="16"/>
    <s v=""/>
    <s v="80805"/>
    <x v="1"/>
  </r>
  <r>
    <n v="10654"/>
    <x v="25"/>
    <n v="5"/>
    <d v="1995-10-03T00:00:00"/>
    <d v="1995-10-31T00:00:00"/>
    <d v="1995-10-12T00:00:00"/>
    <n v="1"/>
    <n v="55.26"/>
    <s v="Berglunds snabbköp"/>
    <s v="Berguvsvägen  8"/>
    <x v="23"/>
    <s v=""/>
    <s v="S-958 22"/>
    <x v="9"/>
  </r>
  <r>
    <n v="10655"/>
    <x v="30"/>
    <n v="1"/>
    <d v="1995-10-04T00:00:00"/>
    <d v="1995-11-01T00:00:00"/>
    <d v="1995-10-12T00:00:00"/>
    <n v="2"/>
    <n v="4.41"/>
    <s v="Reggiani Caseifici"/>
    <s v="Strada Provinciale 124"/>
    <x v="27"/>
    <s v=""/>
    <s v="42100"/>
    <x v="11"/>
  </r>
  <r>
    <n v="10656"/>
    <x v="79"/>
    <n v="6"/>
    <d v="1995-10-05T00:00:00"/>
    <d v="1995-11-02T00:00:00"/>
    <d v="1995-10-11T00:00:00"/>
    <n v="1"/>
    <n v="57.15"/>
    <s v="Great Lakes Food Market"/>
    <s v="2732 Baker Blvd."/>
    <x v="61"/>
    <s v="OR"/>
    <s v="97403"/>
    <x v="8"/>
  </r>
  <r>
    <n v="10657"/>
    <x v="45"/>
    <n v="2"/>
    <d v="1995-10-05T00:00:00"/>
    <d v="1995-11-02T00:00:00"/>
    <d v="1995-10-16T00:00:00"/>
    <n v="2"/>
    <n v="352.69"/>
    <s v="Save-a-lot Markets"/>
    <s v="187 Suffolk Ln."/>
    <x v="38"/>
    <s v="ID"/>
    <s v="83720"/>
    <x v="8"/>
  </r>
  <r>
    <n v="10658"/>
    <x v="21"/>
    <n v="4"/>
    <d v="1995-10-06T00:00:00"/>
    <d v="1995-11-03T00:00:00"/>
    <d v="1995-10-09T00:00:00"/>
    <n v="1"/>
    <n v="364.15"/>
    <s v="QUICK-Stop"/>
    <s v="Taucherstraße 10"/>
    <x v="20"/>
    <s v=""/>
    <s v="01307"/>
    <x v="1"/>
  </r>
  <r>
    <n v="10659"/>
    <x v="62"/>
    <n v="7"/>
    <d v="1995-10-06T00:00:00"/>
    <d v="1995-11-03T00:00:00"/>
    <d v="1995-10-11T00:00:00"/>
    <n v="2"/>
    <n v="105.81"/>
    <s v="Queen Cozinha"/>
    <s v="Alameda dos Canàrios, 891"/>
    <x v="29"/>
    <s v="SP"/>
    <s v="05487-020"/>
    <x v="2"/>
  </r>
  <r>
    <n v="10660"/>
    <x v="64"/>
    <n v="8"/>
    <d v="1995-10-09T00:00:00"/>
    <d v="1995-11-06T00:00:00"/>
    <d v="1995-11-15T00:00:00"/>
    <n v="1"/>
    <n v="111.29"/>
    <s v="Hungry Coyote Import Store"/>
    <s v="City Center Plaza_x000a_516 Main St."/>
    <x v="50"/>
    <s v="OR"/>
    <s v="97827"/>
    <x v="8"/>
  </r>
  <r>
    <n v="10661"/>
    <x v="34"/>
    <n v="7"/>
    <d v="1995-10-10T00:00:00"/>
    <d v="1995-11-07T00:00:00"/>
    <d v="1995-10-16T00:00:00"/>
    <n v="3"/>
    <n v="17.55"/>
    <s v="Hungry Owl All-Night Grocers"/>
    <s v="8 Johnstown Road"/>
    <x v="30"/>
    <s v="Co. Cork"/>
    <s v=""/>
    <x v="14"/>
  </r>
  <r>
    <n v="10662"/>
    <x v="38"/>
    <n v="3"/>
    <d v="1995-10-10T00:00:00"/>
    <d v="1995-11-07T00:00:00"/>
    <d v="1995-10-19T00:00:00"/>
    <n v="2"/>
    <n v="1.28"/>
    <s v="Lonesome Pine Restaurant"/>
    <s v="89 Chiaroscuro Rd."/>
    <x v="34"/>
    <s v="OR"/>
    <s v="97219"/>
    <x v="8"/>
  </r>
  <r>
    <n v="10663"/>
    <x v="48"/>
    <n v="2"/>
    <d v="1995-10-11T00:00:00"/>
    <d v="1995-10-25T00:00:00"/>
    <d v="1995-11-03T00:00:00"/>
    <n v="2"/>
    <n v="113.15"/>
    <s v="Bon app'"/>
    <s v="12, rue des Bouchers"/>
    <x v="40"/>
    <s v=""/>
    <s v="13008"/>
    <x v="0"/>
  </r>
  <r>
    <n v="10664"/>
    <x v="47"/>
    <n v="1"/>
    <d v="1995-10-11T00:00:00"/>
    <d v="1995-11-08T00:00:00"/>
    <d v="1995-10-20T00:00:00"/>
    <n v="3"/>
    <n v="1.27"/>
    <s v="Furia Bacalhau e Frutos do Mar"/>
    <s v="Jardim das rosas n. 32"/>
    <x v="39"/>
    <s v=""/>
    <s v="1675"/>
    <x v="15"/>
  </r>
  <r>
    <n v="10665"/>
    <x v="38"/>
    <n v="1"/>
    <d v="1995-10-12T00:00:00"/>
    <d v="1995-11-09T00:00:00"/>
    <d v="1995-10-18T00:00:00"/>
    <n v="2"/>
    <n v="26.31"/>
    <s v="Lonesome Pine Restaurant"/>
    <s v="89 Chiaroscuro Rd."/>
    <x v="34"/>
    <s v="OR"/>
    <s v="97219"/>
    <x v="8"/>
  </r>
  <r>
    <n v="10666"/>
    <x v="6"/>
    <n v="7"/>
    <d v="1995-10-13T00:00:00"/>
    <d v="1995-11-10T00:00:00"/>
    <d v="1995-10-23T00:00:00"/>
    <n v="2"/>
    <n v="232.42"/>
    <s v="Richter Supermarkt"/>
    <s v="Starenweg 5"/>
    <x v="6"/>
    <s v=""/>
    <s v="1204"/>
    <x v="4"/>
  </r>
  <r>
    <n v="10667"/>
    <x v="9"/>
    <n v="7"/>
    <d v="1995-10-13T00:00:00"/>
    <d v="1995-11-10T00:00:00"/>
    <d v="1995-10-20T00:00:00"/>
    <n v="1"/>
    <n v="78.09"/>
    <s v="Ernst Handel"/>
    <s v="Kirchgasse 6"/>
    <x v="9"/>
    <s v=""/>
    <s v="8010"/>
    <x v="6"/>
  </r>
  <r>
    <n v="10668"/>
    <x v="35"/>
    <n v="1"/>
    <d v="1995-10-16T00:00:00"/>
    <d v="1995-11-13T00:00:00"/>
    <d v="1995-10-24T00:00:00"/>
    <n v="2"/>
    <n v="47.22"/>
    <s v="Die Wandernde Kuh"/>
    <s v="Adenauerallee 900"/>
    <x v="31"/>
    <s v=""/>
    <s v="70563"/>
    <x v="1"/>
  </r>
  <r>
    <n v="10669"/>
    <x v="51"/>
    <n v="2"/>
    <d v="1995-10-16T00:00:00"/>
    <d v="1995-11-13T00:00:00"/>
    <d v="1995-10-23T00:00:00"/>
    <n v="1"/>
    <n v="24.39"/>
    <s v="Simons bistro"/>
    <s v="Vinbæltet 34"/>
    <x v="42"/>
    <s v=""/>
    <s v="1734"/>
    <x v="17"/>
  </r>
  <r>
    <n v="10670"/>
    <x v="17"/>
    <n v="4"/>
    <d v="1995-10-17T00:00:00"/>
    <d v="1995-11-14T00:00:00"/>
    <d v="1995-10-19T00:00:00"/>
    <n v="1"/>
    <n v="203.48"/>
    <s v="Frankenversand"/>
    <s v="Berliner Platz 43"/>
    <x v="16"/>
    <s v=""/>
    <s v="80805"/>
    <x v="1"/>
  </r>
  <r>
    <n v="10671"/>
    <x v="86"/>
    <n v="1"/>
    <d v="1995-10-18T00:00:00"/>
    <d v="1995-11-15T00:00:00"/>
    <d v="1995-10-25T00:00:00"/>
    <n v="1"/>
    <n v="30.34"/>
    <s v="France restauration"/>
    <s v="54, rue Royale"/>
    <x v="35"/>
    <s v=""/>
    <s v="44000"/>
    <x v="0"/>
  </r>
  <r>
    <n v="10672"/>
    <x v="25"/>
    <n v="9"/>
    <d v="1995-10-18T00:00:00"/>
    <d v="1995-11-01T00:00:00"/>
    <d v="1995-10-27T00:00:00"/>
    <n v="2"/>
    <n v="95.75"/>
    <s v="Berglunds snabbköp"/>
    <s v="Berguvsvägen  8"/>
    <x v="23"/>
    <s v=""/>
    <s v="S-958 22"/>
    <x v="9"/>
  </r>
  <r>
    <n v="10673"/>
    <x v="83"/>
    <n v="2"/>
    <d v="1995-10-19T00:00:00"/>
    <d v="1995-11-16T00:00:00"/>
    <d v="1995-10-20T00:00:00"/>
    <n v="1"/>
    <n v="22.76"/>
    <s v="Wilman Kala"/>
    <s v="Keskuskatu 45"/>
    <x v="65"/>
    <s v=""/>
    <s v="21240"/>
    <x v="10"/>
  </r>
  <r>
    <n v="10674"/>
    <x v="42"/>
    <n v="4"/>
    <d v="1995-10-19T00:00:00"/>
    <d v="1995-11-16T00:00:00"/>
    <d v="1995-10-31T00:00:00"/>
    <n v="2"/>
    <n v="0.9"/>
    <s v="Island Trading"/>
    <s v="Garden House_x000a_Crowther Way"/>
    <x v="36"/>
    <s v="Isle of Wight"/>
    <s v="PO31 7PJ"/>
    <x v="13"/>
  </r>
  <r>
    <n v="10675"/>
    <x v="17"/>
    <n v="5"/>
    <d v="1995-10-20T00:00:00"/>
    <d v="1995-11-17T00:00:00"/>
    <d v="1995-10-24T00:00:00"/>
    <n v="2"/>
    <n v="31.85"/>
    <s v="Frankenversand"/>
    <s v="Berliner Platz 43"/>
    <x v="16"/>
    <s v=""/>
    <s v="80805"/>
    <x v="1"/>
  </r>
  <r>
    <n v="10676"/>
    <x v="23"/>
    <n v="2"/>
    <d v="1995-10-23T00:00:00"/>
    <d v="1995-11-20T00:00:00"/>
    <d v="1995-10-30T00:00:00"/>
    <n v="2"/>
    <n v="2.0099999999999998"/>
    <s v="Tortuga Restaurante"/>
    <s v="Avda. Azteca 123"/>
    <x v="10"/>
    <s v=""/>
    <s v="05033"/>
    <x v="7"/>
  </r>
  <r>
    <n v="10677"/>
    <x v="59"/>
    <n v="1"/>
    <d v="1995-10-23T00:00:00"/>
    <d v="1995-11-20T00:00:00"/>
    <d v="1995-10-27T00:00:00"/>
    <n v="3"/>
    <n v="4.03"/>
    <s v="Antonio Moreno Taquería"/>
    <s v="Mataderos  2312"/>
    <x v="10"/>
    <s v=""/>
    <s v="05023"/>
    <x v="7"/>
  </r>
  <r>
    <n v="10678"/>
    <x v="45"/>
    <n v="7"/>
    <d v="1995-10-24T00:00:00"/>
    <d v="1995-11-21T00:00:00"/>
    <d v="1995-11-16T00:00:00"/>
    <n v="3"/>
    <n v="388.98"/>
    <s v="Save-a-lot Markets"/>
    <s v="187 Suffolk Ln."/>
    <x v="38"/>
    <s v="ID"/>
    <s v="83720"/>
    <x v="8"/>
  </r>
  <r>
    <n v="10679"/>
    <x v="15"/>
    <n v="8"/>
    <d v="1995-10-24T00:00:00"/>
    <d v="1995-11-21T00:00:00"/>
    <d v="1995-10-31T00:00:00"/>
    <n v="3"/>
    <n v="27.94"/>
    <s v="Blondel père et fils"/>
    <s v="24, place Kléber"/>
    <x v="14"/>
    <s v=""/>
    <s v="67000"/>
    <x v="0"/>
  </r>
  <r>
    <n v="10680"/>
    <x v="37"/>
    <n v="1"/>
    <d v="1995-10-25T00:00:00"/>
    <d v="1995-11-22T00:00:00"/>
    <d v="1995-10-27T00:00:00"/>
    <n v="1"/>
    <n v="26.61"/>
    <s v="Old World Delicatessen"/>
    <s v="2743 Bering St."/>
    <x v="33"/>
    <s v="AK"/>
    <s v="99508"/>
    <x v="8"/>
  </r>
  <r>
    <n v="10681"/>
    <x v="79"/>
    <n v="3"/>
    <d v="1995-10-26T00:00:00"/>
    <d v="1995-11-23T00:00:00"/>
    <d v="1995-10-31T00:00:00"/>
    <n v="3"/>
    <n v="76.13"/>
    <s v="Great Lakes Food Market"/>
    <s v="2732 Baker Blvd."/>
    <x v="61"/>
    <s v="OR"/>
    <s v="97403"/>
    <x v="8"/>
  </r>
  <r>
    <n v="10682"/>
    <x v="59"/>
    <n v="3"/>
    <d v="1995-10-26T00:00:00"/>
    <d v="1995-11-23T00:00:00"/>
    <d v="1995-11-01T00:00:00"/>
    <n v="2"/>
    <n v="36.130000000000003"/>
    <s v="Antonio Moreno Taquería"/>
    <s v="Mataderos  2312"/>
    <x v="10"/>
    <s v=""/>
    <s v="05023"/>
    <x v="7"/>
  </r>
  <r>
    <n v="10683"/>
    <x v="41"/>
    <n v="2"/>
    <d v="1995-10-27T00:00:00"/>
    <d v="1995-11-24T00:00:00"/>
    <d v="1995-11-01T00:00:00"/>
    <n v="1"/>
    <n v="4.4000000000000004"/>
    <s v="Du monde entier"/>
    <s v="67, rue des Cinquante Otages"/>
    <x v="35"/>
    <s v=""/>
    <s v="44000"/>
    <x v="0"/>
  </r>
  <r>
    <n v="10684"/>
    <x v="11"/>
    <n v="3"/>
    <d v="1995-10-27T00:00:00"/>
    <d v="1995-11-24T00:00:00"/>
    <d v="1995-10-31T00:00:00"/>
    <n v="1"/>
    <n v="145.63"/>
    <s v="Ottilies Käseladen"/>
    <s v="Mehrheimerstr. 369"/>
    <x v="11"/>
    <s v=""/>
    <s v="50739"/>
    <x v="1"/>
  </r>
  <r>
    <n v="10685"/>
    <x v="71"/>
    <n v="4"/>
    <d v="1995-10-30T00:00:00"/>
    <d v="1995-11-13T00:00:00"/>
    <d v="1995-11-03T00:00:00"/>
    <n v="2"/>
    <n v="33.75"/>
    <s v="Gourmet Lanchonetes"/>
    <s v="Av. Brasil, 442"/>
    <x v="57"/>
    <s v="SP"/>
    <s v="04876-786"/>
    <x v="2"/>
  </r>
  <r>
    <n v="10686"/>
    <x v="54"/>
    <n v="2"/>
    <d v="1995-10-31T00:00:00"/>
    <d v="1995-11-28T00:00:00"/>
    <d v="1995-11-08T00:00:00"/>
    <n v="1"/>
    <n v="96.5"/>
    <s v="Piccolo und mehr"/>
    <s v="Geislweg 14"/>
    <x v="44"/>
    <s v=""/>
    <s v="5020"/>
    <x v="6"/>
  </r>
  <r>
    <n v="10687"/>
    <x v="34"/>
    <n v="9"/>
    <d v="1995-10-31T00:00:00"/>
    <d v="1995-11-28T00:00:00"/>
    <d v="1995-11-30T00:00:00"/>
    <n v="2"/>
    <n v="296.43"/>
    <s v="Hungry Owl All-Night Grocers"/>
    <s v="8 Johnstown Road"/>
    <x v="30"/>
    <s v="Co. Cork"/>
    <s v=""/>
    <x v="14"/>
  </r>
  <r>
    <n v="10688"/>
    <x v="61"/>
    <n v="4"/>
    <d v="1995-11-01T00:00:00"/>
    <d v="1995-11-15T00:00:00"/>
    <d v="1995-11-07T00:00:00"/>
    <n v="2"/>
    <n v="299.08999999999997"/>
    <s v="Vaffeljernet"/>
    <s v="Smagsløget 45"/>
    <x v="48"/>
    <s v=""/>
    <s v="8200"/>
    <x v="17"/>
  </r>
  <r>
    <n v="10689"/>
    <x v="25"/>
    <n v="1"/>
    <d v="1995-11-01T00:00:00"/>
    <d v="1995-11-29T00:00:00"/>
    <d v="1995-11-07T00:00:00"/>
    <n v="2"/>
    <n v="13.42"/>
    <s v="Berglunds snabbköp"/>
    <s v="Berguvsvägen  8"/>
    <x v="23"/>
    <s v=""/>
    <s v="S-958 22"/>
    <x v="9"/>
  </r>
  <r>
    <n v="10690"/>
    <x v="2"/>
    <n v="1"/>
    <d v="1995-11-02T00:00:00"/>
    <d v="1995-11-30T00:00:00"/>
    <d v="1995-11-03T00:00:00"/>
    <n v="1"/>
    <n v="15.8"/>
    <s v="Hanari Carnes"/>
    <s v="Rua do Paço, 67"/>
    <x v="2"/>
    <s v="RJ"/>
    <s v="05454-876"/>
    <x v="2"/>
  </r>
  <r>
    <n v="10691"/>
    <x v="21"/>
    <n v="2"/>
    <d v="1995-11-03T00:00:00"/>
    <d v="1995-12-15T00:00:00"/>
    <d v="1995-11-22T00:00:00"/>
    <n v="2"/>
    <n v="810.05"/>
    <s v="QUICK-Stop"/>
    <s v="Taucherstraße 10"/>
    <x v="20"/>
    <s v=""/>
    <s v="01307"/>
    <x v="1"/>
  </r>
  <r>
    <n v="10692"/>
    <x v="85"/>
    <n v="4"/>
    <d v="1995-11-03T00:00:00"/>
    <d v="1995-12-01T00:00:00"/>
    <d v="1995-11-13T00:00:00"/>
    <n v="2"/>
    <n v="61.02"/>
    <s v="Alfred's Futterkiste"/>
    <s v="Obere Str. 57"/>
    <x v="67"/>
    <s v=""/>
    <s v="12209"/>
    <x v="1"/>
  </r>
  <r>
    <n v="10693"/>
    <x v="19"/>
    <n v="3"/>
    <d v="1995-11-06T00:00:00"/>
    <d v="1995-11-20T00:00:00"/>
    <d v="1995-11-10T00:00:00"/>
    <n v="3"/>
    <n v="139.34"/>
    <s v="White Clover Markets"/>
    <s v="1029 - 12th Ave. S."/>
    <x v="18"/>
    <s v="WA"/>
    <s v="98124"/>
    <x v="8"/>
  </r>
  <r>
    <n v="10694"/>
    <x v="21"/>
    <n v="8"/>
    <d v="1995-11-06T00:00:00"/>
    <d v="1995-12-04T00:00:00"/>
    <d v="1995-11-09T00:00:00"/>
    <n v="3"/>
    <n v="398.36"/>
    <s v="QUICK-Stop"/>
    <s v="Taucherstraße 10"/>
    <x v="20"/>
    <s v=""/>
    <s v="01307"/>
    <x v="1"/>
  </r>
  <r>
    <n v="10695"/>
    <x v="83"/>
    <n v="7"/>
    <d v="1995-11-07T00:00:00"/>
    <d v="1995-12-19T00:00:00"/>
    <d v="1995-11-14T00:00:00"/>
    <n v="1"/>
    <n v="16.72"/>
    <s v="Wilman Kala"/>
    <s v="Keskuskatu 45"/>
    <x v="65"/>
    <s v=""/>
    <s v="21240"/>
    <x v="10"/>
  </r>
  <r>
    <n v="10696"/>
    <x v="19"/>
    <n v="8"/>
    <d v="1995-11-08T00:00:00"/>
    <d v="1995-12-20T00:00:00"/>
    <d v="1995-11-14T00:00:00"/>
    <n v="3"/>
    <n v="102.55"/>
    <s v="White Clover Markets"/>
    <s v="1029 - 12th Ave. S."/>
    <x v="18"/>
    <s v="WA"/>
    <s v="98124"/>
    <x v="8"/>
  </r>
  <r>
    <n v="10697"/>
    <x v="67"/>
    <n v="3"/>
    <d v="1995-11-08T00:00:00"/>
    <d v="1995-12-06T00:00:00"/>
    <d v="1995-11-14T00:00:00"/>
    <n v="1"/>
    <n v="45.52"/>
    <s v="LINO-Delicateses"/>
    <s v="Ave. 5 de Mayo Porlamar"/>
    <x v="53"/>
    <s v="Nueva Esparta"/>
    <s v="4980"/>
    <x v="5"/>
  </r>
  <r>
    <n v="10698"/>
    <x v="9"/>
    <n v="4"/>
    <d v="1995-11-09T00:00:00"/>
    <d v="1995-12-07T00:00:00"/>
    <d v="1995-11-17T00:00:00"/>
    <n v="1"/>
    <n v="272.47000000000003"/>
    <s v="Ernst Handel"/>
    <s v="Kirchgasse 6"/>
    <x v="9"/>
    <s v=""/>
    <s v="8010"/>
    <x v="6"/>
  </r>
  <r>
    <n v="10699"/>
    <x v="24"/>
    <n v="3"/>
    <d v="1995-11-09T00:00:00"/>
    <d v="1995-12-07T00:00:00"/>
    <d v="1995-11-13T00:00:00"/>
    <n v="3"/>
    <n v="0.57999999999999996"/>
    <s v="Morgenstern Gesundkost"/>
    <s v="Heerstr. 22"/>
    <x v="22"/>
    <s v=""/>
    <s v="04179"/>
    <x v="1"/>
  </r>
  <r>
    <n v="10700"/>
    <x v="45"/>
    <n v="3"/>
    <d v="1995-11-10T00:00:00"/>
    <d v="1995-12-08T00:00:00"/>
    <d v="1995-11-16T00:00:00"/>
    <n v="1"/>
    <n v="65.099999999999994"/>
    <s v="Save-a-lot Markets"/>
    <s v="187 Suffolk Ln."/>
    <x v="38"/>
    <s v="ID"/>
    <s v="83720"/>
    <x v="8"/>
  </r>
  <r>
    <n v="10701"/>
    <x v="34"/>
    <n v="6"/>
    <d v="1995-11-13T00:00:00"/>
    <d v="1995-11-27T00:00:00"/>
    <d v="1995-11-15T00:00:00"/>
    <n v="3"/>
    <n v="220.31"/>
    <s v="Hungry Owl All-Night Grocers"/>
    <s v="8 Johnstown Road"/>
    <x v="30"/>
    <s v="Co. Cork"/>
    <s v=""/>
    <x v="14"/>
  </r>
  <r>
    <n v="10702"/>
    <x v="85"/>
    <n v="4"/>
    <d v="1995-11-13T00:00:00"/>
    <d v="1995-12-25T00:00:00"/>
    <d v="1995-11-21T00:00:00"/>
    <n v="1"/>
    <n v="23.94"/>
    <s v="Alfred's Futterkiste"/>
    <s v="Obere Str. 57"/>
    <x v="67"/>
    <s v=""/>
    <s v="12209"/>
    <x v="1"/>
  </r>
  <r>
    <n v="10703"/>
    <x v="14"/>
    <n v="6"/>
    <d v="1995-11-14T00:00:00"/>
    <d v="1995-12-12T00:00:00"/>
    <d v="1995-11-20T00:00:00"/>
    <n v="2"/>
    <n v="152.30000000000001"/>
    <s v="Folk och fä HB"/>
    <s v="Åkergatan 24"/>
    <x v="13"/>
    <s v=""/>
    <s v="S-844 67"/>
    <x v="9"/>
  </r>
  <r>
    <n v="10704"/>
    <x v="62"/>
    <n v="6"/>
    <d v="1995-11-14T00:00:00"/>
    <d v="1995-12-12T00:00:00"/>
    <d v="1995-12-08T00:00:00"/>
    <n v="1"/>
    <n v="4.78"/>
    <s v="Queen Cozinha"/>
    <s v="Alameda dos Canàrios, 891"/>
    <x v="29"/>
    <s v="SP"/>
    <s v="05487-020"/>
    <x v="2"/>
  </r>
  <r>
    <n v="10705"/>
    <x v="8"/>
    <n v="9"/>
    <d v="1995-11-15T00:00:00"/>
    <d v="1995-12-13T00:00:00"/>
    <d v="1995-12-19T00:00:00"/>
    <n v="2"/>
    <n v="3.52"/>
    <s v="HILARIÓN-Abastos"/>
    <s v="Carrera 22 con Ave. Carlos Soublette #8-35"/>
    <x v="8"/>
    <s v="Táchira"/>
    <s v="5022"/>
    <x v="5"/>
  </r>
  <r>
    <n v="10706"/>
    <x v="37"/>
    <n v="8"/>
    <d v="1995-11-16T00:00:00"/>
    <d v="1995-12-14T00:00:00"/>
    <d v="1995-11-21T00:00:00"/>
    <n v="3"/>
    <n v="135.63"/>
    <s v="Old World Delicatessen"/>
    <s v="2743 Bering St."/>
    <x v="33"/>
    <s v="AK"/>
    <s v="99508"/>
    <x v="8"/>
  </r>
  <r>
    <n v="10707"/>
    <x v="55"/>
    <n v="4"/>
    <d v="1995-11-16T00:00:00"/>
    <d v="1995-11-30T00:00:00"/>
    <d v="1995-11-23T00:00:00"/>
    <n v="3"/>
    <n v="21.74"/>
    <s v="Around the Horn"/>
    <s v="Brook Farm_x000a_Stratford St. Mary"/>
    <x v="45"/>
    <s v="Essex"/>
    <s v="CO7 6JX"/>
    <x v="13"/>
  </r>
  <r>
    <n v="10708"/>
    <x v="40"/>
    <n v="6"/>
    <d v="1995-11-17T00:00:00"/>
    <d v="1995-12-29T00:00:00"/>
    <d v="1995-12-06T00:00:00"/>
    <n v="2"/>
    <n v="2.96"/>
    <s v="The Big Cheese"/>
    <s v="89 Jefferson Way_x000a_Suite 2"/>
    <x v="34"/>
    <s v="OR"/>
    <s v="97201"/>
    <x v="8"/>
  </r>
  <r>
    <n v="10709"/>
    <x v="71"/>
    <n v="1"/>
    <d v="1995-11-17T00:00:00"/>
    <d v="1995-12-15T00:00:00"/>
    <d v="1995-12-21T00:00:00"/>
    <n v="3"/>
    <n v="210.8"/>
    <s v="Gourmet Lanchonetes"/>
    <s v="Av. Brasil, 442"/>
    <x v="57"/>
    <s v="SP"/>
    <s v="04876-786"/>
    <x v="2"/>
  </r>
  <r>
    <n v="10710"/>
    <x v="70"/>
    <n v="1"/>
    <d v="1995-11-20T00:00:00"/>
    <d v="1995-12-18T00:00:00"/>
    <d v="1995-11-23T00:00:00"/>
    <n v="1"/>
    <n v="4.9800000000000004"/>
    <s v="Franchi S.p.A."/>
    <s v="Via Monte Bianco 34"/>
    <x v="56"/>
    <s v=""/>
    <s v="10100"/>
    <x v="11"/>
  </r>
  <r>
    <n v="10711"/>
    <x v="45"/>
    <n v="5"/>
    <d v="1995-11-21T00:00:00"/>
    <d v="1996-01-02T00:00:00"/>
    <d v="1995-11-29T00:00:00"/>
    <n v="2"/>
    <n v="52.41"/>
    <s v="Save-a-lot Markets"/>
    <s v="187 Suffolk Ln."/>
    <x v="38"/>
    <s v="ID"/>
    <s v="83720"/>
    <x v="8"/>
  </r>
  <r>
    <n v="10712"/>
    <x v="34"/>
    <n v="3"/>
    <d v="1995-11-21T00:00:00"/>
    <d v="1995-12-19T00:00:00"/>
    <d v="1995-12-01T00:00:00"/>
    <n v="1"/>
    <n v="89.93"/>
    <s v="Hungry Owl All-Night Grocers"/>
    <s v="8 Johnstown Road"/>
    <x v="30"/>
    <s v="Co. Cork"/>
    <s v=""/>
    <x v="14"/>
  </r>
  <r>
    <n v="10713"/>
    <x v="45"/>
    <n v="1"/>
    <d v="1995-11-22T00:00:00"/>
    <d v="1995-12-20T00:00:00"/>
    <d v="1995-11-24T00:00:00"/>
    <n v="1"/>
    <n v="167.05"/>
    <s v="Save-a-lot Markets"/>
    <s v="187 Suffolk Ln."/>
    <x v="38"/>
    <s v="ID"/>
    <s v="83720"/>
    <x v="8"/>
  </r>
  <r>
    <n v="10714"/>
    <x v="45"/>
    <n v="5"/>
    <d v="1995-11-22T00:00:00"/>
    <d v="1995-12-20T00:00:00"/>
    <d v="1995-11-27T00:00:00"/>
    <n v="3"/>
    <n v="24.49"/>
    <s v="Save-a-lot Markets"/>
    <s v="187 Suffolk Ln."/>
    <x v="38"/>
    <s v="ID"/>
    <s v="83720"/>
    <x v="8"/>
  </r>
  <r>
    <n v="10715"/>
    <x v="48"/>
    <n v="3"/>
    <d v="1995-11-23T00:00:00"/>
    <d v="1995-12-07T00:00:00"/>
    <d v="1995-11-29T00:00:00"/>
    <n v="1"/>
    <n v="63.2"/>
    <s v="Bon app'"/>
    <s v="12, rue des Bouchers"/>
    <x v="40"/>
    <s v=""/>
    <s v="13008"/>
    <x v="0"/>
  </r>
  <r>
    <n v="10716"/>
    <x v="73"/>
    <n v="4"/>
    <d v="1995-11-24T00:00:00"/>
    <d v="1995-12-22T00:00:00"/>
    <d v="1995-11-27T00:00:00"/>
    <n v="2"/>
    <n v="22.57"/>
    <s v="Rancho grande"/>
    <s v="Av. del Libertador 900"/>
    <x v="55"/>
    <s v=""/>
    <s v="1010"/>
    <x v="20"/>
  </r>
  <r>
    <n v="10717"/>
    <x v="17"/>
    <n v="1"/>
    <d v="1995-11-24T00:00:00"/>
    <d v="1995-12-22T00:00:00"/>
    <d v="1995-11-29T00:00:00"/>
    <n v="2"/>
    <n v="59.25"/>
    <s v="Frankenversand"/>
    <s v="Berliner Platz 43"/>
    <x v="16"/>
    <s v=""/>
    <s v="80805"/>
    <x v="1"/>
  </r>
  <r>
    <n v="10718"/>
    <x v="44"/>
    <n v="1"/>
    <d v="1995-11-27T00:00:00"/>
    <d v="1995-12-25T00:00:00"/>
    <d v="1995-11-29T00:00:00"/>
    <n v="3"/>
    <n v="170.88"/>
    <s v="Königlich Essen"/>
    <s v="Maubelstr. 90"/>
    <x v="37"/>
    <s v=""/>
    <s v="14776"/>
    <x v="1"/>
  </r>
  <r>
    <n v="10719"/>
    <x v="82"/>
    <n v="8"/>
    <d v="1995-11-27T00:00:00"/>
    <d v="1995-12-25T00:00:00"/>
    <d v="1995-12-06T00:00:00"/>
    <n v="2"/>
    <n v="51.44"/>
    <s v="Let's Stop N Shop"/>
    <s v="87 Polk St._x000a_Suite 5"/>
    <x v="64"/>
    <s v="CA"/>
    <s v="94117"/>
    <x v="8"/>
  </r>
  <r>
    <n v="10720"/>
    <x v="12"/>
    <n v="8"/>
    <d v="1995-11-28T00:00:00"/>
    <d v="1995-12-12T00:00:00"/>
    <d v="1995-12-06T00:00:00"/>
    <n v="2"/>
    <n v="9.5299999999999994"/>
    <s v="Que Delícia"/>
    <s v="Rua da Panificadora, 12"/>
    <x v="2"/>
    <s v="RJ"/>
    <s v="02389-673"/>
    <x v="2"/>
  </r>
  <r>
    <n v="10721"/>
    <x v="21"/>
    <n v="5"/>
    <d v="1995-11-29T00:00:00"/>
    <d v="1995-12-27T00:00:00"/>
    <d v="1995-12-01T00:00:00"/>
    <n v="3"/>
    <n v="48.92"/>
    <s v="QUICK-Stop"/>
    <s v="Taucherstraße 10"/>
    <x v="20"/>
    <s v=""/>
    <s v="01307"/>
    <x v="1"/>
  </r>
  <r>
    <n v="10722"/>
    <x v="45"/>
    <n v="8"/>
    <d v="1995-11-29T00:00:00"/>
    <d v="1996-01-10T00:00:00"/>
    <d v="1995-12-05T00:00:00"/>
    <n v="1"/>
    <n v="74.58"/>
    <s v="Save-a-lot Markets"/>
    <s v="187 Suffolk Ln."/>
    <x v="38"/>
    <s v="ID"/>
    <s v="83720"/>
    <x v="8"/>
  </r>
  <r>
    <n v="10723"/>
    <x v="19"/>
    <n v="3"/>
    <d v="1995-11-30T00:00:00"/>
    <d v="1995-12-28T00:00:00"/>
    <d v="1995-12-26T00:00:00"/>
    <n v="1"/>
    <n v="21.72"/>
    <s v="White Clover Markets"/>
    <s v="1029 - 12th Ave. S."/>
    <x v="18"/>
    <s v="WA"/>
    <s v="98124"/>
    <x v="8"/>
  </r>
  <r>
    <n v="10724"/>
    <x v="49"/>
    <n v="8"/>
    <d v="1995-11-30T00:00:00"/>
    <d v="1996-01-11T00:00:00"/>
    <d v="1995-12-06T00:00:00"/>
    <n v="2"/>
    <n v="57.75"/>
    <s v="Mère Paillarde"/>
    <s v="43 rue St. Laurent"/>
    <x v="41"/>
    <s v="Québec"/>
    <s v="H1J 1C3"/>
    <x v="16"/>
  </r>
  <r>
    <n v="10725"/>
    <x v="52"/>
    <n v="4"/>
    <d v="1995-12-01T00:00:00"/>
    <d v="1995-12-29T00:00:00"/>
    <d v="1995-12-06T00:00:00"/>
    <n v="3"/>
    <n v="10.83"/>
    <s v="Familia Arquibaldo"/>
    <s v="Rua Orós, 92"/>
    <x v="29"/>
    <s v="SP"/>
    <s v="05442-030"/>
    <x v="2"/>
  </r>
  <r>
    <n v="10726"/>
    <x v="58"/>
    <n v="4"/>
    <d v="1995-12-04T00:00:00"/>
    <d v="1995-12-18T00:00:00"/>
    <d v="1996-01-05T00:00:00"/>
    <n v="1"/>
    <n v="16.559999999999999"/>
    <s v="Eastern Connection"/>
    <s v="35 King George"/>
    <x v="28"/>
    <s v=""/>
    <s v="WX3 6FW"/>
    <x v="13"/>
  </r>
  <r>
    <n v="10727"/>
    <x v="30"/>
    <n v="2"/>
    <d v="1995-12-04T00:00:00"/>
    <d v="1996-01-01T00:00:00"/>
    <d v="1996-01-05T00:00:00"/>
    <n v="1"/>
    <n v="89.9"/>
    <s v="Reggiani Caseifici"/>
    <s v="Strada Provinciale 124"/>
    <x v="27"/>
    <s v=""/>
    <s v="42100"/>
    <x v="11"/>
  </r>
  <r>
    <n v="10728"/>
    <x v="62"/>
    <n v="4"/>
    <d v="1995-12-05T00:00:00"/>
    <d v="1996-01-02T00:00:00"/>
    <d v="1995-12-12T00:00:00"/>
    <n v="2"/>
    <n v="58.33"/>
    <s v="Queen Cozinha"/>
    <s v="Alameda dos Canàrios, 891"/>
    <x v="29"/>
    <s v="SP"/>
    <s v="05487-020"/>
    <x v="2"/>
  </r>
  <r>
    <n v="10729"/>
    <x v="67"/>
    <n v="8"/>
    <d v="1995-12-05T00:00:00"/>
    <d v="1996-01-16T00:00:00"/>
    <d v="1995-12-15T00:00:00"/>
    <n v="3"/>
    <n v="141.06"/>
    <s v="LINO-Delicateses"/>
    <s v="Ave. 5 de Mayo Porlamar"/>
    <x v="53"/>
    <s v="Nueva Esparta"/>
    <s v="4980"/>
    <x v="5"/>
  </r>
  <r>
    <n v="10730"/>
    <x v="48"/>
    <n v="5"/>
    <d v="1995-12-06T00:00:00"/>
    <d v="1996-01-03T00:00:00"/>
    <d v="1995-12-15T00:00:00"/>
    <n v="1"/>
    <n v="20.12"/>
    <s v="Bon app'"/>
    <s v="12, rue des Bouchers"/>
    <x v="40"/>
    <s v=""/>
    <s v="13008"/>
    <x v="0"/>
  </r>
  <r>
    <n v="10731"/>
    <x v="5"/>
    <n v="7"/>
    <d v="1995-12-07T00:00:00"/>
    <d v="1996-01-04T00:00:00"/>
    <d v="1995-12-15T00:00:00"/>
    <n v="1"/>
    <n v="96.65"/>
    <s v="Chop-suey Chinese"/>
    <s v="Hauptstr. 31"/>
    <x v="5"/>
    <s v=""/>
    <s v="3012"/>
    <x v="4"/>
  </r>
  <r>
    <n v="10732"/>
    <x v="48"/>
    <n v="3"/>
    <d v="1995-12-07T00:00:00"/>
    <d v="1996-01-04T00:00:00"/>
    <d v="1995-12-08T00:00:00"/>
    <n v="1"/>
    <n v="16.97"/>
    <s v="Bon app'"/>
    <s v="12, rue des Bouchers"/>
    <x v="40"/>
    <s v=""/>
    <s v="13008"/>
    <x v="0"/>
  </r>
  <r>
    <n v="10733"/>
    <x v="25"/>
    <n v="1"/>
    <d v="1995-12-08T00:00:00"/>
    <d v="1996-01-05T00:00:00"/>
    <d v="1995-12-11T00:00:00"/>
    <n v="3"/>
    <n v="110.11"/>
    <s v="Berglunds snabbköp"/>
    <s v="Berguvsvägen  8"/>
    <x v="23"/>
    <s v=""/>
    <s v="S-958 22"/>
    <x v="9"/>
  </r>
  <r>
    <n v="10734"/>
    <x v="71"/>
    <n v="2"/>
    <d v="1995-12-08T00:00:00"/>
    <d v="1996-01-05T00:00:00"/>
    <d v="1995-12-13T00:00:00"/>
    <n v="3"/>
    <n v="1.63"/>
    <s v="Gourmet Lanchonetes"/>
    <s v="Av. Brasil, 442"/>
    <x v="57"/>
    <s v="SP"/>
    <s v="04876-786"/>
    <x v="2"/>
  </r>
  <r>
    <n v="10735"/>
    <x v="82"/>
    <n v="6"/>
    <d v="1995-12-11T00:00:00"/>
    <d v="1996-01-08T00:00:00"/>
    <d v="1995-12-22T00:00:00"/>
    <n v="2"/>
    <n v="45.97"/>
    <s v="Let's Stop N Shop"/>
    <s v="87 Polk St._x000a_Suite 5"/>
    <x v="64"/>
    <s v="CA"/>
    <s v="94117"/>
    <x v="8"/>
  </r>
  <r>
    <n v="10736"/>
    <x v="34"/>
    <n v="9"/>
    <d v="1995-12-12T00:00:00"/>
    <d v="1996-01-09T00:00:00"/>
    <d v="1995-12-22T00:00:00"/>
    <n v="2"/>
    <n v="44.1"/>
    <s v="Hungry Owl All-Night Grocers"/>
    <s v="8 Johnstown Road"/>
    <x v="30"/>
    <s v="Co. Cork"/>
    <s v=""/>
    <x v="14"/>
  </r>
  <r>
    <n v="10737"/>
    <x v="0"/>
    <n v="2"/>
    <d v="1995-12-12T00:00:00"/>
    <d v="1996-01-09T00:00:00"/>
    <d v="1995-12-19T00:00:00"/>
    <n v="2"/>
    <n v="7.79"/>
    <s v="Vins et alcools Chevalier"/>
    <s v="59 rue de l'Abbaye"/>
    <x v="0"/>
    <s v=""/>
    <s v="51100"/>
    <x v="0"/>
  </r>
  <r>
    <n v="10738"/>
    <x v="87"/>
    <n v="2"/>
    <d v="1995-12-13T00:00:00"/>
    <d v="1996-01-10T00:00:00"/>
    <d v="1995-12-19T00:00:00"/>
    <n v="1"/>
    <n v="2.91"/>
    <s v="Spécialités du monde"/>
    <s v="25, rue Lauriston"/>
    <x v="68"/>
    <s v=""/>
    <s v="75016"/>
    <x v="0"/>
  </r>
  <r>
    <n v="10739"/>
    <x v="0"/>
    <n v="3"/>
    <d v="1995-12-13T00:00:00"/>
    <d v="1996-01-10T00:00:00"/>
    <d v="1995-12-18T00:00:00"/>
    <n v="3"/>
    <n v="11.08"/>
    <s v="Vins et alcools Chevalier"/>
    <s v="59 rue de l'Abbaye"/>
    <x v="0"/>
    <s v=""/>
    <s v="51100"/>
    <x v="0"/>
  </r>
  <r>
    <n v="10740"/>
    <x v="19"/>
    <n v="4"/>
    <d v="1995-12-14T00:00:00"/>
    <d v="1996-01-11T00:00:00"/>
    <d v="1995-12-26T00:00:00"/>
    <n v="2"/>
    <n v="81.88"/>
    <s v="White Clover Markets"/>
    <s v="1029 - 12th Ave. S."/>
    <x v="18"/>
    <s v="WA"/>
    <s v="98124"/>
    <x v="8"/>
  </r>
  <r>
    <n v="10741"/>
    <x v="55"/>
    <n v="4"/>
    <d v="1995-12-15T00:00:00"/>
    <d v="1995-12-29T00:00:00"/>
    <d v="1995-12-19T00:00:00"/>
    <n v="3"/>
    <n v="10.96"/>
    <s v="Around the Horn"/>
    <s v="Brook Farm_x000a_Stratford St. Mary"/>
    <x v="45"/>
    <s v="Essex"/>
    <s v="CO7 6JX"/>
    <x v="13"/>
  </r>
  <r>
    <n v="10742"/>
    <x v="66"/>
    <n v="3"/>
    <d v="1995-12-15T00:00:00"/>
    <d v="1996-01-12T00:00:00"/>
    <d v="1995-12-19T00:00:00"/>
    <n v="3"/>
    <n v="243.73"/>
    <s v="Bottom-Dollar Markets"/>
    <s v="23 Tsawassen Blvd."/>
    <x v="52"/>
    <s v="BC"/>
    <s v="T2F 8M4"/>
    <x v="16"/>
  </r>
  <r>
    <n v="10743"/>
    <x v="55"/>
    <n v="1"/>
    <d v="1995-12-18T00:00:00"/>
    <d v="1996-01-15T00:00:00"/>
    <d v="1995-12-22T00:00:00"/>
    <n v="2"/>
    <n v="23.72"/>
    <s v="Around the Horn"/>
    <s v="Brook Farm_x000a_Stratford St. Mary"/>
    <x v="45"/>
    <s v="Essex"/>
    <s v="CO7 6JX"/>
    <x v="13"/>
  </r>
  <r>
    <n v="10744"/>
    <x v="61"/>
    <n v="6"/>
    <d v="1995-12-18T00:00:00"/>
    <d v="1996-01-15T00:00:00"/>
    <d v="1995-12-25T00:00:00"/>
    <n v="1"/>
    <n v="69.19"/>
    <s v="Vaffeljernet"/>
    <s v="Smagsløget 45"/>
    <x v="48"/>
    <s v=""/>
    <s v="8200"/>
    <x v="17"/>
  </r>
  <r>
    <n v="10745"/>
    <x v="21"/>
    <n v="9"/>
    <d v="1995-12-19T00:00:00"/>
    <d v="1996-01-16T00:00:00"/>
    <d v="1995-12-28T00:00:00"/>
    <n v="1"/>
    <n v="3.52"/>
    <s v="QUICK-Stop"/>
    <s v="Taucherstraße 10"/>
    <x v="20"/>
    <s v=""/>
    <s v="01307"/>
    <x v="1"/>
  </r>
  <r>
    <n v="10746"/>
    <x v="5"/>
    <n v="1"/>
    <d v="1995-12-20T00:00:00"/>
    <d v="1996-01-17T00:00:00"/>
    <d v="1995-12-22T00:00:00"/>
    <n v="3"/>
    <n v="31.43"/>
    <s v="Chop-suey Chinese"/>
    <s v="Hauptstr. 31"/>
    <x v="5"/>
    <s v=""/>
    <s v="3012"/>
    <x v="4"/>
  </r>
  <r>
    <n v="10747"/>
    <x v="54"/>
    <n v="6"/>
    <d v="1995-12-20T00:00:00"/>
    <d v="1996-01-17T00:00:00"/>
    <d v="1995-12-27T00:00:00"/>
    <n v="1"/>
    <n v="117.33"/>
    <s v="Piccolo und mehr"/>
    <s v="Geislweg 14"/>
    <x v="44"/>
    <s v=""/>
    <s v="5020"/>
    <x v="6"/>
  </r>
  <r>
    <n v="10748"/>
    <x v="45"/>
    <n v="3"/>
    <d v="1995-12-21T00:00:00"/>
    <d v="1996-01-18T00:00:00"/>
    <d v="1995-12-29T00:00:00"/>
    <n v="1"/>
    <n v="232.55"/>
    <s v="Save-a-lot Markets"/>
    <s v="187 Suffolk Ln."/>
    <x v="38"/>
    <s v="ID"/>
    <s v="83720"/>
    <x v="8"/>
  </r>
  <r>
    <n v="10749"/>
    <x v="42"/>
    <n v="4"/>
    <d v="1995-12-21T00:00:00"/>
    <d v="1996-01-18T00:00:00"/>
    <d v="1996-01-19T00:00:00"/>
    <n v="2"/>
    <n v="61.53"/>
    <s v="Island Trading"/>
    <s v="Garden House_x000a_Crowther Way"/>
    <x v="36"/>
    <s v="Isle of Wight"/>
    <s v="PO31 7PJ"/>
    <x v="13"/>
  </r>
  <r>
    <n v="10750"/>
    <x v="16"/>
    <n v="9"/>
    <d v="1995-12-22T00:00:00"/>
    <d v="1996-01-19T00:00:00"/>
    <d v="1995-12-25T00:00:00"/>
    <n v="1"/>
    <n v="79.3"/>
    <s v="Wartian Herkku"/>
    <s v="Torikatu 38"/>
    <x v="15"/>
    <s v=""/>
    <s v="90110"/>
    <x v="10"/>
  </r>
  <r>
    <n v="10751"/>
    <x v="6"/>
    <n v="3"/>
    <d v="1995-12-25T00:00:00"/>
    <d v="1996-01-22T00:00:00"/>
    <d v="1996-01-03T00:00:00"/>
    <n v="3"/>
    <n v="130.79"/>
    <s v="Richter Supermarkt"/>
    <s v="Starenweg 5"/>
    <x v="6"/>
    <s v=""/>
    <s v="1204"/>
    <x v="4"/>
  </r>
  <r>
    <n v="10752"/>
    <x v="77"/>
    <n v="2"/>
    <d v="1995-12-25T00:00:00"/>
    <d v="1996-01-22T00:00:00"/>
    <d v="1995-12-29T00:00:00"/>
    <n v="3"/>
    <n v="1.39"/>
    <s v="North/South"/>
    <s v="South House_x000a_300 Queensbridge"/>
    <x v="28"/>
    <s v=""/>
    <s v="SW7 1RZ"/>
    <x v="13"/>
  </r>
  <r>
    <n v="10753"/>
    <x v="70"/>
    <n v="3"/>
    <d v="1995-12-26T00:00:00"/>
    <d v="1996-01-23T00:00:00"/>
    <d v="1995-12-28T00:00:00"/>
    <n v="1"/>
    <n v="7.7"/>
    <s v="Franchi S.p.A."/>
    <s v="Via Monte Bianco 34"/>
    <x v="56"/>
    <s v=""/>
    <s v="10100"/>
    <x v="11"/>
  </r>
  <r>
    <n v="10754"/>
    <x v="22"/>
    <n v="6"/>
    <d v="1995-12-26T00:00:00"/>
    <d v="1996-01-23T00:00:00"/>
    <d v="1995-12-28T00:00:00"/>
    <n v="3"/>
    <n v="2.38"/>
    <s v="Magazzini Alimentari Riuniti"/>
    <s v="Via Ludovico il Moro 22"/>
    <x v="21"/>
    <s v=""/>
    <s v="24100"/>
    <x v="11"/>
  </r>
  <r>
    <n v="10755"/>
    <x v="48"/>
    <n v="4"/>
    <d v="1995-12-27T00:00:00"/>
    <d v="1996-01-24T00:00:00"/>
    <d v="1995-12-29T00:00:00"/>
    <n v="2"/>
    <n v="16.71"/>
    <s v="Bon app'"/>
    <s v="12, rue des Bouchers"/>
    <x v="40"/>
    <s v=""/>
    <s v="13008"/>
    <x v="0"/>
  </r>
  <r>
    <n v="10756"/>
    <x v="20"/>
    <n v="8"/>
    <d v="1995-12-28T00:00:00"/>
    <d v="1996-01-25T00:00:00"/>
    <d v="1996-01-02T00:00:00"/>
    <n v="2"/>
    <n v="73.209999999999994"/>
    <s v="Split Rail Beer &amp; Ale"/>
    <s v="P.O. Box 555"/>
    <x v="19"/>
    <s v="WY"/>
    <s v="82520"/>
    <x v="8"/>
  </r>
  <r>
    <n v="10757"/>
    <x v="45"/>
    <n v="6"/>
    <d v="1995-12-28T00:00:00"/>
    <d v="1996-01-25T00:00:00"/>
    <d v="1996-01-15T00:00:00"/>
    <n v="1"/>
    <n v="8.19"/>
    <s v="Save-a-lot Markets"/>
    <s v="187 Suffolk Ln."/>
    <x v="38"/>
    <s v="ID"/>
    <s v="83720"/>
    <x v="8"/>
  </r>
  <r>
    <n v="10758"/>
    <x v="6"/>
    <n v="3"/>
    <d v="1995-12-29T00:00:00"/>
    <d v="1996-01-26T00:00:00"/>
    <d v="1996-01-04T00:00:00"/>
    <n v="3"/>
    <n v="138.16999999999999"/>
    <s v="Richter Supermarkt"/>
    <s v="Starenweg 5"/>
    <x v="6"/>
    <s v=""/>
    <s v="1204"/>
    <x v="4"/>
  </r>
  <r>
    <n v="10759"/>
    <x v="39"/>
    <n v="3"/>
    <d v="1995-12-29T00:00:00"/>
    <d v="1996-01-26T00:00:00"/>
    <d v="1996-01-12T00:00:00"/>
    <n v="3"/>
    <n v="11.99"/>
    <s v="Ana Trujillo Emparedados y helados"/>
    <s v="Avda. de la Constitución 2222"/>
    <x v="10"/>
    <s v=""/>
    <s v="05021"/>
    <x v="7"/>
  </r>
  <r>
    <n v="10760"/>
    <x v="80"/>
    <n v="4"/>
    <d v="1996-01-01T00:00:00"/>
    <d v="1996-01-29T00:00:00"/>
    <d v="1996-01-10T00:00:00"/>
    <n v="1"/>
    <n v="155.63999999999999"/>
    <s v="Maison Dewey"/>
    <s v="Rue Joseph-Bens 532"/>
    <x v="62"/>
    <s v=""/>
    <s v="B-1180"/>
    <x v="3"/>
  </r>
  <r>
    <n v="10761"/>
    <x v="13"/>
    <n v="5"/>
    <d v="1996-01-02T00:00:00"/>
    <d v="1996-01-30T00:00:00"/>
    <d v="1996-01-08T00:00:00"/>
    <n v="2"/>
    <n v="18.66"/>
    <s v="Rattlesnake Canyon Grocery"/>
    <s v="2817 Milton Dr."/>
    <x v="12"/>
    <s v="NM"/>
    <s v="87110"/>
    <x v="8"/>
  </r>
  <r>
    <n v="10762"/>
    <x v="14"/>
    <n v="3"/>
    <d v="1996-01-02T00:00:00"/>
    <d v="1996-01-30T00:00:00"/>
    <d v="1996-01-09T00:00:00"/>
    <n v="1"/>
    <n v="328.74"/>
    <s v="Folk och fä HB"/>
    <s v="Åkergatan 24"/>
    <x v="13"/>
    <s v=""/>
    <s v="S-844 67"/>
    <x v="9"/>
  </r>
  <r>
    <n v="10763"/>
    <x v="68"/>
    <n v="3"/>
    <d v="1996-01-03T00:00:00"/>
    <d v="1996-01-31T00:00:00"/>
    <d v="1996-01-08T00:00:00"/>
    <n v="3"/>
    <n v="37.35"/>
    <s v="Folies gourmandes"/>
    <s v="184, chaussée de Tournai"/>
    <x v="54"/>
    <s v=""/>
    <s v="59000"/>
    <x v="0"/>
  </r>
  <r>
    <n v="10764"/>
    <x v="9"/>
    <n v="6"/>
    <d v="1996-01-03T00:00:00"/>
    <d v="1996-01-31T00:00:00"/>
    <d v="1996-01-08T00:00:00"/>
    <n v="3"/>
    <n v="145.44999999999999"/>
    <s v="Ernst Handel"/>
    <s v="Kirchgasse 6"/>
    <x v="9"/>
    <s v=""/>
    <s v="8010"/>
    <x v="6"/>
  </r>
  <r>
    <n v="10765"/>
    <x v="21"/>
    <n v="3"/>
    <d v="1996-01-04T00:00:00"/>
    <d v="1996-02-01T00:00:00"/>
    <d v="1996-01-09T00:00:00"/>
    <n v="3"/>
    <n v="42.74"/>
    <s v="QUICK-Stop"/>
    <s v="Taucherstraße 10"/>
    <x v="20"/>
    <s v=""/>
    <s v="01307"/>
    <x v="1"/>
  </r>
  <r>
    <n v="10766"/>
    <x v="11"/>
    <n v="4"/>
    <d v="1996-01-05T00:00:00"/>
    <d v="1996-02-02T00:00:00"/>
    <d v="1996-01-09T00:00:00"/>
    <n v="1"/>
    <n v="157.55000000000001"/>
    <s v="Ottilies Käseladen"/>
    <s v="Mehrheimerstr. 369"/>
    <x v="11"/>
    <s v=""/>
    <s v="50739"/>
    <x v="1"/>
  </r>
  <r>
    <n v="10767"/>
    <x v="4"/>
    <n v="4"/>
    <d v="1996-01-05T00:00:00"/>
    <d v="1996-02-02T00:00:00"/>
    <d v="1996-01-15T00:00:00"/>
    <n v="3"/>
    <n v="1.59"/>
    <s v="Suprêmes délices"/>
    <s v="Boulevard Tirou, 255"/>
    <x v="4"/>
    <s v=""/>
    <s v="B-6000"/>
    <x v="3"/>
  </r>
  <r>
    <n v="10768"/>
    <x v="55"/>
    <n v="3"/>
    <d v="1996-01-08T00:00:00"/>
    <d v="1996-02-05T00:00:00"/>
    <d v="1996-01-15T00:00:00"/>
    <n v="2"/>
    <n v="146.32"/>
    <s v="Around the Horn"/>
    <s v="Brook Farm_x000a_Stratford St. Mary"/>
    <x v="45"/>
    <s v="Essex"/>
    <s v="CO7 6JX"/>
    <x v="13"/>
  </r>
  <r>
    <n v="10769"/>
    <x v="61"/>
    <n v="3"/>
    <d v="1996-01-08T00:00:00"/>
    <d v="1996-02-05T00:00:00"/>
    <d v="1996-01-12T00:00:00"/>
    <n v="1"/>
    <n v="65.06"/>
    <s v="Vaffeljernet"/>
    <s v="Smagsløget 45"/>
    <x v="48"/>
    <s v=""/>
    <s v="8200"/>
    <x v="17"/>
  </r>
  <r>
    <n v="10770"/>
    <x v="2"/>
    <n v="8"/>
    <d v="1996-01-09T00:00:00"/>
    <d v="1996-02-06T00:00:00"/>
    <d v="1996-01-17T00:00:00"/>
    <n v="3"/>
    <n v="5.32"/>
    <s v="Hanari Carnes"/>
    <s v="Rua do Paço, 67"/>
    <x v="2"/>
    <s v="RJ"/>
    <s v="05454-876"/>
    <x v="2"/>
  </r>
  <r>
    <n v="10771"/>
    <x v="9"/>
    <n v="9"/>
    <d v="1996-01-10T00:00:00"/>
    <d v="1996-02-07T00:00:00"/>
    <d v="1996-02-02T00:00:00"/>
    <n v="2"/>
    <n v="11.19"/>
    <s v="Ernst Handel"/>
    <s v="Kirchgasse 6"/>
    <x v="9"/>
    <s v=""/>
    <s v="8010"/>
    <x v="6"/>
  </r>
  <r>
    <n v="10772"/>
    <x v="26"/>
    <n v="3"/>
    <d v="1996-01-10T00:00:00"/>
    <d v="1996-02-07T00:00:00"/>
    <d v="1996-01-19T00:00:00"/>
    <n v="2"/>
    <n v="91.28"/>
    <s v="Lehmanns Marktstand"/>
    <s v="Magazinweg 7"/>
    <x v="24"/>
    <s v=""/>
    <s v="60528"/>
    <x v="1"/>
  </r>
  <r>
    <n v="10773"/>
    <x v="9"/>
    <n v="1"/>
    <d v="1996-01-11T00:00:00"/>
    <d v="1996-02-08T00:00:00"/>
    <d v="1996-01-16T00:00:00"/>
    <n v="3"/>
    <n v="96.43"/>
    <s v="Ernst Handel"/>
    <s v="Kirchgasse 6"/>
    <x v="9"/>
    <s v=""/>
    <s v="8010"/>
    <x v="6"/>
  </r>
  <r>
    <n v="10774"/>
    <x v="14"/>
    <n v="4"/>
    <d v="1996-01-11T00:00:00"/>
    <d v="1996-01-25T00:00:00"/>
    <d v="1996-01-12T00:00:00"/>
    <n v="1"/>
    <n v="48.2"/>
    <s v="Folk och fä HB"/>
    <s v="Åkergatan 24"/>
    <x v="13"/>
    <s v=""/>
    <s v="S-844 67"/>
    <x v="9"/>
  </r>
  <r>
    <n v="10775"/>
    <x v="84"/>
    <n v="7"/>
    <d v="1996-01-12T00:00:00"/>
    <d v="1996-02-09T00:00:00"/>
    <d v="1996-01-26T00:00:00"/>
    <n v="1"/>
    <n v="20.25"/>
    <s v="The Cracker Box"/>
    <s v="55 Grizzly Peak Rd."/>
    <x v="66"/>
    <s v="MT"/>
    <s v="59801"/>
    <x v="8"/>
  </r>
  <r>
    <n v="10776"/>
    <x v="9"/>
    <n v="1"/>
    <d v="1996-01-15T00:00:00"/>
    <d v="1996-02-12T00:00:00"/>
    <d v="1996-01-18T00:00:00"/>
    <n v="3"/>
    <n v="351.53"/>
    <s v="Ernst Handel"/>
    <s v="Kirchgasse 6"/>
    <x v="9"/>
    <s v=""/>
    <s v="8010"/>
    <x v="6"/>
  </r>
  <r>
    <n v="10777"/>
    <x v="71"/>
    <n v="7"/>
    <d v="1996-01-15T00:00:00"/>
    <d v="1996-01-29T00:00:00"/>
    <d v="1996-02-21T00:00:00"/>
    <n v="2"/>
    <n v="3.01"/>
    <s v="Gourmet Lanchonetes"/>
    <s v="Av. Brasil, 442"/>
    <x v="57"/>
    <s v="SP"/>
    <s v="04876-786"/>
    <x v="2"/>
  </r>
  <r>
    <n v="10778"/>
    <x v="25"/>
    <n v="3"/>
    <d v="1996-01-16T00:00:00"/>
    <d v="1996-02-13T00:00:00"/>
    <d v="1996-01-24T00:00:00"/>
    <n v="1"/>
    <n v="6.79"/>
    <s v="Berglunds snabbköp"/>
    <s v="Berguvsvägen  8"/>
    <x v="23"/>
    <s v=""/>
    <s v="S-958 22"/>
    <x v="9"/>
  </r>
  <r>
    <n v="10779"/>
    <x v="24"/>
    <n v="3"/>
    <d v="1996-01-16T00:00:00"/>
    <d v="1996-02-13T00:00:00"/>
    <d v="1996-02-14T00:00:00"/>
    <n v="2"/>
    <n v="58.13"/>
    <s v="Morgenstern Gesundkost"/>
    <s v="Heerstr. 22"/>
    <x v="22"/>
    <s v=""/>
    <s v="04179"/>
    <x v="1"/>
  </r>
  <r>
    <n v="10780"/>
    <x v="28"/>
    <n v="2"/>
    <d v="1996-01-16T00:00:00"/>
    <d v="1996-01-30T00:00:00"/>
    <d v="1996-01-25T00:00:00"/>
    <n v="1"/>
    <n v="42.13"/>
    <s v="LILA-Supermercado"/>
    <s v="Carrera 52 con Ave. Bolívar #65-98 Llano Largo"/>
    <x v="26"/>
    <s v="Lara"/>
    <s v="3508"/>
    <x v="5"/>
  </r>
  <r>
    <n v="10781"/>
    <x v="16"/>
    <n v="2"/>
    <d v="1996-01-17T00:00:00"/>
    <d v="1996-02-14T00:00:00"/>
    <d v="1996-01-19T00:00:00"/>
    <n v="3"/>
    <n v="73.16"/>
    <s v="Wartian Herkku"/>
    <s v="Torikatu 38"/>
    <x v="15"/>
    <s v=""/>
    <s v="90110"/>
    <x v="10"/>
  </r>
  <r>
    <n v="10782"/>
    <x v="78"/>
    <n v="9"/>
    <d v="1996-01-17T00:00:00"/>
    <d v="1996-02-14T00:00:00"/>
    <d v="1996-01-22T00:00:00"/>
    <n v="3"/>
    <n v="1.1000000000000001"/>
    <s v="Cactus Comidas para llevar"/>
    <s v="Cerrito 333"/>
    <x v="55"/>
    <s v=""/>
    <s v="1010"/>
    <x v="20"/>
  </r>
  <r>
    <n v="10783"/>
    <x v="2"/>
    <n v="4"/>
    <d v="1996-01-18T00:00:00"/>
    <d v="1996-02-15T00:00:00"/>
    <d v="1996-01-19T00:00:00"/>
    <n v="2"/>
    <n v="124.98"/>
    <s v="Hanari Carnes"/>
    <s v="Rua do Paço, 67"/>
    <x v="2"/>
    <s v="RJ"/>
    <s v="05454-876"/>
    <x v="2"/>
  </r>
  <r>
    <n v="10784"/>
    <x v="22"/>
    <n v="4"/>
    <d v="1996-01-18T00:00:00"/>
    <d v="1996-02-15T00:00:00"/>
    <d v="1996-01-22T00:00:00"/>
    <n v="3"/>
    <n v="70.09"/>
    <s v="Magazzini Alimentari Riuniti"/>
    <s v="Via Ludovico il Moro 22"/>
    <x v="21"/>
    <s v=""/>
    <s v="24100"/>
    <x v="11"/>
  </r>
  <r>
    <n v="10785"/>
    <x v="18"/>
    <n v="1"/>
    <d v="1996-01-18T00:00:00"/>
    <d v="1996-02-15T00:00:00"/>
    <d v="1996-01-24T00:00:00"/>
    <n v="3"/>
    <n v="1.51"/>
    <s v="GROSELLA-Restaurante"/>
    <s v="5ª Ave. Los Palos Grandes"/>
    <x v="17"/>
    <s v="DF"/>
    <s v="1081"/>
    <x v="5"/>
  </r>
  <r>
    <n v="10786"/>
    <x v="62"/>
    <n v="8"/>
    <d v="1996-01-19T00:00:00"/>
    <d v="1996-02-16T00:00:00"/>
    <d v="1996-01-23T00:00:00"/>
    <n v="1"/>
    <n v="110.87"/>
    <s v="Queen Cozinha"/>
    <s v="Alameda dos Canàrios, 891"/>
    <x v="29"/>
    <s v="SP"/>
    <s v="05487-020"/>
    <x v="2"/>
  </r>
  <r>
    <n v="10787"/>
    <x v="53"/>
    <n v="2"/>
    <d v="1996-01-19T00:00:00"/>
    <d v="1996-02-02T00:00:00"/>
    <d v="1996-01-26T00:00:00"/>
    <n v="1"/>
    <n v="249.93"/>
    <s v="La maison d'Asie"/>
    <s v="1 rue Alsace-Lorraine"/>
    <x v="43"/>
    <s v=""/>
    <s v="31000"/>
    <x v="0"/>
  </r>
  <r>
    <n v="10788"/>
    <x v="21"/>
    <n v="1"/>
    <d v="1996-01-22T00:00:00"/>
    <d v="1996-02-19T00:00:00"/>
    <d v="1996-02-19T00:00:00"/>
    <n v="2"/>
    <n v="42.7"/>
    <s v="QUICK-Stop"/>
    <s v="Taucherstraße 10"/>
    <x v="20"/>
    <s v=""/>
    <s v="01307"/>
    <x v="1"/>
  </r>
  <r>
    <n v="10789"/>
    <x v="68"/>
    <n v="1"/>
    <d v="1996-01-22T00:00:00"/>
    <d v="1996-02-19T00:00:00"/>
    <d v="1996-01-31T00:00:00"/>
    <n v="2"/>
    <n v="100.6"/>
    <s v="Folies gourmandes"/>
    <s v="184, chaussée de Tournai"/>
    <x v="54"/>
    <s v=""/>
    <s v="59000"/>
    <x v="0"/>
  </r>
  <r>
    <n v="10790"/>
    <x v="71"/>
    <n v="6"/>
    <d v="1996-01-22T00:00:00"/>
    <d v="1996-02-19T00:00:00"/>
    <d v="1996-01-26T00:00:00"/>
    <n v="1"/>
    <n v="28.23"/>
    <s v="Gourmet Lanchonetes"/>
    <s v="Av. Brasil, 442"/>
    <x v="57"/>
    <s v="SP"/>
    <s v="04876-786"/>
    <x v="2"/>
  </r>
  <r>
    <n v="10791"/>
    <x v="17"/>
    <n v="6"/>
    <d v="1996-01-23T00:00:00"/>
    <d v="1996-02-20T00:00:00"/>
    <d v="1996-02-01T00:00:00"/>
    <n v="2"/>
    <n v="16.850000000000001"/>
    <s v="Frankenversand"/>
    <s v="Berliner Platz 43"/>
    <x v="16"/>
    <s v=""/>
    <s v="80805"/>
    <x v="1"/>
  </r>
  <r>
    <n v="10792"/>
    <x v="63"/>
    <n v="1"/>
    <d v="1996-01-23T00:00:00"/>
    <d v="1996-02-20T00:00:00"/>
    <d v="1996-01-31T00:00:00"/>
    <n v="3"/>
    <n v="23.79"/>
    <s v="Wolski Zajazd"/>
    <s v="ul. Filtrowa 68"/>
    <x v="49"/>
    <s v=""/>
    <s v="01-012"/>
    <x v="18"/>
  </r>
  <r>
    <n v="10793"/>
    <x v="55"/>
    <n v="3"/>
    <d v="1996-01-24T00:00:00"/>
    <d v="1996-02-21T00:00:00"/>
    <d v="1996-02-08T00:00:00"/>
    <n v="3"/>
    <n v="4.5199999999999996"/>
    <s v="Around the Horn"/>
    <s v="Brook Farm_x000a_Stratford St. Mary"/>
    <x v="45"/>
    <s v="Essex"/>
    <s v="CO7 6JX"/>
    <x v="13"/>
  </r>
  <r>
    <n v="10794"/>
    <x v="12"/>
    <n v="6"/>
    <d v="1996-01-24T00:00:00"/>
    <d v="1996-02-21T00:00:00"/>
    <d v="1996-02-02T00:00:00"/>
    <n v="1"/>
    <n v="21.49"/>
    <s v="Que Delícia"/>
    <s v="Rua da Panificadora, 12"/>
    <x v="2"/>
    <s v="RJ"/>
    <s v="02389-673"/>
    <x v="2"/>
  </r>
  <r>
    <n v="10795"/>
    <x v="9"/>
    <n v="8"/>
    <d v="1996-01-24T00:00:00"/>
    <d v="1996-02-21T00:00:00"/>
    <d v="1996-02-20T00:00:00"/>
    <n v="2"/>
    <n v="126.66"/>
    <s v="Ernst Handel"/>
    <s v="Kirchgasse 6"/>
    <x v="9"/>
    <s v=""/>
    <s v="8010"/>
    <x v="6"/>
  </r>
  <r>
    <n v="10796"/>
    <x v="8"/>
    <n v="3"/>
    <d v="1996-01-25T00:00:00"/>
    <d v="1996-02-22T00:00:00"/>
    <d v="1996-02-14T00:00:00"/>
    <n v="1"/>
    <n v="26.52"/>
    <s v="HILARIÓN-Abastos"/>
    <s v="Carrera 22 con Ave. Carlos Soublette #8-35"/>
    <x v="8"/>
    <s v="Táchira"/>
    <s v="5022"/>
    <x v="5"/>
  </r>
  <r>
    <n v="10797"/>
    <x v="57"/>
    <n v="7"/>
    <d v="1996-01-25T00:00:00"/>
    <d v="1996-02-22T00:00:00"/>
    <d v="1996-02-05T00:00:00"/>
    <n v="2"/>
    <n v="33.35"/>
    <s v="Drachenblut Delikatessen"/>
    <s v="Walserweg 21"/>
    <x v="46"/>
    <s v=""/>
    <s v="52066"/>
    <x v="1"/>
  </r>
  <r>
    <n v="10798"/>
    <x v="42"/>
    <n v="2"/>
    <d v="1996-01-26T00:00:00"/>
    <d v="1996-02-23T00:00:00"/>
    <d v="1996-02-05T00:00:00"/>
    <n v="1"/>
    <n v="2.33"/>
    <s v="Island Trading"/>
    <s v="Garden House_x000a_Crowther Way"/>
    <x v="36"/>
    <s v="Isle of Wight"/>
    <s v="PO31 7PJ"/>
    <x v="13"/>
  </r>
  <r>
    <n v="10799"/>
    <x v="44"/>
    <n v="9"/>
    <d v="1996-01-26T00:00:00"/>
    <d v="1996-03-08T00:00:00"/>
    <d v="1996-02-05T00:00:00"/>
    <n v="3"/>
    <n v="30.76"/>
    <s v="Königlich Essen"/>
    <s v="Maubelstr. 90"/>
    <x v="37"/>
    <s v=""/>
    <s v="14776"/>
    <x v="1"/>
  </r>
  <r>
    <n v="10800"/>
    <x v="56"/>
    <n v="1"/>
    <d v="1996-01-26T00:00:00"/>
    <d v="1996-02-23T00:00:00"/>
    <d v="1996-02-05T00:00:00"/>
    <n v="3"/>
    <n v="137.44"/>
    <s v="Seven Seas Imports"/>
    <s v="90 Wadhurst Rd."/>
    <x v="28"/>
    <s v=""/>
    <s v="OX15 4NB"/>
    <x v="13"/>
  </r>
  <r>
    <n v="10801"/>
    <x v="46"/>
    <n v="4"/>
    <d v="1996-01-29T00:00:00"/>
    <d v="1996-02-26T00:00:00"/>
    <d v="1996-01-31T00:00:00"/>
    <n v="2"/>
    <n v="97.09"/>
    <s v="Bólido Comidas preparadas"/>
    <s v="C/ Araquil, 67"/>
    <x v="25"/>
    <s v=""/>
    <s v="28023"/>
    <x v="12"/>
  </r>
  <r>
    <n v="10802"/>
    <x v="51"/>
    <n v="4"/>
    <d v="1996-01-29T00:00:00"/>
    <d v="1996-02-26T00:00:00"/>
    <d v="1996-02-02T00:00:00"/>
    <n v="2"/>
    <n v="257.26"/>
    <s v="Simons bistro"/>
    <s v="Vinbæltet 34"/>
    <x v="42"/>
    <s v=""/>
    <s v="1734"/>
    <x v="17"/>
  </r>
  <r>
    <n v="10803"/>
    <x v="7"/>
    <n v="4"/>
    <d v="1996-01-30T00:00:00"/>
    <d v="1996-02-27T00:00:00"/>
    <d v="1996-02-06T00:00:00"/>
    <n v="1"/>
    <n v="55.23"/>
    <s v="Wellington Importadora"/>
    <s v="Rua do Mercado, 12"/>
    <x v="7"/>
    <s v="SP"/>
    <s v="08737-363"/>
    <x v="2"/>
  </r>
  <r>
    <n v="10804"/>
    <x v="56"/>
    <n v="6"/>
    <d v="1996-01-30T00:00:00"/>
    <d v="1996-02-27T00:00:00"/>
    <d v="1996-02-07T00:00:00"/>
    <n v="2"/>
    <n v="27.33"/>
    <s v="Seven Seas Imports"/>
    <s v="90 Wadhurst Rd."/>
    <x v="28"/>
    <s v=""/>
    <s v="OX15 4NB"/>
    <x v="13"/>
  </r>
  <r>
    <n v="10805"/>
    <x v="40"/>
    <n v="2"/>
    <d v="1996-01-30T00:00:00"/>
    <d v="1996-02-27T00:00:00"/>
    <d v="1996-02-09T00:00:00"/>
    <n v="3"/>
    <n v="237.34"/>
    <s v="The Big Cheese"/>
    <s v="89 Jefferson Way_x000a_Suite 2"/>
    <x v="34"/>
    <s v="OR"/>
    <s v="97201"/>
    <x v="8"/>
  </r>
  <r>
    <n v="10806"/>
    <x v="3"/>
    <n v="3"/>
    <d v="1996-01-31T00:00:00"/>
    <d v="1996-02-28T00:00:00"/>
    <d v="1996-02-05T00:00:00"/>
    <n v="2"/>
    <n v="22.11"/>
    <s v="Victuailles en stock"/>
    <s v="2, rue du Commerce"/>
    <x v="3"/>
    <s v=""/>
    <s v="69004"/>
    <x v="0"/>
  </r>
  <r>
    <n v="10807"/>
    <x v="70"/>
    <n v="4"/>
    <d v="1996-01-31T00:00:00"/>
    <d v="1996-02-28T00:00:00"/>
    <d v="1996-03-01T00:00:00"/>
    <n v="1"/>
    <n v="1.36"/>
    <s v="Franchi S.p.A."/>
    <s v="Via Monte Bianco 34"/>
    <x v="56"/>
    <s v=""/>
    <s v="10100"/>
    <x v="11"/>
  </r>
  <r>
    <n v="10808"/>
    <x v="37"/>
    <n v="2"/>
    <d v="1996-02-01T00:00:00"/>
    <d v="1996-02-29T00:00:00"/>
    <d v="1996-02-09T00:00:00"/>
    <n v="3"/>
    <n v="45.53"/>
    <s v="Old World Delicatessen"/>
    <s v="2743 Bering St."/>
    <x v="33"/>
    <s v="AK"/>
    <s v="99508"/>
    <x v="8"/>
  </r>
  <r>
    <n v="10809"/>
    <x v="7"/>
    <n v="7"/>
    <d v="1996-02-01T00:00:00"/>
    <d v="1996-02-29T00:00:00"/>
    <d v="1996-02-07T00:00:00"/>
    <n v="1"/>
    <n v="4.87"/>
    <s v="Wellington Importadora"/>
    <s v="Rua do Mercado, 12"/>
    <x v="7"/>
    <s v="SP"/>
    <s v="08737-363"/>
    <x v="2"/>
  </r>
  <r>
    <n v="10810"/>
    <x v="75"/>
    <n v="2"/>
    <d v="1996-02-01T00:00:00"/>
    <d v="1996-02-29T00:00:00"/>
    <d v="1996-02-07T00:00:00"/>
    <n v="3"/>
    <n v="4.33"/>
    <s v="Laughing Bacchus Wine Cellars"/>
    <s v="2319 Elm St."/>
    <x v="59"/>
    <s v="BC"/>
    <s v="V3F 2K1"/>
    <x v="16"/>
  </r>
  <r>
    <n v="10811"/>
    <x v="67"/>
    <n v="8"/>
    <d v="1996-02-02T00:00:00"/>
    <d v="1996-03-01T00:00:00"/>
    <d v="1996-02-08T00:00:00"/>
    <n v="1"/>
    <n v="31.22"/>
    <s v="LINO-Delicateses"/>
    <s v="Ave. 5 de Mayo Porlamar"/>
    <x v="53"/>
    <s v="Nueva Esparta"/>
    <s v="4980"/>
    <x v="5"/>
  </r>
  <r>
    <n v="10812"/>
    <x v="30"/>
    <n v="5"/>
    <d v="1996-02-02T00:00:00"/>
    <d v="1996-03-01T00:00:00"/>
    <d v="1996-02-12T00:00:00"/>
    <n v="1"/>
    <n v="59.78"/>
    <s v="Reggiani Caseifici"/>
    <s v="Strada Provinciale 124"/>
    <x v="27"/>
    <s v=""/>
    <s v="42100"/>
    <x v="11"/>
  </r>
  <r>
    <n v="10813"/>
    <x v="29"/>
    <n v="1"/>
    <d v="1996-02-05T00:00:00"/>
    <d v="1996-03-04T00:00:00"/>
    <d v="1996-02-09T00:00:00"/>
    <n v="1"/>
    <n v="47.38"/>
    <s v="Ricardo Adocicados"/>
    <s v="Av. Copacabana, 267"/>
    <x v="2"/>
    <s v="RJ"/>
    <s v="02389-890"/>
    <x v="2"/>
  </r>
  <r>
    <n v="10814"/>
    <x v="3"/>
    <n v="3"/>
    <d v="1996-02-05T00:00:00"/>
    <d v="1996-03-04T00:00:00"/>
    <d v="1996-02-14T00:00:00"/>
    <n v="3"/>
    <n v="130.94"/>
    <s v="Victuailles en stock"/>
    <s v="2, rue du Commerce"/>
    <x v="3"/>
    <s v=""/>
    <s v="69004"/>
    <x v="0"/>
  </r>
  <r>
    <n v="10815"/>
    <x v="45"/>
    <n v="2"/>
    <d v="1996-02-05T00:00:00"/>
    <d v="1996-03-04T00:00:00"/>
    <d v="1996-02-14T00:00:00"/>
    <n v="3"/>
    <n v="14.62"/>
    <s v="Save-a-lot Markets"/>
    <s v="187 Suffolk Ln."/>
    <x v="38"/>
    <s v="ID"/>
    <s v="83720"/>
    <x v="8"/>
  </r>
  <r>
    <n v="10816"/>
    <x v="79"/>
    <n v="4"/>
    <d v="1996-02-06T00:00:00"/>
    <d v="1996-03-05T00:00:00"/>
    <d v="1996-03-06T00:00:00"/>
    <n v="2"/>
    <n v="719.78"/>
    <s v="Great Lakes Food Market"/>
    <s v="2732 Baker Blvd."/>
    <x v="61"/>
    <s v="OR"/>
    <s v="97403"/>
    <x v="8"/>
  </r>
  <r>
    <n v="10817"/>
    <x v="44"/>
    <n v="3"/>
    <d v="1996-02-06T00:00:00"/>
    <d v="1996-02-20T00:00:00"/>
    <d v="1996-02-13T00:00:00"/>
    <n v="2"/>
    <n v="306.07"/>
    <s v="Königlich Essen"/>
    <s v="Maubelstr. 90"/>
    <x v="37"/>
    <s v=""/>
    <s v="14776"/>
    <x v="1"/>
  </r>
  <r>
    <n v="10818"/>
    <x v="22"/>
    <n v="7"/>
    <d v="1996-02-07T00:00:00"/>
    <d v="1996-03-06T00:00:00"/>
    <d v="1996-02-12T00:00:00"/>
    <n v="3"/>
    <n v="65.48"/>
    <s v="Magazzini Alimentari Riuniti"/>
    <s v="Via Ludovico il Moro 22"/>
    <x v="21"/>
    <s v=""/>
    <s v="24100"/>
    <x v="11"/>
  </r>
  <r>
    <n v="10819"/>
    <x v="78"/>
    <n v="2"/>
    <d v="1996-02-07T00:00:00"/>
    <d v="1996-03-06T00:00:00"/>
    <d v="1996-02-16T00:00:00"/>
    <n v="3"/>
    <n v="19.760000000000002"/>
    <s v="Cactus Comidas para llevar"/>
    <s v="Cerrito 333"/>
    <x v="55"/>
    <s v=""/>
    <s v="1010"/>
    <x v="20"/>
  </r>
  <r>
    <n v="10820"/>
    <x v="13"/>
    <n v="3"/>
    <d v="1996-02-07T00:00:00"/>
    <d v="1996-03-06T00:00:00"/>
    <d v="1996-02-13T00:00:00"/>
    <n v="2"/>
    <n v="37.520000000000003"/>
    <s v="Rattlesnake Canyon Grocery"/>
    <s v="2817 Milton Dr."/>
    <x v="12"/>
    <s v="NM"/>
    <s v="87110"/>
    <x v="8"/>
  </r>
  <r>
    <n v="10821"/>
    <x v="20"/>
    <n v="1"/>
    <d v="1996-02-08T00:00:00"/>
    <d v="1996-03-07T00:00:00"/>
    <d v="1996-02-15T00:00:00"/>
    <n v="1"/>
    <n v="36.68"/>
    <s v="Split Rail Beer &amp; Ale"/>
    <s v="P.O. Box 555"/>
    <x v="19"/>
    <s v="WY"/>
    <s v="82520"/>
    <x v="8"/>
  </r>
  <r>
    <n v="10822"/>
    <x v="81"/>
    <n v="6"/>
    <d v="1996-02-08T00:00:00"/>
    <d v="1996-03-07T00:00:00"/>
    <d v="1996-02-16T00:00:00"/>
    <n v="3"/>
    <n v="7"/>
    <s v="Trail's Head Gourmet Provisioners"/>
    <s v="722 DaVinci Blvd."/>
    <x v="63"/>
    <s v="WA"/>
    <s v="98034"/>
    <x v="8"/>
  </r>
  <r>
    <n v="10823"/>
    <x v="28"/>
    <n v="5"/>
    <d v="1996-02-09T00:00:00"/>
    <d v="1996-03-08T00:00:00"/>
    <d v="1996-02-13T00:00:00"/>
    <n v="2"/>
    <n v="163.97"/>
    <s v="LILA-Supermercado"/>
    <s v="Carrera 52 con Ave. Bolívar #65-98 Llano Largo"/>
    <x v="26"/>
    <s v="Lara"/>
    <s v="3508"/>
    <x v="5"/>
  </r>
  <r>
    <n v="10824"/>
    <x v="14"/>
    <n v="8"/>
    <d v="1996-02-09T00:00:00"/>
    <d v="1996-03-08T00:00:00"/>
    <d v="1996-03-01T00:00:00"/>
    <n v="1"/>
    <n v="1.23"/>
    <s v="Folk och fä HB"/>
    <s v="Åkergatan 24"/>
    <x v="13"/>
    <s v=""/>
    <s v="S-844 67"/>
    <x v="9"/>
  </r>
  <r>
    <n v="10825"/>
    <x v="57"/>
    <n v="1"/>
    <d v="1996-02-09T00:00:00"/>
    <d v="1996-03-08T00:00:00"/>
    <d v="1996-02-14T00:00:00"/>
    <n v="1"/>
    <n v="79.25"/>
    <s v="Drachenblut Delikatessen"/>
    <s v="Walserweg 21"/>
    <x v="46"/>
    <s v=""/>
    <s v="52066"/>
    <x v="1"/>
  </r>
  <r>
    <n v="10826"/>
    <x v="15"/>
    <n v="6"/>
    <d v="1996-02-12T00:00:00"/>
    <d v="1996-03-11T00:00:00"/>
    <d v="1996-03-08T00:00:00"/>
    <n v="1"/>
    <n v="7.09"/>
    <s v="Blondel père et fils"/>
    <s v="24, place Kléber"/>
    <x v="14"/>
    <s v=""/>
    <s v="67000"/>
    <x v="0"/>
  </r>
  <r>
    <n v="10827"/>
    <x v="48"/>
    <n v="1"/>
    <d v="1996-02-12T00:00:00"/>
    <d v="1996-02-26T00:00:00"/>
    <d v="1996-03-08T00:00:00"/>
    <n v="2"/>
    <n v="63.54"/>
    <s v="Bon app'"/>
    <s v="12, rue des Bouchers"/>
    <x v="40"/>
    <s v=""/>
    <s v="13008"/>
    <x v="0"/>
  </r>
  <r>
    <n v="10828"/>
    <x v="73"/>
    <n v="9"/>
    <d v="1996-02-13T00:00:00"/>
    <d v="1996-02-27T00:00:00"/>
    <d v="1996-03-06T00:00:00"/>
    <n v="1"/>
    <n v="90.85"/>
    <s v="Rancho grande"/>
    <s v="Av. del Libertador 900"/>
    <x v="55"/>
    <s v=""/>
    <s v="1010"/>
    <x v="20"/>
  </r>
  <r>
    <n v="10829"/>
    <x v="42"/>
    <n v="9"/>
    <d v="1996-02-13T00:00:00"/>
    <d v="1996-03-12T00:00:00"/>
    <d v="1996-02-23T00:00:00"/>
    <n v="1"/>
    <n v="154.72"/>
    <s v="Island Trading"/>
    <s v="Garden House_x000a_Crowther Way"/>
    <x v="36"/>
    <s v="Isle of Wight"/>
    <s v="PO31 7PJ"/>
    <x v="13"/>
  </r>
  <r>
    <n v="10830"/>
    <x v="33"/>
    <n v="4"/>
    <d v="1996-02-13T00:00:00"/>
    <d v="1996-03-26T00:00:00"/>
    <d v="1996-02-21T00:00:00"/>
    <n v="2"/>
    <n v="81.83"/>
    <s v="Tradição Hipermercados"/>
    <s v="Av. Inês de Castro, 414"/>
    <x v="29"/>
    <s v="SP"/>
    <s v="05634-030"/>
    <x v="2"/>
  </r>
  <r>
    <n v="10831"/>
    <x v="65"/>
    <n v="3"/>
    <d v="1996-02-14T00:00:00"/>
    <d v="1996-03-13T00:00:00"/>
    <d v="1996-02-23T00:00:00"/>
    <n v="2"/>
    <n v="72.19"/>
    <s v="Santé Gourmet"/>
    <s v="Erling Skakkes gate 78"/>
    <x v="51"/>
    <s v=""/>
    <s v="4110"/>
    <x v="19"/>
  </r>
  <r>
    <n v="10832"/>
    <x v="53"/>
    <n v="2"/>
    <d v="1996-02-14T00:00:00"/>
    <d v="1996-03-13T00:00:00"/>
    <d v="1996-02-19T00:00:00"/>
    <n v="2"/>
    <n v="43.26"/>
    <s v="La maison d'Asie"/>
    <s v="1 rue Alsace-Lorraine"/>
    <x v="43"/>
    <s v=""/>
    <s v="31000"/>
    <x v="0"/>
  </r>
  <r>
    <n v="10833"/>
    <x v="11"/>
    <n v="6"/>
    <d v="1996-02-15T00:00:00"/>
    <d v="1996-03-14T00:00:00"/>
    <d v="1996-02-23T00:00:00"/>
    <n v="2"/>
    <n v="71.489999999999995"/>
    <s v="Ottilies Käseladen"/>
    <s v="Mehrheimerstr. 369"/>
    <x v="11"/>
    <s v=""/>
    <s v="50739"/>
    <x v="1"/>
  </r>
  <r>
    <n v="10834"/>
    <x v="33"/>
    <n v="1"/>
    <d v="1996-02-15T00:00:00"/>
    <d v="1996-03-14T00:00:00"/>
    <d v="1996-02-19T00:00:00"/>
    <n v="3"/>
    <n v="29.78"/>
    <s v="Tradição Hipermercados"/>
    <s v="Av. Inês de Castro, 414"/>
    <x v="29"/>
    <s v="SP"/>
    <s v="05634-030"/>
    <x v="2"/>
  </r>
  <r>
    <n v="10835"/>
    <x v="85"/>
    <n v="1"/>
    <d v="1996-02-15T00:00:00"/>
    <d v="1996-03-14T00:00:00"/>
    <d v="1996-02-21T00:00:00"/>
    <n v="3"/>
    <n v="69.53"/>
    <s v="Alfred's Futterkiste"/>
    <s v="Obere Str. 57"/>
    <x v="67"/>
    <s v=""/>
    <s v="12209"/>
    <x v="1"/>
  </r>
  <r>
    <n v="10836"/>
    <x v="9"/>
    <n v="7"/>
    <d v="1996-02-16T00:00:00"/>
    <d v="1996-03-15T00:00:00"/>
    <d v="1996-02-21T00:00:00"/>
    <n v="1"/>
    <n v="411.88"/>
    <s v="Ernst Handel"/>
    <s v="Kirchgasse 6"/>
    <x v="9"/>
    <s v=""/>
    <s v="8010"/>
    <x v="6"/>
  </r>
  <r>
    <n v="10837"/>
    <x v="25"/>
    <n v="9"/>
    <d v="1996-02-16T00:00:00"/>
    <d v="1996-03-15T00:00:00"/>
    <d v="1996-02-23T00:00:00"/>
    <n v="3"/>
    <n v="13.32"/>
    <s v="Berglunds snabbköp"/>
    <s v="Berguvsvägen  8"/>
    <x v="23"/>
    <s v=""/>
    <s v="S-958 22"/>
    <x v="9"/>
  </r>
  <r>
    <n v="10838"/>
    <x v="67"/>
    <n v="3"/>
    <d v="1996-02-19T00:00:00"/>
    <d v="1996-03-18T00:00:00"/>
    <d v="1996-02-23T00:00:00"/>
    <n v="3"/>
    <n v="59.28"/>
    <s v="LINO-Delicateses"/>
    <s v="Ave. 5 de Mayo Porlamar"/>
    <x v="53"/>
    <s v="Nueva Esparta"/>
    <s v="4980"/>
    <x v="5"/>
  </r>
  <r>
    <n v="10839"/>
    <x v="33"/>
    <n v="3"/>
    <d v="1996-02-19T00:00:00"/>
    <d v="1996-03-18T00:00:00"/>
    <d v="1996-02-22T00:00:00"/>
    <n v="3"/>
    <n v="35.43"/>
    <s v="Tradição Hipermercados"/>
    <s v="Av. Inês de Castro, 414"/>
    <x v="29"/>
    <s v="SP"/>
    <s v="05634-030"/>
    <x v="2"/>
  </r>
  <r>
    <n v="10840"/>
    <x v="67"/>
    <n v="4"/>
    <d v="1996-02-19T00:00:00"/>
    <d v="1996-04-01T00:00:00"/>
    <d v="1996-03-18T00:00:00"/>
    <n v="2"/>
    <n v="2.71"/>
    <s v="LINO-Delicateses"/>
    <s v="Ave. 5 de Mayo Porlamar"/>
    <x v="53"/>
    <s v="Nueva Esparta"/>
    <s v="4980"/>
    <x v="5"/>
  </r>
  <r>
    <n v="10841"/>
    <x v="4"/>
    <n v="5"/>
    <d v="1996-02-20T00:00:00"/>
    <d v="1996-03-19T00:00:00"/>
    <d v="1996-02-29T00:00:00"/>
    <n v="2"/>
    <n v="424.3"/>
    <s v="Suprêmes délices"/>
    <s v="Boulevard Tirou, 255"/>
    <x v="4"/>
    <s v=""/>
    <s v="B-6000"/>
    <x v="3"/>
  </r>
  <r>
    <n v="10842"/>
    <x v="23"/>
    <n v="1"/>
    <d v="1996-02-20T00:00:00"/>
    <d v="1996-03-19T00:00:00"/>
    <d v="1996-02-29T00:00:00"/>
    <n v="3"/>
    <n v="54.42"/>
    <s v="Tortuga Restaurante"/>
    <s v="Avda. Azteca 123"/>
    <x v="10"/>
    <s v=""/>
    <s v="05033"/>
    <x v="7"/>
  </r>
  <r>
    <n v="10843"/>
    <x v="3"/>
    <n v="4"/>
    <d v="1996-02-21T00:00:00"/>
    <d v="1996-03-20T00:00:00"/>
    <d v="1996-02-26T00:00:00"/>
    <n v="2"/>
    <n v="9.26"/>
    <s v="Victuailles en stock"/>
    <s v="2, rue du Commerce"/>
    <x v="3"/>
    <s v=""/>
    <s v="69004"/>
    <x v="0"/>
  </r>
  <r>
    <n v="10844"/>
    <x v="54"/>
    <n v="8"/>
    <d v="1996-02-21T00:00:00"/>
    <d v="1996-03-20T00:00:00"/>
    <d v="1996-02-26T00:00:00"/>
    <n v="2"/>
    <n v="25.22"/>
    <s v="Piccolo und mehr"/>
    <s v="Geislweg 14"/>
    <x v="44"/>
    <s v=""/>
    <s v="5020"/>
    <x v="6"/>
  </r>
  <r>
    <n v="10845"/>
    <x v="21"/>
    <n v="8"/>
    <d v="1996-02-21T00:00:00"/>
    <d v="1996-03-06T00:00:00"/>
    <d v="1996-03-01T00:00:00"/>
    <n v="1"/>
    <n v="212.98"/>
    <s v="QUICK-Stop"/>
    <s v="Taucherstraße 10"/>
    <x v="20"/>
    <s v=""/>
    <s v="01307"/>
    <x v="1"/>
  </r>
  <r>
    <n v="10846"/>
    <x v="4"/>
    <n v="2"/>
    <d v="1996-02-22T00:00:00"/>
    <d v="1996-04-04T00:00:00"/>
    <d v="1996-02-23T00:00:00"/>
    <n v="3"/>
    <n v="56.46"/>
    <s v="Suprêmes délices"/>
    <s v="Boulevard Tirou, 255"/>
    <x v="4"/>
    <s v=""/>
    <s v="B-6000"/>
    <x v="3"/>
  </r>
  <r>
    <n v="10847"/>
    <x v="45"/>
    <n v="4"/>
    <d v="1996-02-22T00:00:00"/>
    <d v="1996-03-07T00:00:00"/>
    <d v="1996-03-12T00:00:00"/>
    <n v="3"/>
    <n v="487.57"/>
    <s v="Save-a-lot Markets"/>
    <s v="187 Suffolk Ln."/>
    <x v="38"/>
    <s v="ID"/>
    <s v="83720"/>
    <x v="8"/>
  </r>
  <r>
    <n v="10848"/>
    <x v="72"/>
    <n v="7"/>
    <d v="1996-02-23T00:00:00"/>
    <d v="1996-03-22T00:00:00"/>
    <d v="1996-02-29T00:00:00"/>
    <n v="2"/>
    <n v="38.24"/>
    <s v="Consolidated Holdings"/>
    <s v="Berkeley Gardens_x000a_12  Brewery "/>
    <x v="28"/>
    <s v=""/>
    <s v="WX1 6LT"/>
    <x v="13"/>
  </r>
  <r>
    <n v="10849"/>
    <x v="44"/>
    <n v="9"/>
    <d v="1996-02-23T00:00:00"/>
    <d v="1996-03-22T00:00:00"/>
    <d v="1996-03-01T00:00:00"/>
    <n v="2"/>
    <n v="0.56000000000000005"/>
    <s v="Königlich Essen"/>
    <s v="Maubelstr. 90"/>
    <x v="37"/>
    <s v=""/>
    <s v="14776"/>
    <x v="1"/>
  </r>
  <r>
    <n v="10850"/>
    <x v="3"/>
    <n v="1"/>
    <d v="1996-02-23T00:00:00"/>
    <d v="1996-04-05T00:00:00"/>
    <d v="1996-03-01T00:00:00"/>
    <n v="1"/>
    <n v="49.19"/>
    <s v="Victuailles en stock"/>
    <s v="2, rue du Commerce"/>
    <x v="3"/>
    <s v=""/>
    <s v="69004"/>
    <x v="0"/>
  </r>
  <r>
    <n v="10851"/>
    <x v="29"/>
    <n v="5"/>
    <d v="1996-02-26T00:00:00"/>
    <d v="1996-03-25T00:00:00"/>
    <d v="1996-03-04T00:00:00"/>
    <n v="1"/>
    <n v="160.55000000000001"/>
    <s v="Ricardo Adocicados"/>
    <s v="Av. Copacabana, 267"/>
    <x v="2"/>
    <s v="RJ"/>
    <s v="02389-890"/>
    <x v="2"/>
  </r>
  <r>
    <n v="10852"/>
    <x v="13"/>
    <n v="8"/>
    <d v="1996-02-26T00:00:00"/>
    <d v="1996-03-11T00:00:00"/>
    <d v="1996-03-01T00:00:00"/>
    <n v="1"/>
    <n v="174.05"/>
    <s v="Rattlesnake Canyon Grocery"/>
    <s v="2817 Milton Dr."/>
    <x v="12"/>
    <s v="NM"/>
    <s v="87110"/>
    <x v="8"/>
  </r>
  <r>
    <n v="10853"/>
    <x v="76"/>
    <n v="9"/>
    <d v="1996-02-27T00:00:00"/>
    <d v="1996-03-26T00:00:00"/>
    <d v="1996-03-05T00:00:00"/>
    <n v="2"/>
    <n v="53.83"/>
    <s v="Blauer See Delikatessen"/>
    <s v="Forsterstr. 57"/>
    <x v="60"/>
    <s v=""/>
    <s v="68306"/>
    <x v="1"/>
  </r>
  <r>
    <n v="10854"/>
    <x v="9"/>
    <n v="3"/>
    <d v="1996-02-27T00:00:00"/>
    <d v="1996-03-26T00:00:00"/>
    <d v="1996-03-07T00:00:00"/>
    <n v="2"/>
    <n v="100.22"/>
    <s v="Ernst Handel"/>
    <s v="Kirchgasse 6"/>
    <x v="9"/>
    <s v=""/>
    <s v="8010"/>
    <x v="6"/>
  </r>
  <r>
    <n v="10855"/>
    <x v="37"/>
    <n v="3"/>
    <d v="1996-02-27T00:00:00"/>
    <d v="1996-03-26T00:00:00"/>
    <d v="1996-03-06T00:00:00"/>
    <n v="1"/>
    <n v="170.97"/>
    <s v="Old World Delicatessen"/>
    <s v="2743 Bering St."/>
    <x v="33"/>
    <s v="AK"/>
    <s v="99508"/>
    <x v="8"/>
  </r>
  <r>
    <n v="10856"/>
    <x v="59"/>
    <n v="3"/>
    <d v="1996-02-28T00:00:00"/>
    <d v="1996-03-27T00:00:00"/>
    <d v="1996-03-12T00:00:00"/>
    <n v="2"/>
    <n v="58.43"/>
    <s v="Antonio Moreno Taquería"/>
    <s v="Mataderos  2312"/>
    <x v="10"/>
    <s v=""/>
    <s v="05023"/>
    <x v="7"/>
  </r>
  <r>
    <n v="10857"/>
    <x v="25"/>
    <n v="8"/>
    <d v="1996-02-28T00:00:00"/>
    <d v="1996-03-27T00:00:00"/>
    <d v="1996-03-08T00:00:00"/>
    <n v="2"/>
    <n v="188.85"/>
    <s v="Berglunds snabbköp"/>
    <s v="Berguvsvägen  8"/>
    <x v="23"/>
    <s v=""/>
    <s v="S-958 22"/>
    <x v="9"/>
  </r>
  <r>
    <n v="10858"/>
    <x v="88"/>
    <n v="2"/>
    <d v="1996-02-29T00:00:00"/>
    <d v="1996-03-28T00:00:00"/>
    <d v="1996-03-05T00:00:00"/>
    <n v="1"/>
    <n v="52.51"/>
    <s v="La corne d'abondance"/>
    <s v="67, avenue de l'Europe"/>
    <x v="69"/>
    <s v=""/>
    <s v="78000"/>
    <x v="0"/>
  </r>
  <r>
    <n v="10859"/>
    <x v="17"/>
    <n v="1"/>
    <d v="1996-02-29T00:00:00"/>
    <d v="1996-03-28T00:00:00"/>
    <d v="1996-03-04T00:00:00"/>
    <n v="2"/>
    <n v="76.099999999999994"/>
    <s v="Frankenversand"/>
    <s v="Berliner Platz 43"/>
    <x v="16"/>
    <s v=""/>
    <s v="80805"/>
    <x v="1"/>
  </r>
  <r>
    <n v="10860"/>
    <x v="86"/>
    <n v="3"/>
    <d v="1996-02-29T00:00:00"/>
    <d v="1996-03-28T00:00:00"/>
    <d v="1996-03-06T00:00:00"/>
    <n v="3"/>
    <n v="19.260000000000002"/>
    <s v="France restauration"/>
    <s v="54, rue Royale"/>
    <x v="35"/>
    <s v=""/>
    <s v="44000"/>
    <x v="0"/>
  </r>
  <r>
    <n v="10861"/>
    <x v="19"/>
    <n v="4"/>
    <d v="1996-03-01T00:00:00"/>
    <d v="1996-03-29T00:00:00"/>
    <d v="1996-03-19T00:00:00"/>
    <n v="2"/>
    <n v="14.93"/>
    <s v="White Clover Markets"/>
    <s v="1029 - 12th Ave. S."/>
    <x v="18"/>
    <s v="WA"/>
    <s v="98124"/>
    <x v="8"/>
  </r>
  <r>
    <n v="10862"/>
    <x v="26"/>
    <n v="8"/>
    <d v="1996-03-01T00:00:00"/>
    <d v="1996-04-12T00:00:00"/>
    <d v="1996-03-04T00:00:00"/>
    <n v="2"/>
    <n v="53.23"/>
    <s v="Lehmanns Marktstand"/>
    <s v="Magazinweg 7"/>
    <x v="24"/>
    <s v=""/>
    <s v="60528"/>
    <x v="1"/>
  </r>
  <r>
    <n v="10863"/>
    <x v="8"/>
    <n v="4"/>
    <d v="1996-03-04T00:00:00"/>
    <d v="1996-04-01T00:00:00"/>
    <d v="1996-03-19T00:00:00"/>
    <n v="2"/>
    <n v="30.26"/>
    <s v="HILARIÓN-Abastos"/>
    <s v="Carrera 22 con Ave. Carlos Soublette #8-35"/>
    <x v="8"/>
    <s v="Táchira"/>
    <s v="5022"/>
    <x v="5"/>
  </r>
  <r>
    <n v="10864"/>
    <x v="55"/>
    <n v="4"/>
    <d v="1996-03-04T00:00:00"/>
    <d v="1996-04-01T00:00:00"/>
    <d v="1996-03-11T00:00:00"/>
    <n v="2"/>
    <n v="3.04"/>
    <s v="Around the Horn"/>
    <s v="Brook Farm_x000a_Stratford St. Mary"/>
    <x v="45"/>
    <s v="Essex"/>
    <s v="CO7 6JX"/>
    <x v="13"/>
  </r>
  <r>
    <n v="10865"/>
    <x v="21"/>
    <n v="2"/>
    <d v="1996-03-04T00:00:00"/>
    <d v="1996-03-18T00:00:00"/>
    <d v="1996-03-14T00:00:00"/>
    <n v="1"/>
    <n v="348.14"/>
    <s v="QUICK-Stop"/>
    <s v="Taucherstraße 10"/>
    <x v="20"/>
    <s v=""/>
    <s v="01307"/>
    <x v="1"/>
  </r>
  <r>
    <n v="10866"/>
    <x v="25"/>
    <n v="5"/>
    <d v="1996-03-05T00:00:00"/>
    <d v="1996-04-02T00:00:00"/>
    <d v="1996-03-14T00:00:00"/>
    <n v="1"/>
    <n v="109.11"/>
    <s v="Berglunds snabbköp"/>
    <s v="Berguvsvägen  8"/>
    <x v="23"/>
    <s v=""/>
    <s v="S-958 22"/>
    <x v="9"/>
  </r>
  <r>
    <n v="10867"/>
    <x v="38"/>
    <n v="6"/>
    <d v="1996-03-05T00:00:00"/>
    <d v="1996-04-16T00:00:00"/>
    <d v="1996-03-13T00:00:00"/>
    <n v="1"/>
    <n v="1.93"/>
    <s v="Lonesome Pine Restaurant"/>
    <s v="89 Chiaroscuro Rd."/>
    <x v="34"/>
    <s v="OR"/>
    <s v="97219"/>
    <x v="8"/>
  </r>
  <r>
    <n v="10868"/>
    <x v="62"/>
    <n v="7"/>
    <d v="1996-03-06T00:00:00"/>
    <d v="1996-04-03T00:00:00"/>
    <d v="1996-03-25T00:00:00"/>
    <n v="2"/>
    <n v="191.27"/>
    <s v="Queen Cozinha"/>
    <s v="Alameda dos Canàrios, 891"/>
    <x v="29"/>
    <s v="SP"/>
    <s v="05487-020"/>
    <x v="2"/>
  </r>
  <r>
    <n v="10869"/>
    <x v="56"/>
    <n v="5"/>
    <d v="1996-03-06T00:00:00"/>
    <d v="1996-04-03T00:00:00"/>
    <d v="1996-03-11T00:00:00"/>
    <n v="1"/>
    <n v="143.28"/>
    <s v="Seven Seas Imports"/>
    <s v="90 Wadhurst Rd."/>
    <x v="28"/>
    <s v=""/>
    <s v="OX15 4NB"/>
    <x v="13"/>
  </r>
  <r>
    <n v="10870"/>
    <x v="63"/>
    <n v="5"/>
    <d v="1996-03-06T00:00:00"/>
    <d v="1996-04-03T00:00:00"/>
    <d v="1996-03-15T00:00:00"/>
    <n v="3"/>
    <n v="12.04"/>
    <s v="Wolski Zajazd"/>
    <s v="ul. Filtrowa 68"/>
    <x v="49"/>
    <s v=""/>
    <s v="01-012"/>
    <x v="18"/>
  </r>
  <r>
    <n v="10871"/>
    <x v="48"/>
    <n v="9"/>
    <d v="1996-03-07T00:00:00"/>
    <d v="1996-04-04T00:00:00"/>
    <d v="1996-03-12T00:00:00"/>
    <n v="2"/>
    <n v="112.27"/>
    <s v="Bon app'"/>
    <s v="12, rue des Bouchers"/>
    <x v="40"/>
    <s v=""/>
    <s v="13008"/>
    <x v="0"/>
  </r>
  <r>
    <n v="10872"/>
    <x v="36"/>
    <n v="5"/>
    <d v="1996-03-07T00:00:00"/>
    <d v="1996-04-04T00:00:00"/>
    <d v="1996-03-11T00:00:00"/>
    <n v="2"/>
    <n v="175.32"/>
    <s v="Godos Cocina Típica"/>
    <s v="C/ Romero, 33"/>
    <x v="32"/>
    <s v=""/>
    <s v="41101"/>
    <x v="12"/>
  </r>
  <r>
    <n v="10873"/>
    <x v="83"/>
    <n v="4"/>
    <d v="1996-03-08T00:00:00"/>
    <d v="1996-04-05T00:00:00"/>
    <d v="1996-03-11T00:00:00"/>
    <n v="1"/>
    <n v="0.82"/>
    <s v="Wilman Kala"/>
    <s v="Keskuskatu 45"/>
    <x v="65"/>
    <s v=""/>
    <s v="21240"/>
    <x v="10"/>
  </r>
  <r>
    <n v="10874"/>
    <x v="36"/>
    <n v="5"/>
    <d v="1996-03-08T00:00:00"/>
    <d v="1996-04-05T00:00:00"/>
    <d v="1996-03-13T00:00:00"/>
    <n v="2"/>
    <n v="19.579999999999998"/>
    <s v="Godos Cocina Típica"/>
    <s v="C/ Romero, 33"/>
    <x v="32"/>
    <s v=""/>
    <s v="41101"/>
    <x v="12"/>
  </r>
  <r>
    <n v="10875"/>
    <x v="25"/>
    <n v="4"/>
    <d v="1996-03-08T00:00:00"/>
    <d v="1996-04-05T00:00:00"/>
    <d v="1996-04-02T00:00:00"/>
    <n v="2"/>
    <n v="32.369999999999997"/>
    <s v="Berglunds snabbköp"/>
    <s v="Berguvsvägen  8"/>
    <x v="23"/>
    <s v=""/>
    <s v="S-958 22"/>
    <x v="9"/>
  </r>
  <r>
    <n v="10876"/>
    <x v="48"/>
    <n v="7"/>
    <d v="1996-03-11T00:00:00"/>
    <d v="1996-04-08T00:00:00"/>
    <d v="1996-03-14T00:00:00"/>
    <n v="3"/>
    <n v="60.42"/>
    <s v="Bon app'"/>
    <s v="12, rue des Bouchers"/>
    <x v="40"/>
    <s v=""/>
    <s v="13008"/>
    <x v="0"/>
  </r>
  <r>
    <n v="10877"/>
    <x v="29"/>
    <n v="1"/>
    <d v="1996-03-11T00:00:00"/>
    <d v="1996-04-08T00:00:00"/>
    <d v="1996-03-21T00:00:00"/>
    <n v="1"/>
    <n v="38.06"/>
    <s v="Ricardo Adocicados"/>
    <s v="Av. Copacabana, 267"/>
    <x v="2"/>
    <s v="RJ"/>
    <s v="02389-890"/>
    <x v="2"/>
  </r>
  <r>
    <n v="10878"/>
    <x v="21"/>
    <n v="4"/>
    <d v="1996-03-12T00:00:00"/>
    <d v="1996-04-09T00:00:00"/>
    <d v="1996-03-14T00:00:00"/>
    <n v="1"/>
    <n v="46.69"/>
    <s v="QUICK-Stop"/>
    <s v="Taucherstraße 10"/>
    <x v="20"/>
    <s v=""/>
    <s v="01307"/>
    <x v="1"/>
  </r>
  <r>
    <n v="10879"/>
    <x v="83"/>
    <n v="3"/>
    <d v="1996-03-12T00:00:00"/>
    <d v="1996-04-09T00:00:00"/>
    <d v="1996-03-14T00:00:00"/>
    <n v="3"/>
    <n v="8.5"/>
    <s v="Wilman Kala"/>
    <s v="Keskuskatu 45"/>
    <x v="65"/>
    <s v=""/>
    <s v="21240"/>
    <x v="10"/>
  </r>
  <r>
    <n v="10880"/>
    <x v="14"/>
    <n v="7"/>
    <d v="1996-03-12T00:00:00"/>
    <d v="1996-04-23T00:00:00"/>
    <d v="1996-03-20T00:00:00"/>
    <n v="1"/>
    <n v="88.01"/>
    <s v="Folk och fä HB"/>
    <s v="Åkergatan 24"/>
    <x v="13"/>
    <s v=""/>
    <s v="S-844 67"/>
    <x v="9"/>
  </r>
  <r>
    <n v="10881"/>
    <x v="78"/>
    <n v="4"/>
    <d v="1996-03-13T00:00:00"/>
    <d v="1996-04-10T00:00:00"/>
    <d v="1996-03-20T00:00:00"/>
    <n v="1"/>
    <n v="2.84"/>
    <s v="Cactus Comidas para llevar"/>
    <s v="Cerrito 333"/>
    <x v="55"/>
    <s v=""/>
    <s v="1010"/>
    <x v="20"/>
  </r>
  <r>
    <n v="10882"/>
    <x v="45"/>
    <n v="4"/>
    <d v="1996-03-13T00:00:00"/>
    <d v="1996-04-10T00:00:00"/>
    <d v="1996-03-22T00:00:00"/>
    <n v="3"/>
    <n v="23.1"/>
    <s v="Save-a-lot Markets"/>
    <s v="187 Suffolk Ln."/>
    <x v="38"/>
    <s v="ID"/>
    <s v="83720"/>
    <x v="8"/>
  </r>
  <r>
    <n v="10883"/>
    <x v="38"/>
    <n v="8"/>
    <d v="1996-03-14T00:00:00"/>
    <d v="1996-04-11T00:00:00"/>
    <d v="1996-03-22T00:00:00"/>
    <n v="3"/>
    <n v="0.53"/>
    <s v="Lonesome Pine Restaurant"/>
    <s v="89 Chiaroscuro Rd."/>
    <x v="34"/>
    <s v="OR"/>
    <s v="97219"/>
    <x v="8"/>
  </r>
  <r>
    <n v="10884"/>
    <x v="82"/>
    <n v="4"/>
    <d v="1996-03-14T00:00:00"/>
    <d v="1996-04-11T00:00:00"/>
    <d v="1996-03-15T00:00:00"/>
    <n v="2"/>
    <n v="90.97"/>
    <s v="Let's Stop N Shop"/>
    <s v="87 Polk St._x000a_Suite 5"/>
    <x v="64"/>
    <s v="CA"/>
    <s v="94117"/>
    <x v="8"/>
  </r>
  <r>
    <n v="10885"/>
    <x v="4"/>
    <n v="6"/>
    <d v="1996-03-14T00:00:00"/>
    <d v="1996-04-11T00:00:00"/>
    <d v="1996-03-20T00:00:00"/>
    <n v="3"/>
    <n v="5.64"/>
    <s v="Suprêmes délices"/>
    <s v="Boulevard Tirou, 255"/>
    <x v="4"/>
    <s v=""/>
    <s v="B-6000"/>
    <x v="3"/>
  </r>
  <r>
    <n v="10886"/>
    <x v="2"/>
    <n v="1"/>
    <d v="1996-03-15T00:00:00"/>
    <d v="1996-04-12T00:00:00"/>
    <d v="1996-04-01T00:00:00"/>
    <n v="1"/>
    <n v="4.99"/>
    <s v="Hanari Carnes"/>
    <s v="Rua do Paço, 67"/>
    <x v="2"/>
    <s v="RJ"/>
    <s v="05454-876"/>
    <x v="2"/>
  </r>
  <r>
    <n v="10887"/>
    <x v="60"/>
    <n v="8"/>
    <d v="1996-03-15T00:00:00"/>
    <d v="1996-04-12T00:00:00"/>
    <d v="1996-03-18T00:00:00"/>
    <n v="3"/>
    <n v="1.25"/>
    <s v="Galería del gastronómo"/>
    <s v="Rambla de Cataluña, 23"/>
    <x v="47"/>
    <s v=""/>
    <s v="8022"/>
    <x v="12"/>
  </r>
  <r>
    <n v="10888"/>
    <x v="36"/>
    <n v="1"/>
    <d v="1996-03-18T00:00:00"/>
    <d v="1996-04-15T00:00:00"/>
    <d v="1996-03-25T00:00:00"/>
    <n v="2"/>
    <n v="51.87"/>
    <s v="Godos Cocina Típica"/>
    <s v="C/ Romero, 33"/>
    <x v="32"/>
    <s v=""/>
    <s v="41101"/>
    <x v="12"/>
  </r>
  <r>
    <n v="10889"/>
    <x v="13"/>
    <n v="9"/>
    <d v="1996-03-18T00:00:00"/>
    <d v="1996-04-15T00:00:00"/>
    <d v="1996-03-25T00:00:00"/>
    <n v="3"/>
    <n v="280.61"/>
    <s v="Rattlesnake Canyon Grocery"/>
    <s v="2817 Milton Dr."/>
    <x v="12"/>
    <s v="NM"/>
    <s v="87110"/>
    <x v="8"/>
  </r>
  <r>
    <n v="10890"/>
    <x v="41"/>
    <n v="7"/>
    <d v="1996-03-18T00:00:00"/>
    <d v="1996-04-15T00:00:00"/>
    <d v="1996-03-20T00:00:00"/>
    <n v="1"/>
    <n v="32.76"/>
    <s v="Du monde entier"/>
    <s v="67, rue des Cinquante Otages"/>
    <x v="35"/>
    <s v=""/>
    <s v="44000"/>
    <x v="0"/>
  </r>
  <r>
    <n v="10891"/>
    <x v="26"/>
    <n v="7"/>
    <d v="1996-03-19T00:00:00"/>
    <d v="1996-04-16T00:00:00"/>
    <d v="1996-03-21T00:00:00"/>
    <n v="2"/>
    <n v="20.37"/>
    <s v="Lehmanns Marktstand"/>
    <s v="Magazinweg 7"/>
    <x v="24"/>
    <s v=""/>
    <s v="60528"/>
    <x v="1"/>
  </r>
  <r>
    <n v="10892"/>
    <x v="80"/>
    <n v="4"/>
    <d v="1996-03-19T00:00:00"/>
    <d v="1996-04-16T00:00:00"/>
    <d v="1996-03-21T00:00:00"/>
    <n v="2"/>
    <n v="120.27"/>
    <s v="Maison Dewey"/>
    <s v="Rue Joseph-Bens 532"/>
    <x v="62"/>
    <s v=""/>
    <s v="B-1180"/>
    <x v="3"/>
  </r>
  <r>
    <n v="10893"/>
    <x v="44"/>
    <n v="9"/>
    <d v="1996-03-20T00:00:00"/>
    <d v="1996-04-17T00:00:00"/>
    <d v="1996-03-22T00:00:00"/>
    <n v="2"/>
    <n v="77.78"/>
    <s v="Königlich Essen"/>
    <s v="Maubelstr. 90"/>
    <x v="37"/>
    <s v=""/>
    <s v="14776"/>
    <x v="1"/>
  </r>
  <r>
    <n v="10894"/>
    <x v="45"/>
    <n v="1"/>
    <d v="1996-03-20T00:00:00"/>
    <d v="1996-04-17T00:00:00"/>
    <d v="1996-03-22T00:00:00"/>
    <n v="1"/>
    <n v="116.13"/>
    <s v="Save-a-lot Markets"/>
    <s v="187 Suffolk Ln."/>
    <x v="38"/>
    <s v="ID"/>
    <s v="83720"/>
    <x v="8"/>
  </r>
  <r>
    <n v="10895"/>
    <x v="9"/>
    <n v="3"/>
    <d v="1996-03-20T00:00:00"/>
    <d v="1996-04-17T00:00:00"/>
    <d v="1996-03-25T00:00:00"/>
    <n v="1"/>
    <n v="162.75"/>
    <s v="Ernst Handel"/>
    <s v="Kirchgasse 6"/>
    <x v="9"/>
    <s v=""/>
    <s v="8010"/>
    <x v="6"/>
  </r>
  <r>
    <n v="10896"/>
    <x v="80"/>
    <n v="7"/>
    <d v="1996-03-21T00:00:00"/>
    <d v="1996-04-18T00:00:00"/>
    <d v="1996-03-29T00:00:00"/>
    <n v="3"/>
    <n v="32.450000000000003"/>
    <s v="Maison Dewey"/>
    <s v="Rue Joseph-Bens 532"/>
    <x v="62"/>
    <s v=""/>
    <s v="B-1180"/>
    <x v="3"/>
  </r>
  <r>
    <n v="10897"/>
    <x v="34"/>
    <n v="3"/>
    <d v="1996-03-21T00:00:00"/>
    <d v="1996-04-18T00:00:00"/>
    <d v="1996-03-27T00:00:00"/>
    <n v="2"/>
    <n v="603.54"/>
    <s v="Hungry Owl All-Night Grocers"/>
    <s v="8 Johnstown Road"/>
    <x v="30"/>
    <s v="Co. Cork"/>
    <s v=""/>
    <x v="14"/>
  </r>
  <r>
    <n v="10898"/>
    <x v="69"/>
    <n v="4"/>
    <d v="1996-03-22T00:00:00"/>
    <d v="1996-04-19T00:00:00"/>
    <d v="1996-04-05T00:00:00"/>
    <n v="2"/>
    <n v="1.27"/>
    <s v="Océano Atlántico Ltda."/>
    <s v="Ing. Gustavo Moncada 8585_x000a_Piso 20-A"/>
    <x v="55"/>
    <s v=""/>
    <s v="1010"/>
    <x v="20"/>
  </r>
  <r>
    <n v="10899"/>
    <x v="28"/>
    <n v="5"/>
    <d v="1996-03-22T00:00:00"/>
    <d v="1996-04-19T00:00:00"/>
    <d v="1996-03-28T00:00:00"/>
    <n v="3"/>
    <n v="1.21"/>
    <s v="LILA-Supermercado"/>
    <s v="Carrera 52 con Ave. Bolívar #65-98 Llano Largo"/>
    <x v="26"/>
    <s v="Lara"/>
    <s v="3508"/>
    <x v="5"/>
  </r>
  <r>
    <n v="10900"/>
    <x v="7"/>
    <n v="1"/>
    <d v="1996-03-22T00:00:00"/>
    <d v="1996-04-19T00:00:00"/>
    <d v="1996-04-03T00:00:00"/>
    <n v="2"/>
    <n v="1.66"/>
    <s v="Wellington Importadora"/>
    <s v="Rua do Mercado, 12"/>
    <x v="7"/>
    <s v="SP"/>
    <s v="08737-363"/>
    <x v="2"/>
  </r>
  <r>
    <n v="10901"/>
    <x v="8"/>
    <n v="4"/>
    <d v="1996-03-25T00:00:00"/>
    <d v="1996-04-22T00:00:00"/>
    <d v="1996-03-28T00:00:00"/>
    <n v="1"/>
    <n v="62.09"/>
    <s v="HILARIÓN-Abastos"/>
    <s v="Carrera 22 con Ave. Carlos Soublette #8-35"/>
    <x v="8"/>
    <s v="Táchira"/>
    <s v="5022"/>
    <x v="5"/>
  </r>
  <r>
    <n v="10902"/>
    <x v="14"/>
    <n v="1"/>
    <d v="1996-03-25T00:00:00"/>
    <d v="1996-04-22T00:00:00"/>
    <d v="1996-04-02T00:00:00"/>
    <n v="1"/>
    <n v="44.15"/>
    <s v="Folk och fä HB"/>
    <s v="Åkergatan 24"/>
    <x v="13"/>
    <s v=""/>
    <s v="S-844 67"/>
    <x v="9"/>
  </r>
  <r>
    <n v="10903"/>
    <x v="2"/>
    <n v="3"/>
    <d v="1996-03-26T00:00:00"/>
    <d v="1996-04-23T00:00:00"/>
    <d v="1996-04-03T00:00:00"/>
    <n v="3"/>
    <n v="36.71"/>
    <s v="Hanari Carnes"/>
    <s v="Rua do Paço, 67"/>
    <x v="2"/>
    <s v="RJ"/>
    <s v="05454-876"/>
    <x v="2"/>
  </r>
  <r>
    <n v="10904"/>
    <x v="19"/>
    <n v="3"/>
    <d v="1996-03-26T00:00:00"/>
    <d v="1996-04-23T00:00:00"/>
    <d v="1996-03-29T00:00:00"/>
    <n v="3"/>
    <n v="162.94999999999999"/>
    <s v="White Clover Markets"/>
    <s v="1029 - 12th Ave. S."/>
    <x v="18"/>
    <s v="WA"/>
    <s v="98124"/>
    <x v="8"/>
  </r>
  <r>
    <n v="10905"/>
    <x v="7"/>
    <n v="9"/>
    <d v="1996-03-26T00:00:00"/>
    <d v="1996-04-23T00:00:00"/>
    <d v="1996-04-05T00:00:00"/>
    <n v="2"/>
    <n v="13.72"/>
    <s v="Wellington Importadora"/>
    <s v="Rua do Mercado, 12"/>
    <x v="7"/>
    <s v="SP"/>
    <s v="08737-363"/>
    <x v="2"/>
  </r>
  <r>
    <n v="10906"/>
    <x v="63"/>
    <n v="4"/>
    <d v="1996-03-27T00:00:00"/>
    <d v="1996-04-10T00:00:00"/>
    <d v="1996-04-02T00:00:00"/>
    <n v="3"/>
    <n v="26.29"/>
    <s v="Wolski Zajazd"/>
    <s v="ul. Filtrowa 68"/>
    <x v="49"/>
    <s v=""/>
    <s v="01-012"/>
    <x v="18"/>
  </r>
  <r>
    <n v="10907"/>
    <x v="87"/>
    <n v="6"/>
    <d v="1996-03-27T00:00:00"/>
    <d v="1996-04-24T00:00:00"/>
    <d v="1996-03-29T00:00:00"/>
    <n v="3"/>
    <n v="9.19"/>
    <s v="Spécialités du monde"/>
    <s v="25, rue Lauriston"/>
    <x v="68"/>
    <s v=""/>
    <s v="75016"/>
    <x v="0"/>
  </r>
  <r>
    <n v="10908"/>
    <x v="30"/>
    <n v="4"/>
    <d v="1996-03-28T00:00:00"/>
    <d v="1996-04-25T00:00:00"/>
    <d v="1996-04-05T00:00:00"/>
    <n v="2"/>
    <n v="32.96"/>
    <s v="Reggiani Caseifici"/>
    <s v="Strada Provinciale 124"/>
    <x v="27"/>
    <s v=""/>
    <s v="42100"/>
    <x v="11"/>
  </r>
  <r>
    <n v="10909"/>
    <x v="65"/>
    <n v="1"/>
    <d v="1996-03-28T00:00:00"/>
    <d v="1996-04-25T00:00:00"/>
    <d v="1996-04-09T00:00:00"/>
    <n v="2"/>
    <n v="53.05"/>
    <s v="Santé Gourmet"/>
    <s v="Erling Skakkes gate 78"/>
    <x v="51"/>
    <s v=""/>
    <s v="4110"/>
    <x v="19"/>
  </r>
  <r>
    <n v="10910"/>
    <x v="83"/>
    <n v="1"/>
    <d v="1996-03-28T00:00:00"/>
    <d v="1996-04-25T00:00:00"/>
    <d v="1996-04-03T00:00:00"/>
    <n v="3"/>
    <n v="38.11"/>
    <s v="Wilman Kala"/>
    <s v="Keskuskatu 45"/>
    <x v="65"/>
    <s v=""/>
    <s v="21240"/>
    <x v="10"/>
  </r>
  <r>
    <n v="10911"/>
    <x v="36"/>
    <n v="3"/>
    <d v="1996-03-28T00:00:00"/>
    <d v="1996-04-25T00:00:00"/>
    <d v="1996-04-04T00:00:00"/>
    <n v="1"/>
    <n v="38.19"/>
    <s v="Godos Cocina Típica"/>
    <s v="C/ Romero, 33"/>
    <x v="32"/>
    <s v=""/>
    <s v="41101"/>
    <x v="12"/>
  </r>
  <r>
    <n v="10912"/>
    <x v="34"/>
    <n v="2"/>
    <d v="1996-03-28T00:00:00"/>
    <d v="1996-04-25T00:00:00"/>
    <d v="1996-04-17T00:00:00"/>
    <n v="2"/>
    <n v="580.91"/>
    <s v="Hungry Owl All-Night Grocers"/>
    <s v="8 Johnstown Road"/>
    <x v="30"/>
    <s v="Co. Cork"/>
    <s v=""/>
    <x v="14"/>
  </r>
  <r>
    <n v="10913"/>
    <x v="62"/>
    <n v="4"/>
    <d v="1996-03-28T00:00:00"/>
    <d v="1996-04-25T00:00:00"/>
    <d v="1996-04-03T00:00:00"/>
    <n v="1"/>
    <n v="33.049999999999997"/>
    <s v="Queen Cozinha"/>
    <s v="Alameda dos Canàrios, 891"/>
    <x v="29"/>
    <s v="SP"/>
    <s v="05487-020"/>
    <x v="2"/>
  </r>
  <r>
    <n v="10914"/>
    <x v="62"/>
    <n v="6"/>
    <d v="1996-03-29T00:00:00"/>
    <d v="1996-04-26T00:00:00"/>
    <d v="1996-04-01T00:00:00"/>
    <n v="1"/>
    <n v="21.19"/>
    <s v="Queen Cozinha"/>
    <s v="Alameda dos Canàrios, 891"/>
    <x v="29"/>
    <s v="SP"/>
    <s v="05487-020"/>
    <x v="2"/>
  </r>
  <r>
    <n v="10915"/>
    <x v="23"/>
    <n v="2"/>
    <d v="1996-03-29T00:00:00"/>
    <d v="1996-04-26T00:00:00"/>
    <d v="1996-04-01T00:00:00"/>
    <n v="2"/>
    <n v="3.51"/>
    <s v="Tortuga Restaurante"/>
    <s v="Avda. Azteca 123"/>
    <x v="10"/>
    <s v=""/>
    <s v="05033"/>
    <x v="7"/>
  </r>
  <r>
    <n v="10916"/>
    <x v="73"/>
    <n v="1"/>
    <d v="1996-03-29T00:00:00"/>
    <d v="1996-04-26T00:00:00"/>
    <d v="1996-04-08T00:00:00"/>
    <n v="2"/>
    <n v="63.77"/>
    <s v="Rancho grande"/>
    <s v="Av. del Libertador 900"/>
    <x v="55"/>
    <s v=""/>
    <s v="1010"/>
    <x v="20"/>
  </r>
  <r>
    <n v="10917"/>
    <x v="27"/>
    <n v="4"/>
    <d v="1996-04-01T00:00:00"/>
    <d v="1996-04-29T00:00:00"/>
    <d v="1996-04-10T00:00:00"/>
    <n v="2"/>
    <n v="8.2899999999999991"/>
    <s v="Romero y tomillo"/>
    <s v="Gran Vía, 1"/>
    <x v="25"/>
    <s v=""/>
    <s v="28001"/>
    <x v="12"/>
  </r>
  <r>
    <n v="10918"/>
    <x v="66"/>
    <n v="3"/>
    <d v="1996-04-01T00:00:00"/>
    <d v="1996-04-29T00:00:00"/>
    <d v="1996-04-10T00:00:00"/>
    <n v="3"/>
    <n v="48.83"/>
    <s v="Bottom-Dollar Markets"/>
    <s v="23 Tsawassen Blvd."/>
    <x v="52"/>
    <s v="BC"/>
    <s v="T2F 8M4"/>
    <x v="16"/>
  </r>
  <r>
    <n v="10919"/>
    <x v="67"/>
    <n v="2"/>
    <d v="1996-04-01T00:00:00"/>
    <d v="1996-04-29T00:00:00"/>
    <d v="1996-04-03T00:00:00"/>
    <n v="2"/>
    <n v="19.8"/>
    <s v="LINO-Delicateses"/>
    <s v="Ave. 5 de Mayo Porlamar"/>
    <x v="53"/>
    <s v="Nueva Esparta"/>
    <s v="4980"/>
    <x v="5"/>
  </r>
  <r>
    <n v="10920"/>
    <x v="55"/>
    <n v="4"/>
    <d v="1996-04-02T00:00:00"/>
    <d v="1996-04-30T00:00:00"/>
    <d v="1996-04-08T00:00:00"/>
    <n v="2"/>
    <n v="29.61"/>
    <s v="Around the Horn"/>
    <s v="Brook Farm_x000a_Stratford St. Mary"/>
    <x v="45"/>
    <s v="Essex"/>
    <s v="CO7 6JX"/>
    <x v="13"/>
  </r>
  <r>
    <n v="10921"/>
    <x v="61"/>
    <n v="1"/>
    <d v="1996-04-02T00:00:00"/>
    <d v="1996-05-14T00:00:00"/>
    <d v="1996-04-08T00:00:00"/>
    <n v="1"/>
    <n v="176.48"/>
    <s v="Vaffeljernet"/>
    <s v="Smagsløget 45"/>
    <x v="48"/>
    <s v=""/>
    <s v="8200"/>
    <x v="17"/>
  </r>
  <r>
    <n v="10922"/>
    <x v="2"/>
    <n v="5"/>
    <d v="1996-04-02T00:00:00"/>
    <d v="1996-04-30T00:00:00"/>
    <d v="1996-04-04T00:00:00"/>
    <n v="3"/>
    <n v="62.74"/>
    <s v="Hanari Carnes"/>
    <s v="Rua do Paço, 67"/>
    <x v="2"/>
    <s v="RJ"/>
    <s v="05454-876"/>
    <x v="2"/>
  </r>
  <r>
    <n v="10923"/>
    <x v="53"/>
    <n v="7"/>
    <d v="1996-04-02T00:00:00"/>
    <d v="1996-05-14T00:00:00"/>
    <d v="1996-04-12T00:00:00"/>
    <n v="3"/>
    <n v="68.260000000000005"/>
    <s v="La maison d'Asie"/>
    <s v="1 rue Alsace-Lorraine"/>
    <x v="43"/>
    <s v=""/>
    <s v="31000"/>
    <x v="0"/>
  </r>
  <r>
    <n v="10924"/>
    <x v="25"/>
    <n v="3"/>
    <d v="1996-04-03T00:00:00"/>
    <d v="1996-05-01T00:00:00"/>
    <d v="1996-05-08T00:00:00"/>
    <n v="2"/>
    <n v="151.52000000000001"/>
    <s v="Berglunds snabbköp"/>
    <s v="Berguvsvägen  8"/>
    <x v="23"/>
    <s v=""/>
    <s v="S-958 22"/>
    <x v="9"/>
  </r>
  <r>
    <n v="10925"/>
    <x v="2"/>
    <n v="3"/>
    <d v="1996-04-03T00:00:00"/>
    <d v="1996-05-01T00:00:00"/>
    <d v="1996-04-12T00:00:00"/>
    <n v="1"/>
    <n v="2.27"/>
    <s v="Hanari Carnes"/>
    <s v="Rua do Paço, 67"/>
    <x v="2"/>
    <s v="RJ"/>
    <s v="05454-876"/>
    <x v="2"/>
  </r>
  <r>
    <n v="10926"/>
    <x v="39"/>
    <n v="4"/>
    <d v="1996-04-03T00:00:00"/>
    <d v="1996-05-01T00:00:00"/>
    <d v="1996-04-10T00:00:00"/>
    <n v="3"/>
    <n v="39.92"/>
    <s v="Ana Trujillo Emparedados y helados"/>
    <s v="Avda. de la Constitución 2222"/>
    <x v="10"/>
    <s v=""/>
    <s v="05021"/>
    <x v="7"/>
  </r>
  <r>
    <n v="10927"/>
    <x v="88"/>
    <n v="4"/>
    <d v="1996-04-04T00:00:00"/>
    <d v="1996-05-02T00:00:00"/>
    <d v="1996-05-08T00:00:00"/>
    <n v="1"/>
    <n v="19.79"/>
    <s v="La corne d'abondance"/>
    <s v="67, avenue de l'Europe"/>
    <x v="69"/>
    <s v=""/>
    <s v="78000"/>
    <x v="0"/>
  </r>
  <r>
    <n v="10928"/>
    <x v="60"/>
    <n v="1"/>
    <d v="1996-04-04T00:00:00"/>
    <d v="1996-05-02T00:00:00"/>
    <d v="1996-04-17T00:00:00"/>
    <n v="1"/>
    <n v="1.36"/>
    <s v="Galería del gastronómo"/>
    <s v="Rambla de Cataluña, 23"/>
    <x v="47"/>
    <s v=""/>
    <s v="8022"/>
    <x v="12"/>
  </r>
  <r>
    <n v="10929"/>
    <x v="17"/>
    <n v="6"/>
    <d v="1996-04-04T00:00:00"/>
    <d v="1996-05-02T00:00:00"/>
    <d v="1996-04-11T00:00:00"/>
    <n v="1"/>
    <n v="33.93"/>
    <s v="Frankenversand"/>
    <s v="Berliner Platz 43"/>
    <x v="16"/>
    <s v=""/>
    <s v="80805"/>
    <x v="1"/>
  </r>
  <r>
    <n v="10930"/>
    <x v="4"/>
    <n v="4"/>
    <d v="1996-04-05T00:00:00"/>
    <d v="1996-05-17T00:00:00"/>
    <d v="1996-04-17T00:00:00"/>
    <n v="3"/>
    <n v="15.55"/>
    <s v="Suprêmes délices"/>
    <s v="Boulevard Tirou, 255"/>
    <x v="4"/>
    <s v=""/>
    <s v="B-6000"/>
    <x v="3"/>
  </r>
  <r>
    <n v="10931"/>
    <x v="6"/>
    <n v="4"/>
    <d v="1996-04-05T00:00:00"/>
    <d v="1996-04-19T00:00:00"/>
    <d v="1996-04-18T00:00:00"/>
    <n v="2"/>
    <n v="13.6"/>
    <s v="Richter Supermarkt"/>
    <s v="Starenweg 5"/>
    <x v="6"/>
    <s v=""/>
    <s v="1204"/>
    <x v="4"/>
  </r>
  <r>
    <n v="10932"/>
    <x v="48"/>
    <n v="8"/>
    <d v="1996-04-05T00:00:00"/>
    <d v="1996-05-03T00:00:00"/>
    <d v="1996-04-23T00:00:00"/>
    <n v="1"/>
    <n v="134.63999999999999"/>
    <s v="Bon app'"/>
    <s v="12, rue des Bouchers"/>
    <x v="40"/>
    <s v=""/>
    <s v="13008"/>
    <x v="0"/>
  </r>
  <r>
    <n v="10933"/>
    <x v="42"/>
    <n v="6"/>
    <d v="1996-04-05T00:00:00"/>
    <d v="1996-05-03T00:00:00"/>
    <d v="1996-04-15T00:00:00"/>
    <n v="3"/>
    <n v="54.15"/>
    <s v="Island Trading"/>
    <s v="Garden House_x000a_Crowther Way"/>
    <x v="36"/>
    <s v="Isle of Wight"/>
    <s v="PO31 7PJ"/>
    <x v="13"/>
  </r>
  <r>
    <n v="10934"/>
    <x v="26"/>
    <n v="3"/>
    <d v="1996-04-08T00:00:00"/>
    <d v="1996-05-06T00:00:00"/>
    <d v="1996-04-11T00:00:00"/>
    <n v="3"/>
    <n v="32.01"/>
    <s v="Lehmanns Marktstand"/>
    <s v="Magazinweg 7"/>
    <x v="24"/>
    <s v=""/>
    <s v="60528"/>
    <x v="1"/>
  </r>
  <r>
    <n v="10935"/>
    <x v="7"/>
    <n v="4"/>
    <d v="1996-04-08T00:00:00"/>
    <d v="1996-05-06T00:00:00"/>
    <d v="1996-04-17T00:00:00"/>
    <n v="3"/>
    <n v="47.59"/>
    <s v="Wellington Importadora"/>
    <s v="Rua do Mercado, 12"/>
    <x v="7"/>
    <s v="SP"/>
    <s v="08737-363"/>
    <x v="2"/>
  </r>
  <r>
    <n v="10936"/>
    <x v="79"/>
    <n v="3"/>
    <d v="1996-04-08T00:00:00"/>
    <d v="1996-05-06T00:00:00"/>
    <d v="1996-04-17T00:00:00"/>
    <n v="2"/>
    <n v="33.68"/>
    <s v="Great Lakes Food Market"/>
    <s v="2732 Baker Blvd."/>
    <x v="61"/>
    <s v="OR"/>
    <s v="97403"/>
    <x v="8"/>
  </r>
  <r>
    <n v="10937"/>
    <x v="78"/>
    <n v="7"/>
    <d v="1996-04-09T00:00:00"/>
    <d v="1996-04-23T00:00:00"/>
    <d v="1996-04-12T00:00:00"/>
    <n v="3"/>
    <n v="31.51"/>
    <s v="Cactus Comidas para llevar"/>
    <s v="Cerrito 333"/>
    <x v="55"/>
    <s v=""/>
    <s v="1010"/>
    <x v="20"/>
  </r>
  <r>
    <n v="10938"/>
    <x v="21"/>
    <n v="3"/>
    <d v="1996-04-09T00:00:00"/>
    <d v="1996-05-07T00:00:00"/>
    <d v="1996-04-15T00:00:00"/>
    <n v="2"/>
    <n v="31.89"/>
    <s v="QUICK-Stop"/>
    <s v="Taucherstraße 10"/>
    <x v="20"/>
    <s v=""/>
    <s v="01307"/>
    <x v="1"/>
  </r>
  <r>
    <n v="10939"/>
    <x v="22"/>
    <n v="2"/>
    <d v="1996-04-09T00:00:00"/>
    <d v="1996-05-07T00:00:00"/>
    <d v="1996-04-12T00:00:00"/>
    <n v="2"/>
    <n v="76.33"/>
    <s v="Magazzini Alimentari Riuniti"/>
    <s v="Via Ludovico il Moro 22"/>
    <x v="21"/>
    <s v=""/>
    <s v="24100"/>
    <x v="11"/>
  </r>
  <r>
    <n v="10940"/>
    <x v="48"/>
    <n v="8"/>
    <d v="1996-04-10T00:00:00"/>
    <d v="1996-05-08T00:00:00"/>
    <d v="1996-04-22T00:00:00"/>
    <n v="3"/>
    <n v="19.77"/>
    <s v="Bon app'"/>
    <s v="12, rue des Bouchers"/>
    <x v="40"/>
    <s v=""/>
    <s v="13008"/>
    <x v="0"/>
  </r>
  <r>
    <n v="10941"/>
    <x v="45"/>
    <n v="7"/>
    <d v="1996-04-10T00:00:00"/>
    <d v="1996-05-08T00:00:00"/>
    <d v="1996-04-19T00:00:00"/>
    <n v="2"/>
    <n v="400.81"/>
    <s v="Save-a-lot Markets"/>
    <s v="187 Suffolk Ln."/>
    <x v="38"/>
    <s v="ID"/>
    <s v="83720"/>
    <x v="8"/>
  </r>
  <r>
    <n v="10942"/>
    <x v="30"/>
    <n v="9"/>
    <d v="1996-04-10T00:00:00"/>
    <d v="1996-05-08T00:00:00"/>
    <d v="1996-04-17T00:00:00"/>
    <n v="3"/>
    <n v="17.95"/>
    <s v="Reggiani Caseifici"/>
    <s v="Strada Provinciale 124"/>
    <x v="27"/>
    <s v=""/>
    <s v="42100"/>
    <x v="11"/>
  </r>
  <r>
    <n v="10943"/>
    <x v="31"/>
    <n v="4"/>
    <d v="1996-04-10T00:00:00"/>
    <d v="1996-05-08T00:00:00"/>
    <d v="1996-04-18T00:00:00"/>
    <n v="2"/>
    <n v="2.17"/>
    <s v="B's Beverages"/>
    <s v="Fauntleroy Circus"/>
    <x v="28"/>
    <s v=""/>
    <s v="EC2 5NT"/>
    <x v="13"/>
  </r>
  <r>
    <n v="10944"/>
    <x v="66"/>
    <n v="6"/>
    <d v="1996-04-11T00:00:00"/>
    <d v="1996-04-25T00:00:00"/>
    <d v="1996-04-12T00:00:00"/>
    <n v="3"/>
    <n v="52.92"/>
    <s v="Bottom-Dollar Markets"/>
    <s v="23 Tsawassen Blvd."/>
    <x v="52"/>
    <s v="BC"/>
    <s v="T2F 8M4"/>
    <x v="16"/>
  </r>
  <r>
    <n v="10945"/>
    <x v="24"/>
    <n v="4"/>
    <d v="1996-04-11T00:00:00"/>
    <d v="1996-05-09T00:00:00"/>
    <d v="1996-04-17T00:00:00"/>
    <n v="1"/>
    <n v="10.220000000000001"/>
    <s v="Morgenstern Gesundkost"/>
    <s v="Heerstr. 22"/>
    <x v="22"/>
    <s v=""/>
    <s v="04179"/>
    <x v="1"/>
  </r>
  <r>
    <n v="10946"/>
    <x v="61"/>
    <n v="1"/>
    <d v="1996-04-11T00:00:00"/>
    <d v="1996-05-09T00:00:00"/>
    <d v="1996-04-18T00:00:00"/>
    <n v="2"/>
    <n v="27.2"/>
    <s v="Vaffeljernet"/>
    <s v="Smagsløget 45"/>
    <x v="48"/>
    <s v=""/>
    <s v="8200"/>
    <x v="17"/>
  </r>
  <r>
    <n v="10947"/>
    <x v="31"/>
    <n v="3"/>
    <d v="1996-04-12T00:00:00"/>
    <d v="1996-05-10T00:00:00"/>
    <d v="1996-04-15T00:00:00"/>
    <n v="2"/>
    <n v="3.26"/>
    <s v="B's Beverages"/>
    <s v="Fauntleroy Circus"/>
    <x v="28"/>
    <s v=""/>
    <s v="EC2 5NT"/>
    <x v="13"/>
  </r>
  <r>
    <n v="10948"/>
    <x v="36"/>
    <n v="3"/>
    <d v="1996-04-12T00:00:00"/>
    <d v="1996-05-10T00:00:00"/>
    <d v="1996-04-18T00:00:00"/>
    <n v="3"/>
    <n v="23.39"/>
    <s v="Godos Cocina Típica"/>
    <s v="C/ Romero, 33"/>
    <x v="32"/>
    <s v=""/>
    <s v="41101"/>
    <x v="12"/>
  </r>
  <r>
    <n v="10949"/>
    <x v="66"/>
    <n v="2"/>
    <d v="1996-04-12T00:00:00"/>
    <d v="1996-05-10T00:00:00"/>
    <d v="1996-04-16T00:00:00"/>
    <n v="3"/>
    <n v="74.44"/>
    <s v="Bottom-Dollar Markets"/>
    <s v="23 Tsawassen Blvd."/>
    <x v="52"/>
    <s v="BC"/>
    <s v="T2F 8M4"/>
    <x v="16"/>
  </r>
  <r>
    <n v="10950"/>
    <x v="22"/>
    <n v="1"/>
    <d v="1996-04-15T00:00:00"/>
    <d v="1996-05-13T00:00:00"/>
    <d v="1996-04-22T00:00:00"/>
    <n v="2"/>
    <n v="2.5"/>
    <s v="Magazzini Alimentari Riuniti"/>
    <s v="Via Ludovico il Moro 22"/>
    <x v="21"/>
    <s v=""/>
    <s v="24100"/>
    <x v="11"/>
  </r>
  <r>
    <n v="10951"/>
    <x v="6"/>
    <n v="9"/>
    <d v="1996-04-15T00:00:00"/>
    <d v="1996-05-27T00:00:00"/>
    <d v="1996-05-07T00:00:00"/>
    <n v="2"/>
    <n v="30.85"/>
    <s v="Richter Supermarkt"/>
    <s v="Starenweg 5"/>
    <x v="6"/>
    <s v=""/>
    <s v="1204"/>
    <x v="4"/>
  </r>
  <r>
    <n v="10952"/>
    <x v="85"/>
    <n v="1"/>
    <d v="1996-04-15T00:00:00"/>
    <d v="1996-05-27T00:00:00"/>
    <d v="1996-04-23T00:00:00"/>
    <n v="1"/>
    <n v="40.42"/>
    <s v="Alfred's Futterkiste"/>
    <s v="Obere Str. 57"/>
    <x v="67"/>
    <s v=""/>
    <s v="12209"/>
    <x v="1"/>
  </r>
  <r>
    <n v="10953"/>
    <x v="55"/>
    <n v="9"/>
    <d v="1996-04-15T00:00:00"/>
    <d v="1996-04-29T00:00:00"/>
    <d v="1996-04-24T00:00:00"/>
    <n v="2"/>
    <n v="23.72"/>
    <s v="Around the Horn"/>
    <s v="Brook Farm_x000a_Stratford St. Mary"/>
    <x v="45"/>
    <s v="Essex"/>
    <s v="CO7 6JX"/>
    <x v="13"/>
  </r>
  <r>
    <n v="10954"/>
    <x v="67"/>
    <n v="5"/>
    <d v="1996-04-16T00:00:00"/>
    <d v="1996-05-28T00:00:00"/>
    <d v="1996-04-19T00:00:00"/>
    <n v="1"/>
    <n v="27.91"/>
    <s v="LINO-Delicateses"/>
    <s v="Ave. 5 de Mayo Porlamar"/>
    <x v="53"/>
    <s v="Nueva Esparta"/>
    <s v="4980"/>
    <x v="5"/>
  </r>
  <r>
    <n v="10955"/>
    <x v="14"/>
    <n v="8"/>
    <d v="1996-04-16T00:00:00"/>
    <d v="1996-05-14T00:00:00"/>
    <d v="1996-04-19T00:00:00"/>
    <n v="2"/>
    <n v="3.26"/>
    <s v="Folk och fä HB"/>
    <s v="Åkergatan 24"/>
    <x v="13"/>
    <s v=""/>
    <s v="S-844 67"/>
    <x v="9"/>
  </r>
  <r>
    <n v="10956"/>
    <x v="76"/>
    <n v="6"/>
    <d v="1996-04-16T00:00:00"/>
    <d v="1996-05-28T00:00:00"/>
    <d v="1996-04-19T00:00:00"/>
    <n v="2"/>
    <n v="44.65"/>
    <s v="Blauer See Delikatessen"/>
    <s v="Forsterstr. 57"/>
    <x v="60"/>
    <s v=""/>
    <s v="68306"/>
    <x v="1"/>
  </r>
  <r>
    <n v="10957"/>
    <x v="8"/>
    <n v="8"/>
    <d v="1996-04-17T00:00:00"/>
    <d v="1996-05-15T00:00:00"/>
    <d v="1996-04-26T00:00:00"/>
    <n v="3"/>
    <n v="105.36"/>
    <s v="HILARIÓN-Abastos"/>
    <s v="Carrera 22 con Ave. Carlos Soublette #8-35"/>
    <x v="8"/>
    <s v="Táchira"/>
    <s v="5022"/>
    <x v="5"/>
  </r>
  <r>
    <n v="10958"/>
    <x v="69"/>
    <n v="7"/>
    <d v="1996-04-17T00:00:00"/>
    <d v="1996-05-15T00:00:00"/>
    <d v="1996-04-26T00:00:00"/>
    <n v="2"/>
    <n v="49.56"/>
    <s v="Océano Atlántico Ltda."/>
    <s v="Ing. Gustavo Moncada 8585_x000a_Piso 20-A"/>
    <x v="55"/>
    <s v=""/>
    <s v="1010"/>
    <x v="20"/>
  </r>
  <r>
    <n v="10959"/>
    <x v="71"/>
    <n v="6"/>
    <d v="1996-04-17T00:00:00"/>
    <d v="1996-05-29T00:00:00"/>
    <d v="1996-04-22T00:00:00"/>
    <n v="2"/>
    <n v="4.9800000000000004"/>
    <s v="Gourmet Lanchonetes"/>
    <s v="Av. Brasil, 442"/>
    <x v="57"/>
    <s v="SP"/>
    <s v="04876-786"/>
    <x v="2"/>
  </r>
  <r>
    <n v="10960"/>
    <x v="8"/>
    <n v="3"/>
    <d v="1996-04-18T00:00:00"/>
    <d v="1996-05-02T00:00:00"/>
    <d v="1996-05-08T00:00:00"/>
    <n v="1"/>
    <n v="2.08"/>
    <s v="HILARIÓN-Abastos"/>
    <s v="Carrera 22 con Ave. Carlos Soublette #8-35"/>
    <x v="8"/>
    <s v="Táchira"/>
    <s v="5022"/>
    <x v="5"/>
  </r>
  <r>
    <n v="10961"/>
    <x v="62"/>
    <n v="8"/>
    <d v="1996-04-18T00:00:00"/>
    <d v="1996-05-16T00:00:00"/>
    <d v="1996-04-29T00:00:00"/>
    <n v="1"/>
    <n v="104.47"/>
    <s v="Queen Cozinha"/>
    <s v="Alameda dos Canàrios, 891"/>
    <x v="29"/>
    <s v="SP"/>
    <s v="05487-020"/>
    <x v="2"/>
  </r>
  <r>
    <n v="10962"/>
    <x v="21"/>
    <n v="8"/>
    <d v="1996-04-18T00:00:00"/>
    <d v="1996-05-16T00:00:00"/>
    <d v="1996-04-22T00:00:00"/>
    <n v="2"/>
    <n v="275.79000000000002"/>
    <s v="QUICK-Stop"/>
    <s v="Taucherstraße 10"/>
    <x v="20"/>
    <s v=""/>
    <s v="01307"/>
    <x v="1"/>
  </r>
  <r>
    <n v="10963"/>
    <x v="47"/>
    <n v="9"/>
    <d v="1996-04-18T00:00:00"/>
    <d v="1996-05-16T00:00:00"/>
    <d v="1996-04-25T00:00:00"/>
    <n v="3"/>
    <n v="2.7"/>
    <s v="Furia Bacalhau e Frutos do Mar"/>
    <s v="Jardim das rosas n. 32"/>
    <x v="39"/>
    <s v=""/>
    <s v="1675"/>
    <x v="15"/>
  </r>
  <r>
    <n v="10964"/>
    <x v="87"/>
    <n v="3"/>
    <d v="1996-04-19T00:00:00"/>
    <d v="1996-05-17T00:00:00"/>
    <d v="1996-04-23T00:00:00"/>
    <n v="2"/>
    <n v="87.38"/>
    <s v="Spécialités du monde"/>
    <s v="25, rue Lauriston"/>
    <x v="68"/>
    <s v=""/>
    <s v="75016"/>
    <x v="0"/>
  </r>
  <r>
    <n v="10965"/>
    <x v="37"/>
    <n v="6"/>
    <d v="1996-04-19T00:00:00"/>
    <d v="1996-05-17T00:00:00"/>
    <d v="1996-04-29T00:00:00"/>
    <n v="3"/>
    <n v="144.38"/>
    <s v="Old World Delicatessen"/>
    <s v="2743 Bering St."/>
    <x v="33"/>
    <s v="AK"/>
    <s v="99508"/>
    <x v="8"/>
  </r>
  <r>
    <n v="10966"/>
    <x v="5"/>
    <n v="4"/>
    <d v="1996-04-19T00:00:00"/>
    <d v="1996-05-17T00:00:00"/>
    <d v="1996-05-08T00:00:00"/>
    <n v="1"/>
    <n v="27.19"/>
    <s v="Chop-suey Chinese"/>
    <s v="Hauptstr. 31"/>
    <x v="5"/>
    <s v=""/>
    <s v="3012"/>
    <x v="4"/>
  </r>
  <r>
    <n v="10967"/>
    <x v="1"/>
    <n v="2"/>
    <d v="1996-04-22T00:00:00"/>
    <d v="1996-05-20T00:00:00"/>
    <d v="1996-05-02T00:00:00"/>
    <n v="2"/>
    <n v="62.22"/>
    <s v="Toms Spezialitäten"/>
    <s v="Luisenstr. 48"/>
    <x v="1"/>
    <s v=""/>
    <s v="44087"/>
    <x v="1"/>
  </r>
  <r>
    <n v="10968"/>
    <x v="9"/>
    <n v="1"/>
    <d v="1996-04-22T00:00:00"/>
    <d v="1996-05-20T00:00:00"/>
    <d v="1996-05-01T00:00:00"/>
    <n v="3"/>
    <n v="74.599999999999994"/>
    <s v="Ernst Handel"/>
    <s v="Kirchgasse 6"/>
    <x v="9"/>
    <s v=""/>
    <s v="8010"/>
    <x v="6"/>
  </r>
  <r>
    <n v="10969"/>
    <x v="32"/>
    <n v="1"/>
    <d v="1996-04-22T00:00:00"/>
    <d v="1996-05-20T00:00:00"/>
    <d v="1996-04-29T00:00:00"/>
    <n v="2"/>
    <n v="0.21"/>
    <s v="Comércio Mineiro"/>
    <s v="Av. dos Lusíadas, 23"/>
    <x v="29"/>
    <s v="SP"/>
    <s v="05432-043"/>
    <x v="2"/>
  </r>
  <r>
    <n v="10970"/>
    <x v="46"/>
    <n v="9"/>
    <d v="1996-04-23T00:00:00"/>
    <d v="1996-05-07T00:00:00"/>
    <d v="1996-05-24T00:00:00"/>
    <n v="1"/>
    <n v="16.16"/>
    <s v="Bólido Comidas preparadas"/>
    <s v="C/ Araquil, 67"/>
    <x v="25"/>
    <s v=""/>
    <s v="28023"/>
    <x v="12"/>
  </r>
  <r>
    <n v="10971"/>
    <x v="86"/>
    <n v="2"/>
    <d v="1996-04-23T00:00:00"/>
    <d v="1996-05-21T00:00:00"/>
    <d v="1996-05-02T00:00:00"/>
    <n v="2"/>
    <n v="121.82"/>
    <s v="France restauration"/>
    <s v="54, rue Royale"/>
    <x v="35"/>
    <s v=""/>
    <s v="44000"/>
    <x v="0"/>
  </r>
  <r>
    <n v="10972"/>
    <x v="88"/>
    <n v="4"/>
    <d v="1996-04-23T00:00:00"/>
    <d v="1996-05-21T00:00:00"/>
    <d v="1996-04-25T00:00:00"/>
    <n v="2"/>
    <n v="0.02"/>
    <s v="La corne d'abondance"/>
    <s v="67, avenue de l'Europe"/>
    <x v="69"/>
    <s v=""/>
    <s v="78000"/>
    <x v="0"/>
  </r>
  <r>
    <n v="10973"/>
    <x v="88"/>
    <n v="6"/>
    <d v="1996-04-23T00:00:00"/>
    <d v="1996-05-21T00:00:00"/>
    <d v="1996-04-26T00:00:00"/>
    <n v="2"/>
    <n v="15.17"/>
    <s v="La corne d'abondance"/>
    <s v="67, avenue de l'Europe"/>
    <x v="69"/>
    <s v=""/>
    <s v="78000"/>
    <x v="0"/>
  </r>
  <r>
    <n v="10974"/>
    <x v="20"/>
    <n v="3"/>
    <d v="1996-04-24T00:00:00"/>
    <d v="1996-05-08T00:00:00"/>
    <d v="1996-05-03T00:00:00"/>
    <n v="3"/>
    <n v="12.96"/>
    <s v="Split Rail Beer &amp; Ale"/>
    <s v="P.O. Box 555"/>
    <x v="19"/>
    <s v="WY"/>
    <s v="82520"/>
    <x v="8"/>
  </r>
  <r>
    <n v="10975"/>
    <x v="66"/>
    <n v="1"/>
    <d v="1996-04-24T00:00:00"/>
    <d v="1996-05-22T00:00:00"/>
    <d v="1996-04-26T00:00:00"/>
    <n v="3"/>
    <n v="32.270000000000003"/>
    <s v="Bottom-Dollar Markets"/>
    <s v="23 Tsawassen Blvd."/>
    <x v="52"/>
    <s v="BC"/>
    <s v="T2F 8M4"/>
    <x v="16"/>
  </r>
  <r>
    <n v="10976"/>
    <x v="8"/>
    <n v="1"/>
    <d v="1996-04-24T00:00:00"/>
    <d v="1996-06-05T00:00:00"/>
    <d v="1996-05-03T00:00:00"/>
    <n v="1"/>
    <n v="37.97"/>
    <s v="HILARIÓN-Abastos"/>
    <s v="Carrera 22 con Ave. Carlos Soublette #8-35"/>
    <x v="8"/>
    <s v="Táchira"/>
    <s v="5022"/>
    <x v="5"/>
  </r>
  <r>
    <n v="10977"/>
    <x v="14"/>
    <n v="8"/>
    <d v="1996-04-25T00:00:00"/>
    <d v="1996-05-23T00:00:00"/>
    <d v="1996-05-10T00:00:00"/>
    <n v="3"/>
    <n v="208.5"/>
    <s v="Folk och fä HB"/>
    <s v="Åkergatan 24"/>
    <x v="13"/>
    <s v=""/>
    <s v="S-844 67"/>
    <x v="9"/>
  </r>
  <r>
    <n v="10978"/>
    <x v="80"/>
    <n v="9"/>
    <d v="1996-04-25T00:00:00"/>
    <d v="1996-05-23T00:00:00"/>
    <d v="1996-05-23T00:00:00"/>
    <n v="2"/>
    <n v="32.82"/>
    <s v="Maison Dewey"/>
    <s v="Rue Joseph-Bens 532"/>
    <x v="62"/>
    <s v=""/>
    <s v="B-1180"/>
    <x v="3"/>
  </r>
  <r>
    <n v="10979"/>
    <x v="9"/>
    <n v="8"/>
    <d v="1996-04-25T00:00:00"/>
    <d v="1996-05-23T00:00:00"/>
    <d v="1996-04-30T00:00:00"/>
    <n v="2"/>
    <n v="353.07"/>
    <s v="Ernst Handel"/>
    <s v="Kirchgasse 6"/>
    <x v="9"/>
    <s v=""/>
    <s v="8010"/>
    <x v="6"/>
  </r>
  <r>
    <n v="10980"/>
    <x v="14"/>
    <n v="4"/>
    <d v="1996-04-26T00:00:00"/>
    <d v="1996-06-07T00:00:00"/>
    <d v="1996-05-17T00:00:00"/>
    <n v="1"/>
    <n v="1.26"/>
    <s v="Folk och fä HB"/>
    <s v="Åkergatan 24"/>
    <x v="13"/>
    <s v=""/>
    <s v="S-844 67"/>
    <x v="9"/>
  </r>
  <r>
    <n v="10981"/>
    <x v="2"/>
    <n v="1"/>
    <d v="1996-04-26T00:00:00"/>
    <d v="1996-05-24T00:00:00"/>
    <d v="1996-05-02T00:00:00"/>
    <n v="2"/>
    <n v="193.37"/>
    <s v="Hanari Carnes"/>
    <s v="Rua do Paço, 67"/>
    <x v="2"/>
    <s v="RJ"/>
    <s v="05454-876"/>
    <x v="2"/>
  </r>
  <r>
    <n v="10982"/>
    <x v="66"/>
    <n v="2"/>
    <d v="1996-04-26T00:00:00"/>
    <d v="1996-05-24T00:00:00"/>
    <d v="1996-05-08T00:00:00"/>
    <n v="1"/>
    <n v="14.01"/>
    <s v="Bottom-Dollar Markets"/>
    <s v="23 Tsawassen Blvd."/>
    <x v="52"/>
    <s v="BC"/>
    <s v="T2F 8M4"/>
    <x v="16"/>
  </r>
  <r>
    <n v="10983"/>
    <x v="45"/>
    <n v="2"/>
    <d v="1996-04-26T00:00:00"/>
    <d v="1996-05-24T00:00:00"/>
    <d v="1996-05-06T00:00:00"/>
    <n v="2"/>
    <n v="657.54"/>
    <s v="Save-a-lot Markets"/>
    <s v="187 Suffolk Ln."/>
    <x v="38"/>
    <s v="ID"/>
    <s v="83720"/>
    <x v="8"/>
  </r>
  <r>
    <n v="10984"/>
    <x v="45"/>
    <n v="1"/>
    <d v="1996-04-29T00:00:00"/>
    <d v="1996-05-27T00:00:00"/>
    <d v="1996-05-03T00:00:00"/>
    <n v="3"/>
    <n v="211.22"/>
    <s v="Save-a-lot Markets"/>
    <s v="187 Suffolk Ln."/>
    <x v="38"/>
    <s v="ID"/>
    <s v="83720"/>
    <x v="8"/>
  </r>
  <r>
    <n v="10985"/>
    <x v="34"/>
    <n v="2"/>
    <d v="1996-04-29T00:00:00"/>
    <d v="1996-05-27T00:00:00"/>
    <d v="1996-05-02T00:00:00"/>
    <n v="1"/>
    <n v="91.51"/>
    <s v="Hungry Owl All-Night Grocers"/>
    <s v="8 Johnstown Road"/>
    <x v="30"/>
    <s v="Co. Cork"/>
    <s v=""/>
    <x v="14"/>
  </r>
  <r>
    <n v="10986"/>
    <x v="69"/>
    <n v="8"/>
    <d v="1996-04-29T00:00:00"/>
    <d v="1996-05-27T00:00:00"/>
    <d v="1996-05-21T00:00:00"/>
    <n v="2"/>
    <n v="217.86"/>
    <s v="Océano Atlántico Ltda."/>
    <s v="Ing. Gustavo Moncada 8585_x000a_Piso 20-A"/>
    <x v="55"/>
    <s v=""/>
    <s v="1010"/>
    <x v="20"/>
  </r>
  <r>
    <n v="10987"/>
    <x v="58"/>
    <n v="8"/>
    <d v="1996-04-30T00:00:00"/>
    <d v="1996-05-28T00:00:00"/>
    <d v="1996-05-06T00:00:00"/>
    <n v="1"/>
    <n v="185.48"/>
    <s v="Eastern Connection"/>
    <s v="35 King George"/>
    <x v="28"/>
    <s v=""/>
    <s v="WX3 6FW"/>
    <x v="13"/>
  </r>
  <r>
    <n v="10988"/>
    <x v="13"/>
    <n v="3"/>
    <d v="1996-04-30T00:00:00"/>
    <d v="1996-05-28T00:00:00"/>
    <d v="1996-05-10T00:00:00"/>
    <n v="2"/>
    <n v="61.14"/>
    <s v="Rattlesnake Canyon Grocery"/>
    <s v="2817 Milton Dr."/>
    <x v="12"/>
    <s v="NM"/>
    <s v="87110"/>
    <x v="8"/>
  </r>
  <r>
    <n v="10989"/>
    <x v="12"/>
    <n v="2"/>
    <d v="1996-04-30T00:00:00"/>
    <d v="1996-05-28T00:00:00"/>
    <d v="1996-05-02T00:00:00"/>
    <n v="1"/>
    <n v="34.76"/>
    <s v="Que Delícia"/>
    <s v="Rua da Panificadora, 12"/>
    <x v="2"/>
    <s v="RJ"/>
    <s v="02389-673"/>
    <x v="2"/>
  </r>
  <r>
    <n v="10990"/>
    <x v="9"/>
    <n v="2"/>
    <d v="1996-05-01T00:00:00"/>
    <d v="1996-06-12T00:00:00"/>
    <d v="1996-05-07T00:00:00"/>
    <n v="3"/>
    <n v="117.61"/>
    <s v="Ernst Handel"/>
    <s v="Kirchgasse 6"/>
    <x v="9"/>
    <s v=""/>
    <s v="8010"/>
    <x v="6"/>
  </r>
  <r>
    <n v="10991"/>
    <x v="21"/>
    <n v="1"/>
    <d v="1996-05-01T00:00:00"/>
    <d v="1996-05-29T00:00:00"/>
    <d v="1996-05-07T00:00:00"/>
    <n v="1"/>
    <n v="38.51"/>
    <s v="QUICK-Stop"/>
    <s v="Taucherstraße 10"/>
    <x v="20"/>
    <s v=""/>
    <s v="01307"/>
    <x v="1"/>
  </r>
  <r>
    <n v="10992"/>
    <x v="40"/>
    <n v="1"/>
    <d v="1996-05-01T00:00:00"/>
    <d v="1996-05-29T00:00:00"/>
    <d v="1996-05-03T00:00:00"/>
    <n v="3"/>
    <n v="4.2699999999999996"/>
    <s v="The Big Cheese"/>
    <s v="89 Jefferson Way_x000a_Suite 2"/>
    <x v="34"/>
    <s v="OR"/>
    <s v="97201"/>
    <x v="8"/>
  </r>
  <r>
    <n v="10993"/>
    <x v="14"/>
    <n v="7"/>
    <d v="1996-05-01T00:00:00"/>
    <d v="1996-05-29T00:00:00"/>
    <d v="1996-05-10T00:00:00"/>
    <n v="3"/>
    <n v="8.81"/>
    <s v="Folk och fä HB"/>
    <s v="Åkergatan 24"/>
    <x v="13"/>
    <s v=""/>
    <s v="S-844 67"/>
    <x v="9"/>
  </r>
  <r>
    <n v="10994"/>
    <x v="61"/>
    <n v="2"/>
    <d v="1996-05-02T00:00:00"/>
    <d v="1996-05-16T00:00:00"/>
    <d v="1996-05-09T00:00:00"/>
    <n v="3"/>
    <n v="65.53"/>
    <s v="Vaffeljernet"/>
    <s v="Smagsløget 45"/>
    <x v="48"/>
    <s v=""/>
    <s v="8200"/>
    <x v="17"/>
  </r>
  <r>
    <n v="10995"/>
    <x v="43"/>
    <n v="1"/>
    <d v="1996-05-02T00:00:00"/>
    <d v="1996-05-30T00:00:00"/>
    <d v="1996-05-06T00:00:00"/>
    <n v="3"/>
    <n v="46"/>
    <s v="Pericles Comidas clásicas"/>
    <s v="Calle Dr. Jorge Cash 321"/>
    <x v="10"/>
    <s v=""/>
    <s v="05033"/>
    <x v="7"/>
  </r>
  <r>
    <n v="10996"/>
    <x v="21"/>
    <n v="4"/>
    <d v="1996-05-02T00:00:00"/>
    <d v="1996-05-30T00:00:00"/>
    <d v="1996-05-10T00:00:00"/>
    <n v="2"/>
    <n v="1.1200000000000001"/>
    <s v="QUICK-Stop"/>
    <s v="Taucherstraße 10"/>
    <x v="20"/>
    <s v=""/>
    <s v="01307"/>
    <x v="1"/>
  </r>
  <r>
    <n v="10997"/>
    <x v="28"/>
    <n v="8"/>
    <d v="1996-05-03T00:00:00"/>
    <d v="1996-06-14T00:00:00"/>
    <d v="1996-05-13T00:00:00"/>
    <n v="2"/>
    <n v="73.91"/>
    <s v="LILA-Supermercado"/>
    <s v="Carrera 52 con Ave. Bolívar #65-98 Llano Largo"/>
    <x v="26"/>
    <s v="Lara"/>
    <s v="3508"/>
    <x v="5"/>
  </r>
  <r>
    <n v="10998"/>
    <x v="63"/>
    <n v="8"/>
    <d v="1996-05-03T00:00:00"/>
    <d v="1996-05-17T00:00:00"/>
    <d v="1996-05-17T00:00:00"/>
    <n v="2"/>
    <n v="20.309999999999999"/>
    <s v="Wolski Zajazd"/>
    <s v="ul. Filtrowa 68"/>
    <x v="49"/>
    <s v=""/>
    <s v="01-012"/>
    <x v="18"/>
  </r>
  <r>
    <n v="10999"/>
    <x v="11"/>
    <n v="6"/>
    <d v="1996-05-03T00:00:00"/>
    <d v="1996-05-31T00:00:00"/>
    <d v="1996-05-10T00:00:00"/>
    <n v="2"/>
    <n v="96.35"/>
    <s v="Ottilies Käseladen"/>
    <s v="Mehrheimerstr. 369"/>
    <x v="11"/>
    <s v=""/>
    <s v="50739"/>
    <x v="1"/>
  </r>
  <r>
    <n v="11000"/>
    <x v="13"/>
    <n v="2"/>
    <d v="1996-05-06T00:00:00"/>
    <d v="1996-06-03T00:00:00"/>
    <d v="1996-05-14T00:00:00"/>
    <n v="3"/>
    <n v="55.12"/>
    <s v="Rattlesnake Canyon Grocery"/>
    <s v="2817 Milton Dr."/>
    <x v="12"/>
    <s v="NM"/>
    <s v="87110"/>
    <x v="8"/>
  </r>
  <r>
    <n v="11001"/>
    <x v="14"/>
    <n v="2"/>
    <d v="1996-05-06T00:00:00"/>
    <d v="1996-06-03T00:00:00"/>
    <d v="1996-05-14T00:00:00"/>
    <n v="2"/>
    <n v="197.3"/>
    <s v="Folk och fä HB"/>
    <s v="Åkergatan 24"/>
    <x v="13"/>
    <s v=""/>
    <s v="S-844 67"/>
    <x v="9"/>
  </r>
  <r>
    <n v="11002"/>
    <x v="45"/>
    <n v="4"/>
    <d v="1996-05-06T00:00:00"/>
    <d v="1996-06-03T00:00:00"/>
    <d v="1996-05-16T00:00:00"/>
    <n v="1"/>
    <n v="141.16"/>
    <s v="Save-a-lot Markets"/>
    <s v="187 Suffolk Ln."/>
    <x v="38"/>
    <s v="ID"/>
    <s v="83720"/>
    <x v="8"/>
  </r>
  <r>
    <n v="11003"/>
    <x v="84"/>
    <n v="3"/>
    <d v="1996-05-06T00:00:00"/>
    <d v="1996-06-03T00:00:00"/>
    <d v="1996-05-08T00:00:00"/>
    <n v="3"/>
    <n v="14.91"/>
    <s v="The Cracker Box"/>
    <s v="55 Grizzly Peak Rd."/>
    <x v="66"/>
    <s v="MT"/>
    <s v="59801"/>
    <x v="8"/>
  </r>
  <r>
    <n v="11004"/>
    <x v="80"/>
    <n v="3"/>
    <d v="1996-05-07T00:00:00"/>
    <d v="1996-06-04T00:00:00"/>
    <d v="1996-05-20T00:00:00"/>
    <n v="1"/>
    <n v="44.84"/>
    <s v="Maison Dewey"/>
    <s v="Rue Joseph-Bens 532"/>
    <x v="62"/>
    <s v=""/>
    <s v="B-1180"/>
    <x v="3"/>
  </r>
  <r>
    <n v="11005"/>
    <x v="83"/>
    <n v="2"/>
    <d v="1996-05-07T00:00:00"/>
    <d v="1996-06-04T00:00:00"/>
    <d v="1996-05-10T00:00:00"/>
    <n v="1"/>
    <n v="0.75"/>
    <s v="Wilman Kala"/>
    <s v="Keskuskatu 45"/>
    <x v="65"/>
    <s v=""/>
    <s v="21240"/>
    <x v="10"/>
  </r>
  <r>
    <n v="11006"/>
    <x v="79"/>
    <n v="3"/>
    <d v="1996-05-07T00:00:00"/>
    <d v="1996-06-04T00:00:00"/>
    <d v="1996-05-15T00:00:00"/>
    <n v="2"/>
    <n v="25.19"/>
    <s v="Great Lakes Food Market"/>
    <s v="2732 Baker Blvd."/>
    <x v="61"/>
    <s v="OR"/>
    <s v="97403"/>
    <x v="8"/>
  </r>
  <r>
    <n v="11007"/>
    <x v="50"/>
    <n v="8"/>
    <d v="1996-05-08T00:00:00"/>
    <d v="1996-06-05T00:00:00"/>
    <d v="1996-05-13T00:00:00"/>
    <n v="2"/>
    <n v="202.24"/>
    <s v="Princesa Isabel Vinhos"/>
    <s v="Estrada da saúde n. 58"/>
    <x v="39"/>
    <s v=""/>
    <s v="1756"/>
    <x v="15"/>
  </r>
  <r>
    <n v="11008"/>
    <x v="9"/>
    <n v="7"/>
    <d v="1996-05-08T00:00:00"/>
    <d v="1996-06-05T00:00:00"/>
    <m/>
    <n v="3"/>
    <n v="79.459999999999994"/>
    <s v="Ernst Handel"/>
    <s v="Kirchgasse 6"/>
    <x v="9"/>
    <s v=""/>
    <s v="8010"/>
    <x v="6"/>
  </r>
  <r>
    <n v="11009"/>
    <x v="36"/>
    <n v="2"/>
    <d v="1996-05-08T00:00:00"/>
    <d v="1996-06-05T00:00:00"/>
    <d v="1996-05-10T00:00:00"/>
    <n v="1"/>
    <n v="59.11"/>
    <s v="Godos Cocina Típica"/>
    <s v="C/ Romero, 33"/>
    <x v="32"/>
    <s v=""/>
    <s v="41101"/>
    <x v="12"/>
  </r>
  <r>
    <n v="11010"/>
    <x v="30"/>
    <n v="2"/>
    <d v="1996-05-09T00:00:00"/>
    <d v="1996-06-06T00:00:00"/>
    <d v="1996-05-21T00:00:00"/>
    <n v="2"/>
    <n v="28.71"/>
    <s v="Reggiani Caseifici"/>
    <s v="Strada Provinciale 124"/>
    <x v="27"/>
    <s v=""/>
    <s v="42100"/>
    <x v="11"/>
  </r>
  <r>
    <n v="11011"/>
    <x v="85"/>
    <n v="3"/>
    <d v="1996-05-09T00:00:00"/>
    <d v="1996-06-06T00:00:00"/>
    <d v="1996-05-13T00:00:00"/>
    <n v="1"/>
    <n v="1.21"/>
    <s v="Alfred's Futterkiste"/>
    <s v="Obere Str. 57"/>
    <x v="67"/>
    <s v=""/>
    <s v="12209"/>
    <x v="1"/>
  </r>
  <r>
    <n v="11012"/>
    <x v="17"/>
    <n v="1"/>
    <d v="1996-05-09T00:00:00"/>
    <d v="1996-05-23T00:00:00"/>
    <d v="1996-05-17T00:00:00"/>
    <n v="3"/>
    <n v="242.95"/>
    <s v="Frankenversand"/>
    <s v="Berliner Platz 43"/>
    <x v="16"/>
    <s v=""/>
    <s v="80805"/>
    <x v="1"/>
  </r>
  <r>
    <n v="11013"/>
    <x v="27"/>
    <n v="2"/>
    <d v="1996-05-09T00:00:00"/>
    <d v="1996-06-06T00:00:00"/>
    <d v="1996-05-10T00:00:00"/>
    <n v="1"/>
    <n v="32.99"/>
    <s v="Romero y tomillo"/>
    <s v="Gran Vía, 1"/>
    <x v="25"/>
    <s v=""/>
    <s v="28001"/>
    <x v="12"/>
  </r>
  <r>
    <n v="11014"/>
    <x v="67"/>
    <n v="2"/>
    <d v="1996-05-10T00:00:00"/>
    <d v="1996-06-07T00:00:00"/>
    <d v="1996-05-15T00:00:00"/>
    <n v="3"/>
    <n v="23.6"/>
    <s v="LINO-Delicateses"/>
    <s v="Ave. 5 de Mayo Porlamar"/>
    <x v="53"/>
    <s v="Nueva Esparta"/>
    <s v="4980"/>
    <x v="5"/>
  </r>
  <r>
    <n v="11015"/>
    <x v="65"/>
    <n v="2"/>
    <d v="1996-05-10T00:00:00"/>
    <d v="1996-05-24T00:00:00"/>
    <d v="1996-05-20T00:00:00"/>
    <n v="2"/>
    <n v="4.62"/>
    <s v="Santé Gourmet"/>
    <s v="Erling Skakkes gate 78"/>
    <x v="51"/>
    <s v=""/>
    <s v="4110"/>
    <x v="19"/>
  </r>
  <r>
    <n v="11016"/>
    <x v="55"/>
    <n v="9"/>
    <d v="1996-05-10T00:00:00"/>
    <d v="1996-06-07T00:00:00"/>
    <d v="1996-05-13T00:00:00"/>
    <n v="2"/>
    <n v="33.799999999999997"/>
    <s v="Around the Horn"/>
    <s v="Brook Farm_x000a_Stratford St. Mary"/>
    <x v="45"/>
    <s v="Essex"/>
    <s v="CO7 6JX"/>
    <x v="13"/>
  </r>
  <r>
    <n v="11017"/>
    <x v="9"/>
    <n v="9"/>
    <d v="1996-05-13T00:00:00"/>
    <d v="1996-06-10T00:00:00"/>
    <d v="1996-05-20T00:00:00"/>
    <n v="2"/>
    <n v="754.26"/>
    <s v="Ernst Handel"/>
    <s v="Kirchgasse 6"/>
    <x v="9"/>
    <s v=""/>
    <s v="8010"/>
    <x v="6"/>
  </r>
  <r>
    <n v="11018"/>
    <x v="38"/>
    <n v="4"/>
    <d v="1996-05-13T00:00:00"/>
    <d v="1996-06-10T00:00:00"/>
    <d v="1996-05-16T00:00:00"/>
    <n v="2"/>
    <n v="11.65"/>
    <s v="Lonesome Pine Restaurant"/>
    <s v="89 Chiaroscuro Rd."/>
    <x v="34"/>
    <s v="OR"/>
    <s v="97219"/>
    <x v="8"/>
  </r>
  <r>
    <n v="11019"/>
    <x v="73"/>
    <n v="6"/>
    <d v="1996-05-13T00:00:00"/>
    <d v="1996-06-10T00:00:00"/>
    <m/>
    <n v="3"/>
    <n v="3.17"/>
    <s v="Rancho grande"/>
    <s v="Av. del Libertador 900"/>
    <x v="55"/>
    <s v=""/>
    <s v="1010"/>
    <x v="20"/>
  </r>
  <r>
    <n v="11020"/>
    <x v="11"/>
    <n v="2"/>
    <d v="1996-05-14T00:00:00"/>
    <d v="1996-06-11T00:00:00"/>
    <d v="1996-05-16T00:00:00"/>
    <n v="2"/>
    <n v="43.3"/>
    <s v="Ottilies Käseladen"/>
    <s v="Mehrheimerstr. 369"/>
    <x v="11"/>
    <s v=""/>
    <s v="50739"/>
    <x v="1"/>
  </r>
  <r>
    <n v="11021"/>
    <x v="21"/>
    <n v="3"/>
    <d v="1996-05-14T00:00:00"/>
    <d v="1996-06-11T00:00:00"/>
    <d v="1996-05-21T00:00:00"/>
    <n v="1"/>
    <n v="297.18"/>
    <s v="QUICK-Stop"/>
    <s v="Taucherstraße 10"/>
    <x v="20"/>
    <s v=""/>
    <s v="01307"/>
    <x v="1"/>
  </r>
  <r>
    <n v="11022"/>
    <x v="2"/>
    <n v="9"/>
    <d v="1996-05-14T00:00:00"/>
    <d v="1996-06-11T00:00:00"/>
    <d v="1996-06-03T00:00:00"/>
    <n v="2"/>
    <n v="6.27"/>
    <s v="Hanari Carnes"/>
    <s v="Rua do Paço, 67"/>
    <x v="2"/>
    <s v="RJ"/>
    <s v="05454-876"/>
    <x v="2"/>
  </r>
  <r>
    <n v="11023"/>
    <x v="31"/>
    <n v="1"/>
    <d v="1996-05-14T00:00:00"/>
    <d v="1996-05-28T00:00:00"/>
    <d v="1996-05-24T00:00:00"/>
    <n v="2"/>
    <n v="123.83"/>
    <s v="B's Beverages"/>
    <s v="Fauntleroy Circus"/>
    <x v="28"/>
    <s v=""/>
    <s v="EC2 5NT"/>
    <x v="13"/>
  </r>
  <r>
    <n v="11024"/>
    <x v="58"/>
    <n v="4"/>
    <d v="1996-05-15T00:00:00"/>
    <d v="1996-06-12T00:00:00"/>
    <d v="1996-05-20T00:00:00"/>
    <n v="1"/>
    <n v="74.36"/>
    <s v="Eastern Connection"/>
    <s v="35 King George"/>
    <x v="28"/>
    <s v=""/>
    <s v="WX3 6FW"/>
    <x v="13"/>
  </r>
  <r>
    <n v="11025"/>
    <x v="16"/>
    <n v="6"/>
    <d v="1996-05-15T00:00:00"/>
    <d v="1996-06-12T00:00:00"/>
    <d v="1996-05-24T00:00:00"/>
    <n v="3"/>
    <n v="29.17"/>
    <s v="Wartian Herkku"/>
    <s v="Torikatu 38"/>
    <x v="15"/>
    <s v=""/>
    <s v="90110"/>
    <x v="10"/>
  </r>
  <r>
    <n v="11026"/>
    <x v="70"/>
    <n v="4"/>
    <d v="1996-05-15T00:00:00"/>
    <d v="1996-06-12T00:00:00"/>
    <d v="1996-05-28T00:00:00"/>
    <n v="1"/>
    <n v="47.09"/>
    <s v="Franchi S.p.A."/>
    <s v="Via Monte Bianco 34"/>
    <x v="56"/>
    <s v=""/>
    <s v="10100"/>
    <x v="11"/>
  </r>
  <r>
    <n v="11027"/>
    <x v="66"/>
    <n v="1"/>
    <d v="1996-05-16T00:00:00"/>
    <d v="1996-06-13T00:00:00"/>
    <d v="1996-05-20T00:00:00"/>
    <n v="1"/>
    <n v="52.52"/>
    <s v="Bottom-Dollar Markets"/>
    <s v="23 Tsawassen Blvd."/>
    <x v="52"/>
    <s v="BC"/>
    <s v="T2F 8M4"/>
    <x v="16"/>
  </r>
  <r>
    <n v="11028"/>
    <x v="44"/>
    <n v="2"/>
    <d v="1996-05-16T00:00:00"/>
    <d v="1996-06-13T00:00:00"/>
    <d v="1996-05-22T00:00:00"/>
    <n v="1"/>
    <n v="29.59"/>
    <s v="Königlich Essen"/>
    <s v="Maubelstr. 90"/>
    <x v="37"/>
    <s v=""/>
    <s v="14776"/>
    <x v="1"/>
  </r>
  <r>
    <n v="11029"/>
    <x v="5"/>
    <n v="4"/>
    <d v="1996-05-16T00:00:00"/>
    <d v="1996-06-13T00:00:00"/>
    <d v="1996-05-27T00:00:00"/>
    <n v="1"/>
    <n v="47.84"/>
    <s v="Chop-suey Chinese"/>
    <s v="Hauptstr. 31"/>
    <x v="5"/>
    <s v=""/>
    <s v="3012"/>
    <x v="4"/>
  </r>
  <r>
    <n v="11030"/>
    <x v="45"/>
    <n v="7"/>
    <d v="1996-05-17T00:00:00"/>
    <d v="1996-06-14T00:00:00"/>
    <d v="1996-05-27T00:00:00"/>
    <n v="2"/>
    <n v="830.75"/>
    <s v="Save-a-lot Markets"/>
    <s v="187 Suffolk Ln."/>
    <x v="38"/>
    <s v="ID"/>
    <s v="83720"/>
    <x v="8"/>
  </r>
  <r>
    <n v="11031"/>
    <x v="45"/>
    <n v="6"/>
    <d v="1996-05-17T00:00:00"/>
    <d v="1996-06-14T00:00:00"/>
    <d v="1996-05-24T00:00:00"/>
    <n v="2"/>
    <n v="227.22"/>
    <s v="Save-a-lot Markets"/>
    <s v="187 Suffolk Ln."/>
    <x v="38"/>
    <s v="ID"/>
    <s v="83720"/>
    <x v="8"/>
  </r>
  <r>
    <n v="11032"/>
    <x v="19"/>
    <n v="2"/>
    <d v="1996-05-17T00:00:00"/>
    <d v="1996-06-14T00:00:00"/>
    <d v="1996-05-23T00:00:00"/>
    <n v="3"/>
    <n v="606.19000000000005"/>
    <s v="White Clover Markets"/>
    <s v="1029 - 12th Ave. S."/>
    <x v="18"/>
    <s v="WA"/>
    <s v="98124"/>
    <x v="8"/>
  </r>
  <r>
    <n v="11033"/>
    <x v="6"/>
    <n v="7"/>
    <d v="1996-05-17T00:00:00"/>
    <d v="1996-06-14T00:00:00"/>
    <d v="1996-05-23T00:00:00"/>
    <n v="3"/>
    <n v="84.74"/>
    <s v="Richter Supermarkt"/>
    <s v="Starenweg 5"/>
    <x v="6"/>
    <s v=""/>
    <s v="1204"/>
    <x v="4"/>
  </r>
  <r>
    <n v="11034"/>
    <x v="37"/>
    <n v="8"/>
    <d v="1996-05-20T00:00:00"/>
    <d v="1996-07-01T00:00:00"/>
    <d v="1996-05-27T00:00:00"/>
    <n v="1"/>
    <n v="40.32"/>
    <s v="Old World Delicatessen"/>
    <s v="2743 Bering St."/>
    <x v="33"/>
    <s v="AK"/>
    <s v="99508"/>
    <x v="8"/>
  </r>
  <r>
    <n v="11035"/>
    <x v="4"/>
    <n v="2"/>
    <d v="1996-05-20T00:00:00"/>
    <d v="1996-06-17T00:00:00"/>
    <d v="1996-05-24T00:00:00"/>
    <n v="2"/>
    <n v="0.17"/>
    <s v="Suprêmes délices"/>
    <s v="Boulevard Tirou, 255"/>
    <x v="4"/>
    <s v=""/>
    <s v="B-6000"/>
    <x v="3"/>
  </r>
  <r>
    <n v="11036"/>
    <x v="57"/>
    <n v="8"/>
    <d v="1996-05-20T00:00:00"/>
    <d v="1996-06-17T00:00:00"/>
    <d v="1996-05-22T00:00:00"/>
    <n v="3"/>
    <n v="149.47"/>
    <s v="Drachenblut Delikatessen"/>
    <s v="Walserweg 21"/>
    <x v="46"/>
    <s v=""/>
    <s v="52066"/>
    <x v="1"/>
  </r>
  <r>
    <n v="11037"/>
    <x v="36"/>
    <n v="7"/>
    <d v="1996-05-21T00:00:00"/>
    <d v="1996-06-18T00:00:00"/>
    <d v="1996-05-27T00:00:00"/>
    <n v="1"/>
    <n v="3.2"/>
    <s v="Godos Cocina Típica"/>
    <s v="C/ Romero, 33"/>
    <x v="32"/>
    <s v=""/>
    <s v="41101"/>
    <x v="12"/>
  </r>
  <r>
    <n v="11038"/>
    <x v="4"/>
    <n v="1"/>
    <d v="1996-05-21T00:00:00"/>
    <d v="1996-06-18T00:00:00"/>
    <d v="1996-05-30T00:00:00"/>
    <n v="2"/>
    <n v="29.59"/>
    <s v="Suprêmes délices"/>
    <s v="Boulevard Tirou, 255"/>
    <x v="4"/>
    <s v=""/>
    <s v="B-6000"/>
    <x v="3"/>
  </r>
  <r>
    <n v="11039"/>
    <x v="67"/>
    <n v="1"/>
    <d v="1996-05-21T00:00:00"/>
    <d v="1996-06-18T00:00:00"/>
    <m/>
    <n v="2"/>
    <n v="65"/>
    <s v="LINO-Delicateses"/>
    <s v="Ave. 5 de Mayo Porlamar"/>
    <x v="53"/>
    <s v="Nueva Esparta"/>
    <s v="4980"/>
    <x v="5"/>
  </r>
  <r>
    <n v="11040"/>
    <x v="79"/>
    <n v="4"/>
    <d v="1996-05-22T00:00:00"/>
    <d v="1996-06-19T00:00:00"/>
    <m/>
    <n v="3"/>
    <n v="18.84"/>
    <s v="Great Lakes Food Market"/>
    <s v="2732 Baker Blvd."/>
    <x v="61"/>
    <s v="OR"/>
    <s v="97403"/>
    <x v="8"/>
  </r>
  <r>
    <n v="11041"/>
    <x v="5"/>
    <n v="3"/>
    <d v="1996-05-22T00:00:00"/>
    <d v="1996-06-19T00:00:00"/>
    <d v="1996-05-28T00:00:00"/>
    <n v="2"/>
    <n v="48.22"/>
    <s v="Chop-suey Chinese"/>
    <s v="Hauptstr. 31"/>
    <x v="5"/>
    <s v=""/>
    <s v="3012"/>
    <x v="4"/>
  </r>
  <r>
    <n v="11042"/>
    <x v="32"/>
    <n v="2"/>
    <d v="1996-05-22T00:00:00"/>
    <d v="1996-06-05T00:00:00"/>
    <d v="1996-05-31T00:00:00"/>
    <n v="1"/>
    <n v="29.99"/>
    <s v="Comércio Mineiro"/>
    <s v="Av. dos Lusíadas, 23"/>
    <x v="29"/>
    <s v="SP"/>
    <s v="05432-043"/>
    <x v="2"/>
  </r>
  <r>
    <n v="11043"/>
    <x v="87"/>
    <n v="5"/>
    <d v="1996-05-22T00:00:00"/>
    <d v="1996-06-19T00:00:00"/>
    <d v="1996-05-29T00:00:00"/>
    <n v="2"/>
    <n v="8.8000000000000007"/>
    <s v="Spécialités du monde"/>
    <s v="25, rue Lauriston"/>
    <x v="68"/>
    <s v=""/>
    <s v="75016"/>
    <x v="0"/>
  </r>
  <r>
    <n v="11044"/>
    <x v="63"/>
    <n v="4"/>
    <d v="1996-05-23T00:00:00"/>
    <d v="1996-06-20T00:00:00"/>
    <d v="1996-05-31T00:00:00"/>
    <n v="1"/>
    <n v="8.7200000000000006"/>
    <s v="Wolski Zajazd"/>
    <s v="ul. Filtrowa 68"/>
    <x v="49"/>
    <s v=""/>
    <s v="01-012"/>
    <x v="18"/>
  </r>
  <r>
    <n v="11045"/>
    <x v="66"/>
    <n v="6"/>
    <d v="1996-05-23T00:00:00"/>
    <d v="1996-06-20T00:00:00"/>
    <m/>
    <n v="2"/>
    <n v="70.58"/>
    <s v="Bottom-Dollar Markets"/>
    <s v="23 Tsawassen Blvd."/>
    <x v="52"/>
    <s v="BC"/>
    <s v="T2F 8M4"/>
    <x v="16"/>
  </r>
  <r>
    <n v="11046"/>
    <x v="35"/>
    <n v="8"/>
    <d v="1996-05-23T00:00:00"/>
    <d v="1996-06-20T00:00:00"/>
    <d v="1996-05-24T00:00:00"/>
    <n v="2"/>
    <n v="71.64"/>
    <s v="Die Wandernde Kuh"/>
    <s v="Adenauerallee 900"/>
    <x v="31"/>
    <s v=""/>
    <s v="70563"/>
    <x v="1"/>
  </r>
  <r>
    <n v="11047"/>
    <x v="58"/>
    <n v="7"/>
    <d v="1996-05-24T00:00:00"/>
    <d v="1996-06-21T00:00:00"/>
    <d v="1996-05-31T00:00:00"/>
    <n v="3"/>
    <n v="46.62"/>
    <s v="Eastern Connection"/>
    <s v="35 King George"/>
    <x v="28"/>
    <s v=""/>
    <s v="WX3 6FW"/>
    <x v="13"/>
  </r>
  <r>
    <n v="11048"/>
    <x v="66"/>
    <n v="7"/>
    <d v="1996-05-24T00:00:00"/>
    <d v="1996-06-21T00:00:00"/>
    <d v="1996-05-30T00:00:00"/>
    <n v="3"/>
    <n v="24.12"/>
    <s v="Bottom-Dollar Markets"/>
    <s v="23 Tsawassen Blvd."/>
    <x v="52"/>
    <s v="BC"/>
    <s v="T2F 8M4"/>
    <x v="16"/>
  </r>
  <r>
    <n v="11049"/>
    <x v="71"/>
    <n v="3"/>
    <d v="1996-05-24T00:00:00"/>
    <d v="1996-06-21T00:00:00"/>
    <d v="1996-06-03T00:00:00"/>
    <n v="1"/>
    <n v="8.34"/>
    <s v="Gourmet Lanchonetes"/>
    <s v="Av. Brasil, 442"/>
    <x v="57"/>
    <s v="SP"/>
    <s v="04876-786"/>
    <x v="2"/>
  </r>
  <r>
    <n v="11050"/>
    <x v="14"/>
    <n v="8"/>
    <d v="1996-05-27T00:00:00"/>
    <d v="1996-06-24T00:00:00"/>
    <d v="1996-06-04T00:00:00"/>
    <n v="2"/>
    <n v="59.41"/>
    <s v="Folk och fä HB"/>
    <s v="Åkergatan 24"/>
    <x v="13"/>
    <s v=""/>
    <s v="S-844 67"/>
    <x v="9"/>
  </r>
  <r>
    <n v="11051"/>
    <x v="53"/>
    <n v="7"/>
    <d v="1996-05-27T00:00:00"/>
    <d v="1996-06-24T00:00:00"/>
    <m/>
    <n v="3"/>
    <n v="2.79"/>
    <s v="La maison d'Asie"/>
    <s v="1 rue Alsace-Lorraine"/>
    <x v="43"/>
    <s v=""/>
    <s v="31000"/>
    <x v="0"/>
  </r>
  <r>
    <n v="11052"/>
    <x v="2"/>
    <n v="3"/>
    <d v="1996-05-27T00:00:00"/>
    <d v="1996-06-24T00:00:00"/>
    <d v="1996-05-31T00:00:00"/>
    <n v="1"/>
    <n v="67.260000000000005"/>
    <s v="Hanari Carnes"/>
    <s v="Rua do Paço, 67"/>
    <x v="2"/>
    <s v="RJ"/>
    <s v="05454-876"/>
    <x v="2"/>
  </r>
  <r>
    <n v="11053"/>
    <x v="54"/>
    <n v="2"/>
    <d v="1996-05-27T00:00:00"/>
    <d v="1996-06-24T00:00:00"/>
    <d v="1996-05-29T00:00:00"/>
    <n v="2"/>
    <n v="53.05"/>
    <s v="Piccolo und mehr"/>
    <s v="Geislweg 14"/>
    <x v="44"/>
    <s v=""/>
    <s v="5020"/>
    <x v="6"/>
  </r>
  <r>
    <n v="11054"/>
    <x v="78"/>
    <n v="8"/>
    <d v="1996-05-28T00:00:00"/>
    <d v="1996-06-25T00:00:00"/>
    <m/>
    <n v="1"/>
    <n v="0.33"/>
    <s v="Cactus Comidas para llevar"/>
    <s v="Cerrito 333"/>
    <x v="55"/>
    <s v=""/>
    <s v="1010"/>
    <x v="20"/>
  </r>
  <r>
    <n v="11055"/>
    <x v="8"/>
    <n v="7"/>
    <d v="1996-05-28T00:00:00"/>
    <d v="1996-06-25T00:00:00"/>
    <d v="1996-06-04T00:00:00"/>
    <n v="2"/>
    <n v="120.92"/>
    <s v="HILARIÓN-Abastos"/>
    <s v="Carrera 22 con Ave. Carlos Soublette #8-35"/>
    <x v="8"/>
    <s v="Táchira"/>
    <s v="5022"/>
    <x v="5"/>
  </r>
  <r>
    <n v="11056"/>
    <x v="58"/>
    <n v="8"/>
    <d v="1996-05-28T00:00:00"/>
    <d v="1996-06-11T00:00:00"/>
    <d v="1996-05-31T00:00:00"/>
    <n v="2"/>
    <n v="278.95999999999998"/>
    <s v="Eastern Connection"/>
    <s v="35 King George"/>
    <x v="28"/>
    <s v=""/>
    <s v="WX3 6FW"/>
    <x v="13"/>
  </r>
  <r>
    <n v="11057"/>
    <x v="77"/>
    <n v="3"/>
    <d v="1996-05-29T00:00:00"/>
    <d v="1996-06-26T00:00:00"/>
    <d v="1996-05-31T00:00:00"/>
    <n v="3"/>
    <n v="4.13"/>
    <s v="North/South"/>
    <s v="South House_x000a_300 Queensbridge"/>
    <x v="28"/>
    <s v=""/>
    <s v="SW7 1RZ"/>
    <x v="13"/>
  </r>
  <r>
    <n v="11058"/>
    <x v="76"/>
    <n v="9"/>
    <d v="1996-05-29T00:00:00"/>
    <d v="1996-06-26T00:00:00"/>
    <m/>
    <n v="3"/>
    <n v="31.14"/>
    <s v="Blauer See Delikatessen"/>
    <s v="Forsterstr. 57"/>
    <x v="60"/>
    <s v=""/>
    <s v="68306"/>
    <x v="1"/>
  </r>
  <r>
    <n v="11059"/>
    <x v="29"/>
    <n v="2"/>
    <d v="1996-05-29T00:00:00"/>
    <d v="1996-07-10T00:00:00"/>
    <m/>
    <n v="2"/>
    <n v="85.8"/>
    <s v="Ricardo Adocicados"/>
    <s v="Av. Copacabana, 267"/>
    <x v="2"/>
    <s v="RJ"/>
    <s v="02389-890"/>
    <x v="2"/>
  </r>
  <r>
    <n v="11060"/>
    <x v="70"/>
    <n v="2"/>
    <d v="1996-05-30T00:00:00"/>
    <d v="1996-06-27T00:00:00"/>
    <d v="1996-06-03T00:00:00"/>
    <n v="2"/>
    <n v="10.98"/>
    <s v="Franchi S.p.A."/>
    <s v="Via Monte Bianco 34"/>
    <x v="56"/>
    <s v=""/>
    <s v="10100"/>
    <x v="11"/>
  </r>
  <r>
    <n v="11061"/>
    <x v="79"/>
    <n v="4"/>
    <d v="1996-05-30T00:00:00"/>
    <d v="1996-07-11T00:00:00"/>
    <m/>
    <n v="3"/>
    <n v="14.01"/>
    <s v="Great Lakes Food Market"/>
    <s v="2732 Baker Blvd."/>
    <x v="61"/>
    <s v="OR"/>
    <s v="97403"/>
    <x v="8"/>
  </r>
  <r>
    <n v="11062"/>
    <x v="30"/>
    <n v="4"/>
    <d v="1996-05-30T00:00:00"/>
    <d v="1996-06-27T00:00:00"/>
    <m/>
    <n v="2"/>
    <n v="29.93"/>
    <s v="Reggiani Caseifici"/>
    <s v="Strada Provinciale 124"/>
    <x v="27"/>
    <s v=""/>
    <s v="42100"/>
    <x v="11"/>
  </r>
  <r>
    <n v="11063"/>
    <x v="34"/>
    <n v="3"/>
    <d v="1996-05-30T00:00:00"/>
    <d v="1996-06-27T00:00:00"/>
    <d v="1996-06-05T00:00:00"/>
    <n v="2"/>
    <n v="81.73"/>
    <s v="Hungry Owl All-Night Grocers"/>
    <s v="8 Johnstown Road"/>
    <x v="30"/>
    <s v="Co. Cork"/>
    <s v=""/>
    <x v="14"/>
  </r>
  <r>
    <n v="11064"/>
    <x v="45"/>
    <n v="1"/>
    <d v="1996-05-31T00:00:00"/>
    <d v="1996-06-28T00:00:00"/>
    <d v="1996-06-03T00:00:00"/>
    <n v="1"/>
    <n v="30.09"/>
    <s v="Save-a-lot Markets"/>
    <s v="187 Suffolk Ln."/>
    <x v="38"/>
    <s v="ID"/>
    <s v="83720"/>
    <x v="8"/>
  </r>
  <r>
    <n v="11065"/>
    <x v="28"/>
    <n v="8"/>
    <d v="1996-05-31T00:00:00"/>
    <d v="1996-06-28T00:00:00"/>
    <m/>
    <n v="1"/>
    <n v="12.91"/>
    <s v="LILA-Supermercado"/>
    <s v="Carrera 52 con Ave. Bolívar #65-98 Llano Largo"/>
    <x v="26"/>
    <s v="Lara"/>
    <s v="3508"/>
    <x v="5"/>
  </r>
  <r>
    <n v="11066"/>
    <x v="19"/>
    <n v="7"/>
    <d v="1996-05-31T00:00:00"/>
    <d v="1996-06-28T00:00:00"/>
    <d v="1996-06-03T00:00:00"/>
    <n v="2"/>
    <n v="44.72"/>
    <s v="White Clover Markets"/>
    <s v="1029 - 12th Ave. S."/>
    <x v="18"/>
    <s v="WA"/>
    <s v="98124"/>
    <x v="8"/>
  </r>
  <r>
    <n v="11067"/>
    <x v="57"/>
    <n v="1"/>
    <d v="1996-06-03T00:00:00"/>
    <d v="1996-06-17T00:00:00"/>
    <d v="1996-06-05T00:00:00"/>
    <n v="2"/>
    <n v="7.98"/>
    <s v="Drachenblut Delikatessen"/>
    <s v="Walserweg 21"/>
    <x v="46"/>
    <s v=""/>
    <s v="52066"/>
    <x v="1"/>
  </r>
  <r>
    <n v="11068"/>
    <x v="62"/>
    <n v="8"/>
    <d v="1996-06-03T00:00:00"/>
    <d v="1996-07-01T00:00:00"/>
    <m/>
    <n v="2"/>
    <n v="81.75"/>
    <s v="Queen Cozinha"/>
    <s v="Alameda dos Canàrios, 891"/>
    <x v="29"/>
    <s v="SP"/>
    <s v="05487-020"/>
    <x v="2"/>
  </r>
  <r>
    <n v="11069"/>
    <x v="23"/>
    <n v="1"/>
    <d v="1996-06-03T00:00:00"/>
    <d v="1996-07-01T00:00:00"/>
    <d v="1996-06-05T00:00:00"/>
    <n v="2"/>
    <n v="15.67"/>
    <s v="Tortuga Restaurante"/>
    <s v="Avda. Azteca 123"/>
    <x v="10"/>
    <s v=""/>
    <s v="05033"/>
    <x v="7"/>
  </r>
  <r>
    <n v="11070"/>
    <x v="26"/>
    <n v="2"/>
    <d v="1996-06-04T00:00:00"/>
    <d v="1996-07-02T00:00:00"/>
    <m/>
    <n v="1"/>
    <n v="136"/>
    <s v="Lehmanns Marktstand"/>
    <s v="Magazinweg 7"/>
    <x v="24"/>
    <s v=""/>
    <s v="60528"/>
    <x v="1"/>
  </r>
  <r>
    <n v="11071"/>
    <x v="28"/>
    <n v="1"/>
    <d v="1996-06-04T00:00:00"/>
    <d v="1996-07-02T00:00:00"/>
    <m/>
    <n v="1"/>
    <n v="0.93"/>
    <s v="LILA-Supermercado"/>
    <s v="Carrera 52 con Ave. Bolívar #65-98 Llano Largo"/>
    <x v="26"/>
    <s v="Lara"/>
    <s v="3508"/>
    <x v="5"/>
  </r>
  <r>
    <n v="11072"/>
    <x v="9"/>
    <n v="4"/>
    <d v="1996-06-04T00:00:00"/>
    <d v="1996-07-02T00:00:00"/>
    <m/>
    <n v="2"/>
    <n v="258.64"/>
    <s v="Ernst Handel"/>
    <s v="Kirchgasse 6"/>
    <x v="9"/>
    <s v=""/>
    <s v="8010"/>
    <x v="6"/>
  </r>
  <r>
    <n v="11073"/>
    <x v="43"/>
    <n v="2"/>
    <d v="1996-06-04T00:00:00"/>
    <d v="1996-07-02T00:00:00"/>
    <m/>
    <n v="2"/>
    <n v="24.95"/>
    <s v="Pericles Comidas clásicas"/>
    <s v="Calle Dr. Jorge Cash 321"/>
    <x v="10"/>
    <s v=""/>
    <s v="05033"/>
    <x v="7"/>
  </r>
  <r>
    <n v="11074"/>
    <x v="51"/>
    <n v="7"/>
    <d v="1996-06-05T00:00:00"/>
    <d v="1996-07-03T00:00:00"/>
    <m/>
    <n v="2"/>
    <n v="18.440000000000001"/>
    <s v="Simons bistro"/>
    <s v="Vinbæltet 34"/>
    <x v="42"/>
    <s v=""/>
    <s v="1734"/>
    <x v="17"/>
  </r>
  <r>
    <n v="11075"/>
    <x v="6"/>
    <n v="8"/>
    <d v="1996-06-05T00:00:00"/>
    <d v="1996-07-03T00:00:00"/>
    <m/>
    <n v="2"/>
    <n v="6.19"/>
    <s v="Richter Supermarkt"/>
    <s v="Starenweg 5"/>
    <x v="6"/>
    <s v=""/>
    <s v="1204"/>
    <x v="4"/>
  </r>
  <r>
    <n v="11076"/>
    <x v="48"/>
    <n v="4"/>
    <d v="1996-06-05T00:00:00"/>
    <d v="1996-07-03T00:00:00"/>
    <m/>
    <n v="2"/>
    <n v="38.28"/>
    <s v="Bon app'"/>
    <s v="12, rue des Bouchers"/>
    <x v="40"/>
    <s v=""/>
    <s v="13008"/>
    <x v="0"/>
  </r>
  <r>
    <n v="11077"/>
    <x v="13"/>
    <n v="1"/>
    <d v="1996-06-05T00:00:00"/>
    <d v="1996-07-03T00:00:00"/>
    <m/>
    <n v="2"/>
    <n v="8.5299999999999994"/>
    <s v="Rattlesnake Canyon Grocery"/>
    <s v="2817 Milton Dr."/>
    <x v="12"/>
    <s v="NM"/>
    <s v="87110"/>
    <x v="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
  <r>
    <s v="ALFKI"/>
    <n v="6"/>
    <n v="4273"/>
    <x v="0"/>
  </r>
  <r>
    <s v="ANATR"/>
    <n v="4"/>
    <n v="1402.95"/>
    <x v="1"/>
  </r>
  <r>
    <s v="ANTON"/>
    <n v="7"/>
    <n v="7023.9774999999991"/>
    <x v="1"/>
  </r>
  <r>
    <s v="AROUT"/>
    <n v="13"/>
    <n v="13390.650000000001"/>
    <x v="2"/>
  </r>
  <r>
    <s v="BERGS"/>
    <n v="18"/>
    <n v="24927.577499999996"/>
    <x v="3"/>
  </r>
  <r>
    <s v="BLAUS"/>
    <n v="7"/>
    <n v="3239.8"/>
    <x v="4"/>
  </r>
  <r>
    <s v="BLONP"/>
    <n v="11"/>
    <n v="18534.080000000002"/>
    <x v="4"/>
  </r>
  <r>
    <s v="BOLID"/>
    <n v="3"/>
    <n v="4232.8500000000004"/>
    <x v="3"/>
  </r>
  <r>
    <s v="BONAP"/>
    <n v="17"/>
    <n v="21963.252500000002"/>
    <x v="4"/>
  </r>
  <r>
    <s v="BOTTM"/>
    <n v="14"/>
    <n v="20801.599999999999"/>
    <x v="5"/>
  </r>
  <r>
    <s v="BSBEV"/>
    <n v="10"/>
    <n v="6089.9"/>
    <x v="3"/>
  </r>
  <r>
    <s v="CACTU"/>
    <n v="6"/>
    <n v="1814.8"/>
    <x v="2"/>
  </r>
  <r>
    <s v="CENTC"/>
    <n v="1"/>
    <n v="100.8"/>
    <x v="6"/>
  </r>
  <r>
    <s v="CHOPS"/>
    <n v="8"/>
    <n v="12348.88"/>
    <x v="2"/>
  </r>
  <r>
    <s v="COMMI"/>
    <n v="5"/>
    <n v="3810.75"/>
    <x v="3"/>
  </r>
  <r>
    <s v="CONSH"/>
    <n v="3"/>
    <n v="1719.1"/>
    <x v="2"/>
  </r>
  <r>
    <s v="DRACD"/>
    <n v="6"/>
    <n v="3763.21"/>
    <x v="1"/>
  </r>
  <r>
    <s v="DUMON"/>
    <n v="4"/>
    <n v="1615.8999999999999"/>
    <x v="7"/>
  </r>
  <r>
    <s v="EASTC"/>
    <n v="8"/>
    <n v="14761.035"/>
    <x v="1"/>
  </r>
  <r>
    <s v="ERNSH"/>
    <n v="30"/>
    <n v="104874.9785"/>
    <x v="2"/>
  </r>
  <r>
    <s v="FAMIA"/>
    <n v="7"/>
    <n v="4107.55"/>
    <x v="6"/>
  </r>
  <r>
    <s v="FOLIG"/>
    <n v="5"/>
    <n v="11666.9"/>
    <x v="5"/>
  </r>
  <r>
    <s v="FOLKO"/>
    <n v="19"/>
    <n v="29567.5625"/>
    <x v="2"/>
  </r>
  <r>
    <s v="FRANK"/>
    <n v="15"/>
    <n v="26656.559499999996"/>
    <x v="5"/>
  </r>
  <r>
    <s v="FRANR"/>
    <n v="3"/>
    <n v="3172.16"/>
    <x v="6"/>
  </r>
  <r>
    <s v="FRANS"/>
    <n v="6"/>
    <n v="1545.7"/>
    <x v="6"/>
  </r>
  <r>
    <s v="FURIB"/>
    <n v="8"/>
    <n v="6427.4225000000006"/>
    <x v="1"/>
  </r>
  <r>
    <s v="GALED"/>
    <n v="5"/>
    <n v="836.7"/>
    <x v="3"/>
  </r>
  <r>
    <s v="GODOS"/>
    <n v="10"/>
    <n v="11446.36"/>
    <x v="5"/>
  </r>
  <r>
    <s v="GOURL"/>
    <n v="9"/>
    <n v="8414.1350000000002"/>
    <x v="1"/>
  </r>
  <r>
    <s v="GREAL"/>
    <n v="11"/>
    <n v="18507.45"/>
    <x v="1"/>
  </r>
  <r>
    <s v="GROSR"/>
    <n v="2"/>
    <n v="1488.7"/>
    <x v="4"/>
  </r>
  <r>
    <s v="HANAR"/>
    <n v="14"/>
    <n v="32841.369999999995"/>
    <x v="5"/>
  </r>
  <r>
    <s v="HILAA"/>
    <n v="18"/>
    <n v="22768.764000000003"/>
    <x v="6"/>
  </r>
  <r>
    <s v="HUNGC"/>
    <n v="5"/>
    <n v="3063.2"/>
    <x v="0"/>
  </r>
  <r>
    <s v="HUNGO"/>
    <n v="19"/>
    <n v="49979.905000000006"/>
    <x v="2"/>
  </r>
  <r>
    <s v="ISLAT"/>
    <n v="10"/>
    <n v="6146.3"/>
    <x v="2"/>
  </r>
  <r>
    <s v="KOENE"/>
    <n v="14"/>
    <n v="30908.384000000002"/>
    <x v="3"/>
  </r>
  <r>
    <s v="LACOR"/>
    <n v="4"/>
    <n v="1992.0500000000002"/>
    <x v="0"/>
  </r>
  <r>
    <s v="LAMAI"/>
    <n v="14"/>
    <n v="9328.1999999999971"/>
    <x v="6"/>
  </r>
  <r>
    <s v="LAUGB"/>
    <n v="3"/>
    <n v="522.5"/>
    <x v="7"/>
  </r>
  <r>
    <s v="LAZYK"/>
    <n v="2"/>
    <n v="357"/>
    <x v="5"/>
  </r>
  <r>
    <s v="LEHMS"/>
    <n v="15"/>
    <n v="19261.41"/>
    <x v="4"/>
  </r>
  <r>
    <s v="LETSS"/>
    <n v="4"/>
    <n v="3076.4724999999999"/>
    <x v="3"/>
  </r>
  <r>
    <s v="LILAS"/>
    <n v="14"/>
    <n v="16076.599999999999"/>
    <x v="3"/>
  </r>
  <r>
    <s v="LINOD"/>
    <n v="12"/>
    <n v="16476.565000000002"/>
    <x v="3"/>
  </r>
  <r>
    <s v="LONEP"/>
    <n v="8"/>
    <n v="4258.6000000000004"/>
    <x v="6"/>
  </r>
  <r>
    <s v="MAGAA"/>
    <n v="10"/>
    <n v="7176.2150000000001"/>
    <x v="2"/>
  </r>
  <r>
    <s v="MAISD"/>
    <n v="7"/>
    <n v="9736.0749999999989"/>
    <x v="4"/>
  </r>
  <r>
    <s v="MEREP"/>
    <n v="13"/>
    <n v="28872.19"/>
    <x v="5"/>
  </r>
  <r>
    <s v="MORGK"/>
    <n v="5"/>
    <n v="5042.2"/>
    <x v="0"/>
  </r>
  <r>
    <s v="NORTS"/>
    <n v="3"/>
    <n v="649"/>
    <x v="7"/>
  </r>
  <r>
    <s v="OCEAN"/>
    <n v="5"/>
    <n v="3460.2"/>
    <x v="0"/>
  </r>
  <r>
    <s v="OLDWO"/>
    <n v="10"/>
    <n v="15177.4625"/>
    <x v="5"/>
  </r>
  <r>
    <s v="OTTIK"/>
    <n v="10"/>
    <n v="12496.2"/>
    <x v="5"/>
  </r>
  <r>
    <s v="PERIC"/>
    <n v="6"/>
    <n v="4242.2"/>
    <x v="7"/>
  </r>
  <r>
    <s v="PICCO"/>
    <n v="10"/>
    <n v="23128.86"/>
    <x v="1"/>
  </r>
  <r>
    <s v="PRINI"/>
    <n v="5"/>
    <n v="5044.9400000000005"/>
    <x v="3"/>
  </r>
  <r>
    <s v="QUEDE"/>
    <n v="9"/>
    <n v="6664.8100000000013"/>
    <x v="6"/>
  </r>
  <r>
    <s v="QUEEN"/>
    <n v="13"/>
    <n v="25717.497500000005"/>
    <x v="6"/>
  </r>
  <r>
    <s v="QUICK"/>
    <n v="28"/>
    <n v="110277.30500000001"/>
    <x v="5"/>
  </r>
  <r>
    <s v="RANCH"/>
    <n v="5"/>
    <n v="2844.1"/>
    <x v="6"/>
  </r>
  <r>
    <s v="RATTC"/>
    <n v="18"/>
    <n v="51097.80049999999"/>
    <x v="3"/>
  </r>
  <r>
    <s v="REGGC"/>
    <n v="12"/>
    <n v="7048.24"/>
    <x v="4"/>
  </r>
  <r>
    <s v="RICAR"/>
    <n v="11"/>
    <n v="12450.8"/>
    <x v="6"/>
  </r>
  <r>
    <s v="RICSU"/>
    <n v="10"/>
    <n v="19343.779000000002"/>
    <x v="2"/>
  </r>
  <r>
    <s v="ROMEY"/>
    <n v="5"/>
    <n v="1467.29"/>
    <x v="6"/>
  </r>
  <r>
    <s v="SANTG"/>
    <n v="6"/>
    <n v="5735.1500000000005"/>
    <x v="2"/>
  </r>
  <r>
    <s v="SAVEA"/>
    <n v="31"/>
    <n v="104361.95000000001"/>
    <x v="6"/>
  </r>
  <r>
    <s v="SEVES"/>
    <n v="9"/>
    <n v="16215.325000000001"/>
    <x v="6"/>
  </r>
  <r>
    <s v="SIMOB"/>
    <n v="7"/>
    <n v="16817.0975"/>
    <x v="1"/>
  </r>
  <r>
    <s v="SPECD"/>
    <n v="4"/>
    <n v="2423.35"/>
    <x v="6"/>
  </r>
  <r>
    <s v="SPLIR"/>
    <n v="9"/>
    <n v="11441.630000000001"/>
    <x v="1"/>
  </r>
  <r>
    <s v="SUPRD"/>
    <n v="12"/>
    <n v="24088.78"/>
    <x v="6"/>
  </r>
  <r>
    <s v="THEBI"/>
    <n v="4"/>
    <n v="3361"/>
    <x v="6"/>
  </r>
  <r>
    <s v="THECR"/>
    <n v="3"/>
    <n v="1947.24"/>
    <x v="0"/>
  </r>
  <r>
    <s v="TOMSP"/>
    <n v="6"/>
    <n v="4778.1399999999994"/>
    <x v="0"/>
  </r>
  <r>
    <s v="TORTU"/>
    <n v="10"/>
    <n v="10812.15"/>
    <x v="5"/>
  </r>
  <r>
    <s v="TRADH"/>
    <n v="6"/>
    <n v="6850.6639999999998"/>
    <x v="6"/>
  </r>
  <r>
    <s v="TRAIH"/>
    <n v="3"/>
    <n v="1571.1999999999998"/>
    <x v="1"/>
  </r>
  <r>
    <s v="VAFFE"/>
    <n v="11"/>
    <n v="15843.924999999999"/>
    <x v="2"/>
  </r>
  <r>
    <s v="VICTE"/>
    <n v="10"/>
    <n v="9182.43"/>
    <x v="7"/>
  </r>
  <r>
    <s v="VINET"/>
    <n v="5"/>
    <n v="1480"/>
    <x v="1"/>
  </r>
  <r>
    <s v="WANDK"/>
    <n v="10"/>
    <n v="9588.4249999999993"/>
    <x v="5"/>
  </r>
  <r>
    <s v="WARTH"/>
    <n v="15"/>
    <n v="15648.702499999998"/>
    <x v="1"/>
  </r>
  <r>
    <s v="WELLI"/>
    <n v="9"/>
    <n v="6068.2000000000007"/>
    <x v="4"/>
  </r>
  <r>
    <s v="WHITC"/>
    <n v="14"/>
    <n v="27363.605"/>
    <x v="1"/>
  </r>
  <r>
    <s v="WILMK"/>
    <n v="7"/>
    <n v="3161.35"/>
    <x v="4"/>
  </r>
  <r>
    <s v="WOLZA"/>
    <n v="7"/>
    <n v="3531.95"/>
    <x v="1"/>
  </r>
  <r>
    <s v="Grand Total"/>
    <n v="830"/>
    <n v="1265793.0394999997"/>
    <x v="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
  <r>
    <x v="0"/>
    <n v="6"/>
    <x v="0"/>
  </r>
  <r>
    <x v="1"/>
    <n v="4"/>
    <x v="0"/>
  </r>
  <r>
    <x v="2"/>
    <n v="7"/>
    <x v="0"/>
  </r>
  <r>
    <x v="3"/>
    <n v="13"/>
    <x v="1"/>
  </r>
  <r>
    <x v="4"/>
    <n v="18"/>
    <x v="1"/>
  </r>
  <r>
    <x v="5"/>
    <n v="7"/>
    <x v="0"/>
  </r>
  <r>
    <x v="6"/>
    <n v="11"/>
    <x v="1"/>
  </r>
  <r>
    <x v="7"/>
    <n v="3"/>
    <x v="2"/>
  </r>
  <r>
    <x v="8"/>
    <n v="17"/>
    <x v="1"/>
  </r>
  <r>
    <x v="9"/>
    <n v="14"/>
    <x v="1"/>
  </r>
  <r>
    <x v="10"/>
    <n v="10"/>
    <x v="1"/>
  </r>
  <r>
    <x v="11"/>
    <n v="6"/>
    <x v="0"/>
  </r>
  <r>
    <x v="12"/>
    <n v="1"/>
    <x v="2"/>
  </r>
  <r>
    <x v="13"/>
    <n v="8"/>
    <x v="0"/>
  </r>
  <r>
    <x v="14"/>
    <n v="5"/>
    <x v="0"/>
  </r>
  <r>
    <x v="15"/>
    <n v="3"/>
    <x v="2"/>
  </r>
  <r>
    <x v="16"/>
    <n v="6"/>
    <x v="0"/>
  </r>
  <r>
    <x v="17"/>
    <n v="4"/>
    <x v="0"/>
  </r>
  <r>
    <x v="18"/>
    <n v="8"/>
    <x v="0"/>
  </r>
  <r>
    <x v="19"/>
    <n v="30"/>
    <x v="1"/>
  </r>
  <r>
    <x v="20"/>
    <n v="7"/>
    <x v="0"/>
  </r>
  <r>
    <x v="21"/>
    <n v="5"/>
    <x v="0"/>
  </r>
  <r>
    <x v="22"/>
    <n v="19"/>
    <x v="1"/>
  </r>
  <r>
    <x v="23"/>
    <n v="15"/>
    <x v="1"/>
  </r>
  <r>
    <x v="24"/>
    <n v="3"/>
    <x v="2"/>
  </r>
  <r>
    <x v="25"/>
    <n v="6"/>
    <x v="0"/>
  </r>
  <r>
    <x v="26"/>
    <n v="8"/>
    <x v="0"/>
  </r>
  <r>
    <x v="27"/>
    <n v="5"/>
    <x v="0"/>
  </r>
  <r>
    <x v="28"/>
    <n v="10"/>
    <x v="1"/>
  </r>
  <r>
    <x v="29"/>
    <n v="9"/>
    <x v="0"/>
  </r>
  <r>
    <x v="30"/>
    <n v="11"/>
    <x v="1"/>
  </r>
  <r>
    <x v="31"/>
    <n v="2"/>
    <x v="2"/>
  </r>
  <r>
    <x v="32"/>
    <n v="14"/>
    <x v="1"/>
  </r>
  <r>
    <x v="33"/>
    <n v="18"/>
    <x v="1"/>
  </r>
  <r>
    <x v="34"/>
    <n v="5"/>
    <x v="0"/>
  </r>
  <r>
    <x v="35"/>
    <n v="19"/>
    <x v="1"/>
  </r>
  <r>
    <x v="36"/>
    <n v="10"/>
    <x v="1"/>
  </r>
  <r>
    <x v="37"/>
    <n v="14"/>
    <x v="1"/>
  </r>
  <r>
    <x v="38"/>
    <n v="4"/>
    <x v="0"/>
  </r>
  <r>
    <x v="39"/>
    <n v="14"/>
    <x v="1"/>
  </r>
  <r>
    <x v="40"/>
    <n v="3"/>
    <x v="2"/>
  </r>
  <r>
    <x v="41"/>
    <n v="2"/>
    <x v="2"/>
  </r>
  <r>
    <x v="42"/>
    <n v="15"/>
    <x v="1"/>
  </r>
  <r>
    <x v="43"/>
    <n v="4"/>
    <x v="0"/>
  </r>
  <r>
    <x v="44"/>
    <n v="14"/>
    <x v="1"/>
  </r>
  <r>
    <x v="45"/>
    <n v="12"/>
    <x v="1"/>
  </r>
  <r>
    <x v="46"/>
    <n v="8"/>
    <x v="0"/>
  </r>
  <r>
    <x v="47"/>
    <n v="10"/>
    <x v="1"/>
  </r>
  <r>
    <x v="48"/>
    <n v="7"/>
    <x v="0"/>
  </r>
  <r>
    <x v="49"/>
    <n v="13"/>
    <x v="1"/>
  </r>
  <r>
    <x v="50"/>
    <n v="5"/>
    <x v="0"/>
  </r>
  <r>
    <x v="51"/>
    <n v="3"/>
    <x v="2"/>
  </r>
  <r>
    <x v="52"/>
    <n v="5"/>
    <x v="0"/>
  </r>
  <r>
    <x v="53"/>
    <n v="10"/>
    <x v="1"/>
  </r>
  <r>
    <x v="54"/>
    <n v="10"/>
    <x v="1"/>
  </r>
  <r>
    <x v="55"/>
    <n v="6"/>
    <x v="0"/>
  </r>
  <r>
    <x v="56"/>
    <n v="10"/>
    <x v="1"/>
  </r>
  <r>
    <x v="57"/>
    <n v="5"/>
    <x v="0"/>
  </r>
  <r>
    <x v="58"/>
    <n v="9"/>
    <x v="0"/>
  </r>
  <r>
    <x v="59"/>
    <n v="13"/>
    <x v="1"/>
  </r>
  <r>
    <x v="60"/>
    <n v="28"/>
    <x v="1"/>
  </r>
  <r>
    <x v="61"/>
    <n v="5"/>
    <x v="0"/>
  </r>
  <r>
    <x v="62"/>
    <n v="18"/>
    <x v="1"/>
  </r>
  <r>
    <x v="63"/>
    <n v="12"/>
    <x v="1"/>
  </r>
  <r>
    <x v="64"/>
    <n v="11"/>
    <x v="1"/>
  </r>
  <r>
    <x v="65"/>
    <n v="10"/>
    <x v="1"/>
  </r>
  <r>
    <x v="66"/>
    <n v="5"/>
    <x v="0"/>
  </r>
  <r>
    <x v="67"/>
    <n v="6"/>
    <x v="0"/>
  </r>
  <r>
    <x v="68"/>
    <n v="31"/>
    <x v="1"/>
  </r>
  <r>
    <x v="69"/>
    <n v="9"/>
    <x v="0"/>
  </r>
  <r>
    <x v="70"/>
    <n v="7"/>
    <x v="0"/>
  </r>
  <r>
    <x v="71"/>
    <n v="4"/>
    <x v="0"/>
  </r>
  <r>
    <x v="72"/>
    <n v="9"/>
    <x v="0"/>
  </r>
  <r>
    <x v="73"/>
    <n v="12"/>
    <x v="1"/>
  </r>
  <r>
    <x v="74"/>
    <n v="4"/>
    <x v="0"/>
  </r>
  <r>
    <x v="75"/>
    <n v="3"/>
    <x v="2"/>
  </r>
  <r>
    <x v="76"/>
    <n v="6"/>
    <x v="0"/>
  </r>
  <r>
    <x v="77"/>
    <n v="10"/>
    <x v="1"/>
  </r>
  <r>
    <x v="78"/>
    <n v="6"/>
    <x v="0"/>
  </r>
  <r>
    <x v="79"/>
    <n v="3"/>
    <x v="2"/>
  </r>
  <r>
    <x v="80"/>
    <n v="11"/>
    <x v="1"/>
  </r>
  <r>
    <x v="81"/>
    <n v="10"/>
    <x v="1"/>
  </r>
  <r>
    <x v="82"/>
    <n v="5"/>
    <x v="0"/>
  </r>
  <r>
    <x v="83"/>
    <n v="10"/>
    <x v="1"/>
  </r>
  <r>
    <x v="84"/>
    <n v="15"/>
    <x v="1"/>
  </r>
  <r>
    <x v="85"/>
    <n v="9"/>
    <x v="0"/>
  </r>
  <r>
    <x v="86"/>
    <n v="14"/>
    <x v="1"/>
  </r>
  <r>
    <x v="87"/>
    <n v="7"/>
    <x v="0"/>
  </r>
  <r>
    <x v="88"/>
    <n v="7"/>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n v="1"/>
    <s v="Davolio"/>
    <s v="Nancy"/>
    <s v="Nancy Davolio"/>
    <x v="0"/>
    <x v="0"/>
    <d v="1948-12-08T00:00:00"/>
    <d v="1992-05-01T00:00:00"/>
    <s v="507 - 20th Ave. E._x000a_Apt. 2A"/>
    <s v="Seattle"/>
    <s v="WA"/>
    <s v="98122"/>
    <x v="0"/>
    <s v="(206) 555-9857"/>
    <n v="5467"/>
    <s v="Education includes a BA in psychology from Colorado State University in 1970.  She also completed &quot;The Art of the Cold Call.&quot;  Nancy is a member of Toastmasters International."/>
    <n v="2"/>
    <x v="0"/>
  </r>
  <r>
    <n v="2"/>
    <s v="Fuller"/>
    <s v="Andrew"/>
    <s v="Andrew Fuller"/>
    <x v="1"/>
    <x v="1"/>
    <d v="1952-02-19T00:00:00"/>
    <d v="1992-08-14T00:00:00"/>
    <s v="908 W. Capital Way"/>
    <s v="Tacoma"/>
    <s v="WA"/>
    <s v="98401"/>
    <x v="0"/>
    <s v="(206) 555-9482"/>
    <n v="3457"/>
    <s v="Andrew received his BTS commercial in 1974 and a Ph.D. in international marketing from the University of Dallas in 1981.  He is fluent in French and Italian and reads German.  He joined the company as a sales representative, was promoted to sales manager in January 1992 and to vice president of sales in March 1993.  Andrew is a member of the Sales Management Roundtable, the Seattle Chamber of Commerce, and the Pacific Rim Importers Association."/>
    <m/>
    <x v="0"/>
  </r>
  <r>
    <n v="3"/>
    <s v="Leverling"/>
    <s v="Janet"/>
    <s v="Janet Leverling"/>
    <x v="0"/>
    <x v="0"/>
    <d v="1963-08-30T00:00:00"/>
    <d v="1992-04-01T00:00:00"/>
    <s v="722 Moss Bay Blvd."/>
    <s v="Kirkland"/>
    <s v="WA"/>
    <s v="98033"/>
    <x v="0"/>
    <s v="(206) 555-3412"/>
    <n v="3355"/>
    <s v="Janet has a BS degree in chemistry from Boston College (1984).  She has also completed a certificate program in food retailing management.  Janet was hired as a sales associate in 1991 and promoted to sales representative in February 1992."/>
    <n v="2"/>
    <x v="0"/>
  </r>
  <r>
    <n v="4"/>
    <s v="Peacock"/>
    <s v="Margaret"/>
    <s v="Margaret Peacock"/>
    <x v="0"/>
    <x v="2"/>
    <d v="1937-09-19T00:00:00"/>
    <d v="1993-05-03T00:00:00"/>
    <s v="4110 Old Redmond Rd."/>
    <s v="Redmond"/>
    <s v="WA"/>
    <s v="98052"/>
    <x v="0"/>
    <s v="(206) 555-8122"/>
    <n v="5176"/>
    <s v="Margaret holds a BA in English literature from Concordia College (1958) and an MA from the American Institute of Culinary Arts (1966).  She was assigned to the London office temporarily from July through November 1992."/>
    <n v="2"/>
    <x v="1"/>
  </r>
  <r>
    <n v="5"/>
    <s v="Buchanan"/>
    <s v="Steven"/>
    <s v="Steven Buchanan"/>
    <x v="2"/>
    <x v="3"/>
    <d v="1955-03-04T00:00:00"/>
    <d v="1993-10-17T00:00:00"/>
    <s v="14 Garrett Hill"/>
    <s v="London"/>
    <s v=""/>
    <s v="SW1 8JR"/>
    <x v="1"/>
    <s v="(71) 555-4848"/>
    <n v="3453"/>
    <s v="Steven Buchanan graduated from St. Andrews University, Scotland, with a BSC degree in 1976.  Upon joining the company as a sales representative in 1992, he spent 6 months in an orientation program at the Seattle office and then returned to his permanent post in London.  He was promoted to sales manager in March 1993.  Mr. Buchanan has completed the courses &quot;Successful Telemarketing&quot; and &quot;International Sales Management.&quot;  He is fluent in French."/>
    <n v="2"/>
    <x v="1"/>
  </r>
  <r>
    <n v="6"/>
    <s v="Suyama"/>
    <s v="Michael"/>
    <s v="Michael Suyama"/>
    <x v="0"/>
    <x v="3"/>
    <d v="1963-07-02T00:00:00"/>
    <d v="1993-10-17T00:00:00"/>
    <s v="Coventry House_x000a_Miner Rd."/>
    <s v="London"/>
    <s v=""/>
    <s v="EC2 7JR"/>
    <x v="1"/>
    <s v="(71) 555-7773"/>
    <n v="428"/>
    <s v="Michael is a graduate of Sussex University (MA, economics, 1983) and the University of California at Los Angeles (MBA, marketing, 1986).  He has also taken the courses &quot;Multi-Cultural Selling&quot; and &quot;Time Management for the Sales Professional.&quot;  He is fluent in Japanese and can read and write French, Portuguese, and Spanish."/>
    <n v="5"/>
    <x v="1"/>
  </r>
  <r>
    <n v="7"/>
    <s v="King"/>
    <s v="Robert"/>
    <s v="Robert King"/>
    <x v="0"/>
    <x v="3"/>
    <d v="1960-05-29T00:00:00"/>
    <d v="1994-01-02T00:00:00"/>
    <s v="Edgeham Hollow_x000a_Winchester Way"/>
    <s v="London"/>
    <s v=""/>
    <s v="RG1 9SP"/>
    <x v="1"/>
    <s v="(71) 555-5598"/>
    <n v="465"/>
    <s v="Robert King served in the Peace Corps and traveled extensively before completing his degree in English at the University of Michigan in 1992, the year he joined the company.  After completing a course entitled &quot;Selling in Europe,&quot; he was transferred to the London office in March 1993."/>
    <n v="5"/>
    <x v="2"/>
  </r>
  <r>
    <n v="8"/>
    <s v="Callahan"/>
    <s v="Laura"/>
    <s v="Laura Callahan"/>
    <x v="3"/>
    <x v="0"/>
    <d v="1958-01-09T00:00:00"/>
    <d v="1994-03-05T00:00:00"/>
    <s v="4726 - 11th Ave. N.E."/>
    <s v="Seattle"/>
    <s v="WA"/>
    <s v="98105"/>
    <x v="0"/>
    <s v="(206) 555-1189"/>
    <n v="2344"/>
    <s v="Laura received a BA in psychology from the University of Washington.  She has also completed a course in business French.  She reads and writes French."/>
    <n v="2"/>
    <x v="2"/>
  </r>
  <r>
    <n v="9"/>
    <s v="Dodsworth"/>
    <s v="Anne"/>
    <s v="Anne Dodsworth"/>
    <x v="0"/>
    <x v="0"/>
    <d v="1966-01-27T00:00:00"/>
    <d v="1994-11-15T00:00:00"/>
    <s v="7 Houndstooth Rd."/>
    <s v="London"/>
    <s v=""/>
    <s v="WG2 7LT"/>
    <x v="1"/>
    <s v="(71) 555-4444"/>
    <n v="452"/>
    <s v="Anne has a BA degree in English from St. Lawrence College.  She is fluent in French and German."/>
    <n v="5"/>
    <x v="2"/>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55">
  <r>
    <n v="10248"/>
    <n v="11"/>
    <n v="14"/>
    <n v="12"/>
    <n v="0"/>
    <n v="168"/>
    <x v="0"/>
    <x v="0"/>
    <x v="0"/>
    <n v="4"/>
    <x v="0"/>
    <x v="0"/>
    <n v="8"/>
    <x v="0"/>
  </r>
  <r>
    <n v="10248"/>
    <n v="42"/>
    <n v="9.8000000000000007"/>
    <n v="10"/>
    <n v="0"/>
    <n v="98"/>
    <x v="0"/>
    <x v="0"/>
    <x v="0"/>
    <n v="5"/>
    <x v="1"/>
    <x v="0"/>
    <n v="8"/>
    <x v="0"/>
  </r>
  <r>
    <n v="10248"/>
    <n v="72"/>
    <n v="34.799999999999997"/>
    <n v="5"/>
    <n v="0"/>
    <n v="174"/>
    <x v="0"/>
    <x v="0"/>
    <x v="0"/>
    <n v="4"/>
    <x v="0"/>
    <x v="0"/>
    <n v="8"/>
    <x v="0"/>
  </r>
  <r>
    <n v="10249"/>
    <n v="14"/>
    <n v="18.600000000000001"/>
    <n v="9"/>
    <n v="0"/>
    <n v="167.4"/>
    <x v="1"/>
    <x v="1"/>
    <x v="1"/>
    <n v="7"/>
    <x v="2"/>
    <x v="0"/>
    <n v="8"/>
    <x v="0"/>
  </r>
  <r>
    <n v="10249"/>
    <n v="51"/>
    <n v="42.4"/>
    <n v="40"/>
    <n v="0"/>
    <n v="1696"/>
    <x v="1"/>
    <x v="1"/>
    <x v="1"/>
    <n v="7"/>
    <x v="2"/>
    <x v="0"/>
    <n v="8"/>
    <x v="0"/>
  </r>
  <r>
    <n v="10250"/>
    <n v="41"/>
    <n v="7.7"/>
    <n v="10"/>
    <n v="0"/>
    <n v="77"/>
    <x v="2"/>
    <x v="2"/>
    <x v="2"/>
    <n v="8"/>
    <x v="3"/>
    <x v="0"/>
    <n v="8"/>
    <x v="0"/>
  </r>
  <r>
    <n v="10250"/>
    <n v="51"/>
    <n v="42.4"/>
    <n v="35"/>
    <n v="0.15"/>
    <n v="1261.3999999999999"/>
    <x v="2"/>
    <x v="2"/>
    <x v="2"/>
    <n v="7"/>
    <x v="2"/>
    <x v="0"/>
    <n v="8"/>
    <x v="0"/>
  </r>
  <r>
    <n v="10250"/>
    <n v="65"/>
    <n v="16.8"/>
    <n v="15"/>
    <n v="0.15"/>
    <n v="214.2"/>
    <x v="2"/>
    <x v="2"/>
    <x v="2"/>
    <n v="2"/>
    <x v="4"/>
    <x v="0"/>
    <n v="8"/>
    <x v="0"/>
  </r>
  <r>
    <n v="10251"/>
    <n v="22"/>
    <n v="16.8"/>
    <n v="6"/>
    <n v="0.05"/>
    <n v="95.76"/>
    <x v="3"/>
    <x v="0"/>
    <x v="3"/>
    <n v="5"/>
    <x v="1"/>
    <x v="0"/>
    <n v="8"/>
    <x v="0"/>
  </r>
  <r>
    <n v="10251"/>
    <n v="57"/>
    <n v="15.6"/>
    <n v="15"/>
    <n v="0.05"/>
    <n v="222.29999999999998"/>
    <x v="3"/>
    <x v="0"/>
    <x v="3"/>
    <n v="5"/>
    <x v="1"/>
    <x v="0"/>
    <n v="8"/>
    <x v="0"/>
  </r>
  <r>
    <n v="10251"/>
    <n v="65"/>
    <n v="16.8"/>
    <n v="20"/>
    <n v="0"/>
    <n v="336"/>
    <x v="3"/>
    <x v="0"/>
    <x v="3"/>
    <n v="2"/>
    <x v="4"/>
    <x v="0"/>
    <n v="8"/>
    <x v="0"/>
  </r>
  <r>
    <n v="10252"/>
    <n v="20"/>
    <n v="64.8"/>
    <n v="40"/>
    <n v="0.05"/>
    <n v="2462.4"/>
    <x v="4"/>
    <x v="3"/>
    <x v="4"/>
    <n v="3"/>
    <x v="5"/>
    <x v="0"/>
    <n v="8"/>
    <x v="0"/>
  </r>
  <r>
    <n v="10252"/>
    <n v="33"/>
    <n v="2"/>
    <n v="25"/>
    <n v="0.05"/>
    <n v="47.5"/>
    <x v="4"/>
    <x v="3"/>
    <x v="4"/>
    <n v="4"/>
    <x v="0"/>
    <x v="0"/>
    <n v="8"/>
    <x v="0"/>
  </r>
  <r>
    <n v="10252"/>
    <n v="60"/>
    <n v="27.2"/>
    <n v="40"/>
    <n v="0"/>
    <n v="1088"/>
    <x v="4"/>
    <x v="3"/>
    <x v="4"/>
    <n v="4"/>
    <x v="0"/>
    <x v="0"/>
    <n v="8"/>
    <x v="0"/>
  </r>
  <r>
    <n v="10253"/>
    <n v="31"/>
    <n v="10"/>
    <n v="20"/>
    <n v="0"/>
    <n v="200"/>
    <x v="2"/>
    <x v="2"/>
    <x v="2"/>
    <n v="4"/>
    <x v="0"/>
    <x v="0"/>
    <n v="8"/>
    <x v="0"/>
  </r>
  <r>
    <n v="10253"/>
    <n v="39"/>
    <n v="14.4"/>
    <n v="42"/>
    <n v="0"/>
    <n v="604.80000000000007"/>
    <x v="2"/>
    <x v="2"/>
    <x v="2"/>
    <n v="1"/>
    <x v="6"/>
    <x v="0"/>
    <n v="8"/>
    <x v="0"/>
  </r>
  <r>
    <n v="10253"/>
    <n v="49"/>
    <n v="16"/>
    <n v="40"/>
    <n v="0"/>
    <n v="640"/>
    <x v="2"/>
    <x v="2"/>
    <x v="2"/>
    <n v="3"/>
    <x v="5"/>
    <x v="0"/>
    <n v="8"/>
    <x v="0"/>
  </r>
  <r>
    <n v="10254"/>
    <n v="24"/>
    <n v="3.6"/>
    <n v="15"/>
    <n v="0.15"/>
    <n v="45.9"/>
    <x v="5"/>
    <x v="4"/>
    <x v="5"/>
    <n v="1"/>
    <x v="6"/>
    <x v="0"/>
    <n v="8"/>
    <x v="0"/>
  </r>
  <r>
    <n v="10254"/>
    <n v="55"/>
    <n v="19.2"/>
    <n v="21"/>
    <n v="0.15"/>
    <n v="342.71999999999997"/>
    <x v="5"/>
    <x v="4"/>
    <x v="5"/>
    <n v="6"/>
    <x v="7"/>
    <x v="0"/>
    <n v="8"/>
    <x v="0"/>
  </r>
  <r>
    <n v="10254"/>
    <n v="74"/>
    <n v="8"/>
    <n v="21"/>
    <n v="0"/>
    <n v="168"/>
    <x v="5"/>
    <x v="4"/>
    <x v="5"/>
    <n v="7"/>
    <x v="2"/>
    <x v="0"/>
    <n v="8"/>
    <x v="0"/>
  </r>
  <r>
    <n v="10255"/>
    <n v="2"/>
    <n v="15.2"/>
    <n v="20"/>
    <n v="0"/>
    <n v="304"/>
    <x v="6"/>
    <x v="4"/>
    <x v="6"/>
    <n v="1"/>
    <x v="6"/>
    <x v="0"/>
    <n v="8"/>
    <x v="0"/>
  </r>
  <r>
    <n v="10255"/>
    <n v="16"/>
    <n v="13.9"/>
    <n v="35"/>
    <n v="0"/>
    <n v="486.5"/>
    <x v="6"/>
    <x v="4"/>
    <x v="6"/>
    <n v="3"/>
    <x v="5"/>
    <x v="0"/>
    <n v="8"/>
    <x v="0"/>
  </r>
  <r>
    <n v="10255"/>
    <n v="36"/>
    <n v="15.2"/>
    <n v="25"/>
    <n v="0"/>
    <n v="380"/>
    <x v="6"/>
    <x v="4"/>
    <x v="6"/>
    <n v="8"/>
    <x v="3"/>
    <x v="0"/>
    <n v="8"/>
    <x v="0"/>
  </r>
  <r>
    <n v="10255"/>
    <n v="59"/>
    <n v="44"/>
    <n v="30"/>
    <n v="0"/>
    <n v="1320"/>
    <x v="6"/>
    <x v="4"/>
    <x v="6"/>
    <n v="4"/>
    <x v="0"/>
    <x v="0"/>
    <n v="8"/>
    <x v="0"/>
  </r>
  <r>
    <n v="10256"/>
    <n v="53"/>
    <n v="26.2"/>
    <n v="15"/>
    <n v="0"/>
    <n v="393"/>
    <x v="7"/>
    <x v="2"/>
    <x v="7"/>
    <n v="6"/>
    <x v="7"/>
    <x v="0"/>
    <n v="8"/>
    <x v="0"/>
  </r>
  <r>
    <n v="10256"/>
    <n v="77"/>
    <n v="10.4"/>
    <n v="12"/>
    <n v="0"/>
    <n v="124.80000000000001"/>
    <x v="7"/>
    <x v="2"/>
    <x v="7"/>
    <n v="2"/>
    <x v="4"/>
    <x v="0"/>
    <n v="8"/>
    <x v="0"/>
  </r>
  <r>
    <n v="10257"/>
    <n v="27"/>
    <n v="35.1"/>
    <n v="25"/>
    <n v="0"/>
    <n v="877.5"/>
    <x v="8"/>
    <x v="5"/>
    <x v="8"/>
    <n v="3"/>
    <x v="5"/>
    <x v="0"/>
    <n v="8"/>
    <x v="0"/>
  </r>
  <r>
    <n v="10257"/>
    <n v="39"/>
    <n v="14.4"/>
    <n v="6"/>
    <n v="0"/>
    <n v="86.4"/>
    <x v="8"/>
    <x v="5"/>
    <x v="8"/>
    <n v="1"/>
    <x v="6"/>
    <x v="0"/>
    <n v="8"/>
    <x v="0"/>
  </r>
  <r>
    <n v="10257"/>
    <n v="77"/>
    <n v="10.4"/>
    <n v="15"/>
    <n v="0"/>
    <n v="156"/>
    <x v="8"/>
    <x v="5"/>
    <x v="8"/>
    <n v="2"/>
    <x v="4"/>
    <x v="0"/>
    <n v="8"/>
    <x v="0"/>
  </r>
  <r>
    <n v="10258"/>
    <n v="2"/>
    <n v="15.2"/>
    <n v="50"/>
    <n v="0.2"/>
    <n v="608"/>
    <x v="9"/>
    <x v="6"/>
    <x v="9"/>
    <n v="1"/>
    <x v="6"/>
    <x v="0"/>
    <n v="8"/>
    <x v="0"/>
  </r>
  <r>
    <n v="10258"/>
    <n v="5"/>
    <n v="17"/>
    <n v="65"/>
    <n v="0.2"/>
    <n v="884"/>
    <x v="9"/>
    <x v="6"/>
    <x v="9"/>
    <n v="2"/>
    <x v="4"/>
    <x v="0"/>
    <n v="8"/>
    <x v="0"/>
  </r>
  <r>
    <n v="10258"/>
    <n v="32"/>
    <n v="25.6"/>
    <n v="6"/>
    <n v="0.2"/>
    <n v="122.88000000000002"/>
    <x v="9"/>
    <x v="6"/>
    <x v="9"/>
    <n v="4"/>
    <x v="0"/>
    <x v="0"/>
    <n v="8"/>
    <x v="0"/>
  </r>
  <r>
    <n v="10259"/>
    <n v="21"/>
    <n v="8"/>
    <n v="10"/>
    <n v="0"/>
    <n v="80"/>
    <x v="10"/>
    <x v="7"/>
    <x v="10"/>
    <n v="3"/>
    <x v="5"/>
    <x v="0"/>
    <n v="8"/>
    <x v="0"/>
  </r>
  <r>
    <n v="10259"/>
    <n v="37"/>
    <n v="20.8"/>
    <n v="1"/>
    <n v="0"/>
    <n v="20.8"/>
    <x v="10"/>
    <x v="7"/>
    <x v="10"/>
    <n v="8"/>
    <x v="3"/>
    <x v="0"/>
    <n v="8"/>
    <x v="0"/>
  </r>
  <r>
    <n v="10260"/>
    <n v="41"/>
    <n v="7.7"/>
    <n v="16"/>
    <n v="0.25"/>
    <n v="92.4"/>
    <x v="11"/>
    <x v="1"/>
    <x v="11"/>
    <n v="8"/>
    <x v="3"/>
    <x v="0"/>
    <n v="8"/>
    <x v="0"/>
  </r>
  <r>
    <n v="10260"/>
    <n v="57"/>
    <n v="15.6"/>
    <n v="50"/>
    <n v="0"/>
    <n v="780"/>
    <x v="11"/>
    <x v="1"/>
    <x v="11"/>
    <n v="5"/>
    <x v="1"/>
    <x v="0"/>
    <n v="8"/>
    <x v="0"/>
  </r>
  <r>
    <n v="10260"/>
    <n v="62"/>
    <n v="39.4"/>
    <n v="15"/>
    <n v="0.25"/>
    <n v="443.25"/>
    <x v="11"/>
    <x v="1"/>
    <x v="11"/>
    <n v="3"/>
    <x v="5"/>
    <x v="0"/>
    <n v="8"/>
    <x v="0"/>
  </r>
  <r>
    <n v="10260"/>
    <n v="70"/>
    <n v="12"/>
    <n v="21"/>
    <n v="0.25"/>
    <n v="189"/>
    <x v="11"/>
    <x v="1"/>
    <x v="11"/>
    <n v="1"/>
    <x v="6"/>
    <x v="0"/>
    <n v="8"/>
    <x v="0"/>
  </r>
  <r>
    <n v="10261"/>
    <n v="21"/>
    <n v="8"/>
    <n v="20"/>
    <n v="0"/>
    <n v="160"/>
    <x v="12"/>
    <x v="2"/>
    <x v="2"/>
    <n v="3"/>
    <x v="5"/>
    <x v="0"/>
    <n v="8"/>
    <x v="0"/>
  </r>
  <r>
    <n v="10261"/>
    <n v="35"/>
    <n v="14.4"/>
    <n v="20"/>
    <n v="0"/>
    <n v="288"/>
    <x v="12"/>
    <x v="2"/>
    <x v="2"/>
    <n v="1"/>
    <x v="6"/>
    <x v="0"/>
    <n v="8"/>
    <x v="0"/>
  </r>
  <r>
    <n v="10262"/>
    <n v="5"/>
    <n v="17"/>
    <n v="12"/>
    <n v="0.2"/>
    <n v="163.20000000000002"/>
    <x v="13"/>
    <x v="8"/>
    <x v="12"/>
    <n v="2"/>
    <x v="4"/>
    <x v="0"/>
    <n v="8"/>
    <x v="0"/>
  </r>
  <r>
    <n v="10262"/>
    <n v="7"/>
    <n v="24"/>
    <n v="15"/>
    <n v="0"/>
    <n v="360"/>
    <x v="13"/>
    <x v="8"/>
    <x v="12"/>
    <n v="7"/>
    <x v="2"/>
    <x v="0"/>
    <n v="8"/>
    <x v="0"/>
  </r>
  <r>
    <n v="10262"/>
    <n v="56"/>
    <n v="30.4"/>
    <n v="2"/>
    <n v="0"/>
    <n v="60.8"/>
    <x v="13"/>
    <x v="8"/>
    <x v="12"/>
    <n v="5"/>
    <x v="1"/>
    <x v="0"/>
    <n v="8"/>
    <x v="0"/>
  </r>
  <r>
    <n v="10263"/>
    <n v="16"/>
    <n v="13.9"/>
    <n v="60"/>
    <n v="0.25"/>
    <n v="625.5"/>
    <x v="9"/>
    <x v="6"/>
    <x v="9"/>
    <n v="3"/>
    <x v="5"/>
    <x v="0"/>
    <n v="8"/>
    <x v="0"/>
  </r>
  <r>
    <n v="10263"/>
    <n v="24"/>
    <n v="3.6"/>
    <n v="28"/>
    <n v="0"/>
    <n v="100.8"/>
    <x v="9"/>
    <x v="6"/>
    <x v="9"/>
    <n v="1"/>
    <x v="6"/>
    <x v="0"/>
    <n v="8"/>
    <x v="0"/>
  </r>
  <r>
    <n v="10263"/>
    <n v="30"/>
    <n v="20.7"/>
    <n v="60"/>
    <n v="0.25"/>
    <n v="931.5"/>
    <x v="9"/>
    <x v="6"/>
    <x v="9"/>
    <n v="8"/>
    <x v="3"/>
    <x v="0"/>
    <n v="8"/>
    <x v="0"/>
  </r>
  <r>
    <n v="10263"/>
    <n v="74"/>
    <n v="8"/>
    <n v="36"/>
    <n v="0.25"/>
    <n v="216"/>
    <x v="9"/>
    <x v="6"/>
    <x v="9"/>
    <n v="7"/>
    <x v="2"/>
    <x v="0"/>
    <n v="8"/>
    <x v="0"/>
  </r>
  <r>
    <n v="10264"/>
    <n v="2"/>
    <n v="15.2"/>
    <n v="35"/>
    <n v="0"/>
    <n v="532"/>
    <x v="14"/>
    <x v="9"/>
    <x v="13"/>
    <n v="1"/>
    <x v="6"/>
    <x v="0"/>
    <n v="8"/>
    <x v="0"/>
  </r>
  <r>
    <n v="10264"/>
    <n v="41"/>
    <n v="7.7"/>
    <n v="25"/>
    <n v="0.15"/>
    <n v="163.625"/>
    <x v="14"/>
    <x v="9"/>
    <x v="13"/>
    <n v="8"/>
    <x v="3"/>
    <x v="0"/>
    <n v="8"/>
    <x v="0"/>
  </r>
  <r>
    <n v="10265"/>
    <n v="17"/>
    <n v="31.2"/>
    <n v="30"/>
    <n v="0"/>
    <n v="936"/>
    <x v="15"/>
    <x v="0"/>
    <x v="14"/>
    <n v="6"/>
    <x v="7"/>
    <x v="0"/>
    <n v="8"/>
    <x v="0"/>
  </r>
  <r>
    <n v="10265"/>
    <n v="70"/>
    <n v="12"/>
    <n v="20"/>
    <n v="0"/>
    <n v="240"/>
    <x v="15"/>
    <x v="0"/>
    <x v="14"/>
    <n v="1"/>
    <x v="6"/>
    <x v="0"/>
    <n v="8"/>
    <x v="0"/>
  </r>
  <r>
    <n v="10266"/>
    <n v="12"/>
    <n v="30.4"/>
    <n v="12"/>
    <n v="0.05"/>
    <n v="346.55999999999995"/>
    <x v="16"/>
    <x v="10"/>
    <x v="15"/>
    <n v="4"/>
    <x v="0"/>
    <x v="0"/>
    <n v="8"/>
    <x v="0"/>
  </r>
  <r>
    <n v="10267"/>
    <n v="40"/>
    <n v="14.7"/>
    <n v="50"/>
    <n v="0"/>
    <n v="735"/>
    <x v="17"/>
    <x v="1"/>
    <x v="16"/>
    <n v="8"/>
    <x v="3"/>
    <x v="0"/>
    <n v="8"/>
    <x v="0"/>
  </r>
  <r>
    <n v="10267"/>
    <n v="59"/>
    <n v="44"/>
    <n v="70"/>
    <n v="0.15"/>
    <n v="2618"/>
    <x v="17"/>
    <x v="1"/>
    <x v="16"/>
    <n v="4"/>
    <x v="0"/>
    <x v="0"/>
    <n v="8"/>
    <x v="0"/>
  </r>
  <r>
    <n v="10267"/>
    <n v="76"/>
    <n v="14.4"/>
    <n v="15"/>
    <n v="0.15"/>
    <n v="183.6"/>
    <x v="17"/>
    <x v="1"/>
    <x v="16"/>
    <n v="1"/>
    <x v="6"/>
    <x v="0"/>
    <n v="8"/>
    <x v="0"/>
  </r>
  <r>
    <n v="10268"/>
    <n v="29"/>
    <n v="99"/>
    <n v="10"/>
    <n v="0"/>
    <n v="990"/>
    <x v="18"/>
    <x v="5"/>
    <x v="17"/>
    <n v="6"/>
    <x v="7"/>
    <x v="0"/>
    <n v="8"/>
    <x v="0"/>
  </r>
  <r>
    <n v="10268"/>
    <n v="72"/>
    <n v="27.8"/>
    <n v="4"/>
    <n v="0"/>
    <n v="111.2"/>
    <x v="18"/>
    <x v="5"/>
    <x v="17"/>
    <n v="4"/>
    <x v="0"/>
    <x v="0"/>
    <n v="8"/>
    <x v="0"/>
  </r>
  <r>
    <n v="10269"/>
    <n v="33"/>
    <n v="2"/>
    <n v="60"/>
    <n v="0.05"/>
    <n v="114"/>
    <x v="19"/>
    <x v="8"/>
    <x v="18"/>
    <n v="4"/>
    <x v="0"/>
    <x v="0"/>
    <n v="8"/>
    <x v="0"/>
  </r>
  <r>
    <n v="10269"/>
    <n v="72"/>
    <n v="27.8"/>
    <n v="20"/>
    <n v="0.05"/>
    <n v="528.19999999999993"/>
    <x v="19"/>
    <x v="8"/>
    <x v="18"/>
    <n v="4"/>
    <x v="0"/>
    <x v="0"/>
    <n v="8"/>
    <x v="0"/>
  </r>
  <r>
    <n v="10270"/>
    <n v="36"/>
    <n v="15.2"/>
    <n v="30"/>
    <n v="0"/>
    <n v="456"/>
    <x v="16"/>
    <x v="10"/>
    <x v="15"/>
    <n v="8"/>
    <x v="3"/>
    <x v="1"/>
    <n v="9"/>
    <x v="0"/>
  </r>
  <r>
    <n v="10270"/>
    <n v="43"/>
    <n v="36.799999999999997"/>
    <n v="25"/>
    <n v="0"/>
    <n v="919.99999999999989"/>
    <x v="16"/>
    <x v="10"/>
    <x v="15"/>
    <n v="1"/>
    <x v="6"/>
    <x v="1"/>
    <n v="9"/>
    <x v="0"/>
  </r>
  <r>
    <n v="10271"/>
    <n v="33"/>
    <n v="2"/>
    <n v="24"/>
    <n v="0"/>
    <n v="48"/>
    <x v="20"/>
    <x v="8"/>
    <x v="19"/>
    <n v="4"/>
    <x v="0"/>
    <x v="1"/>
    <n v="9"/>
    <x v="0"/>
  </r>
  <r>
    <n v="10272"/>
    <n v="20"/>
    <n v="64.8"/>
    <n v="6"/>
    <n v="0"/>
    <n v="388.79999999999995"/>
    <x v="13"/>
    <x v="8"/>
    <x v="12"/>
    <n v="3"/>
    <x v="5"/>
    <x v="1"/>
    <n v="9"/>
    <x v="0"/>
  </r>
  <r>
    <n v="10272"/>
    <n v="31"/>
    <n v="10"/>
    <n v="40"/>
    <n v="0"/>
    <n v="400"/>
    <x v="13"/>
    <x v="8"/>
    <x v="12"/>
    <n v="4"/>
    <x v="0"/>
    <x v="1"/>
    <n v="9"/>
    <x v="0"/>
  </r>
  <r>
    <n v="10272"/>
    <n v="72"/>
    <n v="27.8"/>
    <n v="24"/>
    <n v="0"/>
    <n v="667.2"/>
    <x v="13"/>
    <x v="8"/>
    <x v="12"/>
    <n v="4"/>
    <x v="0"/>
    <x v="1"/>
    <n v="9"/>
    <x v="0"/>
  </r>
  <r>
    <n v="10273"/>
    <n v="10"/>
    <n v="24.8"/>
    <n v="24"/>
    <n v="0.05"/>
    <n v="565.44000000000005"/>
    <x v="21"/>
    <x v="1"/>
    <x v="20"/>
    <n v="8"/>
    <x v="3"/>
    <x v="1"/>
    <n v="9"/>
    <x v="0"/>
  </r>
  <r>
    <n v="10273"/>
    <n v="31"/>
    <n v="10"/>
    <n v="15"/>
    <n v="0.05"/>
    <n v="142.5"/>
    <x v="21"/>
    <x v="1"/>
    <x v="20"/>
    <n v="4"/>
    <x v="0"/>
    <x v="1"/>
    <n v="9"/>
    <x v="0"/>
  </r>
  <r>
    <n v="10273"/>
    <n v="33"/>
    <n v="2"/>
    <n v="20"/>
    <n v="0"/>
    <n v="40"/>
    <x v="21"/>
    <x v="1"/>
    <x v="20"/>
    <n v="4"/>
    <x v="0"/>
    <x v="1"/>
    <n v="9"/>
    <x v="0"/>
  </r>
  <r>
    <n v="10273"/>
    <n v="40"/>
    <n v="14.7"/>
    <n v="60"/>
    <n v="0.05"/>
    <n v="837.9"/>
    <x v="21"/>
    <x v="1"/>
    <x v="20"/>
    <n v="8"/>
    <x v="3"/>
    <x v="1"/>
    <n v="9"/>
    <x v="0"/>
  </r>
  <r>
    <n v="10273"/>
    <n v="76"/>
    <n v="14.4"/>
    <n v="33"/>
    <n v="0.05"/>
    <n v="451.43999999999994"/>
    <x v="21"/>
    <x v="1"/>
    <x v="20"/>
    <n v="1"/>
    <x v="6"/>
    <x v="1"/>
    <n v="9"/>
    <x v="0"/>
  </r>
  <r>
    <n v="10274"/>
    <n v="71"/>
    <n v="17.2"/>
    <n v="20"/>
    <n v="0"/>
    <n v="344"/>
    <x v="0"/>
    <x v="0"/>
    <x v="0"/>
    <n v="4"/>
    <x v="0"/>
    <x v="1"/>
    <n v="9"/>
    <x v="0"/>
  </r>
  <r>
    <n v="10274"/>
    <n v="72"/>
    <n v="27.8"/>
    <n v="7"/>
    <n v="0"/>
    <n v="194.6"/>
    <x v="0"/>
    <x v="0"/>
    <x v="0"/>
    <n v="4"/>
    <x v="0"/>
    <x v="1"/>
    <n v="9"/>
    <x v="0"/>
  </r>
  <r>
    <n v="10275"/>
    <n v="24"/>
    <n v="3.6"/>
    <n v="12"/>
    <n v="0.05"/>
    <n v="41.04"/>
    <x v="22"/>
    <x v="11"/>
    <x v="21"/>
    <n v="1"/>
    <x v="6"/>
    <x v="1"/>
    <n v="9"/>
    <x v="0"/>
  </r>
  <r>
    <n v="10275"/>
    <n v="59"/>
    <n v="44"/>
    <n v="6"/>
    <n v="0.05"/>
    <n v="250.79999999999998"/>
    <x v="22"/>
    <x v="11"/>
    <x v="21"/>
    <n v="4"/>
    <x v="0"/>
    <x v="1"/>
    <n v="9"/>
    <x v="0"/>
  </r>
  <r>
    <n v="10276"/>
    <n v="10"/>
    <n v="24.8"/>
    <n v="15"/>
    <n v="0"/>
    <n v="372"/>
    <x v="23"/>
    <x v="7"/>
    <x v="10"/>
    <n v="8"/>
    <x v="3"/>
    <x v="1"/>
    <n v="9"/>
    <x v="0"/>
  </r>
  <r>
    <n v="10276"/>
    <n v="13"/>
    <n v="4.8"/>
    <n v="10"/>
    <n v="0"/>
    <n v="48"/>
    <x v="23"/>
    <x v="7"/>
    <x v="10"/>
    <n v="8"/>
    <x v="3"/>
    <x v="1"/>
    <n v="9"/>
    <x v="0"/>
  </r>
  <r>
    <n v="10277"/>
    <n v="28"/>
    <n v="36.4"/>
    <n v="20"/>
    <n v="0"/>
    <n v="728"/>
    <x v="24"/>
    <x v="1"/>
    <x v="22"/>
    <n v="7"/>
    <x v="2"/>
    <x v="1"/>
    <n v="9"/>
    <x v="0"/>
  </r>
  <r>
    <n v="10277"/>
    <n v="62"/>
    <n v="39.4"/>
    <n v="12"/>
    <n v="0"/>
    <n v="472.79999999999995"/>
    <x v="24"/>
    <x v="1"/>
    <x v="22"/>
    <n v="3"/>
    <x v="5"/>
    <x v="1"/>
    <n v="9"/>
    <x v="0"/>
  </r>
  <r>
    <n v="10278"/>
    <n v="44"/>
    <n v="15.5"/>
    <n v="16"/>
    <n v="0"/>
    <n v="248"/>
    <x v="25"/>
    <x v="9"/>
    <x v="23"/>
    <n v="2"/>
    <x v="4"/>
    <x v="1"/>
    <n v="9"/>
    <x v="0"/>
  </r>
  <r>
    <n v="10278"/>
    <n v="59"/>
    <n v="44"/>
    <n v="15"/>
    <n v="0"/>
    <n v="660"/>
    <x v="25"/>
    <x v="9"/>
    <x v="23"/>
    <n v="4"/>
    <x v="0"/>
    <x v="1"/>
    <n v="9"/>
    <x v="0"/>
  </r>
  <r>
    <n v="10278"/>
    <n v="63"/>
    <n v="35.1"/>
    <n v="8"/>
    <n v="0"/>
    <n v="280.8"/>
    <x v="25"/>
    <x v="9"/>
    <x v="23"/>
    <n v="2"/>
    <x v="4"/>
    <x v="1"/>
    <n v="9"/>
    <x v="0"/>
  </r>
  <r>
    <n v="10278"/>
    <n v="73"/>
    <n v="12"/>
    <n v="25"/>
    <n v="0"/>
    <n v="300"/>
    <x v="25"/>
    <x v="9"/>
    <x v="23"/>
    <n v="8"/>
    <x v="3"/>
    <x v="1"/>
    <n v="9"/>
    <x v="0"/>
  </r>
  <r>
    <n v="10279"/>
    <n v="17"/>
    <n v="31.2"/>
    <n v="15"/>
    <n v="0.25"/>
    <n v="351"/>
    <x v="26"/>
    <x v="1"/>
    <x v="24"/>
    <n v="6"/>
    <x v="7"/>
    <x v="1"/>
    <n v="9"/>
    <x v="0"/>
  </r>
  <r>
    <n v="10280"/>
    <n v="24"/>
    <n v="3.6"/>
    <n v="12"/>
    <n v="0"/>
    <n v="43.2"/>
    <x v="25"/>
    <x v="9"/>
    <x v="23"/>
    <n v="1"/>
    <x v="6"/>
    <x v="1"/>
    <n v="9"/>
    <x v="0"/>
  </r>
  <r>
    <n v="10280"/>
    <n v="55"/>
    <n v="19.2"/>
    <n v="20"/>
    <n v="0"/>
    <n v="384"/>
    <x v="25"/>
    <x v="9"/>
    <x v="23"/>
    <n v="6"/>
    <x v="7"/>
    <x v="1"/>
    <n v="9"/>
    <x v="0"/>
  </r>
  <r>
    <n v="10280"/>
    <n v="75"/>
    <n v="6.2"/>
    <n v="30"/>
    <n v="0"/>
    <n v="186"/>
    <x v="25"/>
    <x v="9"/>
    <x v="23"/>
    <n v="1"/>
    <x v="6"/>
    <x v="1"/>
    <n v="9"/>
    <x v="0"/>
  </r>
  <r>
    <n v="10281"/>
    <n v="19"/>
    <n v="7.3"/>
    <n v="1"/>
    <n v="0"/>
    <n v="7.3"/>
    <x v="27"/>
    <x v="12"/>
    <x v="25"/>
    <n v="3"/>
    <x v="5"/>
    <x v="1"/>
    <n v="9"/>
    <x v="0"/>
  </r>
  <r>
    <n v="10281"/>
    <n v="24"/>
    <n v="3.6"/>
    <n v="6"/>
    <n v="0"/>
    <n v="21.6"/>
    <x v="27"/>
    <x v="12"/>
    <x v="25"/>
    <n v="1"/>
    <x v="6"/>
    <x v="1"/>
    <n v="9"/>
    <x v="0"/>
  </r>
  <r>
    <n v="10281"/>
    <n v="35"/>
    <n v="14.4"/>
    <n v="4"/>
    <n v="0"/>
    <n v="57.6"/>
    <x v="27"/>
    <x v="12"/>
    <x v="25"/>
    <n v="1"/>
    <x v="6"/>
    <x v="1"/>
    <n v="9"/>
    <x v="0"/>
  </r>
  <r>
    <n v="10282"/>
    <n v="30"/>
    <n v="20.7"/>
    <n v="6"/>
    <n v="0"/>
    <n v="124.19999999999999"/>
    <x v="27"/>
    <x v="12"/>
    <x v="25"/>
    <n v="8"/>
    <x v="3"/>
    <x v="1"/>
    <n v="9"/>
    <x v="0"/>
  </r>
  <r>
    <n v="10282"/>
    <n v="57"/>
    <n v="15.6"/>
    <n v="2"/>
    <n v="0"/>
    <n v="31.2"/>
    <x v="27"/>
    <x v="12"/>
    <x v="25"/>
    <n v="5"/>
    <x v="1"/>
    <x v="1"/>
    <n v="9"/>
    <x v="0"/>
  </r>
  <r>
    <n v="10283"/>
    <n v="15"/>
    <n v="12.4"/>
    <n v="20"/>
    <n v="0"/>
    <n v="248"/>
    <x v="28"/>
    <x v="5"/>
    <x v="26"/>
    <n v="2"/>
    <x v="4"/>
    <x v="1"/>
    <n v="9"/>
    <x v="0"/>
  </r>
  <r>
    <n v="10283"/>
    <n v="19"/>
    <n v="7.3"/>
    <n v="18"/>
    <n v="0"/>
    <n v="131.4"/>
    <x v="28"/>
    <x v="5"/>
    <x v="26"/>
    <n v="3"/>
    <x v="5"/>
    <x v="1"/>
    <n v="9"/>
    <x v="0"/>
  </r>
  <r>
    <n v="10283"/>
    <n v="60"/>
    <n v="27.2"/>
    <n v="35"/>
    <n v="0"/>
    <n v="952"/>
    <x v="28"/>
    <x v="5"/>
    <x v="26"/>
    <n v="4"/>
    <x v="0"/>
    <x v="1"/>
    <n v="9"/>
    <x v="0"/>
  </r>
  <r>
    <n v="10283"/>
    <n v="72"/>
    <n v="27.8"/>
    <n v="3"/>
    <n v="0"/>
    <n v="83.4"/>
    <x v="28"/>
    <x v="5"/>
    <x v="26"/>
    <n v="4"/>
    <x v="0"/>
    <x v="1"/>
    <n v="9"/>
    <x v="0"/>
  </r>
  <r>
    <n v="10284"/>
    <n v="27"/>
    <n v="35.1"/>
    <n v="15"/>
    <n v="0.25"/>
    <n v="394.875"/>
    <x v="26"/>
    <x v="1"/>
    <x v="24"/>
    <n v="3"/>
    <x v="5"/>
    <x v="1"/>
    <n v="9"/>
    <x v="0"/>
  </r>
  <r>
    <n v="10284"/>
    <n v="44"/>
    <n v="15.5"/>
    <n v="21"/>
    <n v="0"/>
    <n v="325.5"/>
    <x v="26"/>
    <x v="1"/>
    <x v="24"/>
    <n v="2"/>
    <x v="4"/>
    <x v="1"/>
    <n v="9"/>
    <x v="0"/>
  </r>
  <r>
    <n v="10284"/>
    <n v="60"/>
    <n v="27.2"/>
    <n v="20"/>
    <n v="0.25"/>
    <n v="408"/>
    <x v="26"/>
    <x v="1"/>
    <x v="24"/>
    <n v="4"/>
    <x v="0"/>
    <x v="1"/>
    <n v="9"/>
    <x v="0"/>
  </r>
  <r>
    <n v="10284"/>
    <n v="67"/>
    <n v="11.2"/>
    <n v="5"/>
    <n v="0.25"/>
    <n v="42"/>
    <x v="26"/>
    <x v="1"/>
    <x v="24"/>
    <n v="1"/>
    <x v="6"/>
    <x v="1"/>
    <n v="9"/>
    <x v="0"/>
  </r>
  <r>
    <n v="10285"/>
    <n v="1"/>
    <n v="14.4"/>
    <n v="45"/>
    <n v="0.2"/>
    <n v="518.4"/>
    <x v="21"/>
    <x v="1"/>
    <x v="20"/>
    <n v="1"/>
    <x v="6"/>
    <x v="1"/>
    <n v="9"/>
    <x v="0"/>
  </r>
  <r>
    <n v="10285"/>
    <n v="40"/>
    <n v="14.7"/>
    <n v="40"/>
    <n v="0.2"/>
    <n v="470.40000000000003"/>
    <x v="21"/>
    <x v="1"/>
    <x v="20"/>
    <n v="8"/>
    <x v="3"/>
    <x v="1"/>
    <n v="9"/>
    <x v="0"/>
  </r>
  <r>
    <n v="10285"/>
    <n v="53"/>
    <n v="26.2"/>
    <n v="36"/>
    <n v="0.2"/>
    <n v="754.56"/>
    <x v="21"/>
    <x v="1"/>
    <x v="20"/>
    <n v="6"/>
    <x v="7"/>
    <x v="1"/>
    <n v="9"/>
    <x v="0"/>
  </r>
  <r>
    <n v="10286"/>
    <n v="35"/>
    <n v="14.4"/>
    <n v="100"/>
    <n v="0"/>
    <n v="1440"/>
    <x v="21"/>
    <x v="1"/>
    <x v="20"/>
    <n v="1"/>
    <x v="6"/>
    <x v="1"/>
    <n v="9"/>
    <x v="0"/>
  </r>
  <r>
    <n v="10286"/>
    <n v="62"/>
    <n v="39.4"/>
    <n v="40"/>
    <n v="0"/>
    <n v="1576"/>
    <x v="21"/>
    <x v="1"/>
    <x v="20"/>
    <n v="3"/>
    <x v="5"/>
    <x v="1"/>
    <n v="9"/>
    <x v="0"/>
  </r>
  <r>
    <n v="10287"/>
    <n v="16"/>
    <n v="13.9"/>
    <n v="40"/>
    <n v="0.15"/>
    <n v="472.59999999999997"/>
    <x v="29"/>
    <x v="2"/>
    <x v="2"/>
    <n v="3"/>
    <x v="5"/>
    <x v="1"/>
    <n v="9"/>
    <x v="0"/>
  </r>
  <r>
    <n v="10287"/>
    <n v="34"/>
    <n v="11.2"/>
    <n v="20"/>
    <n v="0"/>
    <n v="224"/>
    <x v="29"/>
    <x v="2"/>
    <x v="2"/>
    <n v="1"/>
    <x v="6"/>
    <x v="1"/>
    <n v="9"/>
    <x v="0"/>
  </r>
  <r>
    <n v="10287"/>
    <n v="46"/>
    <n v="9.6"/>
    <n v="15"/>
    <n v="0.15"/>
    <n v="122.39999999999999"/>
    <x v="29"/>
    <x v="2"/>
    <x v="2"/>
    <n v="8"/>
    <x v="3"/>
    <x v="1"/>
    <n v="9"/>
    <x v="0"/>
  </r>
  <r>
    <n v="10288"/>
    <n v="54"/>
    <n v="5.9"/>
    <n v="10"/>
    <n v="0.1"/>
    <n v="53.1"/>
    <x v="30"/>
    <x v="11"/>
    <x v="27"/>
    <n v="6"/>
    <x v="7"/>
    <x v="1"/>
    <n v="9"/>
    <x v="0"/>
  </r>
  <r>
    <n v="10288"/>
    <n v="68"/>
    <n v="10"/>
    <n v="3"/>
    <n v="0.1"/>
    <n v="27"/>
    <x v="30"/>
    <x v="11"/>
    <x v="27"/>
    <n v="3"/>
    <x v="5"/>
    <x v="1"/>
    <n v="9"/>
    <x v="0"/>
  </r>
  <r>
    <n v="10289"/>
    <n v="3"/>
    <n v="8"/>
    <n v="30"/>
    <n v="0"/>
    <n v="240"/>
    <x v="31"/>
    <x v="13"/>
    <x v="28"/>
    <n v="2"/>
    <x v="4"/>
    <x v="1"/>
    <n v="9"/>
    <x v="0"/>
  </r>
  <r>
    <n v="10289"/>
    <n v="64"/>
    <n v="26.6"/>
    <n v="9"/>
    <n v="0"/>
    <n v="239.4"/>
    <x v="31"/>
    <x v="13"/>
    <x v="28"/>
    <n v="5"/>
    <x v="1"/>
    <x v="1"/>
    <n v="9"/>
    <x v="0"/>
  </r>
  <r>
    <n v="10290"/>
    <n v="5"/>
    <n v="17"/>
    <n v="20"/>
    <n v="0"/>
    <n v="340"/>
    <x v="32"/>
    <x v="2"/>
    <x v="29"/>
    <n v="2"/>
    <x v="4"/>
    <x v="1"/>
    <n v="9"/>
    <x v="0"/>
  </r>
  <r>
    <n v="10290"/>
    <n v="29"/>
    <n v="99"/>
    <n v="15"/>
    <n v="0"/>
    <n v="1485"/>
    <x v="32"/>
    <x v="2"/>
    <x v="29"/>
    <n v="6"/>
    <x v="7"/>
    <x v="1"/>
    <n v="9"/>
    <x v="0"/>
  </r>
  <r>
    <n v="10290"/>
    <n v="49"/>
    <n v="16"/>
    <n v="15"/>
    <n v="0"/>
    <n v="240"/>
    <x v="32"/>
    <x v="2"/>
    <x v="29"/>
    <n v="3"/>
    <x v="5"/>
    <x v="1"/>
    <n v="9"/>
    <x v="0"/>
  </r>
  <r>
    <n v="10290"/>
    <n v="77"/>
    <n v="10.4"/>
    <n v="10"/>
    <n v="0"/>
    <n v="104"/>
    <x v="32"/>
    <x v="2"/>
    <x v="29"/>
    <n v="2"/>
    <x v="4"/>
    <x v="1"/>
    <n v="9"/>
    <x v="0"/>
  </r>
  <r>
    <n v="10291"/>
    <n v="13"/>
    <n v="4.8"/>
    <n v="20"/>
    <n v="0.1"/>
    <n v="86.4"/>
    <x v="12"/>
    <x v="2"/>
    <x v="2"/>
    <n v="8"/>
    <x v="3"/>
    <x v="1"/>
    <n v="9"/>
    <x v="0"/>
  </r>
  <r>
    <n v="10291"/>
    <n v="44"/>
    <n v="15.5"/>
    <n v="24"/>
    <n v="0.1"/>
    <n v="334.8"/>
    <x v="12"/>
    <x v="2"/>
    <x v="2"/>
    <n v="2"/>
    <x v="4"/>
    <x v="1"/>
    <n v="9"/>
    <x v="0"/>
  </r>
  <r>
    <n v="10291"/>
    <n v="51"/>
    <n v="42.4"/>
    <n v="2"/>
    <n v="0.1"/>
    <n v="76.319999999999993"/>
    <x v="12"/>
    <x v="2"/>
    <x v="2"/>
    <n v="7"/>
    <x v="2"/>
    <x v="1"/>
    <n v="9"/>
    <x v="0"/>
  </r>
  <r>
    <n v="10292"/>
    <n v="20"/>
    <n v="64.8"/>
    <n v="20"/>
    <n v="0"/>
    <n v="1296"/>
    <x v="33"/>
    <x v="2"/>
    <x v="29"/>
    <n v="3"/>
    <x v="5"/>
    <x v="1"/>
    <n v="9"/>
    <x v="0"/>
  </r>
  <r>
    <n v="10293"/>
    <n v="18"/>
    <n v="50"/>
    <n v="12"/>
    <n v="0"/>
    <n v="600"/>
    <x v="23"/>
    <x v="7"/>
    <x v="10"/>
    <n v="8"/>
    <x v="3"/>
    <x v="1"/>
    <n v="9"/>
    <x v="0"/>
  </r>
  <r>
    <n v="10293"/>
    <n v="24"/>
    <n v="3.6"/>
    <n v="10"/>
    <n v="0"/>
    <n v="36"/>
    <x v="23"/>
    <x v="7"/>
    <x v="10"/>
    <n v="1"/>
    <x v="6"/>
    <x v="1"/>
    <n v="9"/>
    <x v="0"/>
  </r>
  <r>
    <n v="10293"/>
    <n v="63"/>
    <n v="35.1"/>
    <n v="5"/>
    <n v="0"/>
    <n v="175.5"/>
    <x v="23"/>
    <x v="7"/>
    <x v="10"/>
    <n v="2"/>
    <x v="4"/>
    <x v="1"/>
    <n v="9"/>
    <x v="0"/>
  </r>
  <r>
    <n v="10293"/>
    <n v="75"/>
    <n v="6.2"/>
    <n v="6"/>
    <n v="0"/>
    <n v="37.200000000000003"/>
    <x v="23"/>
    <x v="7"/>
    <x v="10"/>
    <n v="1"/>
    <x v="6"/>
    <x v="1"/>
    <n v="9"/>
    <x v="0"/>
  </r>
  <r>
    <n v="10294"/>
    <n v="1"/>
    <n v="14.4"/>
    <n v="18"/>
    <n v="0"/>
    <n v="259.2"/>
    <x v="13"/>
    <x v="8"/>
    <x v="12"/>
    <n v="1"/>
    <x v="6"/>
    <x v="1"/>
    <n v="9"/>
    <x v="0"/>
  </r>
  <r>
    <n v="10294"/>
    <n v="17"/>
    <n v="31.2"/>
    <n v="15"/>
    <n v="0"/>
    <n v="468"/>
    <x v="13"/>
    <x v="8"/>
    <x v="12"/>
    <n v="6"/>
    <x v="7"/>
    <x v="1"/>
    <n v="9"/>
    <x v="0"/>
  </r>
  <r>
    <n v="10294"/>
    <n v="43"/>
    <n v="36.799999999999997"/>
    <n v="15"/>
    <n v="0"/>
    <n v="552"/>
    <x v="13"/>
    <x v="8"/>
    <x v="12"/>
    <n v="1"/>
    <x v="6"/>
    <x v="1"/>
    <n v="9"/>
    <x v="0"/>
  </r>
  <r>
    <n v="10294"/>
    <n v="60"/>
    <n v="27.2"/>
    <n v="21"/>
    <n v="0"/>
    <n v="571.19999999999993"/>
    <x v="13"/>
    <x v="8"/>
    <x v="12"/>
    <n v="4"/>
    <x v="0"/>
    <x v="1"/>
    <n v="9"/>
    <x v="0"/>
  </r>
  <r>
    <n v="10294"/>
    <n v="75"/>
    <n v="6.2"/>
    <n v="6"/>
    <n v="0"/>
    <n v="37.200000000000003"/>
    <x v="13"/>
    <x v="8"/>
    <x v="12"/>
    <n v="1"/>
    <x v="6"/>
    <x v="1"/>
    <n v="9"/>
    <x v="0"/>
  </r>
  <r>
    <n v="10295"/>
    <n v="56"/>
    <n v="30.4"/>
    <n v="4"/>
    <n v="0"/>
    <n v="121.6"/>
    <x v="0"/>
    <x v="0"/>
    <x v="0"/>
    <n v="5"/>
    <x v="1"/>
    <x v="2"/>
    <n v="10"/>
    <x v="0"/>
  </r>
  <r>
    <n v="10296"/>
    <n v="11"/>
    <n v="16.8"/>
    <n v="12"/>
    <n v="0"/>
    <n v="201.60000000000002"/>
    <x v="28"/>
    <x v="5"/>
    <x v="26"/>
    <n v="4"/>
    <x v="0"/>
    <x v="2"/>
    <n v="10"/>
    <x v="0"/>
  </r>
  <r>
    <n v="10296"/>
    <n v="16"/>
    <n v="13.9"/>
    <n v="30"/>
    <n v="0"/>
    <n v="417"/>
    <x v="28"/>
    <x v="5"/>
    <x v="26"/>
    <n v="3"/>
    <x v="5"/>
    <x v="2"/>
    <n v="10"/>
    <x v="0"/>
  </r>
  <r>
    <n v="10296"/>
    <n v="69"/>
    <n v="28.8"/>
    <n v="15"/>
    <n v="0"/>
    <n v="432"/>
    <x v="28"/>
    <x v="5"/>
    <x v="26"/>
    <n v="4"/>
    <x v="0"/>
    <x v="2"/>
    <n v="10"/>
    <x v="0"/>
  </r>
  <r>
    <n v="10297"/>
    <n v="39"/>
    <n v="14.4"/>
    <n v="60"/>
    <n v="0"/>
    <n v="864"/>
    <x v="15"/>
    <x v="0"/>
    <x v="14"/>
    <n v="1"/>
    <x v="6"/>
    <x v="2"/>
    <n v="10"/>
    <x v="0"/>
  </r>
  <r>
    <n v="10297"/>
    <n v="72"/>
    <n v="27.8"/>
    <n v="20"/>
    <n v="0"/>
    <n v="556"/>
    <x v="15"/>
    <x v="0"/>
    <x v="14"/>
    <n v="4"/>
    <x v="0"/>
    <x v="2"/>
    <n v="10"/>
    <x v="0"/>
  </r>
  <r>
    <n v="10298"/>
    <n v="2"/>
    <n v="15.2"/>
    <n v="40"/>
    <n v="0"/>
    <n v="608"/>
    <x v="34"/>
    <x v="14"/>
    <x v="30"/>
    <n v="1"/>
    <x v="6"/>
    <x v="2"/>
    <n v="10"/>
    <x v="0"/>
  </r>
  <r>
    <n v="10298"/>
    <n v="36"/>
    <n v="15.2"/>
    <n v="40"/>
    <n v="0.25"/>
    <n v="456"/>
    <x v="34"/>
    <x v="14"/>
    <x v="30"/>
    <n v="8"/>
    <x v="3"/>
    <x v="2"/>
    <n v="10"/>
    <x v="0"/>
  </r>
  <r>
    <n v="10298"/>
    <n v="59"/>
    <n v="44"/>
    <n v="30"/>
    <n v="0.25"/>
    <n v="990"/>
    <x v="34"/>
    <x v="14"/>
    <x v="30"/>
    <n v="4"/>
    <x v="0"/>
    <x v="2"/>
    <n v="10"/>
    <x v="0"/>
  </r>
  <r>
    <n v="10298"/>
    <n v="62"/>
    <n v="39.4"/>
    <n v="15"/>
    <n v="0"/>
    <n v="591"/>
    <x v="34"/>
    <x v="14"/>
    <x v="30"/>
    <n v="3"/>
    <x v="5"/>
    <x v="2"/>
    <n v="10"/>
    <x v="0"/>
  </r>
  <r>
    <n v="10299"/>
    <n v="19"/>
    <n v="7.3"/>
    <n v="15"/>
    <n v="0"/>
    <n v="109.5"/>
    <x v="29"/>
    <x v="2"/>
    <x v="2"/>
    <n v="3"/>
    <x v="5"/>
    <x v="2"/>
    <n v="10"/>
    <x v="0"/>
  </r>
  <r>
    <n v="10299"/>
    <n v="70"/>
    <n v="12"/>
    <n v="20"/>
    <n v="0"/>
    <n v="240"/>
    <x v="29"/>
    <x v="2"/>
    <x v="2"/>
    <n v="1"/>
    <x v="6"/>
    <x v="2"/>
    <n v="10"/>
    <x v="0"/>
  </r>
  <r>
    <n v="10300"/>
    <n v="66"/>
    <n v="13.6"/>
    <n v="30"/>
    <n v="0"/>
    <n v="408"/>
    <x v="22"/>
    <x v="11"/>
    <x v="21"/>
    <n v="2"/>
    <x v="4"/>
    <x v="2"/>
    <n v="10"/>
    <x v="0"/>
  </r>
  <r>
    <n v="10300"/>
    <n v="68"/>
    <n v="10"/>
    <n v="20"/>
    <n v="0"/>
    <n v="200"/>
    <x v="22"/>
    <x v="11"/>
    <x v="21"/>
    <n v="3"/>
    <x v="5"/>
    <x v="2"/>
    <n v="10"/>
    <x v="0"/>
  </r>
  <r>
    <n v="10301"/>
    <n v="40"/>
    <n v="14.7"/>
    <n v="10"/>
    <n v="0"/>
    <n v="147"/>
    <x v="35"/>
    <x v="1"/>
    <x v="31"/>
    <n v="8"/>
    <x v="3"/>
    <x v="2"/>
    <n v="10"/>
    <x v="0"/>
  </r>
  <r>
    <n v="10301"/>
    <n v="56"/>
    <n v="30.4"/>
    <n v="20"/>
    <n v="0"/>
    <n v="608"/>
    <x v="35"/>
    <x v="1"/>
    <x v="31"/>
    <n v="5"/>
    <x v="1"/>
    <x v="2"/>
    <n v="10"/>
    <x v="0"/>
  </r>
  <r>
    <n v="10302"/>
    <n v="17"/>
    <n v="31.2"/>
    <n v="40"/>
    <n v="0"/>
    <n v="1248"/>
    <x v="4"/>
    <x v="3"/>
    <x v="4"/>
    <n v="6"/>
    <x v="7"/>
    <x v="2"/>
    <n v="10"/>
    <x v="0"/>
  </r>
  <r>
    <n v="10302"/>
    <n v="28"/>
    <n v="36.4"/>
    <n v="28"/>
    <n v="0"/>
    <n v="1019.1999999999999"/>
    <x v="4"/>
    <x v="3"/>
    <x v="4"/>
    <n v="7"/>
    <x v="2"/>
    <x v="2"/>
    <n v="10"/>
    <x v="0"/>
  </r>
  <r>
    <n v="10302"/>
    <n v="43"/>
    <n v="36.799999999999997"/>
    <n v="12"/>
    <n v="0"/>
    <n v="441.59999999999997"/>
    <x v="4"/>
    <x v="3"/>
    <x v="4"/>
    <n v="1"/>
    <x v="6"/>
    <x v="2"/>
    <n v="10"/>
    <x v="0"/>
  </r>
  <r>
    <n v="10303"/>
    <n v="40"/>
    <n v="14.7"/>
    <n v="40"/>
    <n v="0.1"/>
    <n v="529.20000000000005"/>
    <x v="36"/>
    <x v="12"/>
    <x v="32"/>
    <n v="8"/>
    <x v="3"/>
    <x v="2"/>
    <n v="10"/>
    <x v="0"/>
  </r>
  <r>
    <n v="10303"/>
    <n v="65"/>
    <n v="16.8"/>
    <n v="30"/>
    <n v="0.1"/>
    <n v="453.6"/>
    <x v="36"/>
    <x v="12"/>
    <x v="32"/>
    <n v="2"/>
    <x v="4"/>
    <x v="2"/>
    <n v="10"/>
    <x v="0"/>
  </r>
  <r>
    <n v="10303"/>
    <n v="68"/>
    <n v="10"/>
    <n v="15"/>
    <n v="0.1"/>
    <n v="135"/>
    <x v="36"/>
    <x v="12"/>
    <x v="32"/>
    <n v="3"/>
    <x v="5"/>
    <x v="2"/>
    <n v="10"/>
    <x v="0"/>
  </r>
  <r>
    <n v="10304"/>
    <n v="49"/>
    <n v="16"/>
    <n v="30"/>
    <n v="0"/>
    <n v="480"/>
    <x v="23"/>
    <x v="7"/>
    <x v="10"/>
    <n v="3"/>
    <x v="5"/>
    <x v="2"/>
    <n v="10"/>
    <x v="0"/>
  </r>
  <r>
    <n v="10304"/>
    <n v="59"/>
    <n v="44"/>
    <n v="10"/>
    <n v="0"/>
    <n v="440"/>
    <x v="23"/>
    <x v="7"/>
    <x v="10"/>
    <n v="4"/>
    <x v="0"/>
    <x v="2"/>
    <n v="10"/>
    <x v="0"/>
  </r>
  <r>
    <n v="10304"/>
    <n v="71"/>
    <n v="17.2"/>
    <n v="2"/>
    <n v="0"/>
    <n v="34.4"/>
    <x v="23"/>
    <x v="7"/>
    <x v="10"/>
    <n v="4"/>
    <x v="0"/>
    <x v="2"/>
    <n v="10"/>
    <x v="0"/>
  </r>
  <r>
    <n v="10305"/>
    <n v="18"/>
    <n v="50"/>
    <n v="25"/>
    <n v="0.1"/>
    <n v="1125"/>
    <x v="37"/>
    <x v="8"/>
    <x v="33"/>
    <n v="8"/>
    <x v="3"/>
    <x v="2"/>
    <n v="10"/>
    <x v="0"/>
  </r>
  <r>
    <n v="10305"/>
    <n v="29"/>
    <n v="99"/>
    <n v="25"/>
    <n v="0.1"/>
    <n v="2227.5"/>
    <x v="37"/>
    <x v="8"/>
    <x v="33"/>
    <n v="6"/>
    <x v="7"/>
    <x v="2"/>
    <n v="10"/>
    <x v="0"/>
  </r>
  <r>
    <n v="10305"/>
    <n v="39"/>
    <n v="14.4"/>
    <n v="30"/>
    <n v="0.1"/>
    <n v="388.8"/>
    <x v="37"/>
    <x v="8"/>
    <x v="33"/>
    <n v="1"/>
    <x v="6"/>
    <x v="2"/>
    <n v="10"/>
    <x v="0"/>
  </r>
  <r>
    <n v="10306"/>
    <n v="30"/>
    <n v="20.7"/>
    <n v="10"/>
    <n v="0"/>
    <n v="207"/>
    <x v="27"/>
    <x v="12"/>
    <x v="25"/>
    <n v="8"/>
    <x v="3"/>
    <x v="2"/>
    <n v="10"/>
    <x v="0"/>
  </r>
  <r>
    <n v="10306"/>
    <n v="53"/>
    <n v="26.2"/>
    <n v="10"/>
    <n v="0"/>
    <n v="262"/>
    <x v="27"/>
    <x v="12"/>
    <x v="25"/>
    <n v="6"/>
    <x v="7"/>
    <x v="2"/>
    <n v="10"/>
    <x v="0"/>
  </r>
  <r>
    <n v="10306"/>
    <n v="54"/>
    <n v="5.9"/>
    <n v="5"/>
    <n v="0"/>
    <n v="29.5"/>
    <x v="27"/>
    <x v="12"/>
    <x v="25"/>
    <n v="6"/>
    <x v="7"/>
    <x v="2"/>
    <n v="10"/>
    <x v="0"/>
  </r>
  <r>
    <n v="10307"/>
    <n v="62"/>
    <n v="39.4"/>
    <n v="10"/>
    <n v="0"/>
    <n v="394"/>
    <x v="38"/>
    <x v="8"/>
    <x v="34"/>
    <n v="3"/>
    <x v="5"/>
    <x v="2"/>
    <n v="10"/>
    <x v="0"/>
  </r>
  <r>
    <n v="10307"/>
    <n v="68"/>
    <n v="10"/>
    <n v="3"/>
    <n v="0"/>
    <n v="30"/>
    <x v="38"/>
    <x v="8"/>
    <x v="34"/>
    <n v="3"/>
    <x v="5"/>
    <x v="2"/>
    <n v="10"/>
    <x v="0"/>
  </r>
  <r>
    <n v="10308"/>
    <n v="69"/>
    <n v="28.8"/>
    <n v="1"/>
    <n v="0"/>
    <n v="28.8"/>
    <x v="39"/>
    <x v="7"/>
    <x v="10"/>
    <n v="4"/>
    <x v="0"/>
    <x v="2"/>
    <n v="10"/>
    <x v="0"/>
  </r>
  <r>
    <n v="10308"/>
    <n v="70"/>
    <n v="12"/>
    <n v="5"/>
    <n v="0"/>
    <n v="60"/>
    <x v="39"/>
    <x v="7"/>
    <x v="10"/>
    <n v="1"/>
    <x v="6"/>
    <x v="2"/>
    <n v="10"/>
    <x v="0"/>
  </r>
  <r>
    <n v="10309"/>
    <n v="4"/>
    <n v="17.600000000000001"/>
    <n v="20"/>
    <n v="0"/>
    <n v="352"/>
    <x v="34"/>
    <x v="14"/>
    <x v="30"/>
    <n v="2"/>
    <x v="4"/>
    <x v="2"/>
    <n v="10"/>
    <x v="0"/>
  </r>
  <r>
    <n v="10309"/>
    <n v="6"/>
    <n v="20"/>
    <n v="30"/>
    <n v="0"/>
    <n v="600"/>
    <x v="34"/>
    <x v="14"/>
    <x v="30"/>
    <n v="2"/>
    <x v="4"/>
    <x v="2"/>
    <n v="10"/>
    <x v="0"/>
  </r>
  <r>
    <n v="10309"/>
    <n v="42"/>
    <n v="11.2"/>
    <n v="2"/>
    <n v="0"/>
    <n v="22.4"/>
    <x v="34"/>
    <x v="14"/>
    <x v="30"/>
    <n v="5"/>
    <x v="1"/>
    <x v="2"/>
    <n v="10"/>
    <x v="0"/>
  </r>
  <r>
    <n v="10309"/>
    <n v="43"/>
    <n v="36.799999999999997"/>
    <n v="20"/>
    <n v="0"/>
    <n v="736"/>
    <x v="34"/>
    <x v="14"/>
    <x v="30"/>
    <n v="1"/>
    <x v="6"/>
    <x v="2"/>
    <n v="10"/>
    <x v="0"/>
  </r>
  <r>
    <n v="10309"/>
    <n v="71"/>
    <n v="17.2"/>
    <n v="3"/>
    <n v="0"/>
    <n v="51.599999999999994"/>
    <x v="34"/>
    <x v="14"/>
    <x v="30"/>
    <n v="4"/>
    <x v="0"/>
    <x v="2"/>
    <n v="10"/>
    <x v="0"/>
  </r>
  <r>
    <n v="10310"/>
    <n v="16"/>
    <n v="13.9"/>
    <n v="10"/>
    <n v="0"/>
    <n v="139"/>
    <x v="40"/>
    <x v="8"/>
    <x v="34"/>
    <n v="3"/>
    <x v="5"/>
    <x v="2"/>
    <n v="10"/>
    <x v="0"/>
  </r>
  <r>
    <n v="10310"/>
    <n v="62"/>
    <n v="39.4"/>
    <n v="5"/>
    <n v="0"/>
    <n v="197"/>
    <x v="40"/>
    <x v="8"/>
    <x v="34"/>
    <n v="3"/>
    <x v="5"/>
    <x v="2"/>
    <n v="10"/>
    <x v="0"/>
  </r>
  <r>
    <n v="10311"/>
    <n v="42"/>
    <n v="11.2"/>
    <n v="6"/>
    <n v="0"/>
    <n v="67.199999999999989"/>
    <x v="41"/>
    <x v="0"/>
    <x v="35"/>
    <n v="5"/>
    <x v="1"/>
    <x v="2"/>
    <n v="10"/>
    <x v="0"/>
  </r>
  <r>
    <n v="10311"/>
    <n v="69"/>
    <n v="28.8"/>
    <n v="7"/>
    <n v="0"/>
    <n v="201.6"/>
    <x v="41"/>
    <x v="0"/>
    <x v="35"/>
    <n v="4"/>
    <x v="0"/>
    <x v="2"/>
    <n v="10"/>
    <x v="0"/>
  </r>
  <r>
    <n v="10312"/>
    <n v="28"/>
    <n v="36.4"/>
    <n v="4"/>
    <n v="0"/>
    <n v="145.6"/>
    <x v="35"/>
    <x v="1"/>
    <x v="31"/>
    <n v="7"/>
    <x v="2"/>
    <x v="2"/>
    <n v="10"/>
    <x v="0"/>
  </r>
  <r>
    <n v="10312"/>
    <n v="43"/>
    <n v="36.799999999999997"/>
    <n v="24"/>
    <n v="0"/>
    <n v="883.19999999999993"/>
    <x v="35"/>
    <x v="1"/>
    <x v="31"/>
    <n v="1"/>
    <x v="6"/>
    <x v="2"/>
    <n v="10"/>
    <x v="0"/>
  </r>
  <r>
    <n v="10312"/>
    <n v="53"/>
    <n v="26.2"/>
    <n v="20"/>
    <n v="0"/>
    <n v="524"/>
    <x v="35"/>
    <x v="1"/>
    <x v="31"/>
    <n v="6"/>
    <x v="7"/>
    <x v="2"/>
    <n v="10"/>
    <x v="0"/>
  </r>
  <r>
    <n v="10312"/>
    <n v="75"/>
    <n v="6.2"/>
    <n v="10"/>
    <n v="0"/>
    <n v="62"/>
    <x v="35"/>
    <x v="1"/>
    <x v="31"/>
    <n v="1"/>
    <x v="6"/>
    <x v="2"/>
    <n v="10"/>
    <x v="0"/>
  </r>
  <r>
    <n v="10313"/>
    <n v="36"/>
    <n v="15.2"/>
    <n v="12"/>
    <n v="0"/>
    <n v="182.39999999999998"/>
    <x v="21"/>
    <x v="1"/>
    <x v="20"/>
    <n v="8"/>
    <x v="3"/>
    <x v="2"/>
    <n v="10"/>
    <x v="0"/>
  </r>
  <r>
    <n v="10314"/>
    <n v="32"/>
    <n v="25.6"/>
    <n v="40"/>
    <n v="0.1"/>
    <n v="921.6"/>
    <x v="13"/>
    <x v="8"/>
    <x v="12"/>
    <n v="4"/>
    <x v="0"/>
    <x v="2"/>
    <n v="10"/>
    <x v="0"/>
  </r>
  <r>
    <n v="10314"/>
    <n v="58"/>
    <n v="10.6"/>
    <n v="30"/>
    <n v="0.1"/>
    <n v="286.2"/>
    <x v="13"/>
    <x v="8"/>
    <x v="12"/>
    <n v="8"/>
    <x v="3"/>
    <x v="2"/>
    <n v="10"/>
    <x v="0"/>
  </r>
  <r>
    <n v="10314"/>
    <n v="62"/>
    <n v="39.4"/>
    <n v="25"/>
    <n v="0.1"/>
    <n v="886.5"/>
    <x v="13"/>
    <x v="8"/>
    <x v="12"/>
    <n v="3"/>
    <x v="5"/>
    <x v="2"/>
    <n v="10"/>
    <x v="0"/>
  </r>
  <r>
    <n v="10315"/>
    <n v="34"/>
    <n v="11.2"/>
    <n v="14"/>
    <n v="0"/>
    <n v="156.79999999999998"/>
    <x v="42"/>
    <x v="13"/>
    <x v="36"/>
    <n v="1"/>
    <x v="6"/>
    <x v="2"/>
    <n v="10"/>
    <x v="0"/>
  </r>
  <r>
    <n v="10315"/>
    <n v="70"/>
    <n v="12"/>
    <n v="30"/>
    <n v="0"/>
    <n v="360"/>
    <x v="42"/>
    <x v="13"/>
    <x v="36"/>
    <n v="1"/>
    <x v="6"/>
    <x v="2"/>
    <n v="10"/>
    <x v="0"/>
  </r>
  <r>
    <n v="10316"/>
    <n v="41"/>
    <n v="7.7"/>
    <n v="10"/>
    <n v="0"/>
    <n v="77"/>
    <x v="13"/>
    <x v="8"/>
    <x v="12"/>
    <n v="8"/>
    <x v="3"/>
    <x v="2"/>
    <n v="10"/>
    <x v="0"/>
  </r>
  <r>
    <n v="10316"/>
    <n v="62"/>
    <n v="39.4"/>
    <n v="70"/>
    <n v="0"/>
    <n v="2758"/>
    <x v="13"/>
    <x v="8"/>
    <x v="12"/>
    <n v="3"/>
    <x v="5"/>
    <x v="2"/>
    <n v="10"/>
    <x v="0"/>
  </r>
  <r>
    <n v="10317"/>
    <n v="1"/>
    <n v="14.4"/>
    <n v="20"/>
    <n v="0"/>
    <n v="288"/>
    <x v="38"/>
    <x v="8"/>
    <x v="34"/>
    <n v="1"/>
    <x v="6"/>
    <x v="2"/>
    <n v="10"/>
    <x v="0"/>
  </r>
  <r>
    <n v="10318"/>
    <n v="41"/>
    <n v="7.7"/>
    <n v="20"/>
    <n v="0"/>
    <n v="154"/>
    <x v="42"/>
    <x v="13"/>
    <x v="36"/>
    <n v="8"/>
    <x v="3"/>
    <x v="3"/>
    <n v="11"/>
    <x v="0"/>
  </r>
  <r>
    <n v="10318"/>
    <n v="76"/>
    <n v="14.4"/>
    <n v="6"/>
    <n v="0"/>
    <n v="86.4"/>
    <x v="42"/>
    <x v="13"/>
    <x v="36"/>
    <n v="1"/>
    <x v="6"/>
    <x v="3"/>
    <n v="11"/>
    <x v="0"/>
  </r>
  <r>
    <n v="10319"/>
    <n v="17"/>
    <n v="31.2"/>
    <n v="8"/>
    <n v="0"/>
    <n v="249.6"/>
    <x v="23"/>
    <x v="7"/>
    <x v="10"/>
    <n v="6"/>
    <x v="7"/>
    <x v="3"/>
    <n v="11"/>
    <x v="0"/>
  </r>
  <r>
    <n v="10319"/>
    <n v="28"/>
    <n v="36.4"/>
    <n v="14"/>
    <n v="0"/>
    <n v="509.59999999999997"/>
    <x v="23"/>
    <x v="7"/>
    <x v="10"/>
    <n v="7"/>
    <x v="2"/>
    <x v="3"/>
    <n v="11"/>
    <x v="0"/>
  </r>
  <r>
    <n v="10319"/>
    <n v="76"/>
    <n v="14.4"/>
    <n v="30"/>
    <n v="0"/>
    <n v="432"/>
    <x v="23"/>
    <x v="7"/>
    <x v="10"/>
    <n v="1"/>
    <x v="6"/>
    <x v="3"/>
    <n v="11"/>
    <x v="0"/>
  </r>
  <r>
    <n v="10320"/>
    <n v="71"/>
    <n v="17.2"/>
    <n v="30"/>
    <n v="0"/>
    <n v="516"/>
    <x v="16"/>
    <x v="10"/>
    <x v="15"/>
    <n v="4"/>
    <x v="0"/>
    <x v="3"/>
    <n v="11"/>
    <x v="0"/>
  </r>
  <r>
    <n v="10321"/>
    <n v="35"/>
    <n v="14.4"/>
    <n v="10"/>
    <n v="0"/>
    <n v="144"/>
    <x v="42"/>
    <x v="13"/>
    <x v="36"/>
    <n v="1"/>
    <x v="6"/>
    <x v="3"/>
    <n v="11"/>
    <x v="0"/>
  </r>
  <r>
    <n v="10322"/>
    <n v="52"/>
    <n v="5.6"/>
    <n v="20"/>
    <n v="0"/>
    <n v="112"/>
    <x v="43"/>
    <x v="7"/>
    <x v="10"/>
    <n v="5"/>
    <x v="1"/>
    <x v="3"/>
    <n v="11"/>
    <x v="0"/>
  </r>
  <r>
    <n v="10323"/>
    <n v="15"/>
    <n v="12.4"/>
    <n v="5"/>
    <n v="0"/>
    <n v="62"/>
    <x v="44"/>
    <x v="1"/>
    <x v="37"/>
    <n v="2"/>
    <x v="4"/>
    <x v="3"/>
    <n v="11"/>
    <x v="0"/>
  </r>
  <r>
    <n v="10323"/>
    <n v="25"/>
    <n v="11.2"/>
    <n v="4"/>
    <n v="0"/>
    <n v="44.8"/>
    <x v="44"/>
    <x v="1"/>
    <x v="37"/>
    <n v="3"/>
    <x v="5"/>
    <x v="3"/>
    <n v="11"/>
    <x v="0"/>
  </r>
  <r>
    <n v="10323"/>
    <n v="39"/>
    <n v="14.4"/>
    <n v="4"/>
    <n v="0"/>
    <n v="57.6"/>
    <x v="44"/>
    <x v="1"/>
    <x v="37"/>
    <n v="1"/>
    <x v="6"/>
    <x v="3"/>
    <n v="11"/>
    <x v="0"/>
  </r>
  <r>
    <n v="10324"/>
    <n v="16"/>
    <n v="13.9"/>
    <n v="21"/>
    <n v="0.15"/>
    <n v="248.11500000000001"/>
    <x v="45"/>
    <x v="8"/>
    <x v="38"/>
    <n v="3"/>
    <x v="5"/>
    <x v="3"/>
    <n v="11"/>
    <x v="0"/>
  </r>
  <r>
    <n v="10324"/>
    <n v="35"/>
    <n v="14.4"/>
    <n v="70"/>
    <n v="0.15"/>
    <n v="856.8"/>
    <x v="45"/>
    <x v="8"/>
    <x v="38"/>
    <n v="1"/>
    <x v="6"/>
    <x v="3"/>
    <n v="11"/>
    <x v="0"/>
  </r>
  <r>
    <n v="10324"/>
    <n v="46"/>
    <n v="9.6"/>
    <n v="30"/>
    <n v="0"/>
    <n v="288"/>
    <x v="45"/>
    <x v="8"/>
    <x v="38"/>
    <n v="8"/>
    <x v="3"/>
    <x v="3"/>
    <n v="11"/>
    <x v="0"/>
  </r>
  <r>
    <n v="10324"/>
    <n v="59"/>
    <n v="44"/>
    <n v="40"/>
    <n v="0.15"/>
    <n v="1496"/>
    <x v="45"/>
    <x v="8"/>
    <x v="38"/>
    <n v="4"/>
    <x v="0"/>
    <x v="3"/>
    <n v="11"/>
    <x v="0"/>
  </r>
  <r>
    <n v="10324"/>
    <n v="63"/>
    <n v="35.1"/>
    <n v="80"/>
    <n v="0.15"/>
    <n v="2386.7999999999997"/>
    <x v="45"/>
    <x v="8"/>
    <x v="38"/>
    <n v="2"/>
    <x v="4"/>
    <x v="3"/>
    <n v="11"/>
    <x v="0"/>
  </r>
  <r>
    <n v="10325"/>
    <n v="6"/>
    <n v="20"/>
    <n v="6"/>
    <n v="0"/>
    <n v="120"/>
    <x v="44"/>
    <x v="1"/>
    <x v="37"/>
    <n v="2"/>
    <x v="4"/>
    <x v="3"/>
    <n v="11"/>
    <x v="0"/>
  </r>
  <r>
    <n v="10325"/>
    <n v="13"/>
    <n v="4.8"/>
    <n v="12"/>
    <n v="0"/>
    <n v="57.599999999999994"/>
    <x v="44"/>
    <x v="1"/>
    <x v="37"/>
    <n v="8"/>
    <x v="3"/>
    <x v="3"/>
    <n v="11"/>
    <x v="0"/>
  </r>
  <r>
    <n v="10325"/>
    <n v="14"/>
    <n v="18.600000000000001"/>
    <n v="9"/>
    <n v="0"/>
    <n v="167.4"/>
    <x v="44"/>
    <x v="1"/>
    <x v="37"/>
    <n v="7"/>
    <x v="2"/>
    <x v="3"/>
    <n v="11"/>
    <x v="0"/>
  </r>
  <r>
    <n v="10325"/>
    <n v="31"/>
    <n v="10"/>
    <n v="4"/>
    <n v="0"/>
    <n v="40"/>
    <x v="44"/>
    <x v="1"/>
    <x v="37"/>
    <n v="4"/>
    <x v="0"/>
    <x v="3"/>
    <n v="11"/>
    <x v="0"/>
  </r>
  <r>
    <n v="10325"/>
    <n v="72"/>
    <n v="27.8"/>
    <n v="40"/>
    <n v="0"/>
    <n v="1112"/>
    <x v="44"/>
    <x v="1"/>
    <x v="37"/>
    <n v="4"/>
    <x v="0"/>
    <x v="3"/>
    <n v="11"/>
    <x v="0"/>
  </r>
  <r>
    <n v="10326"/>
    <n v="4"/>
    <n v="17.600000000000001"/>
    <n v="24"/>
    <n v="0"/>
    <n v="422.40000000000003"/>
    <x v="46"/>
    <x v="12"/>
    <x v="25"/>
    <n v="2"/>
    <x v="4"/>
    <x v="3"/>
    <n v="11"/>
    <x v="0"/>
  </r>
  <r>
    <n v="10326"/>
    <n v="57"/>
    <n v="15.6"/>
    <n v="16"/>
    <n v="0"/>
    <n v="249.6"/>
    <x v="46"/>
    <x v="12"/>
    <x v="25"/>
    <n v="5"/>
    <x v="1"/>
    <x v="3"/>
    <n v="11"/>
    <x v="0"/>
  </r>
  <r>
    <n v="10326"/>
    <n v="75"/>
    <n v="6.2"/>
    <n v="50"/>
    <n v="0"/>
    <n v="310"/>
    <x v="46"/>
    <x v="12"/>
    <x v="25"/>
    <n v="1"/>
    <x v="6"/>
    <x v="3"/>
    <n v="11"/>
    <x v="0"/>
  </r>
  <r>
    <n v="10327"/>
    <n v="2"/>
    <n v="15.2"/>
    <n v="25"/>
    <n v="0.2"/>
    <n v="304"/>
    <x v="14"/>
    <x v="9"/>
    <x v="13"/>
    <n v="1"/>
    <x v="6"/>
    <x v="3"/>
    <n v="11"/>
    <x v="0"/>
  </r>
  <r>
    <n v="10327"/>
    <n v="11"/>
    <n v="16.8"/>
    <n v="50"/>
    <n v="0.2"/>
    <n v="672"/>
    <x v="14"/>
    <x v="9"/>
    <x v="13"/>
    <n v="4"/>
    <x v="0"/>
    <x v="3"/>
    <n v="11"/>
    <x v="0"/>
  </r>
  <r>
    <n v="10327"/>
    <n v="30"/>
    <n v="20.7"/>
    <n v="35"/>
    <n v="0.2"/>
    <n v="579.6"/>
    <x v="14"/>
    <x v="9"/>
    <x v="13"/>
    <n v="8"/>
    <x v="3"/>
    <x v="3"/>
    <n v="11"/>
    <x v="0"/>
  </r>
  <r>
    <n v="10327"/>
    <n v="58"/>
    <n v="10.6"/>
    <n v="30"/>
    <n v="0.2"/>
    <n v="254.4"/>
    <x v="14"/>
    <x v="9"/>
    <x v="13"/>
    <n v="8"/>
    <x v="3"/>
    <x v="3"/>
    <n v="11"/>
    <x v="0"/>
  </r>
  <r>
    <n v="10328"/>
    <n v="59"/>
    <n v="44"/>
    <n v="9"/>
    <n v="0"/>
    <n v="396"/>
    <x v="47"/>
    <x v="15"/>
    <x v="39"/>
    <n v="4"/>
    <x v="0"/>
    <x v="3"/>
    <n v="11"/>
    <x v="0"/>
  </r>
  <r>
    <n v="10328"/>
    <n v="65"/>
    <n v="16.8"/>
    <n v="40"/>
    <n v="0"/>
    <n v="672"/>
    <x v="47"/>
    <x v="15"/>
    <x v="39"/>
    <n v="2"/>
    <x v="4"/>
    <x v="3"/>
    <n v="11"/>
    <x v="0"/>
  </r>
  <r>
    <n v="10328"/>
    <n v="68"/>
    <n v="10"/>
    <n v="10"/>
    <n v="0"/>
    <n v="100"/>
    <x v="47"/>
    <x v="15"/>
    <x v="39"/>
    <n v="3"/>
    <x v="5"/>
    <x v="3"/>
    <n v="11"/>
    <x v="0"/>
  </r>
  <r>
    <n v="10329"/>
    <n v="19"/>
    <n v="7.3"/>
    <n v="10"/>
    <n v="0.05"/>
    <n v="69.349999999999994"/>
    <x v="20"/>
    <x v="8"/>
    <x v="19"/>
    <n v="3"/>
    <x v="5"/>
    <x v="3"/>
    <n v="11"/>
    <x v="0"/>
  </r>
  <r>
    <n v="10329"/>
    <n v="30"/>
    <n v="20.7"/>
    <n v="8"/>
    <n v="0.05"/>
    <n v="157.32"/>
    <x v="20"/>
    <x v="8"/>
    <x v="19"/>
    <n v="8"/>
    <x v="3"/>
    <x v="3"/>
    <n v="11"/>
    <x v="0"/>
  </r>
  <r>
    <n v="10329"/>
    <n v="38"/>
    <n v="210.8"/>
    <n v="20"/>
    <n v="0.05"/>
    <n v="4005.2"/>
    <x v="20"/>
    <x v="8"/>
    <x v="19"/>
    <n v="1"/>
    <x v="6"/>
    <x v="3"/>
    <n v="11"/>
    <x v="0"/>
  </r>
  <r>
    <n v="10329"/>
    <n v="56"/>
    <n v="30.4"/>
    <n v="12"/>
    <n v="0.05"/>
    <n v="346.55999999999995"/>
    <x v="20"/>
    <x v="8"/>
    <x v="19"/>
    <n v="5"/>
    <x v="1"/>
    <x v="3"/>
    <n v="11"/>
    <x v="0"/>
  </r>
  <r>
    <n v="10330"/>
    <n v="26"/>
    <n v="24.9"/>
    <n v="50"/>
    <n v="0.15"/>
    <n v="1058.25"/>
    <x v="28"/>
    <x v="5"/>
    <x v="26"/>
    <n v="3"/>
    <x v="5"/>
    <x v="3"/>
    <n v="11"/>
    <x v="0"/>
  </r>
  <r>
    <n v="10330"/>
    <n v="72"/>
    <n v="27.8"/>
    <n v="25"/>
    <n v="0.15"/>
    <n v="590.75"/>
    <x v="28"/>
    <x v="5"/>
    <x v="26"/>
    <n v="4"/>
    <x v="0"/>
    <x v="3"/>
    <n v="11"/>
    <x v="0"/>
  </r>
  <r>
    <n v="10331"/>
    <n v="54"/>
    <n v="5.9"/>
    <n v="15"/>
    <n v="0"/>
    <n v="88.5"/>
    <x v="48"/>
    <x v="0"/>
    <x v="40"/>
    <n v="6"/>
    <x v="7"/>
    <x v="3"/>
    <n v="11"/>
    <x v="0"/>
  </r>
  <r>
    <n v="10332"/>
    <n v="18"/>
    <n v="50"/>
    <n v="40"/>
    <n v="0.2"/>
    <n v="1600"/>
    <x v="49"/>
    <x v="16"/>
    <x v="41"/>
    <n v="8"/>
    <x v="3"/>
    <x v="3"/>
    <n v="11"/>
    <x v="0"/>
  </r>
  <r>
    <n v="10332"/>
    <n v="42"/>
    <n v="11.2"/>
    <n v="10"/>
    <n v="0.2"/>
    <n v="89.600000000000009"/>
    <x v="49"/>
    <x v="16"/>
    <x v="41"/>
    <n v="5"/>
    <x v="1"/>
    <x v="3"/>
    <n v="11"/>
    <x v="0"/>
  </r>
  <r>
    <n v="10332"/>
    <n v="47"/>
    <n v="7.6"/>
    <n v="16"/>
    <n v="0.2"/>
    <n v="97.28"/>
    <x v="49"/>
    <x v="16"/>
    <x v="41"/>
    <n v="3"/>
    <x v="5"/>
    <x v="3"/>
    <n v="11"/>
    <x v="0"/>
  </r>
  <r>
    <n v="10333"/>
    <n v="14"/>
    <n v="18.600000000000001"/>
    <n v="10"/>
    <n v="0"/>
    <n v="186"/>
    <x v="16"/>
    <x v="10"/>
    <x v="15"/>
    <n v="7"/>
    <x v="2"/>
    <x v="3"/>
    <n v="11"/>
    <x v="0"/>
  </r>
  <r>
    <n v="10333"/>
    <n v="21"/>
    <n v="8"/>
    <n v="10"/>
    <n v="0.1"/>
    <n v="72"/>
    <x v="16"/>
    <x v="10"/>
    <x v="15"/>
    <n v="3"/>
    <x v="5"/>
    <x v="3"/>
    <n v="11"/>
    <x v="0"/>
  </r>
  <r>
    <n v="10333"/>
    <n v="71"/>
    <n v="17.2"/>
    <n v="40"/>
    <n v="0.1"/>
    <n v="619.20000000000005"/>
    <x v="16"/>
    <x v="10"/>
    <x v="15"/>
    <n v="4"/>
    <x v="0"/>
    <x v="3"/>
    <n v="11"/>
    <x v="0"/>
  </r>
  <r>
    <n v="10334"/>
    <n v="52"/>
    <n v="5.6"/>
    <n v="8"/>
    <n v="0"/>
    <n v="44.8"/>
    <x v="3"/>
    <x v="0"/>
    <x v="3"/>
    <n v="5"/>
    <x v="1"/>
    <x v="3"/>
    <n v="11"/>
    <x v="0"/>
  </r>
  <r>
    <n v="10334"/>
    <n v="68"/>
    <n v="10"/>
    <n v="10"/>
    <n v="0"/>
    <n v="100"/>
    <x v="3"/>
    <x v="0"/>
    <x v="3"/>
    <n v="3"/>
    <x v="5"/>
    <x v="3"/>
    <n v="11"/>
    <x v="0"/>
  </r>
  <r>
    <n v="10335"/>
    <n v="2"/>
    <n v="15.2"/>
    <n v="7"/>
    <n v="0.2"/>
    <n v="85.12"/>
    <x v="34"/>
    <x v="14"/>
    <x v="30"/>
    <n v="1"/>
    <x v="6"/>
    <x v="3"/>
    <n v="11"/>
    <x v="0"/>
  </r>
  <r>
    <n v="10335"/>
    <n v="31"/>
    <n v="10"/>
    <n v="25"/>
    <n v="0.2"/>
    <n v="200"/>
    <x v="34"/>
    <x v="14"/>
    <x v="30"/>
    <n v="4"/>
    <x v="0"/>
    <x v="3"/>
    <n v="11"/>
    <x v="0"/>
  </r>
  <r>
    <n v="10335"/>
    <n v="32"/>
    <n v="25.6"/>
    <n v="6"/>
    <n v="0.2"/>
    <n v="122.88000000000002"/>
    <x v="34"/>
    <x v="14"/>
    <x v="30"/>
    <n v="4"/>
    <x v="0"/>
    <x v="3"/>
    <n v="11"/>
    <x v="0"/>
  </r>
  <r>
    <n v="10335"/>
    <n v="51"/>
    <n v="42.4"/>
    <n v="48"/>
    <n v="0.2"/>
    <n v="1628.1599999999999"/>
    <x v="34"/>
    <x v="14"/>
    <x v="30"/>
    <n v="7"/>
    <x v="2"/>
    <x v="3"/>
    <n v="11"/>
    <x v="0"/>
  </r>
  <r>
    <n v="10336"/>
    <n v="4"/>
    <n v="17.600000000000001"/>
    <n v="18"/>
    <n v="0.1"/>
    <n v="285.12"/>
    <x v="50"/>
    <x v="15"/>
    <x v="39"/>
    <n v="2"/>
    <x v="4"/>
    <x v="3"/>
    <n v="11"/>
    <x v="0"/>
  </r>
  <r>
    <n v="10337"/>
    <n v="23"/>
    <n v="7.2"/>
    <n v="40"/>
    <n v="0"/>
    <n v="288"/>
    <x v="17"/>
    <x v="1"/>
    <x v="16"/>
    <n v="5"/>
    <x v="1"/>
    <x v="3"/>
    <n v="11"/>
    <x v="0"/>
  </r>
  <r>
    <n v="10337"/>
    <n v="26"/>
    <n v="24.9"/>
    <n v="24"/>
    <n v="0"/>
    <n v="597.59999999999991"/>
    <x v="17"/>
    <x v="1"/>
    <x v="16"/>
    <n v="3"/>
    <x v="5"/>
    <x v="3"/>
    <n v="11"/>
    <x v="0"/>
  </r>
  <r>
    <n v="10337"/>
    <n v="36"/>
    <n v="15.2"/>
    <n v="20"/>
    <n v="0"/>
    <n v="304"/>
    <x v="17"/>
    <x v="1"/>
    <x v="16"/>
    <n v="8"/>
    <x v="3"/>
    <x v="3"/>
    <n v="11"/>
    <x v="0"/>
  </r>
  <r>
    <n v="10337"/>
    <n v="37"/>
    <n v="20.8"/>
    <n v="28"/>
    <n v="0"/>
    <n v="582.4"/>
    <x v="17"/>
    <x v="1"/>
    <x v="16"/>
    <n v="8"/>
    <x v="3"/>
    <x v="3"/>
    <n v="11"/>
    <x v="0"/>
  </r>
  <r>
    <n v="10337"/>
    <n v="72"/>
    <n v="27.8"/>
    <n v="25"/>
    <n v="0"/>
    <n v="695"/>
    <x v="17"/>
    <x v="1"/>
    <x v="16"/>
    <n v="4"/>
    <x v="0"/>
    <x v="3"/>
    <n v="11"/>
    <x v="0"/>
  </r>
  <r>
    <n v="10338"/>
    <n v="17"/>
    <n v="31.2"/>
    <n v="20"/>
    <n v="0"/>
    <n v="624"/>
    <x v="37"/>
    <x v="8"/>
    <x v="33"/>
    <n v="6"/>
    <x v="7"/>
    <x v="3"/>
    <n v="11"/>
    <x v="0"/>
  </r>
  <r>
    <n v="10338"/>
    <n v="30"/>
    <n v="20.7"/>
    <n v="15"/>
    <n v="0"/>
    <n v="310.5"/>
    <x v="37"/>
    <x v="8"/>
    <x v="33"/>
    <n v="8"/>
    <x v="3"/>
    <x v="3"/>
    <n v="11"/>
    <x v="0"/>
  </r>
  <r>
    <n v="10339"/>
    <n v="4"/>
    <n v="17.600000000000001"/>
    <n v="10"/>
    <n v="0"/>
    <n v="176"/>
    <x v="49"/>
    <x v="16"/>
    <x v="41"/>
    <n v="2"/>
    <x v="4"/>
    <x v="3"/>
    <n v="11"/>
    <x v="0"/>
  </r>
  <r>
    <n v="10339"/>
    <n v="17"/>
    <n v="31.2"/>
    <n v="70"/>
    <n v="0.05"/>
    <n v="2074.7999999999997"/>
    <x v="49"/>
    <x v="16"/>
    <x v="41"/>
    <n v="6"/>
    <x v="7"/>
    <x v="3"/>
    <n v="11"/>
    <x v="0"/>
  </r>
  <r>
    <n v="10339"/>
    <n v="62"/>
    <n v="39.4"/>
    <n v="28"/>
    <n v="0"/>
    <n v="1103.2"/>
    <x v="49"/>
    <x v="16"/>
    <x v="41"/>
    <n v="3"/>
    <x v="5"/>
    <x v="3"/>
    <n v="11"/>
    <x v="0"/>
  </r>
  <r>
    <n v="10340"/>
    <n v="18"/>
    <n v="50"/>
    <n v="20"/>
    <n v="0.05"/>
    <n v="950"/>
    <x v="48"/>
    <x v="0"/>
    <x v="40"/>
    <n v="8"/>
    <x v="3"/>
    <x v="3"/>
    <n v="11"/>
    <x v="0"/>
  </r>
  <r>
    <n v="10340"/>
    <n v="41"/>
    <n v="7.7"/>
    <n v="12"/>
    <n v="0.05"/>
    <n v="87.78"/>
    <x v="48"/>
    <x v="0"/>
    <x v="40"/>
    <n v="8"/>
    <x v="3"/>
    <x v="3"/>
    <n v="11"/>
    <x v="0"/>
  </r>
  <r>
    <n v="10340"/>
    <n v="43"/>
    <n v="36.799999999999997"/>
    <n v="40"/>
    <n v="0.05"/>
    <n v="1398.3999999999999"/>
    <x v="48"/>
    <x v="0"/>
    <x v="40"/>
    <n v="1"/>
    <x v="6"/>
    <x v="3"/>
    <n v="11"/>
    <x v="0"/>
  </r>
  <r>
    <n v="10341"/>
    <n v="33"/>
    <n v="2"/>
    <n v="8"/>
    <n v="0"/>
    <n v="16"/>
    <x v="51"/>
    <x v="17"/>
    <x v="42"/>
    <n v="4"/>
    <x v="0"/>
    <x v="3"/>
    <n v="11"/>
    <x v="0"/>
  </r>
  <r>
    <n v="10341"/>
    <n v="59"/>
    <n v="44"/>
    <n v="9"/>
    <n v="0.15"/>
    <n v="336.59999999999997"/>
    <x v="51"/>
    <x v="17"/>
    <x v="42"/>
    <n v="4"/>
    <x v="0"/>
    <x v="3"/>
    <n v="11"/>
    <x v="0"/>
  </r>
  <r>
    <n v="10342"/>
    <n v="2"/>
    <n v="15.2"/>
    <n v="24"/>
    <n v="0.2"/>
    <n v="291.83999999999997"/>
    <x v="17"/>
    <x v="1"/>
    <x v="16"/>
    <n v="1"/>
    <x v="6"/>
    <x v="3"/>
    <n v="11"/>
    <x v="0"/>
  </r>
  <r>
    <n v="10342"/>
    <n v="31"/>
    <n v="10"/>
    <n v="56"/>
    <n v="0.2"/>
    <n v="448"/>
    <x v="17"/>
    <x v="1"/>
    <x v="16"/>
    <n v="4"/>
    <x v="0"/>
    <x v="3"/>
    <n v="11"/>
    <x v="0"/>
  </r>
  <r>
    <n v="10342"/>
    <n v="36"/>
    <n v="15.2"/>
    <n v="40"/>
    <n v="0.2"/>
    <n v="486.40000000000003"/>
    <x v="17"/>
    <x v="1"/>
    <x v="16"/>
    <n v="8"/>
    <x v="3"/>
    <x v="3"/>
    <n v="11"/>
    <x v="0"/>
  </r>
  <r>
    <n v="10342"/>
    <n v="55"/>
    <n v="19.2"/>
    <n v="40"/>
    <n v="0.2"/>
    <n v="614.40000000000009"/>
    <x v="17"/>
    <x v="1"/>
    <x v="16"/>
    <n v="6"/>
    <x v="7"/>
    <x v="3"/>
    <n v="11"/>
    <x v="0"/>
  </r>
  <r>
    <n v="10343"/>
    <n v="64"/>
    <n v="26.6"/>
    <n v="50"/>
    <n v="0"/>
    <n v="1330"/>
    <x v="26"/>
    <x v="1"/>
    <x v="24"/>
    <n v="5"/>
    <x v="1"/>
    <x v="4"/>
    <n v="12"/>
    <x v="0"/>
  </r>
  <r>
    <n v="10343"/>
    <n v="68"/>
    <n v="10"/>
    <n v="4"/>
    <n v="0.05"/>
    <n v="38"/>
    <x v="26"/>
    <x v="1"/>
    <x v="24"/>
    <n v="3"/>
    <x v="5"/>
    <x v="4"/>
    <n v="12"/>
    <x v="0"/>
  </r>
  <r>
    <n v="10343"/>
    <n v="76"/>
    <n v="14.4"/>
    <n v="15"/>
    <n v="0"/>
    <n v="216"/>
    <x v="26"/>
    <x v="1"/>
    <x v="24"/>
    <n v="1"/>
    <x v="6"/>
    <x v="4"/>
    <n v="12"/>
    <x v="0"/>
  </r>
  <r>
    <n v="10344"/>
    <n v="4"/>
    <n v="17.600000000000001"/>
    <n v="35"/>
    <n v="0"/>
    <n v="616"/>
    <x v="19"/>
    <x v="8"/>
    <x v="18"/>
    <n v="2"/>
    <x v="4"/>
    <x v="4"/>
    <n v="12"/>
    <x v="0"/>
  </r>
  <r>
    <n v="10344"/>
    <n v="8"/>
    <n v="32"/>
    <n v="70"/>
    <n v="0.25"/>
    <n v="1680"/>
    <x v="19"/>
    <x v="8"/>
    <x v="18"/>
    <n v="2"/>
    <x v="4"/>
    <x v="4"/>
    <n v="12"/>
    <x v="0"/>
  </r>
  <r>
    <n v="10345"/>
    <n v="8"/>
    <n v="32"/>
    <n v="70"/>
    <n v="0"/>
    <n v="2240"/>
    <x v="21"/>
    <x v="1"/>
    <x v="20"/>
    <n v="2"/>
    <x v="4"/>
    <x v="4"/>
    <n v="12"/>
    <x v="0"/>
  </r>
  <r>
    <n v="10345"/>
    <n v="19"/>
    <n v="7.3"/>
    <n v="80"/>
    <n v="0"/>
    <n v="584"/>
    <x v="21"/>
    <x v="1"/>
    <x v="20"/>
    <n v="3"/>
    <x v="5"/>
    <x v="4"/>
    <n v="12"/>
    <x v="0"/>
  </r>
  <r>
    <n v="10345"/>
    <n v="42"/>
    <n v="11.2"/>
    <n v="9"/>
    <n v="0"/>
    <n v="100.8"/>
    <x v="21"/>
    <x v="1"/>
    <x v="20"/>
    <n v="5"/>
    <x v="1"/>
    <x v="4"/>
    <n v="12"/>
    <x v="0"/>
  </r>
  <r>
    <n v="10346"/>
    <n v="17"/>
    <n v="31.2"/>
    <n v="36"/>
    <n v="0.1"/>
    <n v="1010.8800000000001"/>
    <x v="13"/>
    <x v="8"/>
    <x v="12"/>
    <n v="6"/>
    <x v="7"/>
    <x v="4"/>
    <n v="12"/>
    <x v="0"/>
  </r>
  <r>
    <n v="10346"/>
    <n v="56"/>
    <n v="30.4"/>
    <n v="20"/>
    <n v="0"/>
    <n v="608"/>
    <x v="13"/>
    <x v="8"/>
    <x v="12"/>
    <n v="5"/>
    <x v="1"/>
    <x v="4"/>
    <n v="12"/>
    <x v="0"/>
  </r>
  <r>
    <n v="10347"/>
    <n v="25"/>
    <n v="11.2"/>
    <n v="10"/>
    <n v="0"/>
    <n v="112"/>
    <x v="52"/>
    <x v="2"/>
    <x v="29"/>
    <n v="3"/>
    <x v="5"/>
    <x v="4"/>
    <n v="12"/>
    <x v="0"/>
  </r>
  <r>
    <n v="10347"/>
    <n v="39"/>
    <n v="14.4"/>
    <n v="50"/>
    <n v="0.15"/>
    <n v="612"/>
    <x v="52"/>
    <x v="2"/>
    <x v="29"/>
    <n v="1"/>
    <x v="6"/>
    <x v="4"/>
    <n v="12"/>
    <x v="0"/>
  </r>
  <r>
    <n v="10347"/>
    <n v="40"/>
    <n v="14.7"/>
    <n v="4"/>
    <n v="0"/>
    <n v="58.8"/>
    <x v="52"/>
    <x v="2"/>
    <x v="29"/>
    <n v="8"/>
    <x v="3"/>
    <x v="4"/>
    <n v="12"/>
    <x v="0"/>
  </r>
  <r>
    <n v="10347"/>
    <n v="75"/>
    <n v="6.2"/>
    <n v="6"/>
    <n v="0.15"/>
    <n v="31.62"/>
    <x v="52"/>
    <x v="2"/>
    <x v="29"/>
    <n v="1"/>
    <x v="6"/>
    <x v="4"/>
    <n v="12"/>
    <x v="0"/>
  </r>
  <r>
    <n v="10348"/>
    <n v="1"/>
    <n v="14.4"/>
    <n v="15"/>
    <n v="0.15"/>
    <n v="183.6"/>
    <x v="35"/>
    <x v="1"/>
    <x v="31"/>
    <n v="1"/>
    <x v="6"/>
    <x v="4"/>
    <n v="12"/>
    <x v="0"/>
  </r>
  <r>
    <n v="10348"/>
    <n v="23"/>
    <n v="7.2"/>
    <n v="25"/>
    <n v="0"/>
    <n v="180"/>
    <x v="35"/>
    <x v="1"/>
    <x v="31"/>
    <n v="5"/>
    <x v="1"/>
    <x v="4"/>
    <n v="12"/>
    <x v="0"/>
  </r>
  <r>
    <n v="10349"/>
    <n v="54"/>
    <n v="5.9"/>
    <n v="24"/>
    <n v="0"/>
    <n v="141.60000000000002"/>
    <x v="20"/>
    <x v="8"/>
    <x v="19"/>
    <n v="6"/>
    <x v="7"/>
    <x v="4"/>
    <n v="12"/>
    <x v="0"/>
  </r>
  <r>
    <n v="10350"/>
    <n v="50"/>
    <n v="13"/>
    <n v="15"/>
    <n v="0.1"/>
    <n v="175.5"/>
    <x v="53"/>
    <x v="0"/>
    <x v="43"/>
    <n v="3"/>
    <x v="5"/>
    <x v="4"/>
    <n v="12"/>
    <x v="0"/>
  </r>
  <r>
    <n v="10350"/>
    <n v="69"/>
    <n v="28.8"/>
    <n v="18"/>
    <n v="0.1"/>
    <n v="466.56"/>
    <x v="53"/>
    <x v="0"/>
    <x v="43"/>
    <n v="4"/>
    <x v="0"/>
    <x v="4"/>
    <n v="12"/>
    <x v="0"/>
  </r>
  <r>
    <n v="10351"/>
    <n v="38"/>
    <n v="210.8"/>
    <n v="20"/>
    <n v="0.05"/>
    <n v="4005.2"/>
    <x v="9"/>
    <x v="6"/>
    <x v="9"/>
    <n v="1"/>
    <x v="6"/>
    <x v="4"/>
    <n v="12"/>
    <x v="0"/>
  </r>
  <r>
    <n v="10351"/>
    <n v="41"/>
    <n v="7.7"/>
    <n v="13"/>
    <n v="0"/>
    <n v="100.10000000000001"/>
    <x v="9"/>
    <x v="6"/>
    <x v="9"/>
    <n v="8"/>
    <x v="3"/>
    <x v="4"/>
    <n v="12"/>
    <x v="0"/>
  </r>
  <r>
    <n v="10351"/>
    <n v="44"/>
    <n v="15.5"/>
    <n v="77"/>
    <n v="0.05"/>
    <n v="1133.825"/>
    <x v="9"/>
    <x v="6"/>
    <x v="9"/>
    <n v="2"/>
    <x v="4"/>
    <x v="4"/>
    <n v="12"/>
    <x v="0"/>
  </r>
  <r>
    <n v="10351"/>
    <n v="65"/>
    <n v="16.8"/>
    <n v="10"/>
    <n v="0.05"/>
    <n v="159.6"/>
    <x v="9"/>
    <x v="6"/>
    <x v="9"/>
    <n v="2"/>
    <x v="4"/>
    <x v="4"/>
    <n v="12"/>
    <x v="0"/>
  </r>
  <r>
    <n v="10352"/>
    <n v="24"/>
    <n v="3.6"/>
    <n v="10"/>
    <n v="0"/>
    <n v="36"/>
    <x v="47"/>
    <x v="15"/>
    <x v="39"/>
    <n v="1"/>
    <x v="6"/>
    <x v="4"/>
    <n v="12"/>
    <x v="0"/>
  </r>
  <r>
    <n v="10352"/>
    <n v="54"/>
    <n v="5.9"/>
    <n v="20"/>
    <n v="0.15"/>
    <n v="100.3"/>
    <x v="47"/>
    <x v="15"/>
    <x v="39"/>
    <n v="6"/>
    <x v="7"/>
    <x v="4"/>
    <n v="12"/>
    <x v="0"/>
  </r>
  <r>
    <n v="10353"/>
    <n v="11"/>
    <n v="16.8"/>
    <n v="12"/>
    <n v="0.2"/>
    <n v="161.28000000000003"/>
    <x v="54"/>
    <x v="6"/>
    <x v="44"/>
    <n v="4"/>
    <x v="0"/>
    <x v="4"/>
    <n v="12"/>
    <x v="0"/>
  </r>
  <r>
    <n v="10353"/>
    <n v="38"/>
    <n v="210.8"/>
    <n v="50"/>
    <n v="0.2"/>
    <n v="8432"/>
    <x v="54"/>
    <x v="6"/>
    <x v="44"/>
    <n v="1"/>
    <x v="6"/>
    <x v="4"/>
    <n v="12"/>
    <x v="0"/>
  </r>
  <r>
    <n v="10354"/>
    <n v="1"/>
    <n v="14.4"/>
    <n v="12"/>
    <n v="0"/>
    <n v="172.8"/>
    <x v="43"/>
    <x v="7"/>
    <x v="10"/>
    <n v="1"/>
    <x v="6"/>
    <x v="4"/>
    <n v="12"/>
    <x v="0"/>
  </r>
  <r>
    <n v="10354"/>
    <n v="29"/>
    <n v="99"/>
    <n v="4"/>
    <n v="0"/>
    <n v="396"/>
    <x v="43"/>
    <x v="7"/>
    <x v="10"/>
    <n v="6"/>
    <x v="7"/>
    <x v="4"/>
    <n v="12"/>
    <x v="0"/>
  </r>
  <r>
    <n v="10355"/>
    <n v="24"/>
    <n v="3.6"/>
    <n v="25"/>
    <n v="0"/>
    <n v="90"/>
    <x v="55"/>
    <x v="13"/>
    <x v="45"/>
    <n v="1"/>
    <x v="6"/>
    <x v="4"/>
    <n v="12"/>
    <x v="0"/>
  </r>
  <r>
    <n v="10355"/>
    <n v="57"/>
    <n v="15.6"/>
    <n v="25"/>
    <n v="0"/>
    <n v="390"/>
    <x v="55"/>
    <x v="13"/>
    <x v="45"/>
    <n v="5"/>
    <x v="1"/>
    <x v="4"/>
    <n v="12"/>
    <x v="0"/>
  </r>
  <r>
    <n v="10356"/>
    <n v="31"/>
    <n v="10"/>
    <n v="30"/>
    <n v="0"/>
    <n v="300"/>
    <x v="35"/>
    <x v="1"/>
    <x v="31"/>
    <n v="4"/>
    <x v="0"/>
    <x v="4"/>
    <n v="12"/>
    <x v="0"/>
  </r>
  <r>
    <n v="10356"/>
    <n v="55"/>
    <n v="19.2"/>
    <n v="12"/>
    <n v="0"/>
    <n v="230.39999999999998"/>
    <x v="35"/>
    <x v="1"/>
    <x v="31"/>
    <n v="6"/>
    <x v="7"/>
    <x v="4"/>
    <n v="12"/>
    <x v="0"/>
  </r>
  <r>
    <n v="10356"/>
    <n v="69"/>
    <n v="28.8"/>
    <n v="20"/>
    <n v="0"/>
    <n v="576"/>
    <x v="35"/>
    <x v="1"/>
    <x v="31"/>
    <n v="4"/>
    <x v="0"/>
    <x v="4"/>
    <n v="12"/>
    <x v="0"/>
  </r>
  <r>
    <n v="10357"/>
    <n v="10"/>
    <n v="24.8"/>
    <n v="30"/>
    <n v="0.2"/>
    <n v="595.20000000000005"/>
    <x v="28"/>
    <x v="5"/>
    <x v="26"/>
    <n v="8"/>
    <x v="3"/>
    <x v="4"/>
    <n v="12"/>
    <x v="0"/>
  </r>
  <r>
    <n v="10357"/>
    <n v="26"/>
    <n v="24.9"/>
    <n v="16"/>
    <n v="0"/>
    <n v="398.4"/>
    <x v="28"/>
    <x v="5"/>
    <x v="26"/>
    <n v="3"/>
    <x v="5"/>
    <x v="4"/>
    <n v="12"/>
    <x v="0"/>
  </r>
  <r>
    <n v="10357"/>
    <n v="60"/>
    <n v="27.2"/>
    <n v="8"/>
    <n v="0.2"/>
    <n v="174.08"/>
    <x v="28"/>
    <x v="5"/>
    <x v="26"/>
    <n v="4"/>
    <x v="0"/>
    <x v="4"/>
    <n v="12"/>
    <x v="0"/>
  </r>
  <r>
    <n v="10358"/>
    <n v="24"/>
    <n v="3.6"/>
    <n v="10"/>
    <n v="0.05"/>
    <n v="34.199999999999996"/>
    <x v="53"/>
    <x v="0"/>
    <x v="43"/>
    <n v="1"/>
    <x v="6"/>
    <x v="4"/>
    <n v="12"/>
    <x v="0"/>
  </r>
  <r>
    <n v="10358"/>
    <n v="34"/>
    <n v="11.2"/>
    <n v="10"/>
    <n v="0.05"/>
    <n v="106.39999999999999"/>
    <x v="53"/>
    <x v="0"/>
    <x v="43"/>
    <n v="1"/>
    <x v="6"/>
    <x v="4"/>
    <n v="12"/>
    <x v="0"/>
  </r>
  <r>
    <n v="10358"/>
    <n v="36"/>
    <n v="15.2"/>
    <n v="20"/>
    <n v="0.05"/>
    <n v="288.8"/>
    <x v="53"/>
    <x v="0"/>
    <x v="43"/>
    <n v="8"/>
    <x v="3"/>
    <x v="4"/>
    <n v="12"/>
    <x v="0"/>
  </r>
  <r>
    <n v="10359"/>
    <n v="16"/>
    <n v="13.9"/>
    <n v="56"/>
    <n v="0.05"/>
    <n v="739.4799999999999"/>
    <x v="56"/>
    <x v="13"/>
    <x v="28"/>
    <n v="3"/>
    <x v="5"/>
    <x v="4"/>
    <n v="12"/>
    <x v="0"/>
  </r>
  <r>
    <n v="10359"/>
    <n v="31"/>
    <n v="10"/>
    <n v="70"/>
    <n v="0.05"/>
    <n v="665"/>
    <x v="56"/>
    <x v="13"/>
    <x v="28"/>
    <n v="4"/>
    <x v="0"/>
    <x v="4"/>
    <n v="12"/>
    <x v="0"/>
  </r>
  <r>
    <n v="10359"/>
    <n v="60"/>
    <n v="27.2"/>
    <n v="80"/>
    <n v="0.05"/>
    <n v="2067.1999999999998"/>
    <x v="56"/>
    <x v="13"/>
    <x v="28"/>
    <n v="4"/>
    <x v="0"/>
    <x v="4"/>
    <n v="12"/>
    <x v="0"/>
  </r>
  <r>
    <n v="10360"/>
    <n v="28"/>
    <n v="36.4"/>
    <n v="30"/>
    <n v="0"/>
    <n v="1092"/>
    <x v="15"/>
    <x v="0"/>
    <x v="14"/>
    <n v="7"/>
    <x v="2"/>
    <x v="4"/>
    <n v="12"/>
    <x v="0"/>
  </r>
  <r>
    <n v="10360"/>
    <n v="29"/>
    <n v="99"/>
    <n v="35"/>
    <n v="0"/>
    <n v="3465"/>
    <x v="15"/>
    <x v="0"/>
    <x v="14"/>
    <n v="6"/>
    <x v="7"/>
    <x v="4"/>
    <n v="12"/>
    <x v="0"/>
  </r>
  <r>
    <n v="10360"/>
    <n v="38"/>
    <n v="210.8"/>
    <n v="10"/>
    <n v="0"/>
    <n v="2108"/>
    <x v="15"/>
    <x v="0"/>
    <x v="14"/>
    <n v="1"/>
    <x v="6"/>
    <x v="4"/>
    <n v="12"/>
    <x v="0"/>
  </r>
  <r>
    <n v="10360"/>
    <n v="49"/>
    <n v="16"/>
    <n v="35"/>
    <n v="0"/>
    <n v="560"/>
    <x v="15"/>
    <x v="0"/>
    <x v="14"/>
    <n v="3"/>
    <x v="5"/>
    <x v="4"/>
    <n v="12"/>
    <x v="0"/>
  </r>
  <r>
    <n v="10360"/>
    <n v="54"/>
    <n v="5.9"/>
    <n v="28"/>
    <n v="0"/>
    <n v="165.20000000000002"/>
    <x v="15"/>
    <x v="0"/>
    <x v="14"/>
    <n v="6"/>
    <x v="7"/>
    <x v="4"/>
    <n v="12"/>
    <x v="0"/>
  </r>
  <r>
    <n v="10361"/>
    <n v="39"/>
    <n v="14.4"/>
    <n v="54"/>
    <n v="0.1"/>
    <n v="699.84"/>
    <x v="21"/>
    <x v="1"/>
    <x v="20"/>
    <n v="1"/>
    <x v="6"/>
    <x v="4"/>
    <n v="12"/>
    <x v="0"/>
  </r>
  <r>
    <n v="10361"/>
    <n v="60"/>
    <n v="27.2"/>
    <n v="55"/>
    <n v="0.1"/>
    <n v="1346.4"/>
    <x v="21"/>
    <x v="1"/>
    <x v="20"/>
    <n v="4"/>
    <x v="0"/>
    <x v="4"/>
    <n v="12"/>
    <x v="0"/>
  </r>
  <r>
    <n v="10362"/>
    <n v="25"/>
    <n v="11.2"/>
    <n v="50"/>
    <n v="0"/>
    <n v="560"/>
    <x v="48"/>
    <x v="0"/>
    <x v="40"/>
    <n v="3"/>
    <x v="5"/>
    <x v="4"/>
    <n v="12"/>
    <x v="0"/>
  </r>
  <r>
    <n v="10362"/>
    <n v="51"/>
    <n v="42.4"/>
    <n v="20"/>
    <n v="0"/>
    <n v="848"/>
    <x v="48"/>
    <x v="0"/>
    <x v="40"/>
    <n v="7"/>
    <x v="2"/>
    <x v="4"/>
    <n v="12"/>
    <x v="0"/>
  </r>
  <r>
    <n v="10362"/>
    <n v="54"/>
    <n v="5.9"/>
    <n v="24"/>
    <n v="0"/>
    <n v="141.60000000000002"/>
    <x v="48"/>
    <x v="0"/>
    <x v="40"/>
    <n v="6"/>
    <x v="7"/>
    <x v="4"/>
    <n v="12"/>
    <x v="0"/>
  </r>
  <r>
    <n v="10363"/>
    <n v="31"/>
    <n v="10"/>
    <n v="20"/>
    <n v="0"/>
    <n v="200"/>
    <x v="57"/>
    <x v="1"/>
    <x v="46"/>
    <n v="4"/>
    <x v="0"/>
    <x v="4"/>
    <n v="12"/>
    <x v="0"/>
  </r>
  <r>
    <n v="10363"/>
    <n v="75"/>
    <n v="6.2"/>
    <n v="12"/>
    <n v="0"/>
    <n v="74.400000000000006"/>
    <x v="57"/>
    <x v="1"/>
    <x v="46"/>
    <n v="1"/>
    <x v="6"/>
    <x v="4"/>
    <n v="12"/>
    <x v="0"/>
  </r>
  <r>
    <n v="10363"/>
    <n v="76"/>
    <n v="14.4"/>
    <n v="12"/>
    <n v="0"/>
    <n v="172.8"/>
    <x v="57"/>
    <x v="1"/>
    <x v="46"/>
    <n v="1"/>
    <x v="6"/>
    <x v="4"/>
    <n v="12"/>
    <x v="0"/>
  </r>
  <r>
    <n v="10364"/>
    <n v="69"/>
    <n v="28.8"/>
    <n v="30"/>
    <n v="0"/>
    <n v="864"/>
    <x v="58"/>
    <x v="13"/>
    <x v="28"/>
    <n v="4"/>
    <x v="0"/>
    <x v="4"/>
    <n v="12"/>
    <x v="0"/>
  </r>
  <r>
    <n v="10364"/>
    <n v="71"/>
    <n v="17.2"/>
    <n v="5"/>
    <n v="0"/>
    <n v="86"/>
    <x v="58"/>
    <x v="13"/>
    <x v="28"/>
    <n v="4"/>
    <x v="0"/>
    <x v="4"/>
    <n v="12"/>
    <x v="0"/>
  </r>
  <r>
    <n v="10365"/>
    <n v="11"/>
    <n v="16.8"/>
    <n v="24"/>
    <n v="0"/>
    <n v="403.20000000000005"/>
    <x v="59"/>
    <x v="7"/>
    <x v="10"/>
    <n v="4"/>
    <x v="0"/>
    <x v="4"/>
    <n v="12"/>
    <x v="0"/>
  </r>
  <r>
    <n v="10366"/>
    <n v="65"/>
    <n v="16.8"/>
    <n v="5"/>
    <n v="0"/>
    <n v="84"/>
    <x v="60"/>
    <x v="12"/>
    <x v="47"/>
    <n v="2"/>
    <x v="4"/>
    <x v="4"/>
    <n v="12"/>
    <x v="0"/>
  </r>
  <r>
    <n v="10366"/>
    <n v="77"/>
    <n v="10.4"/>
    <n v="5"/>
    <n v="0"/>
    <n v="52"/>
    <x v="60"/>
    <x v="12"/>
    <x v="47"/>
    <n v="2"/>
    <x v="4"/>
    <x v="4"/>
    <n v="12"/>
    <x v="0"/>
  </r>
  <r>
    <n v="10367"/>
    <n v="34"/>
    <n v="11.2"/>
    <n v="36"/>
    <n v="0"/>
    <n v="403.2"/>
    <x v="61"/>
    <x v="17"/>
    <x v="48"/>
    <n v="1"/>
    <x v="6"/>
    <x v="4"/>
    <n v="12"/>
    <x v="0"/>
  </r>
  <r>
    <n v="10367"/>
    <n v="54"/>
    <n v="5.9"/>
    <n v="18"/>
    <n v="0"/>
    <n v="106.2"/>
    <x v="61"/>
    <x v="17"/>
    <x v="48"/>
    <n v="6"/>
    <x v="7"/>
    <x v="4"/>
    <n v="12"/>
    <x v="0"/>
  </r>
  <r>
    <n v="10367"/>
    <n v="65"/>
    <n v="16.8"/>
    <n v="15"/>
    <n v="0"/>
    <n v="252"/>
    <x v="61"/>
    <x v="17"/>
    <x v="48"/>
    <n v="2"/>
    <x v="4"/>
    <x v="4"/>
    <n v="12"/>
    <x v="0"/>
  </r>
  <r>
    <n v="10367"/>
    <n v="77"/>
    <n v="10.4"/>
    <n v="7"/>
    <n v="0"/>
    <n v="72.8"/>
    <x v="61"/>
    <x v="17"/>
    <x v="48"/>
    <n v="2"/>
    <x v="4"/>
    <x v="4"/>
    <n v="12"/>
    <x v="0"/>
  </r>
  <r>
    <n v="10368"/>
    <n v="21"/>
    <n v="8"/>
    <n v="5"/>
    <n v="0.1"/>
    <n v="36"/>
    <x v="9"/>
    <x v="6"/>
    <x v="9"/>
    <n v="3"/>
    <x v="5"/>
    <x v="4"/>
    <n v="12"/>
    <x v="0"/>
  </r>
  <r>
    <n v="10368"/>
    <n v="28"/>
    <n v="36.4"/>
    <n v="13"/>
    <n v="0.1"/>
    <n v="425.88"/>
    <x v="9"/>
    <x v="6"/>
    <x v="9"/>
    <n v="7"/>
    <x v="2"/>
    <x v="4"/>
    <n v="12"/>
    <x v="0"/>
  </r>
  <r>
    <n v="10368"/>
    <n v="57"/>
    <n v="15.6"/>
    <n v="25"/>
    <n v="0"/>
    <n v="390"/>
    <x v="9"/>
    <x v="6"/>
    <x v="9"/>
    <n v="5"/>
    <x v="1"/>
    <x v="4"/>
    <n v="12"/>
    <x v="0"/>
  </r>
  <r>
    <n v="10368"/>
    <n v="64"/>
    <n v="26.6"/>
    <n v="35"/>
    <n v="0.1"/>
    <n v="837.9"/>
    <x v="9"/>
    <x v="6"/>
    <x v="9"/>
    <n v="5"/>
    <x v="1"/>
    <x v="4"/>
    <n v="12"/>
    <x v="0"/>
  </r>
  <r>
    <n v="10369"/>
    <n v="29"/>
    <n v="99"/>
    <n v="20"/>
    <n v="0"/>
    <n v="1980"/>
    <x v="20"/>
    <x v="8"/>
    <x v="19"/>
    <n v="6"/>
    <x v="7"/>
    <x v="5"/>
    <n v="1"/>
    <x v="1"/>
  </r>
  <r>
    <n v="10369"/>
    <n v="56"/>
    <n v="30.4"/>
    <n v="18"/>
    <n v="0.25"/>
    <n v="410.4"/>
    <x v="20"/>
    <x v="8"/>
    <x v="19"/>
    <n v="5"/>
    <x v="1"/>
    <x v="5"/>
    <n v="1"/>
    <x v="1"/>
  </r>
  <r>
    <n v="10370"/>
    <n v="1"/>
    <n v="14.4"/>
    <n v="15"/>
    <n v="0.15"/>
    <n v="183.6"/>
    <x v="5"/>
    <x v="4"/>
    <x v="5"/>
    <n v="1"/>
    <x v="6"/>
    <x v="5"/>
    <n v="1"/>
    <x v="1"/>
  </r>
  <r>
    <n v="10370"/>
    <n v="64"/>
    <n v="26.6"/>
    <n v="30"/>
    <n v="0"/>
    <n v="798"/>
    <x v="5"/>
    <x v="4"/>
    <x v="5"/>
    <n v="5"/>
    <x v="1"/>
    <x v="5"/>
    <n v="1"/>
    <x v="1"/>
  </r>
  <r>
    <n v="10370"/>
    <n v="74"/>
    <n v="8"/>
    <n v="20"/>
    <n v="0.15"/>
    <n v="136"/>
    <x v="5"/>
    <x v="4"/>
    <x v="5"/>
    <n v="7"/>
    <x v="2"/>
    <x v="5"/>
    <n v="1"/>
    <x v="1"/>
  </r>
  <r>
    <n v="10371"/>
    <n v="36"/>
    <n v="15.2"/>
    <n v="6"/>
    <n v="0.2"/>
    <n v="72.959999999999994"/>
    <x v="53"/>
    <x v="0"/>
    <x v="43"/>
    <n v="8"/>
    <x v="3"/>
    <x v="5"/>
    <n v="1"/>
    <x v="1"/>
  </r>
  <r>
    <n v="10372"/>
    <n v="20"/>
    <n v="64.8"/>
    <n v="12"/>
    <n v="0.25"/>
    <n v="583.19999999999993"/>
    <x v="62"/>
    <x v="2"/>
    <x v="29"/>
    <n v="3"/>
    <x v="5"/>
    <x v="5"/>
    <n v="1"/>
    <x v="1"/>
  </r>
  <r>
    <n v="10372"/>
    <n v="38"/>
    <n v="210.8"/>
    <n v="40"/>
    <n v="0.25"/>
    <n v="6324"/>
    <x v="62"/>
    <x v="2"/>
    <x v="29"/>
    <n v="1"/>
    <x v="6"/>
    <x v="5"/>
    <n v="1"/>
    <x v="1"/>
  </r>
  <r>
    <n v="10372"/>
    <n v="60"/>
    <n v="27.2"/>
    <n v="70"/>
    <n v="0.25"/>
    <n v="1428"/>
    <x v="62"/>
    <x v="2"/>
    <x v="29"/>
    <n v="4"/>
    <x v="0"/>
    <x v="5"/>
    <n v="1"/>
    <x v="1"/>
  </r>
  <r>
    <n v="10372"/>
    <n v="72"/>
    <n v="27.8"/>
    <n v="42"/>
    <n v="0.25"/>
    <n v="875.7"/>
    <x v="62"/>
    <x v="2"/>
    <x v="29"/>
    <n v="4"/>
    <x v="0"/>
    <x v="5"/>
    <n v="1"/>
    <x v="1"/>
  </r>
  <r>
    <n v="10373"/>
    <n v="58"/>
    <n v="10.6"/>
    <n v="80"/>
    <n v="0.2"/>
    <n v="678.40000000000009"/>
    <x v="34"/>
    <x v="14"/>
    <x v="30"/>
    <n v="8"/>
    <x v="3"/>
    <x v="5"/>
    <n v="1"/>
    <x v="1"/>
  </r>
  <r>
    <n v="10373"/>
    <n v="71"/>
    <n v="17.2"/>
    <n v="50"/>
    <n v="0.2"/>
    <n v="688"/>
    <x v="34"/>
    <x v="14"/>
    <x v="30"/>
    <n v="4"/>
    <x v="0"/>
    <x v="5"/>
    <n v="1"/>
    <x v="1"/>
  </r>
  <r>
    <n v="10374"/>
    <n v="31"/>
    <n v="10"/>
    <n v="30"/>
    <n v="0"/>
    <n v="300"/>
    <x v="63"/>
    <x v="18"/>
    <x v="49"/>
    <n v="4"/>
    <x v="0"/>
    <x v="5"/>
    <n v="1"/>
    <x v="1"/>
  </r>
  <r>
    <n v="10374"/>
    <n v="58"/>
    <n v="10.6"/>
    <n v="15"/>
    <n v="0"/>
    <n v="159"/>
    <x v="63"/>
    <x v="18"/>
    <x v="49"/>
    <n v="8"/>
    <x v="3"/>
    <x v="5"/>
    <n v="1"/>
    <x v="1"/>
  </r>
  <r>
    <n v="10375"/>
    <n v="14"/>
    <n v="18.600000000000001"/>
    <n v="15"/>
    <n v="0"/>
    <n v="279"/>
    <x v="64"/>
    <x v="8"/>
    <x v="50"/>
    <n v="7"/>
    <x v="2"/>
    <x v="5"/>
    <n v="1"/>
    <x v="1"/>
  </r>
  <r>
    <n v="10375"/>
    <n v="54"/>
    <n v="5.9"/>
    <n v="10"/>
    <n v="0"/>
    <n v="59"/>
    <x v="64"/>
    <x v="8"/>
    <x v="50"/>
    <n v="6"/>
    <x v="7"/>
    <x v="5"/>
    <n v="1"/>
    <x v="1"/>
  </r>
  <r>
    <n v="10376"/>
    <n v="31"/>
    <n v="10"/>
    <n v="42"/>
    <n v="0.05"/>
    <n v="399"/>
    <x v="49"/>
    <x v="16"/>
    <x v="41"/>
    <n v="4"/>
    <x v="0"/>
    <x v="5"/>
    <n v="1"/>
    <x v="1"/>
  </r>
  <r>
    <n v="10377"/>
    <n v="28"/>
    <n v="36.4"/>
    <n v="20"/>
    <n v="0.15"/>
    <n v="618.79999999999995"/>
    <x v="56"/>
    <x v="13"/>
    <x v="28"/>
    <n v="7"/>
    <x v="2"/>
    <x v="5"/>
    <n v="1"/>
    <x v="1"/>
  </r>
  <r>
    <n v="10377"/>
    <n v="39"/>
    <n v="14.4"/>
    <n v="20"/>
    <n v="0.15"/>
    <n v="244.79999999999998"/>
    <x v="56"/>
    <x v="13"/>
    <x v="28"/>
    <n v="1"/>
    <x v="6"/>
    <x v="5"/>
    <n v="1"/>
    <x v="1"/>
  </r>
  <r>
    <n v="10378"/>
    <n v="71"/>
    <n v="17.2"/>
    <n v="6"/>
    <n v="0"/>
    <n v="103.19999999999999"/>
    <x v="14"/>
    <x v="9"/>
    <x v="13"/>
    <n v="4"/>
    <x v="0"/>
    <x v="5"/>
    <n v="1"/>
    <x v="1"/>
  </r>
  <r>
    <n v="10379"/>
    <n v="41"/>
    <n v="7.7"/>
    <n v="8"/>
    <n v="0.1"/>
    <n v="55.440000000000005"/>
    <x v="12"/>
    <x v="2"/>
    <x v="2"/>
    <n v="8"/>
    <x v="3"/>
    <x v="5"/>
    <n v="1"/>
    <x v="1"/>
  </r>
  <r>
    <n v="10379"/>
    <n v="63"/>
    <n v="35.1"/>
    <n v="16"/>
    <n v="0.1"/>
    <n v="505.44000000000005"/>
    <x v="12"/>
    <x v="2"/>
    <x v="2"/>
    <n v="2"/>
    <x v="4"/>
    <x v="5"/>
    <n v="1"/>
    <x v="1"/>
  </r>
  <r>
    <n v="10379"/>
    <n v="65"/>
    <n v="16.8"/>
    <n v="20"/>
    <n v="0.1"/>
    <n v="302.40000000000003"/>
    <x v="12"/>
    <x v="2"/>
    <x v="2"/>
    <n v="2"/>
    <x v="4"/>
    <x v="5"/>
    <n v="1"/>
    <x v="1"/>
  </r>
  <r>
    <n v="10380"/>
    <n v="30"/>
    <n v="20.7"/>
    <n v="18"/>
    <n v="0.1"/>
    <n v="335.34"/>
    <x v="34"/>
    <x v="14"/>
    <x v="30"/>
    <n v="8"/>
    <x v="3"/>
    <x v="5"/>
    <n v="1"/>
    <x v="1"/>
  </r>
  <r>
    <n v="10380"/>
    <n v="53"/>
    <n v="26.2"/>
    <n v="20"/>
    <n v="0.1"/>
    <n v="471.6"/>
    <x v="34"/>
    <x v="14"/>
    <x v="30"/>
    <n v="6"/>
    <x v="7"/>
    <x v="5"/>
    <n v="1"/>
    <x v="1"/>
  </r>
  <r>
    <n v="10380"/>
    <n v="60"/>
    <n v="27.2"/>
    <n v="6"/>
    <n v="0.1"/>
    <n v="146.88"/>
    <x v="34"/>
    <x v="14"/>
    <x v="30"/>
    <n v="4"/>
    <x v="0"/>
    <x v="5"/>
    <n v="1"/>
    <x v="1"/>
  </r>
  <r>
    <n v="10380"/>
    <n v="70"/>
    <n v="12"/>
    <n v="30"/>
    <n v="0"/>
    <n v="360"/>
    <x v="34"/>
    <x v="14"/>
    <x v="30"/>
    <n v="1"/>
    <x v="6"/>
    <x v="5"/>
    <n v="1"/>
    <x v="1"/>
  </r>
  <r>
    <n v="10381"/>
    <n v="74"/>
    <n v="8"/>
    <n v="14"/>
    <n v="0"/>
    <n v="112"/>
    <x v="28"/>
    <x v="5"/>
    <x v="26"/>
    <n v="7"/>
    <x v="2"/>
    <x v="5"/>
    <n v="1"/>
    <x v="1"/>
  </r>
  <r>
    <n v="10382"/>
    <n v="5"/>
    <n v="17"/>
    <n v="32"/>
    <n v="0"/>
    <n v="544"/>
    <x v="9"/>
    <x v="6"/>
    <x v="9"/>
    <n v="2"/>
    <x v="4"/>
    <x v="5"/>
    <n v="1"/>
    <x v="1"/>
  </r>
  <r>
    <n v="10382"/>
    <n v="18"/>
    <n v="50"/>
    <n v="9"/>
    <n v="0"/>
    <n v="450"/>
    <x v="9"/>
    <x v="6"/>
    <x v="9"/>
    <n v="8"/>
    <x v="3"/>
    <x v="5"/>
    <n v="1"/>
    <x v="1"/>
  </r>
  <r>
    <n v="10382"/>
    <n v="29"/>
    <n v="99"/>
    <n v="14"/>
    <n v="0"/>
    <n v="1386"/>
    <x v="9"/>
    <x v="6"/>
    <x v="9"/>
    <n v="6"/>
    <x v="7"/>
    <x v="5"/>
    <n v="1"/>
    <x v="1"/>
  </r>
  <r>
    <n v="10382"/>
    <n v="33"/>
    <n v="2"/>
    <n v="60"/>
    <n v="0"/>
    <n v="120"/>
    <x v="9"/>
    <x v="6"/>
    <x v="9"/>
    <n v="4"/>
    <x v="0"/>
    <x v="5"/>
    <n v="1"/>
    <x v="1"/>
  </r>
  <r>
    <n v="10382"/>
    <n v="74"/>
    <n v="8"/>
    <n v="50"/>
    <n v="0"/>
    <n v="400"/>
    <x v="9"/>
    <x v="6"/>
    <x v="9"/>
    <n v="7"/>
    <x v="2"/>
    <x v="5"/>
    <n v="1"/>
    <x v="1"/>
  </r>
  <r>
    <n v="10383"/>
    <n v="13"/>
    <n v="4.8"/>
    <n v="20"/>
    <n v="0"/>
    <n v="96"/>
    <x v="55"/>
    <x v="13"/>
    <x v="45"/>
    <n v="8"/>
    <x v="3"/>
    <x v="5"/>
    <n v="1"/>
    <x v="1"/>
  </r>
  <r>
    <n v="10383"/>
    <n v="50"/>
    <n v="13"/>
    <n v="15"/>
    <n v="0"/>
    <n v="195"/>
    <x v="55"/>
    <x v="13"/>
    <x v="45"/>
    <n v="3"/>
    <x v="5"/>
    <x v="5"/>
    <n v="1"/>
    <x v="1"/>
  </r>
  <r>
    <n v="10383"/>
    <n v="56"/>
    <n v="30.4"/>
    <n v="20"/>
    <n v="0"/>
    <n v="608"/>
    <x v="55"/>
    <x v="13"/>
    <x v="45"/>
    <n v="5"/>
    <x v="1"/>
    <x v="5"/>
    <n v="1"/>
    <x v="1"/>
  </r>
  <r>
    <n v="10384"/>
    <n v="20"/>
    <n v="64.8"/>
    <n v="28"/>
    <n v="0"/>
    <n v="1814.3999999999999"/>
    <x v="25"/>
    <x v="9"/>
    <x v="23"/>
    <n v="3"/>
    <x v="5"/>
    <x v="5"/>
    <n v="1"/>
    <x v="1"/>
  </r>
  <r>
    <n v="10384"/>
    <n v="60"/>
    <n v="27.2"/>
    <n v="15"/>
    <n v="0"/>
    <n v="408"/>
    <x v="25"/>
    <x v="9"/>
    <x v="23"/>
    <n v="4"/>
    <x v="0"/>
    <x v="5"/>
    <n v="1"/>
    <x v="1"/>
  </r>
  <r>
    <n v="10385"/>
    <n v="7"/>
    <n v="24"/>
    <n v="10"/>
    <n v="0.2"/>
    <n v="192"/>
    <x v="20"/>
    <x v="8"/>
    <x v="19"/>
    <n v="7"/>
    <x v="2"/>
    <x v="5"/>
    <n v="1"/>
    <x v="1"/>
  </r>
  <r>
    <n v="10385"/>
    <n v="60"/>
    <n v="27.2"/>
    <n v="20"/>
    <n v="0.2"/>
    <n v="435.20000000000005"/>
    <x v="20"/>
    <x v="8"/>
    <x v="19"/>
    <n v="4"/>
    <x v="0"/>
    <x v="5"/>
    <n v="1"/>
    <x v="1"/>
  </r>
  <r>
    <n v="10385"/>
    <n v="68"/>
    <n v="10"/>
    <n v="8"/>
    <n v="0.2"/>
    <n v="64"/>
    <x v="20"/>
    <x v="8"/>
    <x v="19"/>
    <n v="3"/>
    <x v="5"/>
    <x v="5"/>
    <n v="1"/>
    <x v="1"/>
  </r>
  <r>
    <n v="10386"/>
    <n v="24"/>
    <n v="3.6"/>
    <n v="15"/>
    <n v="0"/>
    <n v="54"/>
    <x v="52"/>
    <x v="2"/>
    <x v="29"/>
    <n v="1"/>
    <x v="6"/>
    <x v="5"/>
    <n v="1"/>
    <x v="1"/>
  </r>
  <r>
    <n v="10386"/>
    <n v="34"/>
    <n v="11.2"/>
    <n v="10"/>
    <n v="0"/>
    <n v="112"/>
    <x v="52"/>
    <x v="2"/>
    <x v="29"/>
    <n v="1"/>
    <x v="6"/>
    <x v="5"/>
    <n v="1"/>
    <x v="1"/>
  </r>
  <r>
    <n v="10387"/>
    <n v="24"/>
    <n v="3.6"/>
    <n v="15"/>
    <n v="0"/>
    <n v="54"/>
    <x v="65"/>
    <x v="19"/>
    <x v="51"/>
    <n v="1"/>
    <x v="6"/>
    <x v="5"/>
    <n v="1"/>
    <x v="1"/>
  </r>
  <r>
    <n v="10387"/>
    <n v="28"/>
    <n v="36.4"/>
    <n v="6"/>
    <n v="0"/>
    <n v="218.39999999999998"/>
    <x v="65"/>
    <x v="19"/>
    <x v="51"/>
    <n v="7"/>
    <x v="2"/>
    <x v="5"/>
    <n v="1"/>
    <x v="1"/>
  </r>
  <r>
    <n v="10387"/>
    <n v="59"/>
    <n v="44"/>
    <n v="12"/>
    <n v="0"/>
    <n v="528"/>
    <x v="65"/>
    <x v="19"/>
    <x v="51"/>
    <n v="4"/>
    <x v="0"/>
    <x v="5"/>
    <n v="1"/>
    <x v="1"/>
  </r>
  <r>
    <n v="10387"/>
    <n v="71"/>
    <n v="17.2"/>
    <n v="15"/>
    <n v="0"/>
    <n v="258"/>
    <x v="65"/>
    <x v="19"/>
    <x v="51"/>
    <n v="4"/>
    <x v="0"/>
    <x v="5"/>
    <n v="1"/>
    <x v="1"/>
  </r>
  <r>
    <n v="10388"/>
    <n v="45"/>
    <n v="7.6"/>
    <n v="15"/>
    <n v="0.2"/>
    <n v="91.2"/>
    <x v="56"/>
    <x v="13"/>
    <x v="28"/>
    <n v="8"/>
    <x v="3"/>
    <x v="5"/>
    <n v="1"/>
    <x v="1"/>
  </r>
  <r>
    <n v="10388"/>
    <n v="52"/>
    <n v="5.6"/>
    <n v="20"/>
    <n v="0.2"/>
    <n v="89.600000000000009"/>
    <x v="56"/>
    <x v="13"/>
    <x v="28"/>
    <n v="5"/>
    <x v="1"/>
    <x v="5"/>
    <n v="1"/>
    <x v="1"/>
  </r>
  <r>
    <n v="10388"/>
    <n v="53"/>
    <n v="26.2"/>
    <n v="40"/>
    <n v="0"/>
    <n v="1048"/>
    <x v="56"/>
    <x v="13"/>
    <x v="28"/>
    <n v="6"/>
    <x v="7"/>
    <x v="5"/>
    <n v="1"/>
    <x v="1"/>
  </r>
  <r>
    <n v="10389"/>
    <n v="10"/>
    <n v="24.8"/>
    <n v="16"/>
    <n v="0"/>
    <n v="396.8"/>
    <x v="66"/>
    <x v="16"/>
    <x v="52"/>
    <n v="8"/>
    <x v="3"/>
    <x v="5"/>
    <n v="1"/>
    <x v="1"/>
  </r>
  <r>
    <n v="10389"/>
    <n v="55"/>
    <n v="19.2"/>
    <n v="15"/>
    <n v="0"/>
    <n v="288"/>
    <x v="66"/>
    <x v="16"/>
    <x v="52"/>
    <n v="6"/>
    <x v="7"/>
    <x v="5"/>
    <n v="1"/>
    <x v="1"/>
  </r>
  <r>
    <n v="10389"/>
    <n v="62"/>
    <n v="39.4"/>
    <n v="20"/>
    <n v="0"/>
    <n v="788"/>
    <x v="66"/>
    <x v="16"/>
    <x v="52"/>
    <n v="3"/>
    <x v="5"/>
    <x v="5"/>
    <n v="1"/>
    <x v="1"/>
  </r>
  <r>
    <n v="10389"/>
    <n v="70"/>
    <n v="12"/>
    <n v="30"/>
    <n v="0"/>
    <n v="360"/>
    <x v="66"/>
    <x v="16"/>
    <x v="52"/>
    <n v="1"/>
    <x v="6"/>
    <x v="5"/>
    <n v="1"/>
    <x v="1"/>
  </r>
  <r>
    <n v="10390"/>
    <n v="31"/>
    <n v="10"/>
    <n v="60"/>
    <n v="0.1"/>
    <n v="540"/>
    <x v="9"/>
    <x v="6"/>
    <x v="9"/>
    <n v="4"/>
    <x v="0"/>
    <x v="5"/>
    <n v="1"/>
    <x v="1"/>
  </r>
  <r>
    <n v="10390"/>
    <n v="35"/>
    <n v="14.4"/>
    <n v="40"/>
    <n v="0.1"/>
    <n v="518.4"/>
    <x v="9"/>
    <x v="6"/>
    <x v="9"/>
    <n v="1"/>
    <x v="6"/>
    <x v="5"/>
    <n v="1"/>
    <x v="1"/>
  </r>
  <r>
    <n v="10390"/>
    <n v="46"/>
    <n v="9.6"/>
    <n v="45"/>
    <n v="0"/>
    <n v="432"/>
    <x v="9"/>
    <x v="6"/>
    <x v="9"/>
    <n v="8"/>
    <x v="3"/>
    <x v="5"/>
    <n v="1"/>
    <x v="1"/>
  </r>
  <r>
    <n v="10390"/>
    <n v="72"/>
    <n v="27.8"/>
    <n v="24"/>
    <n v="0.1"/>
    <n v="600.48"/>
    <x v="9"/>
    <x v="6"/>
    <x v="9"/>
    <n v="4"/>
    <x v="0"/>
    <x v="5"/>
    <n v="1"/>
    <x v="1"/>
  </r>
  <r>
    <n v="10391"/>
    <n v="13"/>
    <n v="4.8"/>
    <n v="18"/>
    <n v="0"/>
    <n v="86.399999999999991"/>
    <x v="57"/>
    <x v="1"/>
    <x v="46"/>
    <n v="8"/>
    <x v="3"/>
    <x v="5"/>
    <n v="1"/>
    <x v="1"/>
  </r>
  <r>
    <n v="10392"/>
    <n v="69"/>
    <n v="28.8"/>
    <n v="50"/>
    <n v="0"/>
    <n v="1440"/>
    <x v="54"/>
    <x v="6"/>
    <x v="44"/>
    <n v="4"/>
    <x v="0"/>
    <x v="5"/>
    <n v="1"/>
    <x v="1"/>
  </r>
  <r>
    <n v="10393"/>
    <n v="2"/>
    <n v="15.2"/>
    <n v="25"/>
    <n v="0.25"/>
    <n v="285"/>
    <x v="45"/>
    <x v="8"/>
    <x v="38"/>
    <n v="1"/>
    <x v="6"/>
    <x v="5"/>
    <n v="1"/>
    <x v="1"/>
  </r>
  <r>
    <n v="10393"/>
    <n v="14"/>
    <n v="18.600000000000001"/>
    <n v="42"/>
    <n v="0.25"/>
    <n v="585.90000000000009"/>
    <x v="45"/>
    <x v="8"/>
    <x v="38"/>
    <n v="7"/>
    <x v="2"/>
    <x v="5"/>
    <n v="1"/>
    <x v="1"/>
  </r>
  <r>
    <n v="10393"/>
    <n v="25"/>
    <n v="11.2"/>
    <n v="7"/>
    <n v="0.25"/>
    <n v="58.8"/>
    <x v="45"/>
    <x v="8"/>
    <x v="38"/>
    <n v="3"/>
    <x v="5"/>
    <x v="5"/>
    <n v="1"/>
    <x v="1"/>
  </r>
  <r>
    <n v="10393"/>
    <n v="26"/>
    <n v="24.9"/>
    <n v="70"/>
    <n v="0.25"/>
    <n v="1307.25"/>
    <x v="45"/>
    <x v="8"/>
    <x v="38"/>
    <n v="3"/>
    <x v="5"/>
    <x v="5"/>
    <n v="1"/>
    <x v="1"/>
  </r>
  <r>
    <n v="10393"/>
    <n v="31"/>
    <n v="10"/>
    <n v="32"/>
    <n v="0"/>
    <n v="320"/>
    <x v="45"/>
    <x v="8"/>
    <x v="38"/>
    <n v="4"/>
    <x v="0"/>
    <x v="5"/>
    <n v="1"/>
    <x v="1"/>
  </r>
  <r>
    <n v="10394"/>
    <n v="13"/>
    <n v="4.8"/>
    <n v="10"/>
    <n v="0"/>
    <n v="48"/>
    <x v="64"/>
    <x v="8"/>
    <x v="50"/>
    <n v="8"/>
    <x v="3"/>
    <x v="5"/>
    <n v="1"/>
    <x v="1"/>
  </r>
  <r>
    <n v="10394"/>
    <n v="62"/>
    <n v="39.4"/>
    <n v="10"/>
    <n v="0"/>
    <n v="394"/>
    <x v="64"/>
    <x v="8"/>
    <x v="50"/>
    <n v="3"/>
    <x v="5"/>
    <x v="5"/>
    <n v="1"/>
    <x v="1"/>
  </r>
  <r>
    <n v="10395"/>
    <n v="46"/>
    <n v="9.6"/>
    <n v="28"/>
    <n v="0.1"/>
    <n v="241.92000000000002"/>
    <x v="8"/>
    <x v="5"/>
    <x v="8"/>
    <n v="8"/>
    <x v="3"/>
    <x v="5"/>
    <n v="1"/>
    <x v="1"/>
  </r>
  <r>
    <n v="10395"/>
    <n v="53"/>
    <n v="26.2"/>
    <n v="70"/>
    <n v="0.1"/>
    <n v="1650.6000000000001"/>
    <x v="8"/>
    <x v="5"/>
    <x v="8"/>
    <n v="6"/>
    <x v="7"/>
    <x v="5"/>
    <n v="1"/>
    <x v="1"/>
  </r>
  <r>
    <n v="10395"/>
    <n v="69"/>
    <n v="28.8"/>
    <n v="8"/>
    <n v="0"/>
    <n v="230.4"/>
    <x v="8"/>
    <x v="5"/>
    <x v="8"/>
    <n v="4"/>
    <x v="0"/>
    <x v="5"/>
    <n v="1"/>
    <x v="1"/>
  </r>
  <r>
    <n v="10396"/>
    <n v="23"/>
    <n v="7.2"/>
    <n v="40"/>
    <n v="0"/>
    <n v="288"/>
    <x v="17"/>
    <x v="1"/>
    <x v="16"/>
    <n v="5"/>
    <x v="1"/>
    <x v="5"/>
    <n v="1"/>
    <x v="1"/>
  </r>
  <r>
    <n v="10396"/>
    <n v="71"/>
    <n v="17.2"/>
    <n v="60"/>
    <n v="0"/>
    <n v="1032"/>
    <x v="17"/>
    <x v="1"/>
    <x v="16"/>
    <n v="4"/>
    <x v="0"/>
    <x v="5"/>
    <n v="1"/>
    <x v="1"/>
  </r>
  <r>
    <n v="10396"/>
    <n v="72"/>
    <n v="27.8"/>
    <n v="21"/>
    <n v="0"/>
    <n v="583.80000000000007"/>
    <x v="17"/>
    <x v="1"/>
    <x v="16"/>
    <n v="4"/>
    <x v="0"/>
    <x v="5"/>
    <n v="1"/>
    <x v="1"/>
  </r>
  <r>
    <n v="10397"/>
    <n v="21"/>
    <n v="8"/>
    <n v="10"/>
    <n v="0.15"/>
    <n v="68"/>
    <x v="50"/>
    <x v="15"/>
    <x v="39"/>
    <n v="3"/>
    <x v="5"/>
    <x v="5"/>
    <n v="1"/>
    <x v="1"/>
  </r>
  <r>
    <n v="10397"/>
    <n v="51"/>
    <n v="42.4"/>
    <n v="18"/>
    <n v="0.15"/>
    <n v="648.71999999999991"/>
    <x v="50"/>
    <x v="15"/>
    <x v="39"/>
    <n v="7"/>
    <x v="2"/>
    <x v="5"/>
    <n v="1"/>
    <x v="1"/>
  </r>
  <r>
    <n v="10398"/>
    <n v="35"/>
    <n v="14.4"/>
    <n v="30"/>
    <n v="0"/>
    <n v="432"/>
    <x v="45"/>
    <x v="8"/>
    <x v="38"/>
    <n v="1"/>
    <x v="6"/>
    <x v="5"/>
    <n v="1"/>
    <x v="1"/>
  </r>
  <r>
    <n v="10398"/>
    <n v="55"/>
    <n v="19.2"/>
    <n v="120"/>
    <n v="0.1"/>
    <n v="2073.6"/>
    <x v="45"/>
    <x v="8"/>
    <x v="38"/>
    <n v="6"/>
    <x v="7"/>
    <x v="5"/>
    <n v="1"/>
    <x v="1"/>
  </r>
  <r>
    <n v="10399"/>
    <n v="68"/>
    <n v="10"/>
    <n v="60"/>
    <n v="0"/>
    <n v="600"/>
    <x v="61"/>
    <x v="17"/>
    <x v="48"/>
    <n v="3"/>
    <x v="5"/>
    <x v="5"/>
    <n v="1"/>
    <x v="1"/>
  </r>
  <r>
    <n v="10399"/>
    <n v="71"/>
    <n v="17.2"/>
    <n v="30"/>
    <n v="0"/>
    <n v="516"/>
    <x v="61"/>
    <x v="17"/>
    <x v="48"/>
    <n v="4"/>
    <x v="0"/>
    <x v="5"/>
    <n v="1"/>
    <x v="1"/>
  </r>
  <r>
    <n v="10399"/>
    <n v="76"/>
    <n v="14.4"/>
    <n v="35"/>
    <n v="0"/>
    <n v="504"/>
    <x v="61"/>
    <x v="17"/>
    <x v="48"/>
    <n v="1"/>
    <x v="6"/>
    <x v="5"/>
    <n v="1"/>
    <x v="1"/>
  </r>
  <r>
    <n v="10399"/>
    <n v="77"/>
    <n v="10.4"/>
    <n v="14"/>
    <n v="0"/>
    <n v="145.6"/>
    <x v="61"/>
    <x v="17"/>
    <x v="48"/>
    <n v="2"/>
    <x v="4"/>
    <x v="5"/>
    <n v="1"/>
    <x v="1"/>
  </r>
  <r>
    <n v="10400"/>
    <n v="29"/>
    <n v="99"/>
    <n v="21"/>
    <n v="0"/>
    <n v="2079"/>
    <x v="58"/>
    <x v="13"/>
    <x v="28"/>
    <n v="6"/>
    <x v="7"/>
    <x v="6"/>
    <n v="2"/>
    <x v="1"/>
  </r>
  <r>
    <n v="10400"/>
    <n v="35"/>
    <n v="14.4"/>
    <n v="35"/>
    <n v="0"/>
    <n v="504"/>
    <x v="58"/>
    <x v="13"/>
    <x v="28"/>
    <n v="1"/>
    <x v="6"/>
    <x v="6"/>
    <n v="2"/>
    <x v="1"/>
  </r>
  <r>
    <n v="10400"/>
    <n v="49"/>
    <n v="16"/>
    <n v="30"/>
    <n v="0"/>
    <n v="480"/>
    <x v="58"/>
    <x v="13"/>
    <x v="28"/>
    <n v="3"/>
    <x v="5"/>
    <x v="6"/>
    <n v="2"/>
    <x v="1"/>
  </r>
  <r>
    <n v="10401"/>
    <n v="30"/>
    <n v="20.7"/>
    <n v="18"/>
    <n v="0"/>
    <n v="372.59999999999997"/>
    <x v="13"/>
    <x v="8"/>
    <x v="12"/>
    <n v="8"/>
    <x v="3"/>
    <x v="6"/>
    <n v="2"/>
    <x v="1"/>
  </r>
  <r>
    <n v="10401"/>
    <n v="56"/>
    <n v="30.4"/>
    <n v="70"/>
    <n v="0"/>
    <n v="2128"/>
    <x v="13"/>
    <x v="8"/>
    <x v="12"/>
    <n v="5"/>
    <x v="1"/>
    <x v="6"/>
    <n v="2"/>
    <x v="1"/>
  </r>
  <r>
    <n v="10401"/>
    <n v="65"/>
    <n v="16.8"/>
    <n v="20"/>
    <n v="0"/>
    <n v="336"/>
    <x v="13"/>
    <x v="8"/>
    <x v="12"/>
    <n v="2"/>
    <x v="4"/>
    <x v="6"/>
    <n v="2"/>
    <x v="1"/>
  </r>
  <r>
    <n v="10401"/>
    <n v="71"/>
    <n v="17.2"/>
    <n v="60"/>
    <n v="0"/>
    <n v="1032"/>
    <x v="13"/>
    <x v="8"/>
    <x v="12"/>
    <n v="4"/>
    <x v="0"/>
    <x v="6"/>
    <n v="2"/>
    <x v="1"/>
  </r>
  <r>
    <n v="10402"/>
    <n v="23"/>
    <n v="7.2"/>
    <n v="60"/>
    <n v="0"/>
    <n v="432"/>
    <x v="9"/>
    <x v="6"/>
    <x v="9"/>
    <n v="5"/>
    <x v="1"/>
    <x v="6"/>
    <n v="2"/>
    <x v="1"/>
  </r>
  <r>
    <n v="10402"/>
    <n v="63"/>
    <n v="35.1"/>
    <n v="65"/>
    <n v="0"/>
    <n v="2281.5"/>
    <x v="9"/>
    <x v="6"/>
    <x v="9"/>
    <n v="2"/>
    <x v="4"/>
    <x v="6"/>
    <n v="2"/>
    <x v="1"/>
  </r>
  <r>
    <n v="10403"/>
    <n v="16"/>
    <n v="13.9"/>
    <n v="21"/>
    <n v="0.15"/>
    <n v="248.11500000000001"/>
    <x v="9"/>
    <x v="6"/>
    <x v="9"/>
    <n v="3"/>
    <x v="5"/>
    <x v="6"/>
    <n v="2"/>
    <x v="1"/>
  </r>
  <r>
    <n v="10403"/>
    <n v="48"/>
    <n v="10.199999999999999"/>
    <n v="70"/>
    <n v="0.15"/>
    <n v="606.9"/>
    <x v="9"/>
    <x v="6"/>
    <x v="9"/>
    <n v="3"/>
    <x v="5"/>
    <x v="6"/>
    <n v="2"/>
    <x v="1"/>
  </r>
  <r>
    <n v="10404"/>
    <n v="26"/>
    <n v="24.9"/>
    <n v="30"/>
    <n v="0.05"/>
    <n v="709.65"/>
    <x v="22"/>
    <x v="11"/>
    <x v="21"/>
    <n v="3"/>
    <x v="5"/>
    <x v="6"/>
    <n v="2"/>
    <x v="1"/>
  </r>
  <r>
    <n v="10404"/>
    <n v="42"/>
    <n v="11.2"/>
    <n v="40"/>
    <n v="0.05"/>
    <n v="425.59999999999997"/>
    <x v="22"/>
    <x v="11"/>
    <x v="21"/>
    <n v="5"/>
    <x v="1"/>
    <x v="6"/>
    <n v="2"/>
    <x v="1"/>
  </r>
  <r>
    <n v="10404"/>
    <n v="49"/>
    <n v="16"/>
    <n v="30"/>
    <n v="0.05"/>
    <n v="456"/>
    <x v="22"/>
    <x v="11"/>
    <x v="21"/>
    <n v="3"/>
    <x v="5"/>
    <x v="6"/>
    <n v="2"/>
    <x v="1"/>
  </r>
  <r>
    <n v="10405"/>
    <n v="3"/>
    <n v="8"/>
    <n v="50"/>
    <n v="0"/>
    <n v="400"/>
    <x v="67"/>
    <x v="5"/>
    <x v="53"/>
    <n v="2"/>
    <x v="4"/>
    <x v="6"/>
    <n v="2"/>
    <x v="1"/>
  </r>
  <r>
    <n v="10406"/>
    <n v="1"/>
    <n v="14.4"/>
    <n v="10"/>
    <n v="0"/>
    <n v="144"/>
    <x v="62"/>
    <x v="2"/>
    <x v="29"/>
    <n v="1"/>
    <x v="6"/>
    <x v="6"/>
    <n v="2"/>
    <x v="1"/>
  </r>
  <r>
    <n v="10406"/>
    <n v="21"/>
    <n v="8"/>
    <n v="30"/>
    <n v="0.1"/>
    <n v="216"/>
    <x v="62"/>
    <x v="2"/>
    <x v="29"/>
    <n v="3"/>
    <x v="5"/>
    <x v="6"/>
    <n v="2"/>
    <x v="1"/>
  </r>
  <r>
    <n v="10406"/>
    <n v="28"/>
    <n v="36.4"/>
    <n v="42"/>
    <n v="0.1"/>
    <n v="1375.92"/>
    <x v="62"/>
    <x v="2"/>
    <x v="29"/>
    <n v="7"/>
    <x v="2"/>
    <x v="6"/>
    <n v="2"/>
    <x v="1"/>
  </r>
  <r>
    <n v="10406"/>
    <n v="36"/>
    <n v="15.2"/>
    <n v="5"/>
    <n v="0.1"/>
    <n v="68.400000000000006"/>
    <x v="62"/>
    <x v="2"/>
    <x v="29"/>
    <n v="8"/>
    <x v="3"/>
    <x v="6"/>
    <n v="2"/>
    <x v="1"/>
  </r>
  <r>
    <n v="10406"/>
    <n v="40"/>
    <n v="14.7"/>
    <n v="2"/>
    <n v="0.1"/>
    <n v="26.46"/>
    <x v="62"/>
    <x v="2"/>
    <x v="29"/>
    <n v="8"/>
    <x v="3"/>
    <x v="6"/>
    <n v="2"/>
    <x v="1"/>
  </r>
  <r>
    <n v="10407"/>
    <n v="11"/>
    <n v="16.8"/>
    <n v="30"/>
    <n v="0"/>
    <n v="504"/>
    <x v="11"/>
    <x v="1"/>
    <x v="11"/>
    <n v="4"/>
    <x v="0"/>
    <x v="6"/>
    <n v="2"/>
    <x v="1"/>
  </r>
  <r>
    <n v="10407"/>
    <n v="69"/>
    <n v="28.8"/>
    <n v="15"/>
    <n v="0"/>
    <n v="432"/>
    <x v="11"/>
    <x v="1"/>
    <x v="11"/>
    <n v="4"/>
    <x v="0"/>
    <x v="6"/>
    <n v="2"/>
    <x v="1"/>
  </r>
  <r>
    <n v="10407"/>
    <n v="71"/>
    <n v="17.2"/>
    <n v="15"/>
    <n v="0"/>
    <n v="258"/>
    <x v="11"/>
    <x v="1"/>
    <x v="11"/>
    <n v="4"/>
    <x v="0"/>
    <x v="6"/>
    <n v="2"/>
    <x v="1"/>
  </r>
  <r>
    <n v="10408"/>
    <n v="37"/>
    <n v="20.8"/>
    <n v="10"/>
    <n v="0"/>
    <n v="208"/>
    <x v="68"/>
    <x v="0"/>
    <x v="54"/>
    <n v="8"/>
    <x v="3"/>
    <x v="6"/>
    <n v="2"/>
    <x v="1"/>
  </r>
  <r>
    <n v="10408"/>
    <n v="54"/>
    <n v="5.9"/>
    <n v="6"/>
    <n v="0"/>
    <n v="35.400000000000006"/>
    <x v="68"/>
    <x v="0"/>
    <x v="54"/>
    <n v="6"/>
    <x v="7"/>
    <x v="6"/>
    <n v="2"/>
    <x v="1"/>
  </r>
  <r>
    <n v="10408"/>
    <n v="62"/>
    <n v="39.4"/>
    <n v="35"/>
    <n v="0"/>
    <n v="1379"/>
    <x v="68"/>
    <x v="0"/>
    <x v="54"/>
    <n v="3"/>
    <x v="5"/>
    <x v="6"/>
    <n v="2"/>
    <x v="1"/>
  </r>
  <r>
    <n v="10409"/>
    <n v="14"/>
    <n v="18.600000000000001"/>
    <n v="12"/>
    <n v="0"/>
    <n v="223.20000000000002"/>
    <x v="69"/>
    <x v="20"/>
    <x v="55"/>
    <n v="7"/>
    <x v="2"/>
    <x v="6"/>
    <n v="2"/>
    <x v="1"/>
  </r>
  <r>
    <n v="10409"/>
    <n v="21"/>
    <n v="8"/>
    <n v="12"/>
    <n v="0"/>
    <n v="96"/>
    <x v="69"/>
    <x v="20"/>
    <x v="55"/>
    <n v="3"/>
    <x v="5"/>
    <x v="6"/>
    <n v="2"/>
    <x v="1"/>
  </r>
  <r>
    <n v="10410"/>
    <n v="33"/>
    <n v="2"/>
    <n v="49"/>
    <n v="0"/>
    <n v="98"/>
    <x v="66"/>
    <x v="16"/>
    <x v="52"/>
    <n v="4"/>
    <x v="0"/>
    <x v="6"/>
    <n v="2"/>
    <x v="1"/>
  </r>
  <r>
    <n v="10410"/>
    <n v="59"/>
    <n v="44"/>
    <n v="16"/>
    <n v="0"/>
    <n v="704"/>
    <x v="66"/>
    <x v="16"/>
    <x v="52"/>
    <n v="4"/>
    <x v="0"/>
    <x v="6"/>
    <n v="2"/>
    <x v="1"/>
  </r>
  <r>
    <n v="10411"/>
    <n v="41"/>
    <n v="7.7"/>
    <n v="25"/>
    <n v="0.2"/>
    <n v="154"/>
    <x v="66"/>
    <x v="16"/>
    <x v="52"/>
    <n v="8"/>
    <x v="3"/>
    <x v="6"/>
    <n v="2"/>
    <x v="1"/>
  </r>
  <r>
    <n v="10411"/>
    <n v="44"/>
    <n v="15.5"/>
    <n v="40"/>
    <n v="0.2"/>
    <n v="496"/>
    <x v="66"/>
    <x v="16"/>
    <x v="52"/>
    <n v="2"/>
    <x v="4"/>
    <x v="6"/>
    <n v="2"/>
    <x v="1"/>
  </r>
  <r>
    <n v="10411"/>
    <n v="59"/>
    <n v="44"/>
    <n v="9"/>
    <n v="0.2"/>
    <n v="316.8"/>
    <x v="66"/>
    <x v="16"/>
    <x v="52"/>
    <n v="4"/>
    <x v="0"/>
    <x v="6"/>
    <n v="2"/>
    <x v="1"/>
  </r>
  <r>
    <n v="10412"/>
    <n v="14"/>
    <n v="18.600000000000001"/>
    <n v="20"/>
    <n v="0.1"/>
    <n v="334.8"/>
    <x v="16"/>
    <x v="10"/>
    <x v="15"/>
    <n v="7"/>
    <x v="2"/>
    <x v="6"/>
    <n v="2"/>
    <x v="1"/>
  </r>
  <r>
    <n v="10413"/>
    <n v="1"/>
    <n v="14.4"/>
    <n v="24"/>
    <n v="0"/>
    <n v="345.6"/>
    <x v="53"/>
    <x v="0"/>
    <x v="43"/>
    <n v="1"/>
    <x v="6"/>
    <x v="6"/>
    <n v="2"/>
    <x v="1"/>
  </r>
  <r>
    <n v="10413"/>
    <n v="62"/>
    <n v="39.4"/>
    <n v="40"/>
    <n v="0"/>
    <n v="1576"/>
    <x v="53"/>
    <x v="0"/>
    <x v="43"/>
    <n v="3"/>
    <x v="5"/>
    <x v="6"/>
    <n v="2"/>
    <x v="1"/>
  </r>
  <r>
    <n v="10413"/>
    <n v="76"/>
    <n v="14.4"/>
    <n v="14"/>
    <n v="0"/>
    <n v="201.6"/>
    <x v="53"/>
    <x v="0"/>
    <x v="43"/>
    <n v="1"/>
    <x v="6"/>
    <x v="6"/>
    <n v="2"/>
    <x v="1"/>
  </r>
  <r>
    <n v="10414"/>
    <n v="19"/>
    <n v="7.3"/>
    <n v="18"/>
    <n v="0.05"/>
    <n v="124.83"/>
    <x v="52"/>
    <x v="2"/>
    <x v="29"/>
    <n v="3"/>
    <x v="5"/>
    <x v="6"/>
    <n v="2"/>
    <x v="1"/>
  </r>
  <r>
    <n v="10414"/>
    <n v="33"/>
    <n v="2"/>
    <n v="50"/>
    <n v="0"/>
    <n v="100"/>
    <x v="52"/>
    <x v="2"/>
    <x v="29"/>
    <n v="4"/>
    <x v="0"/>
    <x v="6"/>
    <n v="2"/>
    <x v="1"/>
  </r>
  <r>
    <n v="10415"/>
    <n v="17"/>
    <n v="31.2"/>
    <n v="2"/>
    <n v="0"/>
    <n v="62.4"/>
    <x v="64"/>
    <x v="8"/>
    <x v="50"/>
    <n v="6"/>
    <x v="7"/>
    <x v="6"/>
    <n v="2"/>
    <x v="1"/>
  </r>
  <r>
    <n v="10415"/>
    <n v="33"/>
    <n v="2"/>
    <n v="20"/>
    <n v="0"/>
    <n v="40"/>
    <x v="64"/>
    <x v="8"/>
    <x v="50"/>
    <n v="4"/>
    <x v="0"/>
    <x v="6"/>
    <n v="2"/>
    <x v="1"/>
  </r>
  <r>
    <n v="10416"/>
    <n v="19"/>
    <n v="7.3"/>
    <n v="20"/>
    <n v="0"/>
    <n v="146"/>
    <x v="16"/>
    <x v="10"/>
    <x v="15"/>
    <n v="3"/>
    <x v="5"/>
    <x v="6"/>
    <n v="2"/>
    <x v="1"/>
  </r>
  <r>
    <n v="10416"/>
    <n v="53"/>
    <n v="26.2"/>
    <n v="10"/>
    <n v="0"/>
    <n v="262"/>
    <x v="16"/>
    <x v="10"/>
    <x v="15"/>
    <n v="6"/>
    <x v="7"/>
    <x v="6"/>
    <n v="2"/>
    <x v="1"/>
  </r>
  <r>
    <n v="10416"/>
    <n v="57"/>
    <n v="15.6"/>
    <n v="20"/>
    <n v="0"/>
    <n v="312"/>
    <x v="16"/>
    <x v="10"/>
    <x v="15"/>
    <n v="5"/>
    <x v="1"/>
    <x v="6"/>
    <n v="2"/>
    <x v="1"/>
  </r>
  <r>
    <n v="10417"/>
    <n v="38"/>
    <n v="210.8"/>
    <n v="50"/>
    <n v="0"/>
    <n v="10540"/>
    <x v="51"/>
    <x v="17"/>
    <x v="42"/>
    <n v="1"/>
    <x v="6"/>
    <x v="6"/>
    <n v="2"/>
    <x v="1"/>
  </r>
  <r>
    <n v="10417"/>
    <n v="46"/>
    <n v="9.6"/>
    <n v="2"/>
    <n v="0.25"/>
    <n v="14.399999999999999"/>
    <x v="51"/>
    <x v="17"/>
    <x v="42"/>
    <n v="8"/>
    <x v="3"/>
    <x v="6"/>
    <n v="2"/>
    <x v="1"/>
  </r>
  <r>
    <n v="10417"/>
    <n v="68"/>
    <n v="10"/>
    <n v="36"/>
    <n v="0.25"/>
    <n v="270"/>
    <x v="51"/>
    <x v="17"/>
    <x v="42"/>
    <n v="3"/>
    <x v="5"/>
    <x v="6"/>
    <n v="2"/>
    <x v="1"/>
  </r>
  <r>
    <n v="10417"/>
    <n v="77"/>
    <n v="10.4"/>
    <n v="35"/>
    <n v="0"/>
    <n v="364"/>
    <x v="51"/>
    <x v="17"/>
    <x v="42"/>
    <n v="2"/>
    <x v="4"/>
    <x v="6"/>
    <n v="2"/>
    <x v="1"/>
  </r>
  <r>
    <n v="10418"/>
    <n v="2"/>
    <n v="15.2"/>
    <n v="60"/>
    <n v="0"/>
    <n v="912"/>
    <x v="21"/>
    <x v="1"/>
    <x v="20"/>
    <n v="1"/>
    <x v="6"/>
    <x v="6"/>
    <n v="2"/>
    <x v="1"/>
  </r>
  <r>
    <n v="10418"/>
    <n v="47"/>
    <n v="7.6"/>
    <n v="55"/>
    <n v="0"/>
    <n v="418"/>
    <x v="21"/>
    <x v="1"/>
    <x v="20"/>
    <n v="3"/>
    <x v="5"/>
    <x v="6"/>
    <n v="2"/>
    <x v="1"/>
  </r>
  <r>
    <n v="10418"/>
    <n v="61"/>
    <n v="22.8"/>
    <n v="16"/>
    <n v="0"/>
    <n v="364.8"/>
    <x v="21"/>
    <x v="1"/>
    <x v="20"/>
    <n v="2"/>
    <x v="4"/>
    <x v="6"/>
    <n v="2"/>
    <x v="1"/>
  </r>
  <r>
    <n v="10418"/>
    <n v="74"/>
    <n v="8"/>
    <n v="15"/>
    <n v="0"/>
    <n v="120"/>
    <x v="21"/>
    <x v="1"/>
    <x v="20"/>
    <n v="7"/>
    <x v="2"/>
    <x v="6"/>
    <n v="2"/>
    <x v="1"/>
  </r>
  <r>
    <n v="10419"/>
    <n v="60"/>
    <n v="27.2"/>
    <n v="60"/>
    <n v="0.05"/>
    <n v="1550.3999999999999"/>
    <x v="6"/>
    <x v="4"/>
    <x v="6"/>
    <n v="4"/>
    <x v="0"/>
    <x v="6"/>
    <n v="2"/>
    <x v="1"/>
  </r>
  <r>
    <n v="10419"/>
    <n v="69"/>
    <n v="28.8"/>
    <n v="20"/>
    <n v="0.05"/>
    <n v="547.19999999999993"/>
    <x v="6"/>
    <x v="4"/>
    <x v="6"/>
    <n v="4"/>
    <x v="0"/>
    <x v="6"/>
    <n v="2"/>
    <x v="1"/>
  </r>
  <r>
    <n v="10420"/>
    <n v="9"/>
    <n v="77.599999999999994"/>
    <n v="20"/>
    <n v="0.1"/>
    <n v="1396.8"/>
    <x v="7"/>
    <x v="2"/>
    <x v="7"/>
    <n v="6"/>
    <x v="7"/>
    <x v="6"/>
    <n v="2"/>
    <x v="1"/>
  </r>
  <r>
    <n v="10420"/>
    <n v="13"/>
    <n v="4.8"/>
    <n v="2"/>
    <n v="0.1"/>
    <n v="8.64"/>
    <x v="7"/>
    <x v="2"/>
    <x v="7"/>
    <n v="8"/>
    <x v="3"/>
    <x v="6"/>
    <n v="2"/>
    <x v="1"/>
  </r>
  <r>
    <n v="10420"/>
    <n v="70"/>
    <n v="12"/>
    <n v="8"/>
    <n v="0.1"/>
    <n v="86.4"/>
    <x v="7"/>
    <x v="2"/>
    <x v="7"/>
    <n v="1"/>
    <x v="6"/>
    <x v="6"/>
    <n v="2"/>
    <x v="1"/>
  </r>
  <r>
    <n v="10420"/>
    <n v="73"/>
    <n v="12"/>
    <n v="20"/>
    <n v="0.1"/>
    <n v="216"/>
    <x v="7"/>
    <x v="2"/>
    <x v="7"/>
    <n v="8"/>
    <x v="3"/>
    <x v="6"/>
    <n v="2"/>
    <x v="1"/>
  </r>
  <r>
    <n v="10421"/>
    <n v="19"/>
    <n v="7.3"/>
    <n v="4"/>
    <n v="0.15"/>
    <n v="24.82"/>
    <x v="12"/>
    <x v="2"/>
    <x v="2"/>
    <n v="3"/>
    <x v="5"/>
    <x v="6"/>
    <n v="2"/>
    <x v="1"/>
  </r>
  <r>
    <n v="10421"/>
    <n v="26"/>
    <n v="24.9"/>
    <n v="30"/>
    <n v="0"/>
    <n v="747"/>
    <x v="12"/>
    <x v="2"/>
    <x v="2"/>
    <n v="3"/>
    <x v="5"/>
    <x v="6"/>
    <n v="2"/>
    <x v="1"/>
  </r>
  <r>
    <n v="10421"/>
    <n v="53"/>
    <n v="26.2"/>
    <n v="15"/>
    <n v="0.15"/>
    <n v="334.05"/>
    <x v="12"/>
    <x v="2"/>
    <x v="2"/>
    <n v="6"/>
    <x v="7"/>
    <x v="6"/>
    <n v="2"/>
    <x v="1"/>
  </r>
  <r>
    <n v="10421"/>
    <n v="77"/>
    <n v="10.4"/>
    <n v="10"/>
    <n v="0.15"/>
    <n v="88.399999999999991"/>
    <x v="12"/>
    <x v="2"/>
    <x v="2"/>
    <n v="2"/>
    <x v="4"/>
    <x v="6"/>
    <n v="2"/>
    <x v="1"/>
  </r>
  <r>
    <n v="10422"/>
    <n v="26"/>
    <n v="24.9"/>
    <n v="2"/>
    <n v="0"/>
    <n v="49.8"/>
    <x v="70"/>
    <x v="11"/>
    <x v="56"/>
    <n v="3"/>
    <x v="5"/>
    <x v="6"/>
    <n v="2"/>
    <x v="1"/>
  </r>
  <r>
    <n v="10423"/>
    <n v="31"/>
    <n v="10"/>
    <n v="14"/>
    <n v="0"/>
    <n v="140"/>
    <x v="71"/>
    <x v="2"/>
    <x v="57"/>
    <n v="4"/>
    <x v="0"/>
    <x v="6"/>
    <n v="2"/>
    <x v="1"/>
  </r>
  <r>
    <n v="10423"/>
    <n v="59"/>
    <n v="44"/>
    <n v="20"/>
    <n v="0"/>
    <n v="880"/>
    <x v="71"/>
    <x v="2"/>
    <x v="57"/>
    <n v="4"/>
    <x v="0"/>
    <x v="6"/>
    <n v="2"/>
    <x v="1"/>
  </r>
  <r>
    <n v="10424"/>
    <n v="35"/>
    <n v="14.4"/>
    <n v="60"/>
    <n v="0.2"/>
    <n v="691.2"/>
    <x v="49"/>
    <x v="16"/>
    <x v="41"/>
    <n v="1"/>
    <x v="6"/>
    <x v="6"/>
    <n v="2"/>
    <x v="1"/>
  </r>
  <r>
    <n v="10424"/>
    <n v="38"/>
    <n v="210.8"/>
    <n v="49"/>
    <n v="0.2"/>
    <n v="8263.36"/>
    <x v="49"/>
    <x v="16"/>
    <x v="41"/>
    <n v="1"/>
    <x v="6"/>
    <x v="6"/>
    <n v="2"/>
    <x v="1"/>
  </r>
  <r>
    <n v="10424"/>
    <n v="68"/>
    <n v="10"/>
    <n v="30"/>
    <n v="0.2"/>
    <n v="240"/>
    <x v="49"/>
    <x v="16"/>
    <x v="41"/>
    <n v="3"/>
    <x v="5"/>
    <x v="6"/>
    <n v="2"/>
    <x v="1"/>
  </r>
  <r>
    <n v="10425"/>
    <n v="55"/>
    <n v="19.2"/>
    <n v="10"/>
    <n v="0.25"/>
    <n v="144"/>
    <x v="53"/>
    <x v="0"/>
    <x v="43"/>
    <n v="6"/>
    <x v="7"/>
    <x v="6"/>
    <n v="2"/>
    <x v="1"/>
  </r>
  <r>
    <n v="10425"/>
    <n v="76"/>
    <n v="14.4"/>
    <n v="20"/>
    <n v="0.25"/>
    <n v="216"/>
    <x v="53"/>
    <x v="0"/>
    <x v="43"/>
    <n v="1"/>
    <x v="6"/>
    <x v="6"/>
    <n v="2"/>
    <x v="1"/>
  </r>
  <r>
    <n v="10426"/>
    <n v="56"/>
    <n v="30.4"/>
    <n v="5"/>
    <n v="0"/>
    <n v="152"/>
    <x v="60"/>
    <x v="12"/>
    <x v="47"/>
    <n v="5"/>
    <x v="1"/>
    <x v="6"/>
    <n v="2"/>
    <x v="1"/>
  </r>
  <r>
    <n v="10426"/>
    <n v="64"/>
    <n v="26.6"/>
    <n v="7"/>
    <n v="0"/>
    <n v="186.20000000000002"/>
    <x v="60"/>
    <x v="12"/>
    <x v="47"/>
    <n v="5"/>
    <x v="1"/>
    <x v="6"/>
    <n v="2"/>
    <x v="1"/>
  </r>
  <r>
    <n v="10427"/>
    <n v="14"/>
    <n v="18.600000000000001"/>
    <n v="35"/>
    <n v="0"/>
    <n v="651"/>
    <x v="54"/>
    <x v="6"/>
    <x v="44"/>
    <n v="7"/>
    <x v="2"/>
    <x v="6"/>
    <n v="2"/>
    <x v="1"/>
  </r>
  <r>
    <n v="10428"/>
    <n v="46"/>
    <n v="9.6"/>
    <n v="20"/>
    <n v="0"/>
    <n v="192"/>
    <x v="30"/>
    <x v="11"/>
    <x v="27"/>
    <n v="8"/>
    <x v="3"/>
    <x v="6"/>
    <n v="2"/>
    <x v="1"/>
  </r>
  <r>
    <n v="10429"/>
    <n v="50"/>
    <n v="13"/>
    <n v="40"/>
    <n v="0"/>
    <n v="520"/>
    <x v="34"/>
    <x v="14"/>
    <x v="30"/>
    <n v="3"/>
    <x v="5"/>
    <x v="7"/>
    <n v="3"/>
    <x v="1"/>
  </r>
  <r>
    <n v="10429"/>
    <n v="63"/>
    <n v="35.1"/>
    <n v="35"/>
    <n v="0.25"/>
    <n v="921.375"/>
    <x v="34"/>
    <x v="14"/>
    <x v="30"/>
    <n v="2"/>
    <x v="4"/>
    <x v="7"/>
    <n v="3"/>
    <x v="1"/>
  </r>
  <r>
    <n v="10430"/>
    <n v="17"/>
    <n v="31.2"/>
    <n v="45"/>
    <n v="0.2"/>
    <n v="1123.2"/>
    <x v="9"/>
    <x v="6"/>
    <x v="9"/>
    <n v="6"/>
    <x v="7"/>
    <x v="7"/>
    <n v="3"/>
    <x v="1"/>
  </r>
  <r>
    <n v="10430"/>
    <n v="21"/>
    <n v="8"/>
    <n v="50"/>
    <n v="0"/>
    <n v="400"/>
    <x v="9"/>
    <x v="6"/>
    <x v="9"/>
    <n v="3"/>
    <x v="5"/>
    <x v="7"/>
    <n v="3"/>
    <x v="1"/>
  </r>
  <r>
    <n v="10430"/>
    <n v="56"/>
    <n v="30.4"/>
    <n v="30"/>
    <n v="0"/>
    <n v="912"/>
    <x v="9"/>
    <x v="6"/>
    <x v="9"/>
    <n v="5"/>
    <x v="1"/>
    <x v="7"/>
    <n v="3"/>
    <x v="1"/>
  </r>
  <r>
    <n v="10430"/>
    <n v="59"/>
    <n v="44"/>
    <n v="70"/>
    <n v="0.2"/>
    <n v="2464"/>
    <x v="9"/>
    <x v="6"/>
    <x v="9"/>
    <n v="4"/>
    <x v="0"/>
    <x v="7"/>
    <n v="3"/>
    <x v="1"/>
  </r>
  <r>
    <n v="10431"/>
    <n v="17"/>
    <n v="31.2"/>
    <n v="50"/>
    <n v="0.25"/>
    <n v="1170"/>
    <x v="66"/>
    <x v="16"/>
    <x v="52"/>
    <n v="6"/>
    <x v="7"/>
    <x v="7"/>
    <n v="3"/>
    <x v="1"/>
  </r>
  <r>
    <n v="10431"/>
    <n v="40"/>
    <n v="14.7"/>
    <n v="50"/>
    <n v="0.25"/>
    <n v="551.25"/>
    <x v="66"/>
    <x v="16"/>
    <x v="52"/>
    <n v="8"/>
    <x v="3"/>
    <x v="7"/>
    <n v="3"/>
    <x v="1"/>
  </r>
  <r>
    <n v="10431"/>
    <n v="47"/>
    <n v="7.6"/>
    <n v="30"/>
    <n v="0.25"/>
    <n v="171"/>
    <x v="66"/>
    <x v="16"/>
    <x v="52"/>
    <n v="3"/>
    <x v="5"/>
    <x v="7"/>
    <n v="3"/>
    <x v="1"/>
  </r>
  <r>
    <n v="10432"/>
    <n v="26"/>
    <n v="24.9"/>
    <n v="10"/>
    <n v="0"/>
    <n v="249"/>
    <x v="20"/>
    <x v="8"/>
    <x v="19"/>
    <n v="3"/>
    <x v="5"/>
    <x v="7"/>
    <n v="3"/>
    <x v="1"/>
  </r>
  <r>
    <n v="10432"/>
    <n v="54"/>
    <n v="5.9"/>
    <n v="40"/>
    <n v="0"/>
    <n v="236"/>
    <x v="20"/>
    <x v="8"/>
    <x v="19"/>
    <n v="6"/>
    <x v="7"/>
    <x v="7"/>
    <n v="3"/>
    <x v="1"/>
  </r>
  <r>
    <n v="10433"/>
    <n v="56"/>
    <n v="30.4"/>
    <n v="28"/>
    <n v="0"/>
    <n v="851.19999999999993"/>
    <x v="50"/>
    <x v="15"/>
    <x v="39"/>
    <n v="5"/>
    <x v="1"/>
    <x v="7"/>
    <n v="3"/>
    <x v="1"/>
  </r>
  <r>
    <n v="10434"/>
    <n v="11"/>
    <n v="16.8"/>
    <n v="6"/>
    <n v="0"/>
    <n v="100.80000000000001"/>
    <x v="14"/>
    <x v="9"/>
    <x v="13"/>
    <n v="4"/>
    <x v="0"/>
    <x v="7"/>
    <n v="3"/>
    <x v="1"/>
  </r>
  <r>
    <n v="10434"/>
    <n v="76"/>
    <n v="14.4"/>
    <n v="18"/>
    <n v="0.15"/>
    <n v="220.32"/>
    <x v="14"/>
    <x v="9"/>
    <x v="13"/>
    <n v="1"/>
    <x v="6"/>
    <x v="7"/>
    <n v="3"/>
    <x v="1"/>
  </r>
  <r>
    <n v="10435"/>
    <n v="2"/>
    <n v="15.2"/>
    <n v="10"/>
    <n v="0"/>
    <n v="152"/>
    <x v="72"/>
    <x v="13"/>
    <x v="28"/>
    <n v="1"/>
    <x v="6"/>
    <x v="7"/>
    <n v="3"/>
    <x v="1"/>
  </r>
  <r>
    <n v="10435"/>
    <n v="22"/>
    <n v="16.8"/>
    <n v="12"/>
    <n v="0"/>
    <n v="201.60000000000002"/>
    <x v="72"/>
    <x v="13"/>
    <x v="28"/>
    <n v="5"/>
    <x v="1"/>
    <x v="7"/>
    <n v="3"/>
    <x v="1"/>
  </r>
  <r>
    <n v="10435"/>
    <n v="72"/>
    <n v="27.8"/>
    <n v="10"/>
    <n v="0"/>
    <n v="278"/>
    <x v="72"/>
    <x v="13"/>
    <x v="28"/>
    <n v="4"/>
    <x v="0"/>
    <x v="7"/>
    <n v="3"/>
    <x v="1"/>
  </r>
  <r>
    <n v="10436"/>
    <n v="46"/>
    <n v="9.6"/>
    <n v="5"/>
    <n v="0"/>
    <n v="48"/>
    <x v="15"/>
    <x v="0"/>
    <x v="14"/>
    <n v="8"/>
    <x v="3"/>
    <x v="7"/>
    <n v="3"/>
    <x v="1"/>
  </r>
  <r>
    <n v="10436"/>
    <n v="56"/>
    <n v="30.4"/>
    <n v="40"/>
    <n v="0.1"/>
    <n v="1094.4000000000001"/>
    <x v="15"/>
    <x v="0"/>
    <x v="14"/>
    <n v="5"/>
    <x v="1"/>
    <x v="7"/>
    <n v="3"/>
    <x v="1"/>
  </r>
  <r>
    <n v="10436"/>
    <n v="64"/>
    <n v="26.6"/>
    <n v="30"/>
    <n v="0.1"/>
    <n v="718.2"/>
    <x v="15"/>
    <x v="0"/>
    <x v="14"/>
    <n v="5"/>
    <x v="1"/>
    <x v="7"/>
    <n v="3"/>
    <x v="1"/>
  </r>
  <r>
    <n v="10436"/>
    <n v="75"/>
    <n v="6.2"/>
    <n v="24"/>
    <n v="0.1"/>
    <n v="133.92000000000002"/>
    <x v="15"/>
    <x v="0"/>
    <x v="14"/>
    <n v="1"/>
    <x v="6"/>
    <x v="7"/>
    <n v="3"/>
    <x v="1"/>
  </r>
  <r>
    <n v="10437"/>
    <n v="53"/>
    <n v="26.2"/>
    <n v="15"/>
    <n v="0"/>
    <n v="393"/>
    <x v="16"/>
    <x v="10"/>
    <x v="15"/>
    <n v="6"/>
    <x v="7"/>
    <x v="7"/>
    <n v="3"/>
    <x v="1"/>
  </r>
  <r>
    <n v="10438"/>
    <n v="19"/>
    <n v="7.3"/>
    <n v="15"/>
    <n v="0.2"/>
    <n v="87.600000000000009"/>
    <x v="1"/>
    <x v="1"/>
    <x v="1"/>
    <n v="3"/>
    <x v="5"/>
    <x v="7"/>
    <n v="3"/>
    <x v="1"/>
  </r>
  <r>
    <n v="10438"/>
    <n v="34"/>
    <n v="11.2"/>
    <n v="20"/>
    <n v="0.2"/>
    <n v="179.20000000000002"/>
    <x v="1"/>
    <x v="1"/>
    <x v="1"/>
    <n v="1"/>
    <x v="6"/>
    <x v="7"/>
    <n v="3"/>
    <x v="1"/>
  </r>
  <r>
    <n v="10438"/>
    <n v="57"/>
    <n v="15.6"/>
    <n v="15"/>
    <n v="0.2"/>
    <n v="187.20000000000002"/>
    <x v="1"/>
    <x v="1"/>
    <x v="1"/>
    <n v="5"/>
    <x v="1"/>
    <x v="7"/>
    <n v="3"/>
    <x v="1"/>
  </r>
  <r>
    <n v="10439"/>
    <n v="12"/>
    <n v="30.4"/>
    <n v="15"/>
    <n v="0"/>
    <n v="456"/>
    <x v="49"/>
    <x v="16"/>
    <x v="41"/>
    <n v="4"/>
    <x v="0"/>
    <x v="7"/>
    <n v="3"/>
    <x v="1"/>
  </r>
  <r>
    <n v="10439"/>
    <n v="16"/>
    <n v="13.9"/>
    <n v="16"/>
    <n v="0"/>
    <n v="222.4"/>
    <x v="49"/>
    <x v="16"/>
    <x v="41"/>
    <n v="3"/>
    <x v="5"/>
    <x v="7"/>
    <n v="3"/>
    <x v="1"/>
  </r>
  <r>
    <n v="10439"/>
    <n v="64"/>
    <n v="26.6"/>
    <n v="6"/>
    <n v="0"/>
    <n v="159.60000000000002"/>
    <x v="49"/>
    <x v="16"/>
    <x v="41"/>
    <n v="5"/>
    <x v="1"/>
    <x v="7"/>
    <n v="3"/>
    <x v="1"/>
  </r>
  <r>
    <n v="10439"/>
    <n v="74"/>
    <n v="8"/>
    <n v="30"/>
    <n v="0"/>
    <n v="240"/>
    <x v="49"/>
    <x v="16"/>
    <x v="41"/>
    <n v="7"/>
    <x v="2"/>
    <x v="7"/>
    <n v="3"/>
    <x v="1"/>
  </r>
  <r>
    <n v="10440"/>
    <n v="2"/>
    <n v="15.2"/>
    <n v="45"/>
    <n v="0.15"/>
    <n v="581.4"/>
    <x v="45"/>
    <x v="8"/>
    <x v="38"/>
    <n v="1"/>
    <x v="6"/>
    <x v="7"/>
    <n v="3"/>
    <x v="1"/>
  </r>
  <r>
    <n v="10440"/>
    <n v="16"/>
    <n v="13.9"/>
    <n v="49"/>
    <n v="0.15"/>
    <n v="578.93500000000006"/>
    <x v="45"/>
    <x v="8"/>
    <x v="38"/>
    <n v="3"/>
    <x v="5"/>
    <x v="7"/>
    <n v="3"/>
    <x v="1"/>
  </r>
  <r>
    <n v="10440"/>
    <n v="29"/>
    <n v="99"/>
    <n v="24"/>
    <n v="0.15"/>
    <n v="2019.6"/>
    <x v="45"/>
    <x v="8"/>
    <x v="38"/>
    <n v="6"/>
    <x v="7"/>
    <x v="7"/>
    <n v="3"/>
    <x v="1"/>
  </r>
  <r>
    <n v="10440"/>
    <n v="61"/>
    <n v="22.8"/>
    <n v="90"/>
    <n v="0.15"/>
    <n v="1744.2"/>
    <x v="45"/>
    <x v="8"/>
    <x v="38"/>
    <n v="2"/>
    <x v="4"/>
    <x v="7"/>
    <n v="3"/>
    <x v="1"/>
  </r>
  <r>
    <n v="10441"/>
    <n v="27"/>
    <n v="35.1"/>
    <n v="50"/>
    <n v="0"/>
    <n v="1755"/>
    <x v="37"/>
    <x v="8"/>
    <x v="33"/>
    <n v="3"/>
    <x v="5"/>
    <x v="7"/>
    <n v="3"/>
    <x v="1"/>
  </r>
  <r>
    <n v="10442"/>
    <n v="11"/>
    <n v="16.8"/>
    <n v="30"/>
    <n v="0"/>
    <n v="504"/>
    <x v="9"/>
    <x v="6"/>
    <x v="9"/>
    <n v="4"/>
    <x v="0"/>
    <x v="7"/>
    <n v="3"/>
    <x v="1"/>
  </r>
  <r>
    <n v="10442"/>
    <n v="54"/>
    <n v="5.9"/>
    <n v="80"/>
    <n v="0"/>
    <n v="472"/>
    <x v="9"/>
    <x v="6"/>
    <x v="9"/>
    <n v="6"/>
    <x v="7"/>
    <x v="7"/>
    <n v="3"/>
    <x v="1"/>
  </r>
  <r>
    <n v="10442"/>
    <n v="66"/>
    <n v="13.6"/>
    <n v="60"/>
    <n v="0"/>
    <n v="816"/>
    <x v="9"/>
    <x v="6"/>
    <x v="9"/>
    <n v="2"/>
    <x v="4"/>
    <x v="7"/>
    <n v="3"/>
    <x v="1"/>
  </r>
  <r>
    <n v="10443"/>
    <n v="11"/>
    <n v="16.8"/>
    <n v="6"/>
    <n v="0.2"/>
    <n v="80.640000000000015"/>
    <x v="30"/>
    <x v="11"/>
    <x v="27"/>
    <n v="4"/>
    <x v="0"/>
    <x v="7"/>
    <n v="3"/>
    <x v="1"/>
  </r>
  <r>
    <n v="10443"/>
    <n v="28"/>
    <n v="36.4"/>
    <n v="12"/>
    <n v="0"/>
    <n v="436.79999999999995"/>
    <x v="30"/>
    <x v="11"/>
    <x v="27"/>
    <n v="7"/>
    <x v="2"/>
    <x v="7"/>
    <n v="3"/>
    <x v="1"/>
  </r>
  <r>
    <n v="10444"/>
    <n v="17"/>
    <n v="31.2"/>
    <n v="10"/>
    <n v="0"/>
    <n v="312"/>
    <x v="25"/>
    <x v="9"/>
    <x v="23"/>
    <n v="6"/>
    <x v="7"/>
    <x v="7"/>
    <n v="3"/>
    <x v="1"/>
  </r>
  <r>
    <n v="10444"/>
    <n v="26"/>
    <n v="24.9"/>
    <n v="15"/>
    <n v="0"/>
    <n v="373.5"/>
    <x v="25"/>
    <x v="9"/>
    <x v="23"/>
    <n v="3"/>
    <x v="5"/>
    <x v="7"/>
    <n v="3"/>
    <x v="1"/>
  </r>
  <r>
    <n v="10444"/>
    <n v="35"/>
    <n v="14.4"/>
    <n v="8"/>
    <n v="0"/>
    <n v="115.2"/>
    <x v="25"/>
    <x v="9"/>
    <x v="23"/>
    <n v="1"/>
    <x v="6"/>
    <x v="7"/>
    <n v="3"/>
    <x v="1"/>
  </r>
  <r>
    <n v="10444"/>
    <n v="41"/>
    <n v="7.7"/>
    <n v="30"/>
    <n v="0"/>
    <n v="231"/>
    <x v="25"/>
    <x v="9"/>
    <x v="23"/>
    <n v="8"/>
    <x v="3"/>
    <x v="7"/>
    <n v="3"/>
    <x v="1"/>
  </r>
  <r>
    <n v="10445"/>
    <n v="39"/>
    <n v="14.4"/>
    <n v="6"/>
    <n v="0"/>
    <n v="86.4"/>
    <x v="25"/>
    <x v="9"/>
    <x v="23"/>
    <n v="1"/>
    <x v="6"/>
    <x v="7"/>
    <n v="3"/>
    <x v="1"/>
  </r>
  <r>
    <n v="10445"/>
    <n v="54"/>
    <n v="5.9"/>
    <n v="15"/>
    <n v="0"/>
    <n v="88.5"/>
    <x v="25"/>
    <x v="9"/>
    <x v="23"/>
    <n v="6"/>
    <x v="7"/>
    <x v="7"/>
    <n v="3"/>
    <x v="1"/>
  </r>
  <r>
    <n v="10446"/>
    <n v="19"/>
    <n v="7.3"/>
    <n v="12"/>
    <n v="0.1"/>
    <n v="78.84"/>
    <x v="1"/>
    <x v="1"/>
    <x v="1"/>
    <n v="3"/>
    <x v="5"/>
    <x v="7"/>
    <n v="3"/>
    <x v="1"/>
  </r>
  <r>
    <n v="10446"/>
    <n v="24"/>
    <n v="3.6"/>
    <n v="20"/>
    <n v="0.1"/>
    <n v="64.8"/>
    <x v="1"/>
    <x v="1"/>
    <x v="1"/>
    <n v="1"/>
    <x v="6"/>
    <x v="7"/>
    <n v="3"/>
    <x v="1"/>
  </r>
  <r>
    <n v="10446"/>
    <n v="31"/>
    <n v="10"/>
    <n v="3"/>
    <n v="0.1"/>
    <n v="27"/>
    <x v="1"/>
    <x v="1"/>
    <x v="1"/>
    <n v="4"/>
    <x v="0"/>
    <x v="7"/>
    <n v="3"/>
    <x v="1"/>
  </r>
  <r>
    <n v="10446"/>
    <n v="52"/>
    <n v="5.6"/>
    <n v="15"/>
    <n v="0.1"/>
    <n v="75.600000000000009"/>
    <x v="1"/>
    <x v="1"/>
    <x v="1"/>
    <n v="5"/>
    <x v="1"/>
    <x v="7"/>
    <n v="3"/>
    <x v="1"/>
  </r>
  <r>
    <n v="10447"/>
    <n v="19"/>
    <n v="7.3"/>
    <n v="40"/>
    <n v="0"/>
    <n v="292"/>
    <x v="29"/>
    <x v="2"/>
    <x v="2"/>
    <n v="3"/>
    <x v="5"/>
    <x v="7"/>
    <n v="3"/>
    <x v="1"/>
  </r>
  <r>
    <n v="10447"/>
    <n v="65"/>
    <n v="16.8"/>
    <n v="35"/>
    <n v="0"/>
    <n v="588"/>
    <x v="29"/>
    <x v="2"/>
    <x v="2"/>
    <n v="2"/>
    <x v="4"/>
    <x v="7"/>
    <n v="3"/>
    <x v="1"/>
  </r>
  <r>
    <n v="10447"/>
    <n v="71"/>
    <n v="17.2"/>
    <n v="2"/>
    <n v="0"/>
    <n v="34.4"/>
    <x v="29"/>
    <x v="2"/>
    <x v="2"/>
    <n v="4"/>
    <x v="0"/>
    <x v="7"/>
    <n v="3"/>
    <x v="1"/>
  </r>
  <r>
    <n v="10448"/>
    <n v="26"/>
    <n v="24.9"/>
    <n v="6"/>
    <n v="0"/>
    <n v="149.39999999999998"/>
    <x v="73"/>
    <x v="20"/>
    <x v="55"/>
    <n v="3"/>
    <x v="5"/>
    <x v="7"/>
    <n v="3"/>
    <x v="1"/>
  </r>
  <r>
    <n v="10448"/>
    <n v="40"/>
    <n v="14.7"/>
    <n v="20"/>
    <n v="0"/>
    <n v="294"/>
    <x v="73"/>
    <x v="20"/>
    <x v="55"/>
    <n v="8"/>
    <x v="3"/>
    <x v="7"/>
    <n v="3"/>
    <x v="1"/>
  </r>
  <r>
    <n v="10449"/>
    <n v="10"/>
    <n v="24.8"/>
    <n v="14"/>
    <n v="0"/>
    <n v="347.2"/>
    <x v="15"/>
    <x v="0"/>
    <x v="14"/>
    <n v="8"/>
    <x v="3"/>
    <x v="7"/>
    <n v="3"/>
    <x v="1"/>
  </r>
  <r>
    <n v="10449"/>
    <n v="52"/>
    <n v="5.6"/>
    <n v="20"/>
    <n v="0"/>
    <n v="112"/>
    <x v="15"/>
    <x v="0"/>
    <x v="14"/>
    <n v="5"/>
    <x v="1"/>
    <x v="7"/>
    <n v="3"/>
    <x v="1"/>
  </r>
  <r>
    <n v="10449"/>
    <n v="62"/>
    <n v="39.4"/>
    <n v="35"/>
    <n v="0"/>
    <n v="1379"/>
    <x v="15"/>
    <x v="0"/>
    <x v="14"/>
    <n v="3"/>
    <x v="5"/>
    <x v="7"/>
    <n v="3"/>
    <x v="1"/>
  </r>
  <r>
    <n v="10450"/>
    <n v="10"/>
    <n v="24.8"/>
    <n v="20"/>
    <n v="0.2"/>
    <n v="396.8"/>
    <x v="3"/>
    <x v="0"/>
    <x v="3"/>
    <n v="8"/>
    <x v="3"/>
    <x v="7"/>
    <n v="3"/>
    <x v="1"/>
  </r>
  <r>
    <n v="10450"/>
    <n v="54"/>
    <n v="5.9"/>
    <n v="6"/>
    <n v="0.2"/>
    <n v="28.320000000000007"/>
    <x v="3"/>
    <x v="0"/>
    <x v="3"/>
    <n v="6"/>
    <x v="7"/>
    <x v="7"/>
    <n v="3"/>
    <x v="1"/>
  </r>
  <r>
    <n v="10451"/>
    <n v="55"/>
    <n v="19.2"/>
    <n v="120"/>
    <n v="0.1"/>
    <n v="2073.6"/>
    <x v="21"/>
    <x v="1"/>
    <x v="20"/>
    <n v="6"/>
    <x v="7"/>
    <x v="7"/>
    <n v="3"/>
    <x v="1"/>
  </r>
  <r>
    <n v="10451"/>
    <n v="64"/>
    <n v="26.6"/>
    <n v="35"/>
    <n v="0.1"/>
    <n v="837.9"/>
    <x v="21"/>
    <x v="1"/>
    <x v="20"/>
    <n v="5"/>
    <x v="1"/>
    <x v="7"/>
    <n v="3"/>
    <x v="1"/>
  </r>
  <r>
    <n v="10451"/>
    <n v="65"/>
    <n v="16.8"/>
    <n v="28"/>
    <n v="0.1"/>
    <n v="423.36"/>
    <x v="21"/>
    <x v="1"/>
    <x v="20"/>
    <n v="2"/>
    <x v="4"/>
    <x v="7"/>
    <n v="3"/>
    <x v="1"/>
  </r>
  <r>
    <n v="10451"/>
    <n v="77"/>
    <n v="10.4"/>
    <n v="55"/>
    <n v="0.1"/>
    <n v="514.80000000000007"/>
    <x v="21"/>
    <x v="1"/>
    <x v="20"/>
    <n v="2"/>
    <x v="4"/>
    <x v="7"/>
    <n v="3"/>
    <x v="1"/>
  </r>
  <r>
    <n v="10452"/>
    <n v="28"/>
    <n v="36.4"/>
    <n v="15"/>
    <n v="0"/>
    <n v="546"/>
    <x v="45"/>
    <x v="8"/>
    <x v="38"/>
    <n v="7"/>
    <x v="2"/>
    <x v="7"/>
    <n v="3"/>
    <x v="1"/>
  </r>
  <r>
    <n v="10452"/>
    <n v="44"/>
    <n v="15.5"/>
    <n v="100"/>
    <n v="0.05"/>
    <n v="1472.5"/>
    <x v="45"/>
    <x v="8"/>
    <x v="38"/>
    <n v="2"/>
    <x v="4"/>
    <x v="7"/>
    <n v="3"/>
    <x v="1"/>
  </r>
  <r>
    <n v="10453"/>
    <n v="48"/>
    <n v="10.199999999999999"/>
    <n v="15"/>
    <n v="0.1"/>
    <n v="137.70000000000002"/>
    <x v="55"/>
    <x v="13"/>
    <x v="45"/>
    <n v="3"/>
    <x v="5"/>
    <x v="7"/>
    <n v="3"/>
    <x v="1"/>
  </r>
  <r>
    <n v="10453"/>
    <n v="70"/>
    <n v="12"/>
    <n v="25"/>
    <n v="0.1"/>
    <n v="270"/>
    <x v="55"/>
    <x v="13"/>
    <x v="45"/>
    <n v="1"/>
    <x v="6"/>
    <x v="7"/>
    <n v="3"/>
    <x v="1"/>
  </r>
  <r>
    <n v="10454"/>
    <n v="16"/>
    <n v="13.9"/>
    <n v="20"/>
    <n v="0.2"/>
    <n v="222.4"/>
    <x v="53"/>
    <x v="0"/>
    <x v="43"/>
    <n v="3"/>
    <x v="5"/>
    <x v="7"/>
    <n v="3"/>
    <x v="1"/>
  </r>
  <r>
    <n v="10454"/>
    <n v="33"/>
    <n v="2"/>
    <n v="20"/>
    <n v="0.2"/>
    <n v="32"/>
    <x v="53"/>
    <x v="0"/>
    <x v="43"/>
    <n v="4"/>
    <x v="0"/>
    <x v="7"/>
    <n v="3"/>
    <x v="1"/>
  </r>
  <r>
    <n v="10454"/>
    <n v="46"/>
    <n v="9.6"/>
    <n v="10"/>
    <n v="0.2"/>
    <n v="76.800000000000011"/>
    <x v="53"/>
    <x v="0"/>
    <x v="43"/>
    <n v="8"/>
    <x v="3"/>
    <x v="7"/>
    <n v="3"/>
    <x v="1"/>
  </r>
  <r>
    <n v="10455"/>
    <n v="39"/>
    <n v="14.4"/>
    <n v="20"/>
    <n v="0"/>
    <n v="288"/>
    <x v="16"/>
    <x v="10"/>
    <x v="15"/>
    <n v="1"/>
    <x v="6"/>
    <x v="7"/>
    <n v="3"/>
    <x v="1"/>
  </r>
  <r>
    <n v="10455"/>
    <n v="53"/>
    <n v="26.2"/>
    <n v="50"/>
    <n v="0"/>
    <n v="1310"/>
    <x v="16"/>
    <x v="10"/>
    <x v="15"/>
    <n v="6"/>
    <x v="7"/>
    <x v="7"/>
    <n v="3"/>
    <x v="1"/>
  </r>
  <r>
    <n v="10455"/>
    <n v="61"/>
    <n v="22.8"/>
    <n v="25"/>
    <n v="0"/>
    <n v="570"/>
    <x v="16"/>
    <x v="10"/>
    <x v="15"/>
    <n v="2"/>
    <x v="4"/>
    <x v="7"/>
    <n v="3"/>
    <x v="1"/>
  </r>
  <r>
    <n v="10455"/>
    <n v="71"/>
    <n v="17.2"/>
    <n v="30"/>
    <n v="0"/>
    <n v="516"/>
    <x v="16"/>
    <x v="10"/>
    <x v="15"/>
    <n v="4"/>
    <x v="0"/>
    <x v="7"/>
    <n v="3"/>
    <x v="1"/>
  </r>
  <r>
    <n v="10456"/>
    <n v="21"/>
    <n v="8"/>
    <n v="40"/>
    <n v="0.15"/>
    <n v="272"/>
    <x v="44"/>
    <x v="1"/>
    <x v="37"/>
    <n v="3"/>
    <x v="5"/>
    <x v="7"/>
    <n v="3"/>
    <x v="1"/>
  </r>
  <r>
    <n v="10456"/>
    <n v="49"/>
    <n v="16"/>
    <n v="21"/>
    <n v="0.15"/>
    <n v="285.59999999999997"/>
    <x v="44"/>
    <x v="1"/>
    <x v="37"/>
    <n v="3"/>
    <x v="5"/>
    <x v="7"/>
    <n v="3"/>
    <x v="1"/>
  </r>
  <r>
    <n v="10457"/>
    <n v="59"/>
    <n v="44"/>
    <n v="36"/>
    <n v="0"/>
    <n v="1584"/>
    <x v="44"/>
    <x v="1"/>
    <x v="37"/>
    <n v="4"/>
    <x v="0"/>
    <x v="7"/>
    <n v="3"/>
    <x v="1"/>
  </r>
  <r>
    <n v="10458"/>
    <n v="26"/>
    <n v="24.9"/>
    <n v="30"/>
    <n v="0"/>
    <n v="747"/>
    <x v="4"/>
    <x v="3"/>
    <x v="4"/>
    <n v="3"/>
    <x v="5"/>
    <x v="7"/>
    <n v="3"/>
    <x v="1"/>
  </r>
  <r>
    <n v="10458"/>
    <n v="28"/>
    <n v="36.4"/>
    <n v="30"/>
    <n v="0"/>
    <n v="1092"/>
    <x v="4"/>
    <x v="3"/>
    <x v="4"/>
    <n v="7"/>
    <x v="2"/>
    <x v="7"/>
    <n v="3"/>
    <x v="1"/>
  </r>
  <r>
    <n v="10458"/>
    <n v="43"/>
    <n v="36.799999999999997"/>
    <n v="20"/>
    <n v="0"/>
    <n v="736"/>
    <x v="4"/>
    <x v="3"/>
    <x v="4"/>
    <n v="1"/>
    <x v="6"/>
    <x v="7"/>
    <n v="3"/>
    <x v="1"/>
  </r>
  <r>
    <n v="10458"/>
    <n v="56"/>
    <n v="30.4"/>
    <n v="15"/>
    <n v="0"/>
    <n v="456"/>
    <x v="4"/>
    <x v="3"/>
    <x v="4"/>
    <n v="5"/>
    <x v="1"/>
    <x v="7"/>
    <n v="3"/>
    <x v="1"/>
  </r>
  <r>
    <n v="10458"/>
    <n v="71"/>
    <n v="17.2"/>
    <n v="50"/>
    <n v="0"/>
    <n v="860"/>
    <x v="4"/>
    <x v="3"/>
    <x v="4"/>
    <n v="4"/>
    <x v="0"/>
    <x v="7"/>
    <n v="3"/>
    <x v="1"/>
  </r>
  <r>
    <n v="10459"/>
    <n v="7"/>
    <n v="24"/>
    <n v="16"/>
    <n v="0.05"/>
    <n v="364.79999999999995"/>
    <x v="3"/>
    <x v="0"/>
    <x v="3"/>
    <n v="7"/>
    <x v="2"/>
    <x v="7"/>
    <n v="3"/>
    <x v="1"/>
  </r>
  <r>
    <n v="10459"/>
    <n v="46"/>
    <n v="9.6"/>
    <n v="20"/>
    <n v="0.05"/>
    <n v="182.39999999999998"/>
    <x v="3"/>
    <x v="0"/>
    <x v="3"/>
    <n v="8"/>
    <x v="3"/>
    <x v="7"/>
    <n v="3"/>
    <x v="1"/>
  </r>
  <r>
    <n v="10459"/>
    <n v="72"/>
    <n v="27.8"/>
    <n v="40"/>
    <n v="0"/>
    <n v="1112"/>
    <x v="3"/>
    <x v="0"/>
    <x v="3"/>
    <n v="4"/>
    <x v="0"/>
    <x v="7"/>
    <n v="3"/>
    <x v="1"/>
  </r>
  <r>
    <n v="10460"/>
    <n v="68"/>
    <n v="10"/>
    <n v="21"/>
    <n v="0.25"/>
    <n v="157.5"/>
    <x v="14"/>
    <x v="9"/>
    <x v="13"/>
    <n v="3"/>
    <x v="5"/>
    <x v="7"/>
    <n v="3"/>
    <x v="1"/>
  </r>
  <r>
    <n v="10460"/>
    <n v="75"/>
    <n v="6.2"/>
    <n v="4"/>
    <n v="0.25"/>
    <n v="18.600000000000001"/>
    <x v="14"/>
    <x v="9"/>
    <x v="13"/>
    <n v="1"/>
    <x v="6"/>
    <x v="7"/>
    <n v="3"/>
    <x v="1"/>
  </r>
  <r>
    <n v="10461"/>
    <n v="21"/>
    <n v="8"/>
    <n v="40"/>
    <n v="0.25"/>
    <n v="240"/>
    <x v="28"/>
    <x v="5"/>
    <x v="26"/>
    <n v="3"/>
    <x v="5"/>
    <x v="7"/>
    <n v="3"/>
    <x v="1"/>
  </r>
  <r>
    <n v="10461"/>
    <n v="30"/>
    <n v="20.7"/>
    <n v="28"/>
    <n v="0.25"/>
    <n v="434.70000000000005"/>
    <x v="28"/>
    <x v="5"/>
    <x v="26"/>
    <n v="8"/>
    <x v="3"/>
    <x v="7"/>
    <n v="3"/>
    <x v="1"/>
  </r>
  <r>
    <n v="10461"/>
    <n v="55"/>
    <n v="19.2"/>
    <n v="60"/>
    <n v="0.25"/>
    <n v="864"/>
    <x v="28"/>
    <x v="5"/>
    <x v="26"/>
    <n v="6"/>
    <x v="7"/>
    <x v="7"/>
    <n v="3"/>
    <x v="1"/>
  </r>
  <r>
    <n v="10462"/>
    <n v="13"/>
    <n v="4.8"/>
    <n v="1"/>
    <n v="0"/>
    <n v="4.8"/>
    <x v="72"/>
    <x v="13"/>
    <x v="28"/>
    <n v="8"/>
    <x v="3"/>
    <x v="8"/>
    <n v="4"/>
    <x v="1"/>
  </r>
  <r>
    <n v="10462"/>
    <n v="23"/>
    <n v="7.2"/>
    <n v="21"/>
    <n v="0"/>
    <n v="151.20000000000002"/>
    <x v="72"/>
    <x v="13"/>
    <x v="28"/>
    <n v="5"/>
    <x v="1"/>
    <x v="8"/>
    <n v="4"/>
    <x v="1"/>
  </r>
  <r>
    <n v="10463"/>
    <n v="19"/>
    <n v="7.3"/>
    <n v="21"/>
    <n v="0"/>
    <n v="153.29999999999998"/>
    <x v="4"/>
    <x v="3"/>
    <x v="4"/>
    <n v="3"/>
    <x v="5"/>
    <x v="8"/>
    <n v="4"/>
    <x v="1"/>
  </r>
  <r>
    <n v="10463"/>
    <n v="42"/>
    <n v="11.2"/>
    <n v="50"/>
    <n v="0"/>
    <n v="560"/>
    <x v="4"/>
    <x v="3"/>
    <x v="4"/>
    <n v="5"/>
    <x v="1"/>
    <x v="8"/>
    <n v="4"/>
    <x v="1"/>
  </r>
  <r>
    <n v="10464"/>
    <n v="4"/>
    <n v="17.600000000000001"/>
    <n v="16"/>
    <n v="0.2"/>
    <n v="225.28000000000003"/>
    <x v="47"/>
    <x v="15"/>
    <x v="39"/>
    <n v="2"/>
    <x v="4"/>
    <x v="8"/>
    <n v="4"/>
    <x v="1"/>
  </r>
  <r>
    <n v="10464"/>
    <n v="43"/>
    <n v="36.799999999999997"/>
    <n v="3"/>
    <n v="0"/>
    <n v="110.39999999999999"/>
    <x v="47"/>
    <x v="15"/>
    <x v="39"/>
    <n v="1"/>
    <x v="6"/>
    <x v="8"/>
    <n v="4"/>
    <x v="1"/>
  </r>
  <r>
    <n v="10464"/>
    <n v="56"/>
    <n v="30.4"/>
    <n v="30"/>
    <n v="0.2"/>
    <n v="729.6"/>
    <x v="47"/>
    <x v="15"/>
    <x v="39"/>
    <n v="5"/>
    <x v="1"/>
    <x v="8"/>
    <n v="4"/>
    <x v="1"/>
  </r>
  <r>
    <n v="10464"/>
    <n v="60"/>
    <n v="27.2"/>
    <n v="20"/>
    <n v="0"/>
    <n v="544"/>
    <x v="47"/>
    <x v="15"/>
    <x v="39"/>
    <n v="4"/>
    <x v="0"/>
    <x v="8"/>
    <n v="4"/>
    <x v="1"/>
  </r>
  <r>
    <n v="10465"/>
    <n v="24"/>
    <n v="3.6"/>
    <n v="25"/>
    <n v="0"/>
    <n v="90"/>
    <x v="61"/>
    <x v="17"/>
    <x v="48"/>
    <n v="1"/>
    <x v="6"/>
    <x v="8"/>
    <n v="4"/>
    <x v="1"/>
  </r>
  <r>
    <n v="10465"/>
    <n v="29"/>
    <n v="99"/>
    <n v="18"/>
    <n v="0.1"/>
    <n v="1603.8"/>
    <x v="61"/>
    <x v="17"/>
    <x v="48"/>
    <n v="6"/>
    <x v="7"/>
    <x v="8"/>
    <n v="4"/>
    <x v="1"/>
  </r>
  <r>
    <n v="10465"/>
    <n v="40"/>
    <n v="14.7"/>
    <n v="20"/>
    <n v="0"/>
    <n v="294"/>
    <x v="61"/>
    <x v="17"/>
    <x v="48"/>
    <n v="8"/>
    <x v="3"/>
    <x v="8"/>
    <n v="4"/>
    <x v="1"/>
  </r>
  <r>
    <n v="10465"/>
    <n v="45"/>
    <n v="7.6"/>
    <n v="30"/>
    <n v="0.1"/>
    <n v="205.20000000000002"/>
    <x v="61"/>
    <x v="17"/>
    <x v="48"/>
    <n v="8"/>
    <x v="3"/>
    <x v="8"/>
    <n v="4"/>
    <x v="1"/>
  </r>
  <r>
    <n v="10465"/>
    <n v="50"/>
    <n v="13"/>
    <n v="25"/>
    <n v="0"/>
    <n v="325"/>
    <x v="61"/>
    <x v="17"/>
    <x v="48"/>
    <n v="3"/>
    <x v="5"/>
    <x v="8"/>
    <n v="4"/>
    <x v="1"/>
  </r>
  <r>
    <n v="10466"/>
    <n v="11"/>
    <n v="16.8"/>
    <n v="10"/>
    <n v="0"/>
    <n v="168"/>
    <x v="32"/>
    <x v="2"/>
    <x v="29"/>
    <n v="4"/>
    <x v="0"/>
    <x v="8"/>
    <n v="4"/>
    <x v="1"/>
  </r>
  <r>
    <n v="10466"/>
    <n v="46"/>
    <n v="9.6"/>
    <n v="5"/>
    <n v="0"/>
    <n v="48"/>
    <x v="32"/>
    <x v="2"/>
    <x v="29"/>
    <n v="8"/>
    <x v="3"/>
    <x v="8"/>
    <n v="4"/>
    <x v="1"/>
  </r>
  <r>
    <n v="10467"/>
    <n v="24"/>
    <n v="3.6"/>
    <n v="28"/>
    <n v="0"/>
    <n v="100.8"/>
    <x v="22"/>
    <x v="11"/>
    <x v="21"/>
    <n v="1"/>
    <x v="6"/>
    <x v="8"/>
    <n v="4"/>
    <x v="1"/>
  </r>
  <r>
    <n v="10467"/>
    <n v="25"/>
    <n v="11.2"/>
    <n v="12"/>
    <n v="0"/>
    <n v="134.39999999999998"/>
    <x v="22"/>
    <x v="11"/>
    <x v="21"/>
    <n v="3"/>
    <x v="5"/>
    <x v="8"/>
    <n v="4"/>
    <x v="1"/>
  </r>
  <r>
    <n v="10468"/>
    <n v="30"/>
    <n v="20.7"/>
    <n v="8"/>
    <n v="0"/>
    <n v="165.6"/>
    <x v="44"/>
    <x v="1"/>
    <x v="37"/>
    <n v="8"/>
    <x v="3"/>
    <x v="8"/>
    <n v="4"/>
    <x v="1"/>
  </r>
  <r>
    <n v="10468"/>
    <n v="43"/>
    <n v="36.799999999999997"/>
    <n v="15"/>
    <n v="0"/>
    <n v="552"/>
    <x v="44"/>
    <x v="1"/>
    <x v="37"/>
    <n v="1"/>
    <x v="6"/>
    <x v="8"/>
    <n v="4"/>
    <x v="1"/>
  </r>
  <r>
    <n v="10469"/>
    <n v="2"/>
    <n v="15.2"/>
    <n v="40"/>
    <n v="0.15"/>
    <n v="516.79999999999995"/>
    <x v="19"/>
    <x v="8"/>
    <x v="18"/>
    <n v="1"/>
    <x v="6"/>
    <x v="8"/>
    <n v="4"/>
    <x v="1"/>
  </r>
  <r>
    <n v="10469"/>
    <n v="16"/>
    <n v="13.9"/>
    <n v="35"/>
    <n v="0.15"/>
    <n v="413.52499999999998"/>
    <x v="19"/>
    <x v="8"/>
    <x v="18"/>
    <n v="3"/>
    <x v="5"/>
    <x v="8"/>
    <n v="4"/>
    <x v="1"/>
  </r>
  <r>
    <n v="10469"/>
    <n v="44"/>
    <n v="15.5"/>
    <n v="2"/>
    <n v="0.15"/>
    <n v="26.349999999999998"/>
    <x v="19"/>
    <x v="8"/>
    <x v="18"/>
    <n v="2"/>
    <x v="4"/>
    <x v="8"/>
    <n v="4"/>
    <x v="1"/>
  </r>
  <r>
    <n v="10470"/>
    <n v="18"/>
    <n v="50"/>
    <n v="30"/>
    <n v="0"/>
    <n v="1500"/>
    <x v="48"/>
    <x v="0"/>
    <x v="40"/>
    <n v="8"/>
    <x v="3"/>
    <x v="8"/>
    <n v="4"/>
    <x v="1"/>
  </r>
  <r>
    <n v="10470"/>
    <n v="23"/>
    <n v="7.2"/>
    <n v="15"/>
    <n v="0"/>
    <n v="108"/>
    <x v="48"/>
    <x v="0"/>
    <x v="40"/>
    <n v="5"/>
    <x v="1"/>
    <x v="8"/>
    <n v="4"/>
    <x v="1"/>
  </r>
  <r>
    <n v="10470"/>
    <n v="64"/>
    <n v="26.6"/>
    <n v="8"/>
    <n v="0"/>
    <n v="212.8"/>
    <x v="48"/>
    <x v="0"/>
    <x v="40"/>
    <n v="5"/>
    <x v="1"/>
    <x v="8"/>
    <n v="4"/>
    <x v="1"/>
  </r>
  <r>
    <n v="10471"/>
    <n v="7"/>
    <n v="24"/>
    <n v="30"/>
    <n v="0"/>
    <n v="720"/>
    <x v="31"/>
    <x v="13"/>
    <x v="28"/>
    <n v="7"/>
    <x v="2"/>
    <x v="8"/>
    <n v="4"/>
    <x v="1"/>
  </r>
  <r>
    <n v="10471"/>
    <n v="56"/>
    <n v="30.4"/>
    <n v="20"/>
    <n v="0"/>
    <n v="608"/>
    <x v="31"/>
    <x v="13"/>
    <x v="28"/>
    <n v="5"/>
    <x v="1"/>
    <x v="8"/>
    <n v="4"/>
    <x v="1"/>
  </r>
  <r>
    <n v="10472"/>
    <n v="24"/>
    <n v="3.6"/>
    <n v="80"/>
    <n v="0.05"/>
    <n v="273.59999999999997"/>
    <x v="56"/>
    <x v="13"/>
    <x v="28"/>
    <n v="1"/>
    <x v="6"/>
    <x v="8"/>
    <n v="4"/>
    <x v="1"/>
  </r>
  <r>
    <n v="10472"/>
    <n v="51"/>
    <n v="42.4"/>
    <n v="18"/>
    <n v="0"/>
    <n v="763.19999999999993"/>
    <x v="56"/>
    <x v="13"/>
    <x v="28"/>
    <n v="7"/>
    <x v="2"/>
    <x v="8"/>
    <n v="4"/>
    <x v="1"/>
  </r>
  <r>
    <n v="10473"/>
    <n v="33"/>
    <n v="2"/>
    <n v="12"/>
    <n v="0"/>
    <n v="24"/>
    <x v="42"/>
    <x v="13"/>
    <x v="36"/>
    <n v="4"/>
    <x v="0"/>
    <x v="8"/>
    <n v="4"/>
    <x v="1"/>
  </r>
  <r>
    <n v="10473"/>
    <n v="71"/>
    <n v="17.2"/>
    <n v="12"/>
    <n v="0"/>
    <n v="206.39999999999998"/>
    <x v="42"/>
    <x v="13"/>
    <x v="36"/>
    <n v="4"/>
    <x v="0"/>
    <x v="8"/>
    <n v="4"/>
    <x v="1"/>
  </r>
  <r>
    <n v="10474"/>
    <n v="14"/>
    <n v="18.600000000000001"/>
    <n v="12"/>
    <n v="0"/>
    <n v="223.20000000000002"/>
    <x v="43"/>
    <x v="7"/>
    <x v="10"/>
    <n v="7"/>
    <x v="2"/>
    <x v="8"/>
    <n v="4"/>
    <x v="1"/>
  </r>
  <r>
    <n v="10474"/>
    <n v="28"/>
    <n v="36.4"/>
    <n v="18"/>
    <n v="0"/>
    <n v="655.19999999999993"/>
    <x v="43"/>
    <x v="7"/>
    <x v="10"/>
    <n v="7"/>
    <x v="2"/>
    <x v="8"/>
    <n v="4"/>
    <x v="1"/>
  </r>
  <r>
    <n v="10474"/>
    <n v="40"/>
    <n v="14.7"/>
    <n v="21"/>
    <n v="0"/>
    <n v="308.7"/>
    <x v="43"/>
    <x v="7"/>
    <x v="10"/>
    <n v="8"/>
    <x v="3"/>
    <x v="8"/>
    <n v="4"/>
    <x v="1"/>
  </r>
  <r>
    <n v="10474"/>
    <n v="75"/>
    <n v="6.2"/>
    <n v="10"/>
    <n v="0"/>
    <n v="62"/>
    <x v="43"/>
    <x v="7"/>
    <x v="10"/>
    <n v="1"/>
    <x v="6"/>
    <x v="8"/>
    <n v="4"/>
    <x v="1"/>
  </r>
  <r>
    <n v="10475"/>
    <n v="31"/>
    <n v="10"/>
    <n v="35"/>
    <n v="0.15"/>
    <n v="297.5"/>
    <x v="4"/>
    <x v="3"/>
    <x v="4"/>
    <n v="4"/>
    <x v="0"/>
    <x v="8"/>
    <n v="4"/>
    <x v="1"/>
  </r>
  <r>
    <n v="10475"/>
    <n v="66"/>
    <n v="13.6"/>
    <n v="60"/>
    <n v="0.15"/>
    <n v="693.6"/>
    <x v="4"/>
    <x v="3"/>
    <x v="4"/>
    <n v="2"/>
    <x v="4"/>
    <x v="8"/>
    <n v="4"/>
    <x v="1"/>
  </r>
  <r>
    <n v="10475"/>
    <n v="76"/>
    <n v="14.4"/>
    <n v="42"/>
    <n v="0.15"/>
    <n v="514.08000000000004"/>
    <x v="4"/>
    <x v="3"/>
    <x v="4"/>
    <n v="1"/>
    <x v="6"/>
    <x v="8"/>
    <n v="4"/>
    <x v="1"/>
  </r>
  <r>
    <n v="10476"/>
    <n v="55"/>
    <n v="19.2"/>
    <n v="2"/>
    <n v="0.05"/>
    <n v="36.479999999999997"/>
    <x v="8"/>
    <x v="5"/>
    <x v="8"/>
    <n v="6"/>
    <x v="7"/>
    <x v="8"/>
    <n v="4"/>
    <x v="1"/>
  </r>
  <r>
    <n v="10476"/>
    <n v="70"/>
    <n v="12"/>
    <n v="12"/>
    <n v="0"/>
    <n v="144"/>
    <x v="8"/>
    <x v="5"/>
    <x v="8"/>
    <n v="1"/>
    <x v="6"/>
    <x v="8"/>
    <n v="4"/>
    <x v="1"/>
  </r>
  <r>
    <n v="10477"/>
    <n v="1"/>
    <n v="14.4"/>
    <n v="15"/>
    <n v="0"/>
    <n v="216"/>
    <x v="50"/>
    <x v="15"/>
    <x v="39"/>
    <n v="1"/>
    <x v="6"/>
    <x v="8"/>
    <n v="4"/>
    <x v="1"/>
  </r>
  <r>
    <n v="10477"/>
    <n v="21"/>
    <n v="8"/>
    <n v="21"/>
    <n v="0.25"/>
    <n v="126"/>
    <x v="50"/>
    <x v="15"/>
    <x v="39"/>
    <n v="3"/>
    <x v="5"/>
    <x v="8"/>
    <n v="4"/>
    <x v="1"/>
  </r>
  <r>
    <n v="10477"/>
    <n v="39"/>
    <n v="14.4"/>
    <n v="20"/>
    <n v="0.25"/>
    <n v="216"/>
    <x v="50"/>
    <x v="15"/>
    <x v="39"/>
    <n v="1"/>
    <x v="6"/>
    <x v="8"/>
    <n v="4"/>
    <x v="1"/>
  </r>
  <r>
    <n v="10478"/>
    <n v="10"/>
    <n v="24.8"/>
    <n v="20"/>
    <n v="0.05"/>
    <n v="471.2"/>
    <x v="3"/>
    <x v="0"/>
    <x v="3"/>
    <n v="8"/>
    <x v="3"/>
    <x v="8"/>
    <n v="4"/>
    <x v="1"/>
  </r>
  <r>
    <n v="10479"/>
    <n v="38"/>
    <n v="210.8"/>
    <n v="30"/>
    <n v="0"/>
    <n v="6324"/>
    <x v="13"/>
    <x v="8"/>
    <x v="12"/>
    <n v="1"/>
    <x v="6"/>
    <x v="8"/>
    <n v="4"/>
    <x v="1"/>
  </r>
  <r>
    <n v="10479"/>
    <n v="53"/>
    <n v="26.2"/>
    <n v="28"/>
    <n v="0"/>
    <n v="733.6"/>
    <x v="13"/>
    <x v="8"/>
    <x v="12"/>
    <n v="6"/>
    <x v="7"/>
    <x v="8"/>
    <n v="4"/>
    <x v="1"/>
  </r>
  <r>
    <n v="10479"/>
    <n v="59"/>
    <n v="44"/>
    <n v="60"/>
    <n v="0"/>
    <n v="2640"/>
    <x v="13"/>
    <x v="8"/>
    <x v="12"/>
    <n v="4"/>
    <x v="0"/>
    <x v="8"/>
    <n v="4"/>
    <x v="1"/>
  </r>
  <r>
    <n v="10479"/>
    <n v="64"/>
    <n v="26.6"/>
    <n v="30"/>
    <n v="0"/>
    <n v="798"/>
    <x v="13"/>
    <x v="8"/>
    <x v="12"/>
    <n v="5"/>
    <x v="1"/>
    <x v="8"/>
    <n v="4"/>
    <x v="1"/>
  </r>
  <r>
    <n v="10480"/>
    <n v="47"/>
    <n v="7.6"/>
    <n v="30"/>
    <n v="0"/>
    <n v="228"/>
    <x v="68"/>
    <x v="0"/>
    <x v="54"/>
    <n v="3"/>
    <x v="5"/>
    <x v="8"/>
    <n v="4"/>
    <x v="1"/>
  </r>
  <r>
    <n v="10480"/>
    <n v="59"/>
    <n v="44"/>
    <n v="12"/>
    <n v="0"/>
    <n v="528"/>
    <x v="68"/>
    <x v="0"/>
    <x v="54"/>
    <n v="4"/>
    <x v="0"/>
    <x v="8"/>
    <n v="4"/>
    <x v="1"/>
  </r>
  <r>
    <n v="10481"/>
    <n v="49"/>
    <n v="16"/>
    <n v="24"/>
    <n v="0"/>
    <n v="384"/>
    <x v="29"/>
    <x v="2"/>
    <x v="2"/>
    <n v="3"/>
    <x v="5"/>
    <x v="8"/>
    <n v="4"/>
    <x v="1"/>
  </r>
  <r>
    <n v="10481"/>
    <n v="60"/>
    <n v="27.2"/>
    <n v="40"/>
    <n v="0"/>
    <n v="1088"/>
    <x v="29"/>
    <x v="2"/>
    <x v="2"/>
    <n v="4"/>
    <x v="0"/>
    <x v="8"/>
    <n v="4"/>
    <x v="1"/>
  </r>
  <r>
    <n v="10482"/>
    <n v="40"/>
    <n v="14.7"/>
    <n v="10"/>
    <n v="0"/>
    <n v="147"/>
    <x v="74"/>
    <x v="8"/>
    <x v="58"/>
    <n v="8"/>
    <x v="3"/>
    <x v="8"/>
    <n v="4"/>
    <x v="1"/>
  </r>
  <r>
    <n v="10483"/>
    <n v="34"/>
    <n v="11.2"/>
    <n v="35"/>
    <n v="0.05"/>
    <n v="372.4"/>
    <x v="19"/>
    <x v="8"/>
    <x v="18"/>
    <n v="1"/>
    <x v="6"/>
    <x v="8"/>
    <n v="4"/>
    <x v="1"/>
  </r>
  <r>
    <n v="10483"/>
    <n v="77"/>
    <n v="10.4"/>
    <n v="30"/>
    <n v="0.05"/>
    <n v="296.39999999999998"/>
    <x v="19"/>
    <x v="8"/>
    <x v="18"/>
    <n v="2"/>
    <x v="4"/>
    <x v="8"/>
    <n v="4"/>
    <x v="1"/>
  </r>
  <r>
    <n v="10484"/>
    <n v="21"/>
    <n v="8"/>
    <n v="14"/>
    <n v="0"/>
    <n v="112"/>
    <x v="31"/>
    <x v="13"/>
    <x v="28"/>
    <n v="3"/>
    <x v="5"/>
    <x v="8"/>
    <n v="4"/>
    <x v="1"/>
  </r>
  <r>
    <n v="10484"/>
    <n v="40"/>
    <n v="14.7"/>
    <n v="10"/>
    <n v="0"/>
    <n v="147"/>
    <x v="31"/>
    <x v="13"/>
    <x v="28"/>
    <n v="8"/>
    <x v="3"/>
    <x v="8"/>
    <n v="4"/>
    <x v="1"/>
  </r>
  <r>
    <n v="10484"/>
    <n v="51"/>
    <n v="42.4"/>
    <n v="3"/>
    <n v="0"/>
    <n v="127.19999999999999"/>
    <x v="31"/>
    <x v="13"/>
    <x v="28"/>
    <n v="7"/>
    <x v="2"/>
    <x v="8"/>
    <n v="4"/>
    <x v="1"/>
  </r>
  <r>
    <n v="10485"/>
    <n v="2"/>
    <n v="15.2"/>
    <n v="20"/>
    <n v="0.1"/>
    <n v="273.60000000000002"/>
    <x v="67"/>
    <x v="5"/>
    <x v="53"/>
    <n v="1"/>
    <x v="6"/>
    <x v="8"/>
    <n v="4"/>
    <x v="1"/>
  </r>
  <r>
    <n v="10485"/>
    <n v="3"/>
    <n v="8"/>
    <n v="20"/>
    <n v="0.1"/>
    <n v="144"/>
    <x v="67"/>
    <x v="5"/>
    <x v="53"/>
    <n v="2"/>
    <x v="4"/>
    <x v="8"/>
    <n v="4"/>
    <x v="1"/>
  </r>
  <r>
    <n v="10485"/>
    <n v="55"/>
    <n v="19.2"/>
    <n v="30"/>
    <n v="0.1"/>
    <n v="518.4"/>
    <x v="67"/>
    <x v="5"/>
    <x v="53"/>
    <n v="6"/>
    <x v="7"/>
    <x v="8"/>
    <n v="4"/>
    <x v="1"/>
  </r>
  <r>
    <n v="10485"/>
    <n v="70"/>
    <n v="12"/>
    <n v="60"/>
    <n v="0.1"/>
    <n v="648"/>
    <x v="67"/>
    <x v="5"/>
    <x v="53"/>
    <n v="1"/>
    <x v="6"/>
    <x v="8"/>
    <n v="4"/>
    <x v="1"/>
  </r>
  <r>
    <n v="10486"/>
    <n v="11"/>
    <n v="16.8"/>
    <n v="5"/>
    <n v="0"/>
    <n v="84"/>
    <x v="8"/>
    <x v="5"/>
    <x v="8"/>
    <n v="4"/>
    <x v="0"/>
    <x v="8"/>
    <n v="4"/>
    <x v="1"/>
  </r>
  <r>
    <n v="10486"/>
    <n v="51"/>
    <n v="42.4"/>
    <n v="25"/>
    <n v="0"/>
    <n v="1060"/>
    <x v="8"/>
    <x v="5"/>
    <x v="8"/>
    <n v="7"/>
    <x v="2"/>
    <x v="8"/>
    <n v="4"/>
    <x v="1"/>
  </r>
  <r>
    <n v="10486"/>
    <n v="74"/>
    <n v="8"/>
    <n v="16"/>
    <n v="0"/>
    <n v="128"/>
    <x v="8"/>
    <x v="5"/>
    <x v="8"/>
    <n v="7"/>
    <x v="2"/>
    <x v="8"/>
    <n v="4"/>
    <x v="1"/>
  </r>
  <r>
    <n v="10487"/>
    <n v="19"/>
    <n v="7.3"/>
    <n v="5"/>
    <n v="0"/>
    <n v="36.5"/>
    <x v="62"/>
    <x v="2"/>
    <x v="29"/>
    <n v="3"/>
    <x v="5"/>
    <x v="8"/>
    <n v="4"/>
    <x v="1"/>
  </r>
  <r>
    <n v="10487"/>
    <n v="26"/>
    <n v="24.9"/>
    <n v="30"/>
    <n v="0"/>
    <n v="747"/>
    <x v="62"/>
    <x v="2"/>
    <x v="29"/>
    <n v="3"/>
    <x v="5"/>
    <x v="8"/>
    <n v="4"/>
    <x v="1"/>
  </r>
  <r>
    <n v="10487"/>
    <n v="54"/>
    <n v="5.9"/>
    <n v="24"/>
    <n v="0.25"/>
    <n v="106.20000000000002"/>
    <x v="62"/>
    <x v="2"/>
    <x v="29"/>
    <n v="6"/>
    <x v="7"/>
    <x v="8"/>
    <n v="4"/>
    <x v="1"/>
  </r>
  <r>
    <n v="10488"/>
    <n v="59"/>
    <n v="44"/>
    <n v="30"/>
    <n v="0"/>
    <n v="1320"/>
    <x v="17"/>
    <x v="1"/>
    <x v="16"/>
    <n v="4"/>
    <x v="0"/>
    <x v="8"/>
    <n v="4"/>
    <x v="1"/>
  </r>
  <r>
    <n v="10488"/>
    <n v="73"/>
    <n v="12"/>
    <n v="20"/>
    <n v="0.2"/>
    <n v="192"/>
    <x v="17"/>
    <x v="1"/>
    <x v="16"/>
    <n v="8"/>
    <x v="3"/>
    <x v="8"/>
    <n v="4"/>
    <x v="1"/>
  </r>
  <r>
    <n v="10489"/>
    <n v="11"/>
    <n v="16.8"/>
    <n v="15"/>
    <n v="0.25"/>
    <n v="189"/>
    <x v="54"/>
    <x v="6"/>
    <x v="44"/>
    <n v="4"/>
    <x v="0"/>
    <x v="8"/>
    <n v="4"/>
    <x v="1"/>
  </r>
  <r>
    <n v="10489"/>
    <n v="16"/>
    <n v="13.9"/>
    <n v="18"/>
    <n v="0"/>
    <n v="250.20000000000002"/>
    <x v="54"/>
    <x v="6"/>
    <x v="44"/>
    <n v="3"/>
    <x v="5"/>
    <x v="8"/>
    <n v="4"/>
    <x v="1"/>
  </r>
  <r>
    <n v="10490"/>
    <n v="59"/>
    <n v="44"/>
    <n v="60"/>
    <n v="0"/>
    <n v="2640"/>
    <x v="8"/>
    <x v="5"/>
    <x v="8"/>
    <n v="4"/>
    <x v="0"/>
    <x v="9"/>
    <n v="5"/>
    <x v="1"/>
  </r>
  <r>
    <n v="10490"/>
    <n v="68"/>
    <n v="10"/>
    <n v="30"/>
    <n v="0"/>
    <n v="300"/>
    <x v="8"/>
    <x v="5"/>
    <x v="8"/>
    <n v="3"/>
    <x v="5"/>
    <x v="9"/>
    <n v="5"/>
    <x v="1"/>
  </r>
  <r>
    <n v="10490"/>
    <n v="75"/>
    <n v="6.2"/>
    <n v="36"/>
    <n v="0"/>
    <n v="223.20000000000002"/>
    <x v="8"/>
    <x v="5"/>
    <x v="8"/>
    <n v="1"/>
    <x v="6"/>
    <x v="9"/>
    <n v="5"/>
    <x v="1"/>
  </r>
  <r>
    <n v="10491"/>
    <n v="44"/>
    <n v="15.5"/>
    <n v="15"/>
    <n v="0.15"/>
    <n v="197.625"/>
    <x v="47"/>
    <x v="15"/>
    <x v="39"/>
    <n v="2"/>
    <x v="4"/>
    <x v="9"/>
    <n v="5"/>
    <x v="1"/>
  </r>
  <r>
    <n v="10491"/>
    <n v="77"/>
    <n v="10.4"/>
    <n v="7"/>
    <n v="0.15"/>
    <n v="61.879999999999995"/>
    <x v="47"/>
    <x v="15"/>
    <x v="39"/>
    <n v="2"/>
    <x v="4"/>
    <x v="9"/>
    <n v="5"/>
    <x v="1"/>
  </r>
  <r>
    <n v="10492"/>
    <n v="25"/>
    <n v="11.2"/>
    <n v="60"/>
    <n v="0.05"/>
    <n v="638.4"/>
    <x v="66"/>
    <x v="16"/>
    <x v="52"/>
    <n v="3"/>
    <x v="5"/>
    <x v="9"/>
    <n v="5"/>
    <x v="1"/>
  </r>
  <r>
    <n v="10492"/>
    <n v="42"/>
    <n v="11.2"/>
    <n v="20"/>
    <n v="0.05"/>
    <n v="212.79999999999998"/>
    <x v="66"/>
    <x v="16"/>
    <x v="52"/>
    <n v="5"/>
    <x v="1"/>
    <x v="9"/>
    <n v="5"/>
    <x v="1"/>
  </r>
  <r>
    <n v="10493"/>
    <n v="65"/>
    <n v="16.8"/>
    <n v="15"/>
    <n v="0.1"/>
    <n v="226.8"/>
    <x v="53"/>
    <x v="0"/>
    <x v="43"/>
    <n v="2"/>
    <x v="4"/>
    <x v="9"/>
    <n v="5"/>
    <x v="1"/>
  </r>
  <r>
    <n v="10493"/>
    <n v="66"/>
    <n v="13.6"/>
    <n v="10"/>
    <n v="0.1"/>
    <n v="122.4"/>
    <x v="53"/>
    <x v="0"/>
    <x v="43"/>
    <n v="2"/>
    <x v="4"/>
    <x v="9"/>
    <n v="5"/>
    <x v="1"/>
  </r>
  <r>
    <n v="10493"/>
    <n v="69"/>
    <n v="28.8"/>
    <n v="10"/>
    <n v="0.1"/>
    <n v="259.2"/>
    <x v="53"/>
    <x v="0"/>
    <x v="43"/>
    <n v="4"/>
    <x v="0"/>
    <x v="9"/>
    <n v="5"/>
    <x v="1"/>
  </r>
  <r>
    <n v="10494"/>
    <n v="56"/>
    <n v="30.4"/>
    <n v="30"/>
    <n v="0"/>
    <n v="912"/>
    <x v="32"/>
    <x v="2"/>
    <x v="29"/>
    <n v="5"/>
    <x v="1"/>
    <x v="9"/>
    <n v="5"/>
    <x v="1"/>
  </r>
  <r>
    <n v="10495"/>
    <n v="23"/>
    <n v="7.2"/>
    <n v="10"/>
    <n v="0"/>
    <n v="72"/>
    <x v="75"/>
    <x v="16"/>
    <x v="59"/>
    <n v="5"/>
    <x v="1"/>
    <x v="9"/>
    <n v="5"/>
    <x v="1"/>
  </r>
  <r>
    <n v="10495"/>
    <n v="41"/>
    <n v="7.7"/>
    <n v="20"/>
    <n v="0"/>
    <n v="154"/>
    <x v="75"/>
    <x v="16"/>
    <x v="59"/>
    <n v="8"/>
    <x v="3"/>
    <x v="9"/>
    <n v="5"/>
    <x v="1"/>
  </r>
  <r>
    <n v="10495"/>
    <n v="77"/>
    <n v="10.4"/>
    <n v="5"/>
    <n v="0"/>
    <n v="52"/>
    <x v="75"/>
    <x v="16"/>
    <x v="59"/>
    <n v="2"/>
    <x v="4"/>
    <x v="9"/>
    <n v="5"/>
    <x v="1"/>
  </r>
  <r>
    <n v="10496"/>
    <n v="31"/>
    <n v="10"/>
    <n v="20"/>
    <n v="0.05"/>
    <n v="190"/>
    <x v="33"/>
    <x v="2"/>
    <x v="29"/>
    <n v="4"/>
    <x v="0"/>
    <x v="9"/>
    <n v="5"/>
    <x v="1"/>
  </r>
  <r>
    <n v="10497"/>
    <n v="56"/>
    <n v="30.4"/>
    <n v="14"/>
    <n v="0"/>
    <n v="425.59999999999997"/>
    <x v="26"/>
    <x v="1"/>
    <x v="24"/>
    <n v="5"/>
    <x v="1"/>
    <x v="9"/>
    <n v="5"/>
    <x v="1"/>
  </r>
  <r>
    <n v="10497"/>
    <n v="72"/>
    <n v="27.8"/>
    <n v="25"/>
    <n v="0"/>
    <n v="695"/>
    <x v="26"/>
    <x v="1"/>
    <x v="24"/>
    <n v="4"/>
    <x v="0"/>
    <x v="9"/>
    <n v="5"/>
    <x v="1"/>
  </r>
  <r>
    <n v="10497"/>
    <n v="77"/>
    <n v="10.4"/>
    <n v="25"/>
    <n v="0"/>
    <n v="260"/>
    <x v="26"/>
    <x v="1"/>
    <x v="24"/>
    <n v="2"/>
    <x v="4"/>
    <x v="9"/>
    <n v="5"/>
    <x v="1"/>
  </r>
  <r>
    <n v="10498"/>
    <n v="24"/>
    <n v="4.5"/>
    <n v="14"/>
    <n v="0"/>
    <n v="63"/>
    <x v="8"/>
    <x v="5"/>
    <x v="8"/>
    <n v="1"/>
    <x v="6"/>
    <x v="9"/>
    <n v="5"/>
    <x v="1"/>
  </r>
  <r>
    <n v="10498"/>
    <n v="40"/>
    <n v="18.399999999999999"/>
    <n v="5"/>
    <n v="0"/>
    <n v="92"/>
    <x v="8"/>
    <x v="5"/>
    <x v="8"/>
    <n v="8"/>
    <x v="3"/>
    <x v="9"/>
    <n v="5"/>
    <x v="1"/>
  </r>
  <r>
    <n v="10498"/>
    <n v="42"/>
    <n v="14"/>
    <n v="30"/>
    <n v="0"/>
    <n v="420"/>
    <x v="8"/>
    <x v="5"/>
    <x v="8"/>
    <n v="5"/>
    <x v="1"/>
    <x v="9"/>
    <n v="5"/>
    <x v="1"/>
  </r>
  <r>
    <n v="10499"/>
    <n v="28"/>
    <n v="45.6"/>
    <n v="20"/>
    <n v="0"/>
    <n v="912"/>
    <x v="28"/>
    <x v="5"/>
    <x v="26"/>
    <n v="7"/>
    <x v="2"/>
    <x v="9"/>
    <n v="5"/>
    <x v="1"/>
  </r>
  <r>
    <n v="10499"/>
    <n v="49"/>
    <n v="20"/>
    <n v="25"/>
    <n v="0"/>
    <n v="500"/>
    <x v="28"/>
    <x v="5"/>
    <x v="26"/>
    <n v="3"/>
    <x v="5"/>
    <x v="9"/>
    <n v="5"/>
    <x v="1"/>
  </r>
  <r>
    <n v="10500"/>
    <n v="15"/>
    <n v="15.5"/>
    <n v="12"/>
    <n v="0.05"/>
    <n v="176.7"/>
    <x v="53"/>
    <x v="0"/>
    <x v="43"/>
    <n v="2"/>
    <x v="4"/>
    <x v="9"/>
    <n v="5"/>
    <x v="1"/>
  </r>
  <r>
    <n v="10500"/>
    <n v="28"/>
    <n v="45.6"/>
    <n v="8"/>
    <n v="0.05"/>
    <n v="346.56"/>
    <x v="53"/>
    <x v="0"/>
    <x v="43"/>
    <n v="7"/>
    <x v="2"/>
    <x v="9"/>
    <n v="5"/>
    <x v="1"/>
  </r>
  <r>
    <n v="10501"/>
    <n v="54"/>
    <n v="7.45"/>
    <n v="20"/>
    <n v="0"/>
    <n v="149"/>
    <x v="76"/>
    <x v="1"/>
    <x v="60"/>
    <n v="6"/>
    <x v="7"/>
    <x v="9"/>
    <n v="5"/>
    <x v="1"/>
  </r>
  <r>
    <n v="10502"/>
    <n v="45"/>
    <n v="9.5"/>
    <n v="21"/>
    <n v="0"/>
    <n v="199.5"/>
    <x v="43"/>
    <x v="7"/>
    <x v="10"/>
    <n v="8"/>
    <x v="3"/>
    <x v="9"/>
    <n v="5"/>
    <x v="1"/>
  </r>
  <r>
    <n v="10502"/>
    <n v="53"/>
    <n v="32.799999999999997"/>
    <n v="6"/>
    <n v="0"/>
    <n v="196.79999999999998"/>
    <x v="43"/>
    <x v="7"/>
    <x v="10"/>
    <n v="6"/>
    <x v="7"/>
    <x v="9"/>
    <n v="5"/>
    <x v="1"/>
  </r>
  <r>
    <n v="10502"/>
    <n v="67"/>
    <n v="14"/>
    <n v="30"/>
    <n v="0"/>
    <n v="420"/>
    <x v="43"/>
    <x v="7"/>
    <x v="10"/>
    <n v="1"/>
    <x v="6"/>
    <x v="9"/>
    <n v="5"/>
    <x v="1"/>
  </r>
  <r>
    <n v="10503"/>
    <n v="14"/>
    <n v="23.25"/>
    <n v="70"/>
    <n v="0"/>
    <n v="1627.5"/>
    <x v="34"/>
    <x v="14"/>
    <x v="30"/>
    <n v="7"/>
    <x v="2"/>
    <x v="9"/>
    <n v="5"/>
    <x v="1"/>
  </r>
  <r>
    <n v="10503"/>
    <n v="65"/>
    <n v="21.05"/>
    <n v="20"/>
    <n v="0"/>
    <n v="421"/>
    <x v="34"/>
    <x v="14"/>
    <x v="30"/>
    <n v="2"/>
    <x v="4"/>
    <x v="9"/>
    <n v="5"/>
    <x v="1"/>
  </r>
  <r>
    <n v="10504"/>
    <n v="2"/>
    <n v="19"/>
    <n v="12"/>
    <n v="0"/>
    <n v="228"/>
    <x v="19"/>
    <x v="8"/>
    <x v="18"/>
    <n v="1"/>
    <x v="6"/>
    <x v="9"/>
    <n v="5"/>
    <x v="1"/>
  </r>
  <r>
    <n v="10504"/>
    <n v="21"/>
    <n v="10"/>
    <n v="12"/>
    <n v="0"/>
    <n v="120"/>
    <x v="19"/>
    <x v="8"/>
    <x v="18"/>
    <n v="3"/>
    <x v="5"/>
    <x v="9"/>
    <n v="5"/>
    <x v="1"/>
  </r>
  <r>
    <n v="10504"/>
    <n v="53"/>
    <n v="32.799999999999997"/>
    <n v="10"/>
    <n v="0"/>
    <n v="328"/>
    <x v="19"/>
    <x v="8"/>
    <x v="18"/>
    <n v="6"/>
    <x v="7"/>
    <x v="9"/>
    <n v="5"/>
    <x v="1"/>
  </r>
  <r>
    <n v="10504"/>
    <n v="61"/>
    <n v="28.5"/>
    <n v="25"/>
    <n v="0"/>
    <n v="712.5"/>
    <x v="19"/>
    <x v="8"/>
    <x v="18"/>
    <n v="2"/>
    <x v="4"/>
    <x v="9"/>
    <n v="5"/>
    <x v="1"/>
  </r>
  <r>
    <n v="10505"/>
    <n v="62"/>
    <n v="49.3"/>
    <n v="3"/>
    <n v="0"/>
    <n v="147.89999999999998"/>
    <x v="49"/>
    <x v="16"/>
    <x v="41"/>
    <n v="3"/>
    <x v="5"/>
    <x v="9"/>
    <n v="5"/>
    <x v="1"/>
  </r>
  <r>
    <n v="10506"/>
    <n v="25"/>
    <n v="14"/>
    <n v="18"/>
    <n v="0.1"/>
    <n v="226.8"/>
    <x v="44"/>
    <x v="1"/>
    <x v="37"/>
    <n v="3"/>
    <x v="5"/>
    <x v="9"/>
    <n v="5"/>
    <x v="1"/>
  </r>
  <r>
    <n v="10506"/>
    <n v="70"/>
    <n v="15"/>
    <n v="14"/>
    <n v="0.1"/>
    <n v="189"/>
    <x v="44"/>
    <x v="1"/>
    <x v="37"/>
    <n v="1"/>
    <x v="6"/>
    <x v="9"/>
    <n v="5"/>
    <x v="1"/>
  </r>
  <r>
    <n v="10507"/>
    <n v="43"/>
    <n v="46"/>
    <n v="15"/>
    <n v="0.15"/>
    <n v="586.5"/>
    <x v="59"/>
    <x v="7"/>
    <x v="10"/>
    <n v="1"/>
    <x v="6"/>
    <x v="9"/>
    <n v="5"/>
    <x v="1"/>
  </r>
  <r>
    <n v="10507"/>
    <n v="48"/>
    <n v="12.75"/>
    <n v="15"/>
    <n v="0.15"/>
    <n v="162.5625"/>
    <x v="59"/>
    <x v="7"/>
    <x v="10"/>
    <n v="3"/>
    <x v="5"/>
    <x v="9"/>
    <n v="5"/>
    <x v="1"/>
  </r>
  <r>
    <n v="10508"/>
    <n v="13"/>
    <n v="6"/>
    <n v="10"/>
    <n v="0"/>
    <n v="60"/>
    <x v="11"/>
    <x v="1"/>
    <x v="11"/>
    <n v="8"/>
    <x v="3"/>
    <x v="9"/>
    <n v="5"/>
    <x v="1"/>
  </r>
  <r>
    <n v="10508"/>
    <n v="39"/>
    <n v="18"/>
    <n v="10"/>
    <n v="0"/>
    <n v="180"/>
    <x v="11"/>
    <x v="1"/>
    <x v="11"/>
    <n v="1"/>
    <x v="6"/>
    <x v="9"/>
    <n v="5"/>
    <x v="1"/>
  </r>
  <r>
    <n v="10509"/>
    <n v="28"/>
    <n v="45.6"/>
    <n v="3"/>
    <n v="0"/>
    <n v="136.80000000000001"/>
    <x v="76"/>
    <x v="1"/>
    <x v="60"/>
    <n v="7"/>
    <x v="2"/>
    <x v="9"/>
    <n v="5"/>
    <x v="1"/>
  </r>
  <r>
    <n v="10510"/>
    <n v="29"/>
    <n v="123.79"/>
    <n v="36"/>
    <n v="0"/>
    <n v="4456.4400000000005"/>
    <x v="45"/>
    <x v="8"/>
    <x v="38"/>
    <n v="6"/>
    <x v="7"/>
    <x v="9"/>
    <n v="5"/>
    <x v="1"/>
  </r>
  <r>
    <n v="10510"/>
    <n v="75"/>
    <n v="7.75"/>
    <n v="36"/>
    <n v="0.1"/>
    <n v="251.1"/>
    <x v="45"/>
    <x v="8"/>
    <x v="38"/>
    <n v="1"/>
    <x v="6"/>
    <x v="9"/>
    <n v="5"/>
    <x v="1"/>
  </r>
  <r>
    <n v="10511"/>
    <n v="4"/>
    <n v="22"/>
    <n v="50"/>
    <n v="0.15"/>
    <n v="935"/>
    <x v="48"/>
    <x v="0"/>
    <x v="40"/>
    <n v="2"/>
    <x v="4"/>
    <x v="9"/>
    <n v="5"/>
    <x v="1"/>
  </r>
  <r>
    <n v="10511"/>
    <n v="7"/>
    <n v="30"/>
    <n v="50"/>
    <n v="0.15"/>
    <n v="1275"/>
    <x v="48"/>
    <x v="0"/>
    <x v="40"/>
    <n v="7"/>
    <x v="2"/>
    <x v="9"/>
    <n v="5"/>
    <x v="1"/>
  </r>
  <r>
    <n v="10511"/>
    <n v="8"/>
    <n v="40"/>
    <n v="10"/>
    <n v="0.15"/>
    <n v="340"/>
    <x v="48"/>
    <x v="0"/>
    <x v="40"/>
    <n v="2"/>
    <x v="4"/>
    <x v="9"/>
    <n v="5"/>
    <x v="1"/>
  </r>
  <r>
    <n v="10512"/>
    <n v="24"/>
    <n v="4.5"/>
    <n v="10"/>
    <n v="0.15"/>
    <n v="38.25"/>
    <x v="52"/>
    <x v="2"/>
    <x v="29"/>
    <n v="1"/>
    <x v="6"/>
    <x v="9"/>
    <n v="5"/>
    <x v="1"/>
  </r>
  <r>
    <n v="10512"/>
    <n v="46"/>
    <n v="12"/>
    <n v="9"/>
    <n v="0.15"/>
    <n v="91.8"/>
    <x v="52"/>
    <x v="2"/>
    <x v="29"/>
    <n v="8"/>
    <x v="3"/>
    <x v="9"/>
    <n v="5"/>
    <x v="1"/>
  </r>
  <r>
    <n v="10512"/>
    <n v="47"/>
    <n v="9.5"/>
    <n v="6"/>
    <n v="0.15"/>
    <n v="48.449999999999996"/>
    <x v="52"/>
    <x v="2"/>
    <x v="29"/>
    <n v="3"/>
    <x v="5"/>
    <x v="9"/>
    <n v="5"/>
    <x v="1"/>
  </r>
  <r>
    <n v="10512"/>
    <n v="60"/>
    <n v="34"/>
    <n v="12"/>
    <n v="0.15"/>
    <n v="346.8"/>
    <x v="52"/>
    <x v="2"/>
    <x v="29"/>
    <n v="4"/>
    <x v="0"/>
    <x v="9"/>
    <n v="5"/>
    <x v="1"/>
  </r>
  <r>
    <n v="10513"/>
    <n v="21"/>
    <n v="10"/>
    <n v="40"/>
    <n v="0.2"/>
    <n v="320"/>
    <x v="35"/>
    <x v="1"/>
    <x v="31"/>
    <n v="3"/>
    <x v="5"/>
    <x v="9"/>
    <n v="5"/>
    <x v="1"/>
  </r>
  <r>
    <n v="10513"/>
    <n v="32"/>
    <n v="32"/>
    <n v="50"/>
    <n v="0.2"/>
    <n v="1280"/>
    <x v="35"/>
    <x v="1"/>
    <x v="31"/>
    <n v="4"/>
    <x v="0"/>
    <x v="9"/>
    <n v="5"/>
    <x v="1"/>
  </r>
  <r>
    <n v="10513"/>
    <n v="61"/>
    <n v="28.5"/>
    <n v="15"/>
    <n v="0.2"/>
    <n v="342"/>
    <x v="35"/>
    <x v="1"/>
    <x v="31"/>
    <n v="2"/>
    <x v="4"/>
    <x v="9"/>
    <n v="5"/>
    <x v="1"/>
  </r>
  <r>
    <n v="10514"/>
    <n v="20"/>
    <n v="81"/>
    <n v="39"/>
    <n v="0"/>
    <n v="3159"/>
    <x v="9"/>
    <x v="6"/>
    <x v="9"/>
    <n v="3"/>
    <x v="5"/>
    <x v="9"/>
    <n v="5"/>
    <x v="1"/>
  </r>
  <r>
    <n v="10514"/>
    <n v="28"/>
    <n v="45.6"/>
    <n v="35"/>
    <n v="0"/>
    <n v="1596"/>
    <x v="9"/>
    <x v="6"/>
    <x v="9"/>
    <n v="7"/>
    <x v="2"/>
    <x v="9"/>
    <n v="5"/>
    <x v="1"/>
  </r>
  <r>
    <n v="10514"/>
    <n v="56"/>
    <n v="38"/>
    <n v="70"/>
    <n v="0"/>
    <n v="2660"/>
    <x v="9"/>
    <x v="6"/>
    <x v="9"/>
    <n v="5"/>
    <x v="1"/>
    <x v="9"/>
    <n v="5"/>
    <x v="1"/>
  </r>
  <r>
    <n v="10514"/>
    <n v="65"/>
    <n v="21.05"/>
    <n v="39"/>
    <n v="0"/>
    <n v="820.95"/>
    <x v="9"/>
    <x v="6"/>
    <x v="9"/>
    <n v="2"/>
    <x v="4"/>
    <x v="9"/>
    <n v="5"/>
    <x v="1"/>
  </r>
  <r>
    <n v="10514"/>
    <n v="75"/>
    <n v="7.75"/>
    <n v="50"/>
    <n v="0"/>
    <n v="387.5"/>
    <x v="9"/>
    <x v="6"/>
    <x v="9"/>
    <n v="1"/>
    <x v="6"/>
    <x v="9"/>
    <n v="5"/>
    <x v="1"/>
  </r>
  <r>
    <n v="10515"/>
    <n v="9"/>
    <n v="97"/>
    <n v="16"/>
    <n v="0.15"/>
    <n v="1319.2"/>
    <x v="21"/>
    <x v="1"/>
    <x v="20"/>
    <n v="6"/>
    <x v="7"/>
    <x v="9"/>
    <n v="5"/>
    <x v="1"/>
  </r>
  <r>
    <n v="10515"/>
    <n v="16"/>
    <n v="17.45"/>
    <n v="50"/>
    <n v="0"/>
    <n v="872.5"/>
    <x v="21"/>
    <x v="1"/>
    <x v="20"/>
    <n v="3"/>
    <x v="5"/>
    <x v="9"/>
    <n v="5"/>
    <x v="1"/>
  </r>
  <r>
    <n v="10515"/>
    <n v="27"/>
    <n v="43.9"/>
    <n v="120"/>
    <n v="0"/>
    <n v="5268"/>
    <x v="21"/>
    <x v="1"/>
    <x v="20"/>
    <n v="3"/>
    <x v="5"/>
    <x v="9"/>
    <n v="5"/>
    <x v="1"/>
  </r>
  <r>
    <n v="10515"/>
    <n v="33"/>
    <n v="2.5"/>
    <n v="16"/>
    <n v="0.15"/>
    <n v="34"/>
    <x v="21"/>
    <x v="1"/>
    <x v="20"/>
    <n v="4"/>
    <x v="0"/>
    <x v="9"/>
    <n v="5"/>
    <x v="1"/>
  </r>
  <r>
    <n v="10515"/>
    <n v="60"/>
    <n v="34"/>
    <n v="84"/>
    <n v="0.15"/>
    <n v="2427.6"/>
    <x v="21"/>
    <x v="1"/>
    <x v="20"/>
    <n v="4"/>
    <x v="0"/>
    <x v="9"/>
    <n v="5"/>
    <x v="1"/>
  </r>
  <r>
    <n v="10516"/>
    <n v="18"/>
    <n v="62.5"/>
    <n v="25"/>
    <n v="0.1"/>
    <n v="1406.25"/>
    <x v="34"/>
    <x v="14"/>
    <x v="30"/>
    <n v="8"/>
    <x v="3"/>
    <x v="9"/>
    <n v="5"/>
    <x v="1"/>
  </r>
  <r>
    <n v="10516"/>
    <n v="41"/>
    <n v="9.65"/>
    <n v="80"/>
    <n v="0.1"/>
    <n v="694.80000000000007"/>
    <x v="34"/>
    <x v="14"/>
    <x v="30"/>
    <n v="8"/>
    <x v="3"/>
    <x v="9"/>
    <n v="5"/>
    <x v="1"/>
  </r>
  <r>
    <n v="10516"/>
    <n v="42"/>
    <n v="14"/>
    <n v="20"/>
    <n v="0"/>
    <n v="280"/>
    <x v="34"/>
    <x v="14"/>
    <x v="30"/>
    <n v="5"/>
    <x v="1"/>
    <x v="9"/>
    <n v="5"/>
    <x v="1"/>
  </r>
  <r>
    <n v="10517"/>
    <n v="52"/>
    <n v="7"/>
    <n v="6"/>
    <n v="0"/>
    <n v="42"/>
    <x v="77"/>
    <x v="13"/>
    <x v="28"/>
    <n v="5"/>
    <x v="1"/>
    <x v="9"/>
    <n v="5"/>
    <x v="1"/>
  </r>
  <r>
    <n v="10517"/>
    <n v="59"/>
    <n v="55"/>
    <n v="4"/>
    <n v="0"/>
    <n v="220"/>
    <x v="77"/>
    <x v="13"/>
    <x v="28"/>
    <n v="4"/>
    <x v="0"/>
    <x v="9"/>
    <n v="5"/>
    <x v="1"/>
  </r>
  <r>
    <n v="10517"/>
    <n v="70"/>
    <n v="15"/>
    <n v="6"/>
    <n v="0"/>
    <n v="90"/>
    <x v="77"/>
    <x v="13"/>
    <x v="28"/>
    <n v="1"/>
    <x v="6"/>
    <x v="9"/>
    <n v="5"/>
    <x v="1"/>
  </r>
  <r>
    <n v="10518"/>
    <n v="24"/>
    <n v="4.5"/>
    <n v="5"/>
    <n v="0"/>
    <n v="22.5"/>
    <x v="23"/>
    <x v="7"/>
    <x v="10"/>
    <n v="1"/>
    <x v="6"/>
    <x v="9"/>
    <n v="5"/>
    <x v="1"/>
  </r>
  <r>
    <n v="10518"/>
    <n v="38"/>
    <n v="263.5"/>
    <n v="15"/>
    <n v="0"/>
    <n v="3952.5"/>
    <x v="23"/>
    <x v="7"/>
    <x v="10"/>
    <n v="1"/>
    <x v="6"/>
    <x v="9"/>
    <n v="5"/>
    <x v="1"/>
  </r>
  <r>
    <n v="10518"/>
    <n v="44"/>
    <n v="19.45"/>
    <n v="9"/>
    <n v="0"/>
    <n v="175.04999999999998"/>
    <x v="23"/>
    <x v="7"/>
    <x v="10"/>
    <n v="2"/>
    <x v="4"/>
    <x v="9"/>
    <n v="5"/>
    <x v="1"/>
  </r>
  <r>
    <n v="10519"/>
    <n v="10"/>
    <n v="31"/>
    <n v="16"/>
    <n v="0.05"/>
    <n v="471.2"/>
    <x v="5"/>
    <x v="4"/>
    <x v="5"/>
    <n v="8"/>
    <x v="3"/>
    <x v="9"/>
    <n v="5"/>
    <x v="1"/>
  </r>
  <r>
    <n v="10519"/>
    <n v="56"/>
    <n v="38"/>
    <n v="40"/>
    <n v="0"/>
    <n v="1520"/>
    <x v="5"/>
    <x v="4"/>
    <x v="5"/>
    <n v="5"/>
    <x v="1"/>
    <x v="9"/>
    <n v="5"/>
    <x v="1"/>
  </r>
  <r>
    <n v="10519"/>
    <n v="60"/>
    <n v="34"/>
    <n v="10"/>
    <n v="0.05"/>
    <n v="323"/>
    <x v="5"/>
    <x v="4"/>
    <x v="5"/>
    <n v="4"/>
    <x v="0"/>
    <x v="9"/>
    <n v="5"/>
    <x v="1"/>
  </r>
  <r>
    <n v="10520"/>
    <n v="24"/>
    <n v="4.5"/>
    <n v="8"/>
    <n v="0"/>
    <n v="36"/>
    <x v="65"/>
    <x v="19"/>
    <x v="51"/>
    <n v="1"/>
    <x v="6"/>
    <x v="9"/>
    <n v="5"/>
    <x v="1"/>
  </r>
  <r>
    <n v="10520"/>
    <n v="53"/>
    <n v="32.799999999999997"/>
    <n v="5"/>
    <n v="0"/>
    <n v="164"/>
    <x v="65"/>
    <x v="19"/>
    <x v="51"/>
    <n v="6"/>
    <x v="7"/>
    <x v="9"/>
    <n v="5"/>
    <x v="1"/>
  </r>
  <r>
    <n v="10521"/>
    <n v="35"/>
    <n v="18"/>
    <n v="3"/>
    <n v="0"/>
    <n v="54"/>
    <x v="78"/>
    <x v="20"/>
    <x v="55"/>
    <n v="1"/>
    <x v="6"/>
    <x v="9"/>
    <n v="5"/>
    <x v="1"/>
  </r>
  <r>
    <n v="10521"/>
    <n v="41"/>
    <n v="9.65"/>
    <n v="10"/>
    <n v="0"/>
    <n v="96.5"/>
    <x v="78"/>
    <x v="20"/>
    <x v="55"/>
    <n v="8"/>
    <x v="3"/>
    <x v="9"/>
    <n v="5"/>
    <x v="1"/>
  </r>
  <r>
    <n v="10521"/>
    <n v="68"/>
    <n v="12.5"/>
    <n v="6"/>
    <n v="0"/>
    <n v="75"/>
    <x v="78"/>
    <x v="20"/>
    <x v="55"/>
    <n v="3"/>
    <x v="5"/>
    <x v="9"/>
    <n v="5"/>
    <x v="1"/>
  </r>
  <r>
    <n v="10522"/>
    <n v="1"/>
    <n v="18"/>
    <n v="40"/>
    <n v="0.2"/>
    <n v="576"/>
    <x v="26"/>
    <x v="1"/>
    <x v="24"/>
    <n v="1"/>
    <x v="6"/>
    <x v="9"/>
    <n v="5"/>
    <x v="1"/>
  </r>
  <r>
    <n v="10522"/>
    <n v="8"/>
    <n v="40"/>
    <n v="24"/>
    <n v="0"/>
    <n v="960"/>
    <x v="26"/>
    <x v="1"/>
    <x v="24"/>
    <n v="2"/>
    <x v="4"/>
    <x v="9"/>
    <n v="5"/>
    <x v="1"/>
  </r>
  <r>
    <n v="10522"/>
    <n v="30"/>
    <n v="25.89"/>
    <n v="20"/>
    <n v="0.2"/>
    <n v="414.24"/>
    <x v="26"/>
    <x v="1"/>
    <x v="24"/>
    <n v="8"/>
    <x v="3"/>
    <x v="9"/>
    <n v="5"/>
    <x v="1"/>
  </r>
  <r>
    <n v="10522"/>
    <n v="40"/>
    <n v="18.399999999999999"/>
    <n v="25"/>
    <n v="0.2"/>
    <n v="368"/>
    <x v="26"/>
    <x v="1"/>
    <x v="24"/>
    <n v="8"/>
    <x v="3"/>
    <x v="9"/>
    <n v="5"/>
    <x v="1"/>
  </r>
  <r>
    <n v="10523"/>
    <n v="17"/>
    <n v="39"/>
    <n v="25"/>
    <n v="0.1"/>
    <n v="877.5"/>
    <x v="56"/>
    <x v="13"/>
    <x v="28"/>
    <n v="6"/>
    <x v="7"/>
    <x v="10"/>
    <n v="6"/>
    <x v="1"/>
  </r>
  <r>
    <n v="10523"/>
    <n v="20"/>
    <n v="81"/>
    <n v="15"/>
    <n v="0.1"/>
    <n v="1093.5"/>
    <x v="56"/>
    <x v="13"/>
    <x v="28"/>
    <n v="3"/>
    <x v="5"/>
    <x v="10"/>
    <n v="6"/>
    <x v="1"/>
  </r>
  <r>
    <n v="10523"/>
    <n v="37"/>
    <n v="26"/>
    <n v="18"/>
    <n v="0.1"/>
    <n v="421.2"/>
    <x v="56"/>
    <x v="13"/>
    <x v="28"/>
    <n v="8"/>
    <x v="3"/>
    <x v="10"/>
    <n v="6"/>
    <x v="1"/>
  </r>
  <r>
    <n v="10523"/>
    <n v="41"/>
    <n v="9.65"/>
    <n v="6"/>
    <n v="0.1"/>
    <n v="52.110000000000007"/>
    <x v="56"/>
    <x v="13"/>
    <x v="28"/>
    <n v="8"/>
    <x v="3"/>
    <x v="10"/>
    <n v="6"/>
    <x v="1"/>
  </r>
  <r>
    <n v="10524"/>
    <n v="10"/>
    <n v="31"/>
    <n v="2"/>
    <n v="0"/>
    <n v="62"/>
    <x v="25"/>
    <x v="9"/>
    <x v="23"/>
    <n v="8"/>
    <x v="3"/>
    <x v="10"/>
    <n v="6"/>
    <x v="1"/>
  </r>
  <r>
    <n v="10524"/>
    <n v="30"/>
    <n v="25.89"/>
    <n v="10"/>
    <n v="0"/>
    <n v="258.89999999999998"/>
    <x v="25"/>
    <x v="9"/>
    <x v="23"/>
    <n v="8"/>
    <x v="3"/>
    <x v="10"/>
    <n v="6"/>
    <x v="1"/>
  </r>
  <r>
    <n v="10524"/>
    <n v="43"/>
    <n v="46"/>
    <n v="60"/>
    <n v="0"/>
    <n v="2760"/>
    <x v="25"/>
    <x v="9"/>
    <x v="23"/>
    <n v="1"/>
    <x v="6"/>
    <x v="10"/>
    <n v="6"/>
    <x v="1"/>
  </r>
  <r>
    <n v="10524"/>
    <n v="54"/>
    <n v="7.45"/>
    <n v="15"/>
    <n v="0"/>
    <n v="111.75"/>
    <x v="25"/>
    <x v="9"/>
    <x v="23"/>
    <n v="6"/>
    <x v="7"/>
    <x v="10"/>
    <n v="6"/>
    <x v="1"/>
  </r>
  <r>
    <n v="10525"/>
    <n v="36"/>
    <n v="19"/>
    <n v="30"/>
    <n v="0"/>
    <n v="570"/>
    <x v="48"/>
    <x v="0"/>
    <x v="40"/>
    <n v="8"/>
    <x v="3"/>
    <x v="10"/>
    <n v="6"/>
    <x v="1"/>
  </r>
  <r>
    <n v="10525"/>
    <n v="40"/>
    <n v="18.399999999999999"/>
    <n v="15"/>
    <n v="0.1"/>
    <n v="248.4"/>
    <x v="48"/>
    <x v="0"/>
    <x v="40"/>
    <n v="8"/>
    <x v="3"/>
    <x v="10"/>
    <n v="6"/>
    <x v="1"/>
  </r>
  <r>
    <n v="10526"/>
    <n v="1"/>
    <n v="18"/>
    <n v="8"/>
    <n v="0.15"/>
    <n v="122.39999999999999"/>
    <x v="16"/>
    <x v="10"/>
    <x v="15"/>
    <n v="1"/>
    <x v="6"/>
    <x v="10"/>
    <n v="6"/>
    <x v="1"/>
  </r>
  <r>
    <n v="10526"/>
    <n v="13"/>
    <n v="6"/>
    <n v="10"/>
    <n v="0"/>
    <n v="60"/>
    <x v="16"/>
    <x v="10"/>
    <x v="15"/>
    <n v="8"/>
    <x v="3"/>
    <x v="10"/>
    <n v="6"/>
    <x v="1"/>
  </r>
  <r>
    <n v="10526"/>
    <n v="56"/>
    <n v="38"/>
    <n v="30"/>
    <n v="0.15"/>
    <n v="969"/>
    <x v="16"/>
    <x v="10"/>
    <x v="15"/>
    <n v="5"/>
    <x v="1"/>
    <x v="10"/>
    <n v="6"/>
    <x v="1"/>
  </r>
  <r>
    <n v="10527"/>
    <n v="4"/>
    <n v="22"/>
    <n v="50"/>
    <n v="0.1"/>
    <n v="990"/>
    <x v="21"/>
    <x v="1"/>
    <x v="20"/>
    <n v="2"/>
    <x v="4"/>
    <x v="10"/>
    <n v="6"/>
    <x v="1"/>
  </r>
  <r>
    <n v="10527"/>
    <n v="36"/>
    <n v="19"/>
    <n v="30"/>
    <n v="0.1"/>
    <n v="513"/>
    <x v="21"/>
    <x v="1"/>
    <x v="20"/>
    <n v="8"/>
    <x v="3"/>
    <x v="10"/>
    <n v="6"/>
    <x v="1"/>
  </r>
  <r>
    <n v="10528"/>
    <n v="11"/>
    <n v="21"/>
    <n v="3"/>
    <n v="0"/>
    <n v="63"/>
    <x v="79"/>
    <x v="8"/>
    <x v="61"/>
    <n v="4"/>
    <x v="0"/>
    <x v="10"/>
    <n v="6"/>
    <x v="1"/>
  </r>
  <r>
    <n v="10528"/>
    <n v="33"/>
    <n v="2.5"/>
    <n v="8"/>
    <n v="0.2"/>
    <n v="16"/>
    <x v="79"/>
    <x v="8"/>
    <x v="61"/>
    <n v="4"/>
    <x v="0"/>
    <x v="10"/>
    <n v="6"/>
    <x v="1"/>
  </r>
  <r>
    <n v="10528"/>
    <n v="72"/>
    <n v="34.799999999999997"/>
    <n v="9"/>
    <n v="0"/>
    <n v="313.2"/>
    <x v="79"/>
    <x v="8"/>
    <x v="61"/>
    <n v="4"/>
    <x v="0"/>
    <x v="10"/>
    <n v="6"/>
    <x v="1"/>
  </r>
  <r>
    <n v="10529"/>
    <n v="55"/>
    <n v="24"/>
    <n v="14"/>
    <n v="0"/>
    <n v="336"/>
    <x v="80"/>
    <x v="3"/>
    <x v="62"/>
    <n v="6"/>
    <x v="7"/>
    <x v="10"/>
    <n v="6"/>
    <x v="1"/>
  </r>
  <r>
    <n v="10529"/>
    <n v="68"/>
    <n v="12.5"/>
    <n v="20"/>
    <n v="0"/>
    <n v="250"/>
    <x v="80"/>
    <x v="3"/>
    <x v="62"/>
    <n v="3"/>
    <x v="5"/>
    <x v="10"/>
    <n v="6"/>
    <x v="1"/>
  </r>
  <r>
    <n v="10529"/>
    <n v="69"/>
    <n v="36"/>
    <n v="10"/>
    <n v="0"/>
    <n v="360"/>
    <x v="80"/>
    <x v="3"/>
    <x v="62"/>
    <n v="4"/>
    <x v="0"/>
    <x v="10"/>
    <n v="6"/>
    <x v="1"/>
  </r>
  <r>
    <n v="10530"/>
    <n v="17"/>
    <n v="39"/>
    <n v="40"/>
    <n v="0"/>
    <n v="1560"/>
    <x v="54"/>
    <x v="6"/>
    <x v="44"/>
    <n v="6"/>
    <x v="7"/>
    <x v="10"/>
    <n v="6"/>
    <x v="1"/>
  </r>
  <r>
    <n v="10530"/>
    <n v="43"/>
    <n v="46"/>
    <n v="25"/>
    <n v="0"/>
    <n v="1150"/>
    <x v="54"/>
    <x v="6"/>
    <x v="44"/>
    <n v="1"/>
    <x v="6"/>
    <x v="10"/>
    <n v="6"/>
    <x v="1"/>
  </r>
  <r>
    <n v="10530"/>
    <n v="61"/>
    <n v="28.5"/>
    <n v="20"/>
    <n v="0"/>
    <n v="570"/>
    <x v="54"/>
    <x v="6"/>
    <x v="44"/>
    <n v="2"/>
    <x v="4"/>
    <x v="10"/>
    <n v="6"/>
    <x v="1"/>
  </r>
  <r>
    <n v="10530"/>
    <n v="76"/>
    <n v="18"/>
    <n v="50"/>
    <n v="0"/>
    <n v="900"/>
    <x v="54"/>
    <x v="6"/>
    <x v="44"/>
    <n v="1"/>
    <x v="6"/>
    <x v="10"/>
    <n v="6"/>
    <x v="1"/>
  </r>
  <r>
    <n v="10531"/>
    <n v="59"/>
    <n v="55"/>
    <n v="2"/>
    <n v="0"/>
    <n v="110"/>
    <x v="69"/>
    <x v="20"/>
    <x v="55"/>
    <n v="4"/>
    <x v="0"/>
    <x v="10"/>
    <n v="6"/>
    <x v="1"/>
  </r>
  <r>
    <n v="10532"/>
    <n v="30"/>
    <n v="25.89"/>
    <n v="15"/>
    <n v="0"/>
    <n v="388.35"/>
    <x v="58"/>
    <x v="13"/>
    <x v="28"/>
    <n v="8"/>
    <x v="3"/>
    <x v="10"/>
    <n v="6"/>
    <x v="1"/>
  </r>
  <r>
    <n v="10532"/>
    <n v="66"/>
    <n v="17"/>
    <n v="24"/>
    <n v="0"/>
    <n v="408"/>
    <x v="58"/>
    <x v="13"/>
    <x v="28"/>
    <n v="2"/>
    <x v="4"/>
    <x v="10"/>
    <n v="6"/>
    <x v="1"/>
  </r>
  <r>
    <n v="10533"/>
    <n v="4"/>
    <n v="22"/>
    <n v="50"/>
    <n v="0.05"/>
    <n v="1045"/>
    <x v="14"/>
    <x v="9"/>
    <x v="13"/>
    <n v="2"/>
    <x v="4"/>
    <x v="10"/>
    <n v="6"/>
    <x v="1"/>
  </r>
  <r>
    <n v="10533"/>
    <n v="72"/>
    <n v="34.799999999999997"/>
    <n v="24"/>
    <n v="0"/>
    <n v="835.19999999999993"/>
    <x v="14"/>
    <x v="9"/>
    <x v="13"/>
    <n v="4"/>
    <x v="0"/>
    <x v="10"/>
    <n v="6"/>
    <x v="1"/>
  </r>
  <r>
    <n v="10533"/>
    <n v="73"/>
    <n v="15"/>
    <n v="24"/>
    <n v="0.05"/>
    <n v="342"/>
    <x v="14"/>
    <x v="9"/>
    <x v="13"/>
    <n v="8"/>
    <x v="3"/>
    <x v="10"/>
    <n v="6"/>
    <x v="1"/>
  </r>
  <r>
    <n v="10534"/>
    <n v="30"/>
    <n v="25.89"/>
    <n v="10"/>
    <n v="0"/>
    <n v="258.89999999999998"/>
    <x v="26"/>
    <x v="1"/>
    <x v="24"/>
    <n v="8"/>
    <x v="3"/>
    <x v="10"/>
    <n v="6"/>
    <x v="1"/>
  </r>
  <r>
    <n v="10534"/>
    <n v="40"/>
    <n v="18.399999999999999"/>
    <n v="10"/>
    <n v="0.2"/>
    <n v="147.20000000000002"/>
    <x v="26"/>
    <x v="1"/>
    <x v="24"/>
    <n v="8"/>
    <x v="3"/>
    <x v="10"/>
    <n v="6"/>
    <x v="1"/>
  </r>
  <r>
    <n v="10534"/>
    <n v="54"/>
    <n v="7.45"/>
    <n v="10"/>
    <n v="0.2"/>
    <n v="59.6"/>
    <x v="26"/>
    <x v="1"/>
    <x v="24"/>
    <n v="6"/>
    <x v="7"/>
    <x v="10"/>
    <n v="6"/>
    <x v="1"/>
  </r>
  <r>
    <n v="10535"/>
    <n v="11"/>
    <n v="21"/>
    <n v="50"/>
    <n v="0.1"/>
    <n v="945"/>
    <x v="59"/>
    <x v="7"/>
    <x v="10"/>
    <n v="4"/>
    <x v="0"/>
    <x v="10"/>
    <n v="6"/>
    <x v="1"/>
  </r>
  <r>
    <n v="10535"/>
    <n v="40"/>
    <n v="18.399999999999999"/>
    <n v="10"/>
    <n v="0.1"/>
    <n v="165.6"/>
    <x v="59"/>
    <x v="7"/>
    <x v="10"/>
    <n v="8"/>
    <x v="3"/>
    <x v="10"/>
    <n v="6"/>
    <x v="1"/>
  </r>
  <r>
    <n v="10535"/>
    <n v="57"/>
    <n v="19.5"/>
    <n v="5"/>
    <n v="0.1"/>
    <n v="87.75"/>
    <x v="59"/>
    <x v="7"/>
    <x v="10"/>
    <n v="5"/>
    <x v="1"/>
    <x v="10"/>
    <n v="6"/>
    <x v="1"/>
  </r>
  <r>
    <n v="10535"/>
    <n v="59"/>
    <n v="55"/>
    <n v="15"/>
    <n v="0.1"/>
    <n v="742.5"/>
    <x v="59"/>
    <x v="7"/>
    <x v="10"/>
    <n v="4"/>
    <x v="0"/>
    <x v="10"/>
    <n v="6"/>
    <x v="1"/>
  </r>
  <r>
    <n v="10536"/>
    <n v="12"/>
    <n v="38"/>
    <n v="15"/>
    <n v="0.25"/>
    <n v="427.5"/>
    <x v="26"/>
    <x v="1"/>
    <x v="24"/>
    <n v="4"/>
    <x v="0"/>
    <x v="10"/>
    <n v="6"/>
    <x v="1"/>
  </r>
  <r>
    <n v="10536"/>
    <n v="31"/>
    <n v="12.5"/>
    <n v="20"/>
    <n v="0"/>
    <n v="250"/>
    <x v="26"/>
    <x v="1"/>
    <x v="24"/>
    <n v="4"/>
    <x v="0"/>
    <x v="10"/>
    <n v="6"/>
    <x v="1"/>
  </r>
  <r>
    <n v="10536"/>
    <n v="33"/>
    <n v="2.5"/>
    <n v="30"/>
    <n v="0"/>
    <n v="75"/>
    <x v="26"/>
    <x v="1"/>
    <x v="24"/>
    <n v="4"/>
    <x v="0"/>
    <x v="10"/>
    <n v="6"/>
    <x v="1"/>
  </r>
  <r>
    <n v="10536"/>
    <n v="60"/>
    <n v="34"/>
    <n v="35"/>
    <n v="0.25"/>
    <n v="892.5"/>
    <x v="26"/>
    <x v="1"/>
    <x v="24"/>
    <n v="4"/>
    <x v="0"/>
    <x v="10"/>
    <n v="6"/>
    <x v="1"/>
  </r>
  <r>
    <n v="10537"/>
    <n v="31"/>
    <n v="12.5"/>
    <n v="30"/>
    <n v="0"/>
    <n v="375"/>
    <x v="6"/>
    <x v="4"/>
    <x v="6"/>
    <n v="4"/>
    <x v="0"/>
    <x v="10"/>
    <n v="6"/>
    <x v="1"/>
  </r>
  <r>
    <n v="10537"/>
    <n v="51"/>
    <n v="53"/>
    <n v="6"/>
    <n v="0"/>
    <n v="318"/>
    <x v="6"/>
    <x v="4"/>
    <x v="6"/>
    <n v="7"/>
    <x v="2"/>
    <x v="10"/>
    <n v="6"/>
    <x v="1"/>
  </r>
  <r>
    <n v="10537"/>
    <n v="58"/>
    <n v="13.25"/>
    <n v="20"/>
    <n v="0"/>
    <n v="265"/>
    <x v="6"/>
    <x v="4"/>
    <x v="6"/>
    <n v="8"/>
    <x v="3"/>
    <x v="10"/>
    <n v="6"/>
    <x v="1"/>
  </r>
  <r>
    <n v="10537"/>
    <n v="72"/>
    <n v="34.799999999999997"/>
    <n v="21"/>
    <n v="0"/>
    <n v="730.8"/>
    <x v="6"/>
    <x v="4"/>
    <x v="6"/>
    <n v="4"/>
    <x v="0"/>
    <x v="10"/>
    <n v="6"/>
    <x v="1"/>
  </r>
  <r>
    <n v="10537"/>
    <n v="73"/>
    <n v="15"/>
    <n v="9"/>
    <n v="0"/>
    <n v="135"/>
    <x v="6"/>
    <x v="4"/>
    <x v="6"/>
    <n v="8"/>
    <x v="3"/>
    <x v="10"/>
    <n v="6"/>
    <x v="1"/>
  </r>
  <r>
    <n v="10538"/>
    <n v="70"/>
    <n v="15"/>
    <n v="7"/>
    <n v="0"/>
    <n v="105"/>
    <x v="31"/>
    <x v="13"/>
    <x v="28"/>
    <n v="1"/>
    <x v="6"/>
    <x v="10"/>
    <n v="6"/>
    <x v="1"/>
  </r>
  <r>
    <n v="10538"/>
    <n v="72"/>
    <n v="34.799999999999997"/>
    <n v="1"/>
    <n v="0"/>
    <n v="34.799999999999997"/>
    <x v="31"/>
    <x v="13"/>
    <x v="28"/>
    <n v="4"/>
    <x v="0"/>
    <x v="10"/>
    <n v="6"/>
    <x v="1"/>
  </r>
  <r>
    <n v="10539"/>
    <n v="13"/>
    <n v="6"/>
    <n v="8"/>
    <n v="0"/>
    <n v="48"/>
    <x v="31"/>
    <x v="13"/>
    <x v="28"/>
    <n v="8"/>
    <x v="3"/>
    <x v="10"/>
    <n v="6"/>
    <x v="1"/>
  </r>
  <r>
    <n v="10539"/>
    <n v="21"/>
    <n v="10"/>
    <n v="15"/>
    <n v="0"/>
    <n v="150"/>
    <x v="31"/>
    <x v="13"/>
    <x v="28"/>
    <n v="3"/>
    <x v="5"/>
    <x v="10"/>
    <n v="6"/>
    <x v="1"/>
  </r>
  <r>
    <n v="10539"/>
    <n v="33"/>
    <n v="2.5"/>
    <n v="15"/>
    <n v="0"/>
    <n v="37.5"/>
    <x v="31"/>
    <x v="13"/>
    <x v="28"/>
    <n v="4"/>
    <x v="0"/>
    <x v="10"/>
    <n v="6"/>
    <x v="1"/>
  </r>
  <r>
    <n v="10539"/>
    <n v="49"/>
    <n v="20"/>
    <n v="6"/>
    <n v="0"/>
    <n v="120"/>
    <x v="31"/>
    <x v="13"/>
    <x v="28"/>
    <n v="3"/>
    <x v="5"/>
    <x v="10"/>
    <n v="6"/>
    <x v="1"/>
  </r>
  <r>
    <n v="10540"/>
    <n v="3"/>
    <n v="10"/>
    <n v="60"/>
    <n v="0"/>
    <n v="600"/>
    <x v="21"/>
    <x v="1"/>
    <x v="20"/>
    <n v="2"/>
    <x v="4"/>
    <x v="10"/>
    <n v="6"/>
    <x v="1"/>
  </r>
  <r>
    <n v="10540"/>
    <n v="26"/>
    <n v="31.23"/>
    <n v="40"/>
    <n v="0"/>
    <n v="1249.2"/>
    <x v="21"/>
    <x v="1"/>
    <x v="20"/>
    <n v="3"/>
    <x v="5"/>
    <x v="10"/>
    <n v="6"/>
    <x v="1"/>
  </r>
  <r>
    <n v="10540"/>
    <n v="38"/>
    <n v="263.5"/>
    <n v="30"/>
    <n v="0"/>
    <n v="7905"/>
    <x v="21"/>
    <x v="1"/>
    <x v="20"/>
    <n v="1"/>
    <x v="6"/>
    <x v="10"/>
    <n v="6"/>
    <x v="1"/>
  </r>
  <r>
    <n v="10540"/>
    <n v="68"/>
    <n v="12.5"/>
    <n v="35"/>
    <n v="0"/>
    <n v="437.5"/>
    <x v="21"/>
    <x v="1"/>
    <x v="20"/>
    <n v="3"/>
    <x v="5"/>
    <x v="10"/>
    <n v="6"/>
    <x v="1"/>
  </r>
  <r>
    <n v="10541"/>
    <n v="24"/>
    <n v="4.5"/>
    <n v="35"/>
    <n v="0.1"/>
    <n v="141.75"/>
    <x v="2"/>
    <x v="2"/>
    <x v="2"/>
    <n v="1"/>
    <x v="6"/>
    <x v="10"/>
    <n v="6"/>
    <x v="1"/>
  </r>
  <r>
    <n v="10541"/>
    <n v="38"/>
    <n v="263.5"/>
    <n v="4"/>
    <n v="0.1"/>
    <n v="948.6"/>
    <x v="2"/>
    <x v="2"/>
    <x v="2"/>
    <n v="1"/>
    <x v="6"/>
    <x v="10"/>
    <n v="6"/>
    <x v="1"/>
  </r>
  <r>
    <n v="10541"/>
    <n v="65"/>
    <n v="21.05"/>
    <n v="36"/>
    <n v="0.1"/>
    <n v="682.0200000000001"/>
    <x v="2"/>
    <x v="2"/>
    <x v="2"/>
    <n v="2"/>
    <x v="4"/>
    <x v="10"/>
    <n v="6"/>
    <x v="1"/>
  </r>
  <r>
    <n v="10541"/>
    <n v="71"/>
    <n v="21.5"/>
    <n v="9"/>
    <n v="0.1"/>
    <n v="174.15"/>
    <x v="2"/>
    <x v="2"/>
    <x v="2"/>
    <n v="4"/>
    <x v="0"/>
    <x v="10"/>
    <n v="6"/>
    <x v="1"/>
  </r>
  <r>
    <n v="10542"/>
    <n v="11"/>
    <n v="21"/>
    <n v="15"/>
    <n v="0.05"/>
    <n v="299.25"/>
    <x v="44"/>
    <x v="1"/>
    <x v="37"/>
    <n v="4"/>
    <x v="0"/>
    <x v="10"/>
    <n v="6"/>
    <x v="1"/>
  </r>
  <r>
    <n v="10542"/>
    <n v="54"/>
    <n v="7.45"/>
    <n v="24"/>
    <n v="0.05"/>
    <n v="169.86"/>
    <x v="44"/>
    <x v="1"/>
    <x v="37"/>
    <n v="6"/>
    <x v="7"/>
    <x v="10"/>
    <n v="6"/>
    <x v="1"/>
  </r>
  <r>
    <n v="10543"/>
    <n v="12"/>
    <n v="38"/>
    <n v="30"/>
    <n v="0.15"/>
    <n v="969"/>
    <x v="28"/>
    <x v="5"/>
    <x v="26"/>
    <n v="4"/>
    <x v="0"/>
    <x v="10"/>
    <n v="6"/>
    <x v="1"/>
  </r>
  <r>
    <n v="10543"/>
    <n v="23"/>
    <n v="9"/>
    <n v="70"/>
    <n v="0.15"/>
    <n v="535.5"/>
    <x v="28"/>
    <x v="5"/>
    <x v="26"/>
    <n v="5"/>
    <x v="1"/>
    <x v="10"/>
    <n v="6"/>
    <x v="1"/>
  </r>
  <r>
    <n v="10544"/>
    <n v="28"/>
    <n v="45.6"/>
    <n v="7"/>
    <n v="0"/>
    <n v="319.2"/>
    <x v="38"/>
    <x v="8"/>
    <x v="34"/>
    <n v="7"/>
    <x v="2"/>
    <x v="10"/>
    <n v="6"/>
    <x v="1"/>
  </r>
  <r>
    <n v="10544"/>
    <n v="67"/>
    <n v="14"/>
    <n v="7"/>
    <n v="0"/>
    <n v="98"/>
    <x v="38"/>
    <x v="8"/>
    <x v="34"/>
    <n v="1"/>
    <x v="6"/>
    <x v="10"/>
    <n v="6"/>
    <x v="1"/>
  </r>
  <r>
    <n v="10545"/>
    <n v="11"/>
    <n v="21"/>
    <n v="10"/>
    <n v="0"/>
    <n v="210"/>
    <x v="74"/>
    <x v="8"/>
    <x v="58"/>
    <n v="4"/>
    <x v="0"/>
    <x v="10"/>
    <n v="6"/>
    <x v="1"/>
  </r>
  <r>
    <n v="10546"/>
    <n v="7"/>
    <n v="30"/>
    <n v="10"/>
    <n v="0"/>
    <n v="300"/>
    <x v="3"/>
    <x v="0"/>
    <x v="3"/>
    <n v="7"/>
    <x v="2"/>
    <x v="10"/>
    <n v="6"/>
    <x v="1"/>
  </r>
  <r>
    <n v="10546"/>
    <n v="35"/>
    <n v="18"/>
    <n v="30"/>
    <n v="0"/>
    <n v="540"/>
    <x v="3"/>
    <x v="0"/>
    <x v="3"/>
    <n v="1"/>
    <x v="6"/>
    <x v="10"/>
    <n v="6"/>
    <x v="1"/>
  </r>
  <r>
    <n v="10546"/>
    <n v="62"/>
    <n v="49.3"/>
    <n v="40"/>
    <n v="0"/>
    <n v="1972"/>
    <x v="3"/>
    <x v="0"/>
    <x v="3"/>
    <n v="3"/>
    <x v="5"/>
    <x v="10"/>
    <n v="6"/>
    <x v="1"/>
  </r>
  <r>
    <n v="10547"/>
    <n v="32"/>
    <n v="32"/>
    <n v="24"/>
    <n v="0.15"/>
    <n v="652.79999999999995"/>
    <x v="56"/>
    <x v="13"/>
    <x v="28"/>
    <n v="4"/>
    <x v="0"/>
    <x v="10"/>
    <n v="6"/>
    <x v="1"/>
  </r>
  <r>
    <n v="10547"/>
    <n v="36"/>
    <n v="19"/>
    <n v="60"/>
    <n v="0"/>
    <n v="1140"/>
    <x v="56"/>
    <x v="13"/>
    <x v="28"/>
    <n v="8"/>
    <x v="3"/>
    <x v="10"/>
    <n v="6"/>
    <x v="1"/>
  </r>
  <r>
    <n v="10548"/>
    <n v="34"/>
    <n v="14"/>
    <n v="10"/>
    <n v="0.25"/>
    <n v="105"/>
    <x v="1"/>
    <x v="1"/>
    <x v="1"/>
    <n v="1"/>
    <x v="6"/>
    <x v="10"/>
    <n v="6"/>
    <x v="1"/>
  </r>
  <r>
    <n v="10548"/>
    <n v="41"/>
    <n v="9.65"/>
    <n v="14"/>
    <n v="0"/>
    <n v="135.1"/>
    <x v="1"/>
    <x v="1"/>
    <x v="1"/>
    <n v="8"/>
    <x v="3"/>
    <x v="10"/>
    <n v="6"/>
    <x v="1"/>
  </r>
  <r>
    <n v="10549"/>
    <n v="31"/>
    <n v="12.5"/>
    <n v="55"/>
    <n v="0.15"/>
    <n v="584.375"/>
    <x v="21"/>
    <x v="1"/>
    <x v="20"/>
    <n v="4"/>
    <x v="0"/>
    <x v="10"/>
    <n v="6"/>
    <x v="1"/>
  </r>
  <r>
    <n v="10549"/>
    <n v="45"/>
    <n v="9.5"/>
    <n v="100"/>
    <n v="0.15"/>
    <n v="807.5"/>
    <x v="21"/>
    <x v="1"/>
    <x v="20"/>
    <n v="8"/>
    <x v="3"/>
    <x v="10"/>
    <n v="6"/>
    <x v="1"/>
  </r>
  <r>
    <n v="10549"/>
    <n v="51"/>
    <n v="53"/>
    <n v="48"/>
    <n v="0.15"/>
    <n v="2162.4"/>
    <x v="21"/>
    <x v="1"/>
    <x v="20"/>
    <n v="7"/>
    <x v="2"/>
    <x v="10"/>
    <n v="6"/>
    <x v="1"/>
  </r>
  <r>
    <n v="10550"/>
    <n v="17"/>
    <n v="39"/>
    <n v="8"/>
    <n v="0.1"/>
    <n v="280.8"/>
    <x v="36"/>
    <x v="12"/>
    <x v="32"/>
    <n v="6"/>
    <x v="7"/>
    <x v="10"/>
    <n v="6"/>
    <x v="1"/>
  </r>
  <r>
    <n v="10550"/>
    <n v="19"/>
    <n v="9.1999999999999993"/>
    <n v="10"/>
    <n v="0"/>
    <n v="92"/>
    <x v="36"/>
    <x v="12"/>
    <x v="32"/>
    <n v="3"/>
    <x v="5"/>
    <x v="10"/>
    <n v="6"/>
    <x v="1"/>
  </r>
  <r>
    <n v="10550"/>
    <n v="21"/>
    <n v="10"/>
    <n v="6"/>
    <n v="0.1"/>
    <n v="54"/>
    <x v="36"/>
    <x v="12"/>
    <x v="32"/>
    <n v="3"/>
    <x v="5"/>
    <x v="10"/>
    <n v="6"/>
    <x v="1"/>
  </r>
  <r>
    <n v="10550"/>
    <n v="61"/>
    <n v="28.5"/>
    <n v="10"/>
    <n v="0.1"/>
    <n v="256.5"/>
    <x v="36"/>
    <x v="12"/>
    <x v="32"/>
    <n v="2"/>
    <x v="4"/>
    <x v="10"/>
    <n v="6"/>
    <x v="1"/>
  </r>
  <r>
    <n v="10551"/>
    <n v="16"/>
    <n v="17.45"/>
    <n v="40"/>
    <n v="0.15"/>
    <n v="593.29999999999995"/>
    <x v="47"/>
    <x v="15"/>
    <x v="39"/>
    <n v="3"/>
    <x v="5"/>
    <x v="10"/>
    <n v="6"/>
    <x v="1"/>
  </r>
  <r>
    <n v="10551"/>
    <n v="35"/>
    <n v="18"/>
    <n v="20"/>
    <n v="0.15"/>
    <n v="306"/>
    <x v="47"/>
    <x v="15"/>
    <x v="39"/>
    <n v="1"/>
    <x v="6"/>
    <x v="10"/>
    <n v="6"/>
    <x v="1"/>
  </r>
  <r>
    <n v="10551"/>
    <n v="44"/>
    <n v="19.45"/>
    <n v="40"/>
    <n v="0"/>
    <n v="778"/>
    <x v="47"/>
    <x v="15"/>
    <x v="39"/>
    <n v="2"/>
    <x v="4"/>
    <x v="10"/>
    <n v="6"/>
    <x v="1"/>
  </r>
  <r>
    <n v="10552"/>
    <n v="69"/>
    <n v="36"/>
    <n v="18"/>
    <n v="0"/>
    <n v="648"/>
    <x v="8"/>
    <x v="5"/>
    <x v="8"/>
    <n v="4"/>
    <x v="0"/>
    <x v="10"/>
    <n v="6"/>
    <x v="1"/>
  </r>
  <r>
    <n v="10552"/>
    <n v="75"/>
    <n v="7.75"/>
    <n v="30"/>
    <n v="0"/>
    <n v="232.5"/>
    <x v="8"/>
    <x v="5"/>
    <x v="8"/>
    <n v="1"/>
    <x v="6"/>
    <x v="10"/>
    <n v="6"/>
    <x v="1"/>
  </r>
  <r>
    <n v="10553"/>
    <n v="11"/>
    <n v="21"/>
    <n v="15"/>
    <n v="0"/>
    <n v="315"/>
    <x v="16"/>
    <x v="10"/>
    <x v="15"/>
    <n v="4"/>
    <x v="0"/>
    <x v="10"/>
    <n v="6"/>
    <x v="1"/>
  </r>
  <r>
    <n v="10553"/>
    <n v="16"/>
    <n v="17.45"/>
    <n v="14"/>
    <n v="0"/>
    <n v="244.29999999999998"/>
    <x v="16"/>
    <x v="10"/>
    <x v="15"/>
    <n v="3"/>
    <x v="5"/>
    <x v="10"/>
    <n v="6"/>
    <x v="1"/>
  </r>
  <r>
    <n v="10553"/>
    <n v="22"/>
    <n v="21"/>
    <n v="24"/>
    <n v="0"/>
    <n v="504"/>
    <x v="16"/>
    <x v="10"/>
    <x v="15"/>
    <n v="5"/>
    <x v="1"/>
    <x v="10"/>
    <n v="6"/>
    <x v="1"/>
  </r>
  <r>
    <n v="10553"/>
    <n v="31"/>
    <n v="12.5"/>
    <n v="30"/>
    <n v="0"/>
    <n v="375"/>
    <x v="16"/>
    <x v="10"/>
    <x v="15"/>
    <n v="4"/>
    <x v="0"/>
    <x v="10"/>
    <n v="6"/>
    <x v="1"/>
  </r>
  <r>
    <n v="10553"/>
    <n v="35"/>
    <n v="18"/>
    <n v="6"/>
    <n v="0"/>
    <n v="108"/>
    <x v="16"/>
    <x v="10"/>
    <x v="15"/>
    <n v="1"/>
    <x v="6"/>
    <x v="10"/>
    <n v="6"/>
    <x v="1"/>
  </r>
  <r>
    <n v="10554"/>
    <n v="16"/>
    <n v="17.45"/>
    <n v="30"/>
    <n v="0.05"/>
    <n v="497.32499999999999"/>
    <x v="11"/>
    <x v="1"/>
    <x v="11"/>
    <n v="3"/>
    <x v="5"/>
    <x v="10"/>
    <n v="6"/>
    <x v="1"/>
  </r>
  <r>
    <n v="10554"/>
    <n v="23"/>
    <n v="9"/>
    <n v="20"/>
    <n v="0.05"/>
    <n v="171"/>
    <x v="11"/>
    <x v="1"/>
    <x v="11"/>
    <n v="5"/>
    <x v="1"/>
    <x v="10"/>
    <n v="6"/>
    <x v="1"/>
  </r>
  <r>
    <n v="10554"/>
    <n v="62"/>
    <n v="49.3"/>
    <n v="20"/>
    <n v="0.05"/>
    <n v="936.69999999999993"/>
    <x v="11"/>
    <x v="1"/>
    <x v="11"/>
    <n v="3"/>
    <x v="5"/>
    <x v="10"/>
    <n v="6"/>
    <x v="1"/>
  </r>
  <r>
    <n v="10554"/>
    <n v="77"/>
    <n v="13"/>
    <n v="10"/>
    <n v="0.05"/>
    <n v="123.5"/>
    <x v="11"/>
    <x v="1"/>
    <x v="11"/>
    <n v="2"/>
    <x v="4"/>
    <x v="10"/>
    <n v="6"/>
    <x v="1"/>
  </r>
  <r>
    <n v="10555"/>
    <n v="14"/>
    <n v="23.25"/>
    <n v="30"/>
    <n v="0.2"/>
    <n v="558"/>
    <x v="45"/>
    <x v="8"/>
    <x v="38"/>
    <n v="7"/>
    <x v="2"/>
    <x v="11"/>
    <n v="7"/>
    <x v="1"/>
  </r>
  <r>
    <n v="10555"/>
    <n v="19"/>
    <n v="9.1999999999999993"/>
    <n v="35"/>
    <n v="0.2"/>
    <n v="257.60000000000002"/>
    <x v="45"/>
    <x v="8"/>
    <x v="38"/>
    <n v="3"/>
    <x v="5"/>
    <x v="11"/>
    <n v="7"/>
    <x v="1"/>
  </r>
  <r>
    <n v="10555"/>
    <n v="24"/>
    <n v="4.5"/>
    <n v="18"/>
    <n v="0.2"/>
    <n v="64.8"/>
    <x v="45"/>
    <x v="8"/>
    <x v="38"/>
    <n v="1"/>
    <x v="6"/>
    <x v="11"/>
    <n v="7"/>
    <x v="1"/>
  </r>
  <r>
    <n v="10555"/>
    <n v="51"/>
    <n v="53"/>
    <n v="20"/>
    <n v="0.2"/>
    <n v="848"/>
    <x v="45"/>
    <x v="8"/>
    <x v="38"/>
    <n v="7"/>
    <x v="2"/>
    <x v="11"/>
    <n v="7"/>
    <x v="1"/>
  </r>
  <r>
    <n v="10555"/>
    <n v="56"/>
    <n v="38"/>
    <n v="40"/>
    <n v="0.2"/>
    <n v="1216"/>
    <x v="45"/>
    <x v="8"/>
    <x v="38"/>
    <n v="5"/>
    <x v="1"/>
    <x v="11"/>
    <n v="7"/>
    <x v="1"/>
  </r>
  <r>
    <n v="10556"/>
    <n v="72"/>
    <n v="34.799999999999997"/>
    <n v="24"/>
    <n v="0"/>
    <n v="835.19999999999993"/>
    <x v="51"/>
    <x v="17"/>
    <x v="42"/>
    <n v="4"/>
    <x v="0"/>
    <x v="11"/>
    <n v="7"/>
    <x v="1"/>
  </r>
  <r>
    <n v="10557"/>
    <n v="64"/>
    <n v="33.25"/>
    <n v="30"/>
    <n v="0"/>
    <n v="997.5"/>
    <x v="26"/>
    <x v="1"/>
    <x v="24"/>
    <n v="5"/>
    <x v="1"/>
    <x v="11"/>
    <n v="7"/>
    <x v="1"/>
  </r>
  <r>
    <n v="10557"/>
    <n v="75"/>
    <n v="7.75"/>
    <n v="20"/>
    <n v="0"/>
    <n v="155"/>
    <x v="26"/>
    <x v="1"/>
    <x v="24"/>
    <n v="1"/>
    <x v="6"/>
    <x v="11"/>
    <n v="7"/>
    <x v="1"/>
  </r>
  <r>
    <n v="10558"/>
    <n v="47"/>
    <n v="9.5"/>
    <n v="25"/>
    <n v="0"/>
    <n v="237.5"/>
    <x v="55"/>
    <x v="13"/>
    <x v="45"/>
    <n v="3"/>
    <x v="5"/>
    <x v="11"/>
    <n v="7"/>
    <x v="1"/>
  </r>
  <r>
    <n v="10558"/>
    <n v="51"/>
    <n v="53"/>
    <n v="20"/>
    <n v="0"/>
    <n v="1060"/>
    <x v="55"/>
    <x v="13"/>
    <x v="45"/>
    <n v="7"/>
    <x v="2"/>
    <x v="11"/>
    <n v="7"/>
    <x v="1"/>
  </r>
  <r>
    <n v="10558"/>
    <n v="52"/>
    <n v="7"/>
    <n v="30"/>
    <n v="0"/>
    <n v="210"/>
    <x v="55"/>
    <x v="13"/>
    <x v="45"/>
    <n v="5"/>
    <x v="1"/>
    <x v="11"/>
    <n v="7"/>
    <x v="1"/>
  </r>
  <r>
    <n v="10558"/>
    <n v="53"/>
    <n v="32.799999999999997"/>
    <n v="18"/>
    <n v="0"/>
    <n v="590.4"/>
    <x v="55"/>
    <x v="13"/>
    <x v="45"/>
    <n v="6"/>
    <x v="7"/>
    <x v="11"/>
    <n v="7"/>
    <x v="1"/>
  </r>
  <r>
    <n v="10558"/>
    <n v="73"/>
    <n v="15"/>
    <n v="3"/>
    <n v="0"/>
    <n v="45"/>
    <x v="55"/>
    <x v="13"/>
    <x v="45"/>
    <n v="8"/>
    <x v="3"/>
    <x v="11"/>
    <n v="7"/>
    <x v="1"/>
  </r>
  <r>
    <n v="10559"/>
    <n v="41"/>
    <n v="9.65"/>
    <n v="12"/>
    <n v="0.05"/>
    <n v="110.01"/>
    <x v="15"/>
    <x v="0"/>
    <x v="14"/>
    <n v="8"/>
    <x v="3"/>
    <x v="11"/>
    <n v="7"/>
    <x v="1"/>
  </r>
  <r>
    <n v="10559"/>
    <n v="55"/>
    <n v="24"/>
    <n v="18"/>
    <n v="0.05"/>
    <n v="410.4"/>
    <x v="15"/>
    <x v="0"/>
    <x v="14"/>
    <n v="6"/>
    <x v="7"/>
    <x v="11"/>
    <n v="7"/>
    <x v="1"/>
  </r>
  <r>
    <n v="10560"/>
    <n v="30"/>
    <n v="25.89"/>
    <n v="20"/>
    <n v="0"/>
    <n v="517.79999999999995"/>
    <x v="17"/>
    <x v="1"/>
    <x v="16"/>
    <n v="8"/>
    <x v="3"/>
    <x v="11"/>
    <n v="7"/>
    <x v="1"/>
  </r>
  <r>
    <n v="10560"/>
    <n v="62"/>
    <n v="49.3"/>
    <n v="15"/>
    <n v="0.25"/>
    <n v="554.625"/>
    <x v="17"/>
    <x v="1"/>
    <x v="16"/>
    <n v="3"/>
    <x v="5"/>
    <x v="11"/>
    <n v="7"/>
    <x v="1"/>
  </r>
  <r>
    <n v="10561"/>
    <n v="44"/>
    <n v="19.45"/>
    <n v="10"/>
    <n v="0"/>
    <n v="194.5"/>
    <x v="14"/>
    <x v="9"/>
    <x v="13"/>
    <n v="2"/>
    <x v="4"/>
    <x v="11"/>
    <n v="7"/>
    <x v="1"/>
  </r>
  <r>
    <n v="10561"/>
    <n v="51"/>
    <n v="53"/>
    <n v="50"/>
    <n v="0"/>
    <n v="2650"/>
    <x v="14"/>
    <x v="9"/>
    <x v="13"/>
    <n v="7"/>
    <x v="2"/>
    <x v="11"/>
    <n v="7"/>
    <x v="1"/>
  </r>
  <r>
    <n v="10562"/>
    <n v="33"/>
    <n v="2.5"/>
    <n v="20"/>
    <n v="0.1"/>
    <n v="45"/>
    <x v="30"/>
    <x v="11"/>
    <x v="27"/>
    <n v="4"/>
    <x v="0"/>
    <x v="11"/>
    <n v="7"/>
    <x v="1"/>
  </r>
  <r>
    <n v="10562"/>
    <n v="62"/>
    <n v="49.3"/>
    <n v="10"/>
    <n v="0.1"/>
    <n v="443.7"/>
    <x v="30"/>
    <x v="11"/>
    <x v="27"/>
    <n v="3"/>
    <x v="5"/>
    <x v="11"/>
    <n v="7"/>
    <x v="1"/>
  </r>
  <r>
    <n v="10563"/>
    <n v="36"/>
    <n v="19"/>
    <n v="25"/>
    <n v="0"/>
    <n v="475"/>
    <x v="29"/>
    <x v="2"/>
    <x v="2"/>
    <n v="8"/>
    <x v="3"/>
    <x v="11"/>
    <n v="7"/>
    <x v="1"/>
  </r>
  <r>
    <n v="10563"/>
    <n v="52"/>
    <n v="7"/>
    <n v="70"/>
    <n v="0"/>
    <n v="490"/>
    <x v="29"/>
    <x v="2"/>
    <x v="2"/>
    <n v="5"/>
    <x v="1"/>
    <x v="11"/>
    <n v="7"/>
    <x v="1"/>
  </r>
  <r>
    <n v="10564"/>
    <n v="17"/>
    <n v="39"/>
    <n v="16"/>
    <n v="0.05"/>
    <n v="592.79999999999995"/>
    <x v="13"/>
    <x v="8"/>
    <x v="12"/>
    <n v="6"/>
    <x v="7"/>
    <x v="11"/>
    <n v="7"/>
    <x v="1"/>
  </r>
  <r>
    <n v="10564"/>
    <n v="31"/>
    <n v="12.5"/>
    <n v="6"/>
    <n v="0.05"/>
    <n v="71.25"/>
    <x v="13"/>
    <x v="8"/>
    <x v="12"/>
    <n v="4"/>
    <x v="0"/>
    <x v="11"/>
    <n v="7"/>
    <x v="1"/>
  </r>
  <r>
    <n v="10564"/>
    <n v="55"/>
    <n v="24"/>
    <n v="25"/>
    <n v="0.05"/>
    <n v="570"/>
    <x v="13"/>
    <x v="8"/>
    <x v="12"/>
    <n v="6"/>
    <x v="7"/>
    <x v="11"/>
    <n v="7"/>
    <x v="1"/>
  </r>
  <r>
    <n v="10565"/>
    <n v="24"/>
    <n v="4.5"/>
    <n v="25"/>
    <n v="0.1"/>
    <n v="101.25"/>
    <x v="49"/>
    <x v="16"/>
    <x v="41"/>
    <n v="1"/>
    <x v="6"/>
    <x v="11"/>
    <n v="7"/>
    <x v="1"/>
  </r>
  <r>
    <n v="10565"/>
    <n v="64"/>
    <n v="33.25"/>
    <n v="18"/>
    <n v="0.1"/>
    <n v="538.65"/>
    <x v="49"/>
    <x v="16"/>
    <x v="41"/>
    <n v="5"/>
    <x v="1"/>
    <x v="11"/>
    <n v="7"/>
    <x v="1"/>
  </r>
  <r>
    <n v="10566"/>
    <n v="11"/>
    <n v="21"/>
    <n v="35"/>
    <n v="0.15"/>
    <n v="624.75"/>
    <x v="15"/>
    <x v="0"/>
    <x v="14"/>
    <n v="4"/>
    <x v="0"/>
    <x v="11"/>
    <n v="7"/>
    <x v="1"/>
  </r>
  <r>
    <n v="10566"/>
    <n v="18"/>
    <n v="62.5"/>
    <n v="18"/>
    <n v="0.15"/>
    <n v="956.25"/>
    <x v="15"/>
    <x v="0"/>
    <x v="14"/>
    <n v="8"/>
    <x v="3"/>
    <x v="11"/>
    <n v="7"/>
    <x v="1"/>
  </r>
  <r>
    <n v="10566"/>
    <n v="76"/>
    <n v="18"/>
    <n v="10"/>
    <n v="0"/>
    <n v="180"/>
    <x v="15"/>
    <x v="0"/>
    <x v="14"/>
    <n v="1"/>
    <x v="6"/>
    <x v="11"/>
    <n v="7"/>
    <x v="1"/>
  </r>
  <r>
    <n v="10567"/>
    <n v="31"/>
    <n v="12.5"/>
    <n v="60"/>
    <n v="0.2"/>
    <n v="600"/>
    <x v="34"/>
    <x v="14"/>
    <x v="30"/>
    <n v="4"/>
    <x v="0"/>
    <x v="11"/>
    <n v="7"/>
    <x v="1"/>
  </r>
  <r>
    <n v="10567"/>
    <n v="51"/>
    <n v="53"/>
    <n v="3"/>
    <n v="0"/>
    <n v="159"/>
    <x v="34"/>
    <x v="14"/>
    <x v="30"/>
    <n v="7"/>
    <x v="2"/>
    <x v="11"/>
    <n v="7"/>
    <x v="1"/>
  </r>
  <r>
    <n v="10567"/>
    <n v="59"/>
    <n v="55"/>
    <n v="40"/>
    <n v="0.2"/>
    <n v="1760"/>
    <x v="34"/>
    <x v="14"/>
    <x v="30"/>
    <n v="4"/>
    <x v="0"/>
    <x v="11"/>
    <n v="7"/>
    <x v="1"/>
  </r>
  <r>
    <n v="10568"/>
    <n v="10"/>
    <n v="31"/>
    <n v="5"/>
    <n v="0"/>
    <n v="155"/>
    <x v="60"/>
    <x v="12"/>
    <x v="47"/>
    <n v="8"/>
    <x v="3"/>
    <x v="11"/>
    <n v="7"/>
    <x v="1"/>
  </r>
  <r>
    <n v="10569"/>
    <n v="31"/>
    <n v="12.5"/>
    <n v="35"/>
    <n v="0.2"/>
    <n v="350"/>
    <x v="13"/>
    <x v="8"/>
    <x v="12"/>
    <n v="4"/>
    <x v="0"/>
    <x v="11"/>
    <n v="7"/>
    <x v="1"/>
  </r>
  <r>
    <n v="10569"/>
    <n v="76"/>
    <n v="18"/>
    <n v="30"/>
    <n v="0"/>
    <n v="540"/>
    <x v="13"/>
    <x v="8"/>
    <x v="12"/>
    <n v="1"/>
    <x v="6"/>
    <x v="11"/>
    <n v="7"/>
    <x v="1"/>
  </r>
  <r>
    <n v="10570"/>
    <n v="11"/>
    <n v="21"/>
    <n v="15"/>
    <n v="0.05"/>
    <n v="299.25"/>
    <x v="49"/>
    <x v="16"/>
    <x v="41"/>
    <n v="4"/>
    <x v="0"/>
    <x v="11"/>
    <n v="7"/>
    <x v="1"/>
  </r>
  <r>
    <n v="10570"/>
    <n v="56"/>
    <n v="38"/>
    <n v="60"/>
    <n v="0.05"/>
    <n v="2166"/>
    <x v="49"/>
    <x v="16"/>
    <x v="41"/>
    <n v="5"/>
    <x v="1"/>
    <x v="11"/>
    <n v="7"/>
    <x v="1"/>
  </r>
  <r>
    <n v="10571"/>
    <n v="14"/>
    <n v="23.25"/>
    <n v="11"/>
    <n v="0.15"/>
    <n v="217.38749999999999"/>
    <x v="9"/>
    <x v="6"/>
    <x v="9"/>
    <n v="7"/>
    <x v="2"/>
    <x v="11"/>
    <n v="7"/>
    <x v="1"/>
  </r>
  <r>
    <n v="10571"/>
    <n v="42"/>
    <n v="14"/>
    <n v="28"/>
    <n v="0.15"/>
    <n v="333.2"/>
    <x v="9"/>
    <x v="6"/>
    <x v="9"/>
    <n v="5"/>
    <x v="1"/>
    <x v="11"/>
    <n v="7"/>
    <x v="1"/>
  </r>
  <r>
    <n v="10572"/>
    <n v="16"/>
    <n v="17.45"/>
    <n v="12"/>
    <n v="0.1"/>
    <n v="188.45999999999998"/>
    <x v="25"/>
    <x v="9"/>
    <x v="23"/>
    <n v="3"/>
    <x v="5"/>
    <x v="11"/>
    <n v="7"/>
    <x v="1"/>
  </r>
  <r>
    <n v="10572"/>
    <n v="32"/>
    <n v="32"/>
    <n v="10"/>
    <n v="0.1"/>
    <n v="288"/>
    <x v="25"/>
    <x v="9"/>
    <x v="23"/>
    <n v="4"/>
    <x v="0"/>
    <x v="11"/>
    <n v="7"/>
    <x v="1"/>
  </r>
  <r>
    <n v="10572"/>
    <n v="40"/>
    <n v="18.399999999999999"/>
    <n v="50"/>
    <n v="0"/>
    <n v="919.99999999999989"/>
    <x v="25"/>
    <x v="9"/>
    <x v="23"/>
    <n v="8"/>
    <x v="3"/>
    <x v="11"/>
    <n v="7"/>
    <x v="1"/>
  </r>
  <r>
    <n v="10572"/>
    <n v="75"/>
    <n v="7.75"/>
    <n v="15"/>
    <n v="0.1"/>
    <n v="104.625"/>
    <x v="25"/>
    <x v="9"/>
    <x v="23"/>
    <n v="1"/>
    <x v="6"/>
    <x v="11"/>
    <n v="7"/>
    <x v="1"/>
  </r>
  <r>
    <n v="10573"/>
    <n v="17"/>
    <n v="39"/>
    <n v="18"/>
    <n v="0"/>
    <n v="702"/>
    <x v="59"/>
    <x v="7"/>
    <x v="10"/>
    <n v="6"/>
    <x v="7"/>
    <x v="11"/>
    <n v="7"/>
    <x v="1"/>
  </r>
  <r>
    <n v="10573"/>
    <n v="34"/>
    <n v="14"/>
    <n v="40"/>
    <n v="0"/>
    <n v="560"/>
    <x v="59"/>
    <x v="7"/>
    <x v="10"/>
    <n v="1"/>
    <x v="6"/>
    <x v="11"/>
    <n v="7"/>
    <x v="1"/>
  </r>
  <r>
    <n v="10573"/>
    <n v="53"/>
    <n v="32.799999999999997"/>
    <n v="25"/>
    <n v="0"/>
    <n v="819.99999999999989"/>
    <x v="59"/>
    <x v="7"/>
    <x v="10"/>
    <n v="6"/>
    <x v="7"/>
    <x v="11"/>
    <n v="7"/>
    <x v="1"/>
  </r>
  <r>
    <n v="10574"/>
    <n v="33"/>
    <n v="2.5"/>
    <n v="14"/>
    <n v="0"/>
    <n v="35"/>
    <x v="81"/>
    <x v="8"/>
    <x v="63"/>
    <n v="4"/>
    <x v="0"/>
    <x v="11"/>
    <n v="7"/>
    <x v="1"/>
  </r>
  <r>
    <n v="10574"/>
    <n v="40"/>
    <n v="18.399999999999999"/>
    <n v="2"/>
    <n v="0"/>
    <n v="36.799999999999997"/>
    <x v="81"/>
    <x v="8"/>
    <x v="63"/>
    <n v="8"/>
    <x v="3"/>
    <x v="11"/>
    <n v="7"/>
    <x v="1"/>
  </r>
  <r>
    <n v="10574"/>
    <n v="62"/>
    <n v="49.3"/>
    <n v="10"/>
    <n v="0"/>
    <n v="493"/>
    <x v="81"/>
    <x v="8"/>
    <x v="63"/>
    <n v="3"/>
    <x v="5"/>
    <x v="11"/>
    <n v="7"/>
    <x v="1"/>
  </r>
  <r>
    <n v="10574"/>
    <n v="64"/>
    <n v="33.25"/>
    <n v="6"/>
    <n v="0"/>
    <n v="199.5"/>
    <x v="81"/>
    <x v="8"/>
    <x v="63"/>
    <n v="5"/>
    <x v="1"/>
    <x v="11"/>
    <n v="7"/>
    <x v="1"/>
  </r>
  <r>
    <n v="10575"/>
    <n v="59"/>
    <n v="55"/>
    <n v="12"/>
    <n v="0"/>
    <n v="660"/>
    <x v="24"/>
    <x v="1"/>
    <x v="22"/>
    <n v="4"/>
    <x v="0"/>
    <x v="11"/>
    <n v="7"/>
    <x v="1"/>
  </r>
  <r>
    <n v="10575"/>
    <n v="63"/>
    <n v="43.9"/>
    <n v="6"/>
    <n v="0"/>
    <n v="263.39999999999998"/>
    <x v="24"/>
    <x v="1"/>
    <x v="22"/>
    <n v="2"/>
    <x v="4"/>
    <x v="11"/>
    <n v="7"/>
    <x v="1"/>
  </r>
  <r>
    <n v="10575"/>
    <n v="72"/>
    <n v="34.799999999999997"/>
    <n v="30"/>
    <n v="0"/>
    <n v="1044"/>
    <x v="24"/>
    <x v="1"/>
    <x v="22"/>
    <n v="4"/>
    <x v="0"/>
    <x v="11"/>
    <n v="7"/>
    <x v="1"/>
  </r>
  <r>
    <n v="10575"/>
    <n v="76"/>
    <n v="18"/>
    <n v="10"/>
    <n v="0"/>
    <n v="180"/>
    <x v="24"/>
    <x v="1"/>
    <x v="22"/>
    <n v="1"/>
    <x v="6"/>
    <x v="11"/>
    <n v="7"/>
    <x v="1"/>
  </r>
  <r>
    <n v="10576"/>
    <n v="1"/>
    <n v="18"/>
    <n v="10"/>
    <n v="0"/>
    <n v="180"/>
    <x v="23"/>
    <x v="7"/>
    <x v="10"/>
    <n v="1"/>
    <x v="6"/>
    <x v="11"/>
    <n v="7"/>
    <x v="1"/>
  </r>
  <r>
    <n v="10576"/>
    <n v="31"/>
    <n v="12.5"/>
    <n v="20"/>
    <n v="0"/>
    <n v="250"/>
    <x v="23"/>
    <x v="7"/>
    <x v="10"/>
    <n v="4"/>
    <x v="0"/>
    <x v="11"/>
    <n v="7"/>
    <x v="1"/>
  </r>
  <r>
    <n v="10576"/>
    <n v="44"/>
    <n v="19.45"/>
    <n v="21"/>
    <n v="0"/>
    <n v="408.45"/>
    <x v="23"/>
    <x v="7"/>
    <x v="10"/>
    <n v="2"/>
    <x v="4"/>
    <x v="11"/>
    <n v="7"/>
    <x v="1"/>
  </r>
  <r>
    <n v="10577"/>
    <n v="39"/>
    <n v="18"/>
    <n v="10"/>
    <n v="0"/>
    <n v="180"/>
    <x v="81"/>
    <x v="8"/>
    <x v="63"/>
    <n v="1"/>
    <x v="6"/>
    <x v="11"/>
    <n v="7"/>
    <x v="1"/>
  </r>
  <r>
    <n v="10577"/>
    <n v="75"/>
    <n v="7.75"/>
    <n v="20"/>
    <n v="0"/>
    <n v="155"/>
    <x v="81"/>
    <x v="8"/>
    <x v="63"/>
    <n v="1"/>
    <x v="6"/>
    <x v="11"/>
    <n v="7"/>
    <x v="1"/>
  </r>
  <r>
    <n v="10577"/>
    <n v="77"/>
    <n v="13"/>
    <n v="18"/>
    <n v="0"/>
    <n v="234"/>
    <x v="81"/>
    <x v="8"/>
    <x v="63"/>
    <n v="2"/>
    <x v="4"/>
    <x v="11"/>
    <n v="7"/>
    <x v="1"/>
  </r>
  <r>
    <n v="10578"/>
    <n v="35"/>
    <n v="18"/>
    <n v="20"/>
    <n v="0"/>
    <n v="360"/>
    <x v="31"/>
    <x v="13"/>
    <x v="28"/>
    <n v="1"/>
    <x v="6"/>
    <x v="11"/>
    <n v="7"/>
    <x v="1"/>
  </r>
  <r>
    <n v="10578"/>
    <n v="57"/>
    <n v="19.5"/>
    <n v="6"/>
    <n v="0"/>
    <n v="117"/>
    <x v="31"/>
    <x v="13"/>
    <x v="28"/>
    <n v="5"/>
    <x v="1"/>
    <x v="11"/>
    <n v="7"/>
    <x v="1"/>
  </r>
  <r>
    <n v="10579"/>
    <n v="15"/>
    <n v="15.5"/>
    <n v="10"/>
    <n v="0"/>
    <n v="155"/>
    <x v="82"/>
    <x v="8"/>
    <x v="64"/>
    <n v="2"/>
    <x v="4"/>
    <x v="11"/>
    <n v="7"/>
    <x v="1"/>
  </r>
  <r>
    <n v="10579"/>
    <n v="75"/>
    <n v="7.75"/>
    <n v="21"/>
    <n v="0"/>
    <n v="162.75"/>
    <x v="82"/>
    <x v="8"/>
    <x v="64"/>
    <n v="1"/>
    <x v="6"/>
    <x v="11"/>
    <n v="7"/>
    <x v="1"/>
  </r>
  <r>
    <n v="10580"/>
    <n v="14"/>
    <n v="23.25"/>
    <n v="15"/>
    <n v="0.05"/>
    <n v="331.3125"/>
    <x v="11"/>
    <x v="1"/>
    <x v="11"/>
    <n v="7"/>
    <x v="2"/>
    <x v="11"/>
    <n v="7"/>
    <x v="1"/>
  </r>
  <r>
    <n v="10580"/>
    <n v="41"/>
    <n v="9.65"/>
    <n v="9"/>
    <n v="0.05"/>
    <n v="82.507500000000007"/>
    <x v="11"/>
    <x v="1"/>
    <x v="11"/>
    <n v="8"/>
    <x v="3"/>
    <x v="11"/>
    <n v="7"/>
    <x v="1"/>
  </r>
  <r>
    <n v="10580"/>
    <n v="65"/>
    <n v="21.05"/>
    <n v="30"/>
    <n v="0.05"/>
    <n v="599.92499999999995"/>
    <x v="11"/>
    <x v="1"/>
    <x v="11"/>
    <n v="2"/>
    <x v="4"/>
    <x v="11"/>
    <n v="7"/>
    <x v="1"/>
  </r>
  <r>
    <n v="10581"/>
    <n v="75"/>
    <n v="7.75"/>
    <n v="50"/>
    <n v="0.2"/>
    <n v="310"/>
    <x v="52"/>
    <x v="2"/>
    <x v="29"/>
    <n v="1"/>
    <x v="6"/>
    <x v="11"/>
    <n v="7"/>
    <x v="1"/>
  </r>
  <r>
    <n v="10582"/>
    <n v="57"/>
    <n v="19.5"/>
    <n v="4"/>
    <n v="0"/>
    <n v="78"/>
    <x v="76"/>
    <x v="1"/>
    <x v="60"/>
    <n v="5"/>
    <x v="1"/>
    <x v="11"/>
    <n v="7"/>
    <x v="1"/>
  </r>
  <r>
    <n v="10582"/>
    <n v="76"/>
    <n v="18"/>
    <n v="14"/>
    <n v="0"/>
    <n v="252"/>
    <x v="76"/>
    <x v="1"/>
    <x v="60"/>
    <n v="1"/>
    <x v="6"/>
    <x v="11"/>
    <n v="7"/>
    <x v="1"/>
  </r>
  <r>
    <n v="10583"/>
    <n v="29"/>
    <n v="123.79"/>
    <n v="10"/>
    <n v="0"/>
    <n v="1237.9000000000001"/>
    <x v="16"/>
    <x v="10"/>
    <x v="15"/>
    <n v="6"/>
    <x v="7"/>
    <x v="11"/>
    <n v="7"/>
    <x v="1"/>
  </r>
  <r>
    <n v="10583"/>
    <n v="60"/>
    <n v="34"/>
    <n v="24"/>
    <n v="0.15"/>
    <n v="693.6"/>
    <x v="16"/>
    <x v="10"/>
    <x v="15"/>
    <n v="4"/>
    <x v="0"/>
    <x v="11"/>
    <n v="7"/>
    <x v="1"/>
  </r>
  <r>
    <n v="10583"/>
    <n v="69"/>
    <n v="36"/>
    <n v="10"/>
    <n v="0.15"/>
    <n v="306"/>
    <x v="16"/>
    <x v="10"/>
    <x v="15"/>
    <n v="4"/>
    <x v="0"/>
    <x v="11"/>
    <n v="7"/>
    <x v="1"/>
  </r>
  <r>
    <n v="10584"/>
    <n v="31"/>
    <n v="12.5"/>
    <n v="50"/>
    <n v="0.05"/>
    <n v="593.75"/>
    <x v="15"/>
    <x v="0"/>
    <x v="14"/>
    <n v="4"/>
    <x v="0"/>
    <x v="11"/>
    <n v="7"/>
    <x v="1"/>
  </r>
  <r>
    <n v="10585"/>
    <n v="47"/>
    <n v="9.5"/>
    <n v="15"/>
    <n v="0"/>
    <n v="142.5"/>
    <x v="7"/>
    <x v="2"/>
    <x v="7"/>
    <n v="3"/>
    <x v="5"/>
    <x v="0"/>
    <n v="8"/>
    <x v="1"/>
  </r>
  <r>
    <n v="10586"/>
    <n v="52"/>
    <n v="7"/>
    <n v="4"/>
    <n v="0.15"/>
    <n v="23.8"/>
    <x v="30"/>
    <x v="11"/>
    <x v="27"/>
    <n v="5"/>
    <x v="1"/>
    <x v="0"/>
    <n v="8"/>
    <x v="1"/>
  </r>
  <r>
    <n v="10587"/>
    <n v="26"/>
    <n v="31.23"/>
    <n v="6"/>
    <n v="0"/>
    <n v="187.38"/>
    <x v="12"/>
    <x v="2"/>
    <x v="2"/>
    <n v="3"/>
    <x v="5"/>
    <x v="0"/>
    <n v="8"/>
    <x v="1"/>
  </r>
  <r>
    <n v="10587"/>
    <n v="35"/>
    <n v="18"/>
    <n v="20"/>
    <n v="0"/>
    <n v="360"/>
    <x v="12"/>
    <x v="2"/>
    <x v="2"/>
    <n v="1"/>
    <x v="6"/>
    <x v="0"/>
    <n v="8"/>
    <x v="1"/>
  </r>
  <r>
    <n v="10587"/>
    <n v="77"/>
    <n v="13"/>
    <n v="20"/>
    <n v="0"/>
    <n v="260"/>
    <x v="12"/>
    <x v="2"/>
    <x v="2"/>
    <n v="2"/>
    <x v="4"/>
    <x v="0"/>
    <n v="8"/>
    <x v="1"/>
  </r>
  <r>
    <n v="10588"/>
    <n v="18"/>
    <n v="62.5"/>
    <n v="40"/>
    <n v="0.2"/>
    <n v="2000"/>
    <x v="21"/>
    <x v="1"/>
    <x v="20"/>
    <n v="8"/>
    <x v="3"/>
    <x v="0"/>
    <n v="8"/>
    <x v="1"/>
  </r>
  <r>
    <n v="10588"/>
    <n v="42"/>
    <n v="14"/>
    <n v="100"/>
    <n v="0.2"/>
    <n v="1120"/>
    <x v="21"/>
    <x v="1"/>
    <x v="20"/>
    <n v="5"/>
    <x v="1"/>
    <x v="0"/>
    <n v="8"/>
    <x v="1"/>
  </r>
  <r>
    <n v="10589"/>
    <n v="35"/>
    <n v="18"/>
    <n v="4"/>
    <n v="0"/>
    <n v="72"/>
    <x v="79"/>
    <x v="8"/>
    <x v="61"/>
    <n v="1"/>
    <x v="6"/>
    <x v="0"/>
    <n v="8"/>
    <x v="1"/>
  </r>
  <r>
    <n v="10590"/>
    <n v="1"/>
    <n v="18"/>
    <n v="20"/>
    <n v="0"/>
    <n v="360"/>
    <x v="49"/>
    <x v="16"/>
    <x v="41"/>
    <n v="1"/>
    <x v="6"/>
    <x v="0"/>
    <n v="8"/>
    <x v="1"/>
  </r>
  <r>
    <n v="10590"/>
    <n v="77"/>
    <n v="13"/>
    <n v="60"/>
    <n v="0.05"/>
    <n v="741"/>
    <x v="49"/>
    <x v="16"/>
    <x v="41"/>
    <n v="2"/>
    <x v="4"/>
    <x v="0"/>
    <n v="8"/>
    <x v="1"/>
  </r>
  <r>
    <n v="10591"/>
    <n v="3"/>
    <n v="10"/>
    <n v="14"/>
    <n v="0"/>
    <n v="140"/>
    <x v="61"/>
    <x v="17"/>
    <x v="48"/>
    <n v="2"/>
    <x v="4"/>
    <x v="0"/>
    <n v="8"/>
    <x v="1"/>
  </r>
  <r>
    <n v="10591"/>
    <n v="7"/>
    <n v="30"/>
    <n v="10"/>
    <n v="0"/>
    <n v="300"/>
    <x v="61"/>
    <x v="17"/>
    <x v="48"/>
    <n v="7"/>
    <x v="2"/>
    <x v="0"/>
    <n v="8"/>
    <x v="1"/>
  </r>
  <r>
    <n v="10591"/>
    <n v="54"/>
    <n v="7.45"/>
    <n v="50"/>
    <n v="0"/>
    <n v="372.5"/>
    <x v="61"/>
    <x v="17"/>
    <x v="48"/>
    <n v="6"/>
    <x v="7"/>
    <x v="0"/>
    <n v="8"/>
    <x v="1"/>
  </r>
  <r>
    <n v="10592"/>
    <n v="15"/>
    <n v="15.5"/>
    <n v="25"/>
    <n v="0.05"/>
    <n v="368.125"/>
    <x v="26"/>
    <x v="1"/>
    <x v="24"/>
    <n v="2"/>
    <x v="4"/>
    <x v="0"/>
    <n v="8"/>
    <x v="1"/>
  </r>
  <r>
    <n v="10592"/>
    <n v="26"/>
    <n v="31.23"/>
    <n v="5"/>
    <n v="0.05"/>
    <n v="148.3425"/>
    <x v="26"/>
    <x v="1"/>
    <x v="24"/>
    <n v="3"/>
    <x v="5"/>
    <x v="0"/>
    <n v="8"/>
    <x v="1"/>
  </r>
  <r>
    <n v="10593"/>
    <n v="20"/>
    <n v="81"/>
    <n v="21"/>
    <n v="0.2"/>
    <n v="1360.8000000000002"/>
    <x v="26"/>
    <x v="1"/>
    <x v="24"/>
    <n v="3"/>
    <x v="5"/>
    <x v="0"/>
    <n v="8"/>
    <x v="1"/>
  </r>
  <r>
    <n v="10593"/>
    <n v="69"/>
    <n v="36"/>
    <n v="20"/>
    <n v="0.2"/>
    <n v="576"/>
    <x v="26"/>
    <x v="1"/>
    <x v="24"/>
    <n v="4"/>
    <x v="0"/>
    <x v="0"/>
    <n v="8"/>
    <x v="1"/>
  </r>
  <r>
    <n v="10593"/>
    <n v="76"/>
    <n v="18"/>
    <n v="4"/>
    <n v="0.2"/>
    <n v="57.6"/>
    <x v="26"/>
    <x v="1"/>
    <x v="24"/>
    <n v="1"/>
    <x v="6"/>
    <x v="0"/>
    <n v="8"/>
    <x v="1"/>
  </r>
  <r>
    <n v="10594"/>
    <n v="52"/>
    <n v="7"/>
    <n v="24"/>
    <n v="0"/>
    <n v="168"/>
    <x v="37"/>
    <x v="8"/>
    <x v="33"/>
    <n v="5"/>
    <x v="1"/>
    <x v="0"/>
    <n v="8"/>
    <x v="1"/>
  </r>
  <r>
    <n v="10594"/>
    <n v="58"/>
    <n v="13.25"/>
    <n v="30"/>
    <n v="0"/>
    <n v="397.5"/>
    <x v="37"/>
    <x v="8"/>
    <x v="33"/>
    <n v="8"/>
    <x v="3"/>
    <x v="0"/>
    <n v="8"/>
    <x v="1"/>
  </r>
  <r>
    <n v="10595"/>
    <n v="35"/>
    <n v="18"/>
    <n v="30"/>
    <n v="0.25"/>
    <n v="405"/>
    <x v="9"/>
    <x v="6"/>
    <x v="9"/>
    <n v="1"/>
    <x v="6"/>
    <x v="0"/>
    <n v="8"/>
    <x v="1"/>
  </r>
  <r>
    <n v="10595"/>
    <n v="61"/>
    <n v="28.5"/>
    <n v="120"/>
    <n v="0.25"/>
    <n v="2565"/>
    <x v="9"/>
    <x v="6"/>
    <x v="9"/>
    <n v="2"/>
    <x v="4"/>
    <x v="0"/>
    <n v="8"/>
    <x v="1"/>
  </r>
  <r>
    <n v="10595"/>
    <n v="69"/>
    <n v="36"/>
    <n v="65"/>
    <n v="0.25"/>
    <n v="1755"/>
    <x v="9"/>
    <x v="6"/>
    <x v="9"/>
    <n v="4"/>
    <x v="0"/>
    <x v="0"/>
    <n v="8"/>
    <x v="1"/>
  </r>
  <r>
    <n v="10596"/>
    <n v="56"/>
    <n v="38"/>
    <n v="5"/>
    <n v="0.2"/>
    <n v="152"/>
    <x v="19"/>
    <x v="8"/>
    <x v="18"/>
    <n v="5"/>
    <x v="1"/>
    <x v="0"/>
    <n v="8"/>
    <x v="1"/>
  </r>
  <r>
    <n v="10596"/>
    <n v="63"/>
    <n v="43.9"/>
    <n v="24"/>
    <n v="0.2"/>
    <n v="842.88"/>
    <x v="19"/>
    <x v="8"/>
    <x v="18"/>
    <n v="2"/>
    <x v="4"/>
    <x v="0"/>
    <n v="8"/>
    <x v="1"/>
  </r>
  <r>
    <n v="10596"/>
    <n v="75"/>
    <n v="7.75"/>
    <n v="30"/>
    <n v="0.2"/>
    <n v="186"/>
    <x v="19"/>
    <x v="8"/>
    <x v="18"/>
    <n v="1"/>
    <x v="6"/>
    <x v="0"/>
    <n v="8"/>
    <x v="1"/>
  </r>
  <r>
    <n v="10597"/>
    <n v="24"/>
    <n v="4.5"/>
    <n v="35"/>
    <n v="0.2"/>
    <n v="126"/>
    <x v="54"/>
    <x v="6"/>
    <x v="44"/>
    <n v="1"/>
    <x v="6"/>
    <x v="0"/>
    <n v="8"/>
    <x v="1"/>
  </r>
  <r>
    <n v="10597"/>
    <n v="57"/>
    <n v="19.5"/>
    <n v="20"/>
    <n v="0"/>
    <n v="390"/>
    <x v="54"/>
    <x v="6"/>
    <x v="44"/>
    <n v="5"/>
    <x v="1"/>
    <x v="0"/>
    <n v="8"/>
    <x v="1"/>
  </r>
  <r>
    <n v="10597"/>
    <n v="65"/>
    <n v="21.05"/>
    <n v="12"/>
    <n v="0.2"/>
    <n v="202.08000000000004"/>
    <x v="54"/>
    <x v="6"/>
    <x v="44"/>
    <n v="2"/>
    <x v="4"/>
    <x v="0"/>
    <n v="8"/>
    <x v="1"/>
  </r>
  <r>
    <n v="10598"/>
    <n v="27"/>
    <n v="43.9"/>
    <n v="50"/>
    <n v="0"/>
    <n v="2195"/>
    <x v="13"/>
    <x v="8"/>
    <x v="12"/>
    <n v="3"/>
    <x v="5"/>
    <x v="0"/>
    <n v="8"/>
    <x v="1"/>
  </r>
  <r>
    <n v="10598"/>
    <n v="71"/>
    <n v="21.5"/>
    <n v="9"/>
    <n v="0"/>
    <n v="193.5"/>
    <x v="13"/>
    <x v="8"/>
    <x v="12"/>
    <n v="4"/>
    <x v="0"/>
    <x v="0"/>
    <n v="8"/>
    <x v="1"/>
  </r>
  <r>
    <n v="10599"/>
    <n v="62"/>
    <n v="49.3"/>
    <n v="10"/>
    <n v="0"/>
    <n v="493"/>
    <x v="31"/>
    <x v="13"/>
    <x v="28"/>
    <n v="3"/>
    <x v="5"/>
    <x v="0"/>
    <n v="8"/>
    <x v="1"/>
  </r>
  <r>
    <n v="10600"/>
    <n v="54"/>
    <n v="7.45"/>
    <n v="4"/>
    <n v="0"/>
    <n v="29.8"/>
    <x v="64"/>
    <x v="8"/>
    <x v="50"/>
    <n v="6"/>
    <x v="7"/>
    <x v="0"/>
    <n v="8"/>
    <x v="1"/>
  </r>
  <r>
    <n v="10600"/>
    <n v="73"/>
    <n v="15"/>
    <n v="30"/>
    <n v="0"/>
    <n v="450"/>
    <x v="64"/>
    <x v="8"/>
    <x v="50"/>
    <n v="8"/>
    <x v="3"/>
    <x v="0"/>
    <n v="8"/>
    <x v="1"/>
  </r>
  <r>
    <n v="10601"/>
    <n v="13"/>
    <n v="6"/>
    <n v="60"/>
    <n v="0"/>
    <n v="360"/>
    <x v="8"/>
    <x v="5"/>
    <x v="8"/>
    <n v="8"/>
    <x v="3"/>
    <x v="0"/>
    <n v="8"/>
    <x v="1"/>
  </r>
  <r>
    <n v="10601"/>
    <n v="59"/>
    <n v="55"/>
    <n v="35"/>
    <n v="0"/>
    <n v="1925"/>
    <x v="8"/>
    <x v="5"/>
    <x v="8"/>
    <n v="4"/>
    <x v="0"/>
    <x v="0"/>
    <n v="8"/>
    <x v="1"/>
  </r>
  <r>
    <n v="10602"/>
    <n v="77"/>
    <n v="13"/>
    <n v="5"/>
    <n v="0.25"/>
    <n v="48.75"/>
    <x v="61"/>
    <x v="17"/>
    <x v="48"/>
    <n v="2"/>
    <x v="4"/>
    <x v="0"/>
    <n v="8"/>
    <x v="1"/>
  </r>
  <r>
    <n v="10603"/>
    <n v="22"/>
    <n v="21"/>
    <n v="48"/>
    <n v="0"/>
    <n v="1008"/>
    <x v="45"/>
    <x v="8"/>
    <x v="38"/>
    <n v="5"/>
    <x v="1"/>
    <x v="0"/>
    <n v="8"/>
    <x v="1"/>
  </r>
  <r>
    <n v="10603"/>
    <n v="49"/>
    <n v="20"/>
    <n v="25"/>
    <n v="0.05"/>
    <n v="475"/>
    <x v="45"/>
    <x v="8"/>
    <x v="38"/>
    <n v="3"/>
    <x v="5"/>
    <x v="0"/>
    <n v="8"/>
    <x v="1"/>
  </r>
  <r>
    <n v="10604"/>
    <n v="48"/>
    <n v="12.75"/>
    <n v="6"/>
    <n v="0.1"/>
    <n v="68.850000000000009"/>
    <x v="47"/>
    <x v="15"/>
    <x v="39"/>
    <n v="3"/>
    <x v="5"/>
    <x v="0"/>
    <n v="8"/>
    <x v="1"/>
  </r>
  <r>
    <n v="10604"/>
    <n v="76"/>
    <n v="18"/>
    <n v="10"/>
    <n v="0.1"/>
    <n v="162"/>
    <x v="47"/>
    <x v="15"/>
    <x v="39"/>
    <n v="1"/>
    <x v="6"/>
    <x v="0"/>
    <n v="8"/>
    <x v="1"/>
  </r>
  <r>
    <n v="10605"/>
    <n v="16"/>
    <n v="17.45"/>
    <n v="30"/>
    <n v="0.05"/>
    <n v="497.32499999999999"/>
    <x v="49"/>
    <x v="16"/>
    <x v="41"/>
    <n v="3"/>
    <x v="5"/>
    <x v="0"/>
    <n v="8"/>
    <x v="1"/>
  </r>
  <r>
    <n v="10605"/>
    <n v="59"/>
    <n v="55"/>
    <n v="20"/>
    <n v="0.05"/>
    <n v="1045"/>
    <x v="49"/>
    <x v="16"/>
    <x v="41"/>
    <n v="4"/>
    <x v="0"/>
    <x v="0"/>
    <n v="8"/>
    <x v="1"/>
  </r>
  <r>
    <n v="10605"/>
    <n v="60"/>
    <n v="34"/>
    <n v="70"/>
    <n v="0.05"/>
    <n v="2261"/>
    <x v="49"/>
    <x v="16"/>
    <x v="41"/>
    <n v="4"/>
    <x v="0"/>
    <x v="0"/>
    <n v="8"/>
    <x v="1"/>
  </r>
  <r>
    <n v="10605"/>
    <n v="71"/>
    <n v="21.5"/>
    <n v="15"/>
    <n v="0.05"/>
    <n v="306.375"/>
    <x v="49"/>
    <x v="16"/>
    <x v="41"/>
    <n v="4"/>
    <x v="0"/>
    <x v="0"/>
    <n v="8"/>
    <x v="1"/>
  </r>
  <r>
    <n v="10606"/>
    <n v="4"/>
    <n v="22"/>
    <n v="20"/>
    <n v="0.2"/>
    <n v="352"/>
    <x v="33"/>
    <x v="2"/>
    <x v="29"/>
    <n v="2"/>
    <x v="4"/>
    <x v="0"/>
    <n v="8"/>
    <x v="1"/>
  </r>
  <r>
    <n v="10606"/>
    <n v="55"/>
    <n v="24"/>
    <n v="20"/>
    <n v="0.2"/>
    <n v="384"/>
    <x v="33"/>
    <x v="2"/>
    <x v="29"/>
    <n v="6"/>
    <x v="7"/>
    <x v="0"/>
    <n v="8"/>
    <x v="1"/>
  </r>
  <r>
    <n v="10606"/>
    <n v="62"/>
    <n v="49.3"/>
    <n v="10"/>
    <n v="0.2"/>
    <n v="394.40000000000003"/>
    <x v="33"/>
    <x v="2"/>
    <x v="29"/>
    <n v="3"/>
    <x v="5"/>
    <x v="0"/>
    <n v="8"/>
    <x v="1"/>
  </r>
  <r>
    <n v="10607"/>
    <n v="7"/>
    <n v="30"/>
    <n v="45"/>
    <n v="0"/>
    <n v="1350"/>
    <x v="45"/>
    <x v="8"/>
    <x v="38"/>
    <n v="7"/>
    <x v="2"/>
    <x v="0"/>
    <n v="8"/>
    <x v="1"/>
  </r>
  <r>
    <n v="10607"/>
    <n v="17"/>
    <n v="39"/>
    <n v="100"/>
    <n v="0"/>
    <n v="3900"/>
    <x v="45"/>
    <x v="8"/>
    <x v="38"/>
    <n v="6"/>
    <x v="7"/>
    <x v="0"/>
    <n v="8"/>
    <x v="1"/>
  </r>
  <r>
    <n v="10607"/>
    <n v="33"/>
    <n v="2.5"/>
    <n v="14"/>
    <n v="0"/>
    <n v="35"/>
    <x v="45"/>
    <x v="8"/>
    <x v="38"/>
    <n v="4"/>
    <x v="0"/>
    <x v="0"/>
    <n v="8"/>
    <x v="1"/>
  </r>
  <r>
    <n v="10607"/>
    <n v="40"/>
    <n v="18.399999999999999"/>
    <n v="42"/>
    <n v="0"/>
    <n v="772.8"/>
    <x v="45"/>
    <x v="8"/>
    <x v="38"/>
    <n v="8"/>
    <x v="3"/>
    <x v="0"/>
    <n v="8"/>
    <x v="1"/>
  </r>
  <r>
    <n v="10607"/>
    <n v="72"/>
    <n v="34.799999999999997"/>
    <n v="12"/>
    <n v="0"/>
    <n v="417.59999999999997"/>
    <x v="45"/>
    <x v="8"/>
    <x v="38"/>
    <n v="4"/>
    <x v="0"/>
    <x v="0"/>
    <n v="8"/>
    <x v="1"/>
  </r>
  <r>
    <n v="10608"/>
    <n v="56"/>
    <n v="38"/>
    <n v="28"/>
    <n v="0"/>
    <n v="1064"/>
    <x v="1"/>
    <x v="1"/>
    <x v="1"/>
    <n v="5"/>
    <x v="1"/>
    <x v="0"/>
    <n v="8"/>
    <x v="1"/>
  </r>
  <r>
    <n v="10609"/>
    <n v="1"/>
    <n v="18"/>
    <n v="3"/>
    <n v="0"/>
    <n v="54"/>
    <x v="41"/>
    <x v="0"/>
    <x v="35"/>
    <n v="1"/>
    <x v="6"/>
    <x v="0"/>
    <n v="8"/>
    <x v="1"/>
  </r>
  <r>
    <n v="10609"/>
    <n v="10"/>
    <n v="31"/>
    <n v="10"/>
    <n v="0"/>
    <n v="310"/>
    <x v="41"/>
    <x v="0"/>
    <x v="35"/>
    <n v="8"/>
    <x v="3"/>
    <x v="0"/>
    <n v="8"/>
    <x v="1"/>
  </r>
  <r>
    <n v="10609"/>
    <n v="21"/>
    <n v="10"/>
    <n v="6"/>
    <n v="0"/>
    <n v="60"/>
    <x v="41"/>
    <x v="0"/>
    <x v="35"/>
    <n v="3"/>
    <x v="5"/>
    <x v="0"/>
    <n v="8"/>
    <x v="1"/>
  </r>
  <r>
    <n v="10610"/>
    <n v="36"/>
    <n v="19"/>
    <n v="21"/>
    <n v="0.25"/>
    <n v="299.25"/>
    <x v="53"/>
    <x v="0"/>
    <x v="43"/>
    <n v="8"/>
    <x v="3"/>
    <x v="0"/>
    <n v="8"/>
    <x v="1"/>
  </r>
  <r>
    <n v="10611"/>
    <n v="1"/>
    <n v="18"/>
    <n v="6"/>
    <n v="0"/>
    <n v="108"/>
    <x v="63"/>
    <x v="18"/>
    <x v="49"/>
    <n v="1"/>
    <x v="6"/>
    <x v="0"/>
    <n v="8"/>
    <x v="1"/>
  </r>
  <r>
    <n v="10611"/>
    <n v="2"/>
    <n v="19"/>
    <n v="10"/>
    <n v="0"/>
    <n v="190"/>
    <x v="63"/>
    <x v="18"/>
    <x v="49"/>
    <n v="1"/>
    <x v="6"/>
    <x v="0"/>
    <n v="8"/>
    <x v="1"/>
  </r>
  <r>
    <n v="10611"/>
    <n v="60"/>
    <n v="34"/>
    <n v="15"/>
    <n v="0"/>
    <n v="510"/>
    <x v="63"/>
    <x v="18"/>
    <x v="49"/>
    <n v="4"/>
    <x v="0"/>
    <x v="0"/>
    <n v="8"/>
    <x v="1"/>
  </r>
  <r>
    <n v="10612"/>
    <n v="10"/>
    <n v="31"/>
    <n v="70"/>
    <n v="0"/>
    <n v="2170"/>
    <x v="45"/>
    <x v="8"/>
    <x v="38"/>
    <n v="8"/>
    <x v="3"/>
    <x v="0"/>
    <n v="8"/>
    <x v="1"/>
  </r>
  <r>
    <n v="10612"/>
    <n v="36"/>
    <n v="19"/>
    <n v="55"/>
    <n v="0"/>
    <n v="1045"/>
    <x v="45"/>
    <x v="8"/>
    <x v="38"/>
    <n v="8"/>
    <x v="3"/>
    <x v="0"/>
    <n v="8"/>
    <x v="1"/>
  </r>
  <r>
    <n v="10612"/>
    <n v="49"/>
    <n v="20"/>
    <n v="18"/>
    <n v="0"/>
    <n v="360"/>
    <x v="45"/>
    <x v="8"/>
    <x v="38"/>
    <n v="3"/>
    <x v="5"/>
    <x v="0"/>
    <n v="8"/>
    <x v="1"/>
  </r>
  <r>
    <n v="10612"/>
    <n v="60"/>
    <n v="34"/>
    <n v="40"/>
    <n v="0"/>
    <n v="1360"/>
    <x v="45"/>
    <x v="8"/>
    <x v="38"/>
    <n v="4"/>
    <x v="0"/>
    <x v="0"/>
    <n v="8"/>
    <x v="1"/>
  </r>
  <r>
    <n v="10612"/>
    <n v="76"/>
    <n v="18"/>
    <n v="80"/>
    <n v="0"/>
    <n v="1440"/>
    <x v="45"/>
    <x v="8"/>
    <x v="38"/>
    <n v="1"/>
    <x v="6"/>
    <x v="0"/>
    <n v="8"/>
    <x v="1"/>
  </r>
  <r>
    <n v="10613"/>
    <n v="13"/>
    <n v="6"/>
    <n v="8"/>
    <n v="0.1"/>
    <n v="43.2"/>
    <x v="8"/>
    <x v="5"/>
    <x v="8"/>
    <n v="8"/>
    <x v="3"/>
    <x v="0"/>
    <n v="8"/>
    <x v="1"/>
  </r>
  <r>
    <n v="10613"/>
    <n v="75"/>
    <n v="7.75"/>
    <n v="40"/>
    <n v="0"/>
    <n v="310"/>
    <x v="8"/>
    <x v="5"/>
    <x v="8"/>
    <n v="1"/>
    <x v="6"/>
    <x v="0"/>
    <n v="8"/>
    <x v="1"/>
  </r>
  <r>
    <n v="10614"/>
    <n v="11"/>
    <n v="21"/>
    <n v="14"/>
    <n v="0"/>
    <n v="294"/>
    <x v="76"/>
    <x v="1"/>
    <x v="60"/>
    <n v="4"/>
    <x v="0"/>
    <x v="0"/>
    <n v="8"/>
    <x v="1"/>
  </r>
  <r>
    <n v="10614"/>
    <n v="21"/>
    <n v="10"/>
    <n v="8"/>
    <n v="0"/>
    <n v="80"/>
    <x v="76"/>
    <x v="1"/>
    <x v="60"/>
    <n v="3"/>
    <x v="5"/>
    <x v="0"/>
    <n v="8"/>
    <x v="1"/>
  </r>
  <r>
    <n v="10614"/>
    <n v="39"/>
    <n v="18"/>
    <n v="5"/>
    <n v="0"/>
    <n v="90"/>
    <x v="76"/>
    <x v="1"/>
    <x v="60"/>
    <n v="1"/>
    <x v="6"/>
    <x v="0"/>
    <n v="8"/>
    <x v="1"/>
  </r>
  <r>
    <n v="10615"/>
    <n v="55"/>
    <n v="24"/>
    <n v="5"/>
    <n v="0"/>
    <n v="120"/>
    <x v="83"/>
    <x v="10"/>
    <x v="65"/>
    <n v="6"/>
    <x v="7"/>
    <x v="0"/>
    <n v="8"/>
    <x v="1"/>
  </r>
  <r>
    <n v="10616"/>
    <n v="38"/>
    <n v="263.5"/>
    <n v="15"/>
    <n v="0.05"/>
    <n v="3754.875"/>
    <x v="79"/>
    <x v="8"/>
    <x v="61"/>
    <n v="1"/>
    <x v="6"/>
    <x v="0"/>
    <n v="8"/>
    <x v="1"/>
  </r>
  <r>
    <n v="10616"/>
    <n v="56"/>
    <n v="38"/>
    <n v="14"/>
    <n v="0"/>
    <n v="532"/>
    <x v="79"/>
    <x v="8"/>
    <x v="61"/>
    <n v="5"/>
    <x v="1"/>
    <x v="0"/>
    <n v="8"/>
    <x v="1"/>
  </r>
  <r>
    <n v="10616"/>
    <n v="70"/>
    <n v="15"/>
    <n v="15"/>
    <n v="0.05"/>
    <n v="213.75"/>
    <x v="79"/>
    <x v="8"/>
    <x v="61"/>
    <n v="1"/>
    <x v="6"/>
    <x v="0"/>
    <n v="8"/>
    <x v="1"/>
  </r>
  <r>
    <n v="10616"/>
    <n v="71"/>
    <n v="21.5"/>
    <n v="15"/>
    <n v="0.05"/>
    <n v="306.375"/>
    <x v="79"/>
    <x v="8"/>
    <x v="61"/>
    <n v="4"/>
    <x v="0"/>
    <x v="0"/>
    <n v="8"/>
    <x v="1"/>
  </r>
  <r>
    <n v="10617"/>
    <n v="59"/>
    <n v="55"/>
    <n v="30"/>
    <n v="0.15"/>
    <n v="1402.5"/>
    <x v="79"/>
    <x v="8"/>
    <x v="61"/>
    <n v="4"/>
    <x v="0"/>
    <x v="0"/>
    <n v="8"/>
    <x v="1"/>
  </r>
  <r>
    <n v="10618"/>
    <n v="6"/>
    <n v="25"/>
    <n v="70"/>
    <n v="0"/>
    <n v="1750"/>
    <x v="49"/>
    <x v="16"/>
    <x v="41"/>
    <n v="2"/>
    <x v="4"/>
    <x v="1"/>
    <n v="9"/>
    <x v="1"/>
  </r>
  <r>
    <n v="10618"/>
    <n v="56"/>
    <n v="38"/>
    <n v="20"/>
    <n v="0"/>
    <n v="760"/>
    <x v="49"/>
    <x v="16"/>
    <x v="41"/>
    <n v="5"/>
    <x v="1"/>
    <x v="1"/>
    <n v="9"/>
    <x v="1"/>
  </r>
  <r>
    <n v="10618"/>
    <n v="68"/>
    <n v="12.5"/>
    <n v="15"/>
    <n v="0"/>
    <n v="187.5"/>
    <x v="49"/>
    <x v="16"/>
    <x v="41"/>
    <n v="3"/>
    <x v="5"/>
    <x v="1"/>
    <n v="9"/>
    <x v="1"/>
  </r>
  <r>
    <n v="10619"/>
    <n v="21"/>
    <n v="10"/>
    <n v="42"/>
    <n v="0"/>
    <n v="420"/>
    <x v="49"/>
    <x v="16"/>
    <x v="41"/>
    <n v="3"/>
    <x v="5"/>
    <x v="1"/>
    <n v="9"/>
    <x v="1"/>
  </r>
  <r>
    <n v="10619"/>
    <n v="22"/>
    <n v="21"/>
    <n v="40"/>
    <n v="0"/>
    <n v="840"/>
    <x v="49"/>
    <x v="16"/>
    <x v="41"/>
    <n v="5"/>
    <x v="1"/>
    <x v="1"/>
    <n v="9"/>
    <x v="1"/>
  </r>
  <r>
    <n v="10620"/>
    <n v="24"/>
    <n v="4.5"/>
    <n v="5"/>
    <n v="0"/>
    <n v="22.5"/>
    <x v="75"/>
    <x v="16"/>
    <x v="59"/>
    <n v="1"/>
    <x v="6"/>
    <x v="1"/>
    <n v="9"/>
    <x v="1"/>
  </r>
  <r>
    <n v="10620"/>
    <n v="52"/>
    <n v="7"/>
    <n v="5"/>
    <n v="0"/>
    <n v="35"/>
    <x v="75"/>
    <x v="16"/>
    <x v="59"/>
    <n v="5"/>
    <x v="1"/>
    <x v="1"/>
    <n v="9"/>
    <x v="1"/>
  </r>
  <r>
    <n v="10621"/>
    <n v="19"/>
    <n v="9.1999999999999993"/>
    <n v="5"/>
    <n v="0"/>
    <n v="46"/>
    <x v="42"/>
    <x v="13"/>
    <x v="36"/>
    <n v="3"/>
    <x v="5"/>
    <x v="1"/>
    <n v="9"/>
    <x v="1"/>
  </r>
  <r>
    <n v="10621"/>
    <n v="23"/>
    <n v="9"/>
    <n v="10"/>
    <n v="0"/>
    <n v="90"/>
    <x v="42"/>
    <x v="13"/>
    <x v="36"/>
    <n v="5"/>
    <x v="1"/>
    <x v="1"/>
    <n v="9"/>
    <x v="1"/>
  </r>
  <r>
    <n v="10621"/>
    <n v="70"/>
    <n v="15"/>
    <n v="20"/>
    <n v="0"/>
    <n v="300"/>
    <x v="42"/>
    <x v="13"/>
    <x v="36"/>
    <n v="1"/>
    <x v="6"/>
    <x v="1"/>
    <n v="9"/>
    <x v="1"/>
  </r>
  <r>
    <n v="10621"/>
    <n v="71"/>
    <n v="21.5"/>
    <n v="15"/>
    <n v="0"/>
    <n v="322.5"/>
    <x v="42"/>
    <x v="13"/>
    <x v="36"/>
    <n v="4"/>
    <x v="0"/>
    <x v="1"/>
    <n v="9"/>
    <x v="1"/>
  </r>
  <r>
    <n v="10622"/>
    <n v="2"/>
    <n v="19"/>
    <n v="20"/>
    <n v="0"/>
    <n v="380"/>
    <x v="29"/>
    <x v="2"/>
    <x v="2"/>
    <n v="1"/>
    <x v="6"/>
    <x v="1"/>
    <n v="9"/>
    <x v="1"/>
  </r>
  <r>
    <n v="10622"/>
    <n v="68"/>
    <n v="12.5"/>
    <n v="18"/>
    <n v="0.2"/>
    <n v="180"/>
    <x v="29"/>
    <x v="2"/>
    <x v="2"/>
    <n v="3"/>
    <x v="5"/>
    <x v="1"/>
    <n v="9"/>
    <x v="1"/>
  </r>
  <r>
    <n v="10623"/>
    <n v="14"/>
    <n v="23.25"/>
    <n v="21"/>
    <n v="0"/>
    <n v="488.25"/>
    <x v="17"/>
    <x v="1"/>
    <x v="16"/>
    <n v="7"/>
    <x v="2"/>
    <x v="1"/>
    <n v="9"/>
    <x v="1"/>
  </r>
  <r>
    <n v="10623"/>
    <n v="19"/>
    <n v="9.1999999999999993"/>
    <n v="15"/>
    <n v="0.1"/>
    <n v="124.2"/>
    <x v="17"/>
    <x v="1"/>
    <x v="16"/>
    <n v="3"/>
    <x v="5"/>
    <x v="1"/>
    <n v="9"/>
    <x v="1"/>
  </r>
  <r>
    <n v="10623"/>
    <n v="21"/>
    <n v="10"/>
    <n v="25"/>
    <n v="0.1"/>
    <n v="225"/>
    <x v="17"/>
    <x v="1"/>
    <x v="16"/>
    <n v="3"/>
    <x v="5"/>
    <x v="1"/>
    <n v="9"/>
    <x v="1"/>
  </r>
  <r>
    <n v="10623"/>
    <n v="24"/>
    <n v="4.5"/>
    <n v="3"/>
    <n v="0"/>
    <n v="13.5"/>
    <x v="17"/>
    <x v="1"/>
    <x v="16"/>
    <n v="1"/>
    <x v="6"/>
    <x v="1"/>
    <n v="9"/>
    <x v="1"/>
  </r>
  <r>
    <n v="10623"/>
    <n v="35"/>
    <n v="18"/>
    <n v="30"/>
    <n v="0.1"/>
    <n v="486"/>
    <x v="17"/>
    <x v="1"/>
    <x v="16"/>
    <n v="1"/>
    <x v="6"/>
    <x v="1"/>
    <n v="9"/>
    <x v="1"/>
  </r>
  <r>
    <n v="10624"/>
    <n v="28"/>
    <n v="45.6"/>
    <n v="10"/>
    <n v="0"/>
    <n v="456"/>
    <x v="84"/>
    <x v="8"/>
    <x v="66"/>
    <n v="7"/>
    <x v="2"/>
    <x v="1"/>
    <n v="9"/>
    <x v="1"/>
  </r>
  <r>
    <n v="10624"/>
    <n v="29"/>
    <n v="123.79"/>
    <n v="6"/>
    <n v="0"/>
    <n v="742.74"/>
    <x v="84"/>
    <x v="8"/>
    <x v="66"/>
    <n v="6"/>
    <x v="7"/>
    <x v="1"/>
    <n v="9"/>
    <x v="1"/>
  </r>
  <r>
    <n v="10624"/>
    <n v="44"/>
    <n v="19.45"/>
    <n v="10"/>
    <n v="0"/>
    <n v="194.5"/>
    <x v="84"/>
    <x v="8"/>
    <x v="66"/>
    <n v="2"/>
    <x v="4"/>
    <x v="1"/>
    <n v="9"/>
    <x v="1"/>
  </r>
  <r>
    <n v="10625"/>
    <n v="14"/>
    <n v="23.25"/>
    <n v="3"/>
    <n v="0"/>
    <n v="69.75"/>
    <x v="39"/>
    <x v="7"/>
    <x v="10"/>
    <n v="7"/>
    <x v="2"/>
    <x v="1"/>
    <n v="9"/>
    <x v="1"/>
  </r>
  <r>
    <n v="10625"/>
    <n v="42"/>
    <n v="14"/>
    <n v="5"/>
    <n v="0"/>
    <n v="70"/>
    <x v="39"/>
    <x v="7"/>
    <x v="10"/>
    <n v="5"/>
    <x v="1"/>
    <x v="1"/>
    <n v="9"/>
    <x v="1"/>
  </r>
  <r>
    <n v="10625"/>
    <n v="60"/>
    <n v="34"/>
    <n v="10"/>
    <n v="0"/>
    <n v="340"/>
    <x v="39"/>
    <x v="7"/>
    <x v="10"/>
    <n v="4"/>
    <x v="0"/>
    <x v="1"/>
    <n v="9"/>
    <x v="1"/>
  </r>
  <r>
    <n v="10626"/>
    <n v="53"/>
    <n v="32.799999999999997"/>
    <n v="12"/>
    <n v="0"/>
    <n v="393.59999999999997"/>
    <x v="25"/>
    <x v="9"/>
    <x v="23"/>
    <n v="6"/>
    <x v="7"/>
    <x v="1"/>
    <n v="9"/>
    <x v="1"/>
  </r>
  <r>
    <n v="10626"/>
    <n v="60"/>
    <n v="34"/>
    <n v="20"/>
    <n v="0"/>
    <n v="680"/>
    <x v="25"/>
    <x v="9"/>
    <x v="23"/>
    <n v="4"/>
    <x v="0"/>
    <x v="1"/>
    <n v="9"/>
    <x v="1"/>
  </r>
  <r>
    <n v="10626"/>
    <n v="71"/>
    <n v="21.5"/>
    <n v="20"/>
    <n v="0"/>
    <n v="430"/>
    <x v="25"/>
    <x v="9"/>
    <x v="23"/>
    <n v="4"/>
    <x v="0"/>
    <x v="1"/>
    <n v="9"/>
    <x v="1"/>
  </r>
  <r>
    <n v="10627"/>
    <n v="62"/>
    <n v="49.3"/>
    <n v="15"/>
    <n v="0"/>
    <n v="739.5"/>
    <x v="45"/>
    <x v="8"/>
    <x v="38"/>
    <n v="3"/>
    <x v="5"/>
    <x v="1"/>
    <n v="9"/>
    <x v="1"/>
  </r>
  <r>
    <n v="10627"/>
    <n v="73"/>
    <n v="15"/>
    <n v="35"/>
    <n v="0.15"/>
    <n v="446.25"/>
    <x v="45"/>
    <x v="8"/>
    <x v="38"/>
    <n v="8"/>
    <x v="3"/>
    <x v="1"/>
    <n v="9"/>
    <x v="1"/>
  </r>
  <r>
    <n v="10628"/>
    <n v="1"/>
    <n v="18"/>
    <n v="25"/>
    <n v="0"/>
    <n v="450"/>
    <x v="15"/>
    <x v="0"/>
    <x v="14"/>
    <n v="1"/>
    <x v="6"/>
    <x v="1"/>
    <n v="9"/>
    <x v="1"/>
  </r>
  <r>
    <n v="10629"/>
    <n v="29"/>
    <n v="123.79"/>
    <n v="20"/>
    <n v="0"/>
    <n v="2475.8000000000002"/>
    <x v="36"/>
    <x v="12"/>
    <x v="32"/>
    <n v="6"/>
    <x v="7"/>
    <x v="1"/>
    <n v="9"/>
    <x v="1"/>
  </r>
  <r>
    <n v="10629"/>
    <n v="64"/>
    <n v="33.25"/>
    <n v="9"/>
    <n v="0"/>
    <n v="299.25"/>
    <x v="36"/>
    <x v="12"/>
    <x v="32"/>
    <n v="5"/>
    <x v="1"/>
    <x v="1"/>
    <n v="9"/>
    <x v="1"/>
  </r>
  <r>
    <n v="10630"/>
    <n v="55"/>
    <n v="24"/>
    <n v="12"/>
    <n v="0.05"/>
    <n v="273.59999999999997"/>
    <x v="44"/>
    <x v="1"/>
    <x v="37"/>
    <n v="6"/>
    <x v="7"/>
    <x v="1"/>
    <n v="9"/>
    <x v="1"/>
  </r>
  <r>
    <n v="10630"/>
    <n v="76"/>
    <n v="18"/>
    <n v="35"/>
    <n v="0"/>
    <n v="630"/>
    <x v="44"/>
    <x v="1"/>
    <x v="37"/>
    <n v="1"/>
    <x v="6"/>
    <x v="1"/>
    <n v="9"/>
    <x v="1"/>
  </r>
  <r>
    <n v="10631"/>
    <n v="75"/>
    <n v="7.75"/>
    <n v="8"/>
    <n v="0.1"/>
    <n v="55.800000000000004"/>
    <x v="53"/>
    <x v="0"/>
    <x v="43"/>
    <n v="1"/>
    <x v="6"/>
    <x v="1"/>
    <n v="9"/>
    <x v="1"/>
  </r>
  <r>
    <n v="10632"/>
    <n v="2"/>
    <n v="19"/>
    <n v="30"/>
    <n v="0.05"/>
    <n v="541.5"/>
    <x v="35"/>
    <x v="1"/>
    <x v="31"/>
    <n v="1"/>
    <x v="6"/>
    <x v="1"/>
    <n v="9"/>
    <x v="1"/>
  </r>
  <r>
    <n v="10632"/>
    <n v="33"/>
    <n v="2.5"/>
    <n v="20"/>
    <n v="0.05"/>
    <n v="47.5"/>
    <x v="35"/>
    <x v="1"/>
    <x v="31"/>
    <n v="4"/>
    <x v="0"/>
    <x v="1"/>
    <n v="9"/>
    <x v="1"/>
  </r>
  <r>
    <n v="10633"/>
    <n v="12"/>
    <n v="38"/>
    <n v="36"/>
    <n v="0.15"/>
    <n v="1162.8"/>
    <x v="9"/>
    <x v="6"/>
    <x v="9"/>
    <n v="4"/>
    <x v="0"/>
    <x v="1"/>
    <n v="9"/>
    <x v="1"/>
  </r>
  <r>
    <n v="10633"/>
    <n v="13"/>
    <n v="6"/>
    <n v="13"/>
    <n v="0.15"/>
    <n v="66.3"/>
    <x v="9"/>
    <x v="6"/>
    <x v="9"/>
    <n v="8"/>
    <x v="3"/>
    <x v="1"/>
    <n v="9"/>
    <x v="1"/>
  </r>
  <r>
    <n v="10633"/>
    <n v="26"/>
    <n v="31.23"/>
    <n v="35"/>
    <n v="0.15"/>
    <n v="929.09249999999997"/>
    <x v="9"/>
    <x v="6"/>
    <x v="9"/>
    <n v="3"/>
    <x v="5"/>
    <x v="1"/>
    <n v="9"/>
    <x v="1"/>
  </r>
  <r>
    <n v="10633"/>
    <n v="62"/>
    <n v="49.3"/>
    <n v="80"/>
    <n v="0.15"/>
    <n v="3352.4"/>
    <x v="9"/>
    <x v="6"/>
    <x v="9"/>
    <n v="3"/>
    <x v="5"/>
    <x v="1"/>
    <n v="9"/>
    <x v="1"/>
  </r>
  <r>
    <n v="10634"/>
    <n v="7"/>
    <n v="30"/>
    <n v="35"/>
    <n v="0"/>
    <n v="1050"/>
    <x v="68"/>
    <x v="0"/>
    <x v="54"/>
    <n v="7"/>
    <x v="2"/>
    <x v="1"/>
    <n v="9"/>
    <x v="1"/>
  </r>
  <r>
    <n v="10634"/>
    <n v="18"/>
    <n v="62.5"/>
    <n v="50"/>
    <n v="0"/>
    <n v="3125"/>
    <x v="68"/>
    <x v="0"/>
    <x v="54"/>
    <n v="8"/>
    <x v="3"/>
    <x v="1"/>
    <n v="9"/>
    <x v="1"/>
  </r>
  <r>
    <n v="10634"/>
    <n v="51"/>
    <n v="53"/>
    <n v="15"/>
    <n v="0"/>
    <n v="795"/>
    <x v="68"/>
    <x v="0"/>
    <x v="54"/>
    <n v="7"/>
    <x v="2"/>
    <x v="1"/>
    <n v="9"/>
    <x v="1"/>
  </r>
  <r>
    <n v="10634"/>
    <n v="75"/>
    <n v="7.75"/>
    <n v="2"/>
    <n v="0"/>
    <n v="15.5"/>
    <x v="68"/>
    <x v="0"/>
    <x v="54"/>
    <n v="1"/>
    <x v="6"/>
    <x v="1"/>
    <n v="9"/>
    <x v="1"/>
  </r>
  <r>
    <n v="10635"/>
    <n v="4"/>
    <n v="22"/>
    <n v="10"/>
    <n v="0.1"/>
    <n v="198"/>
    <x v="22"/>
    <x v="11"/>
    <x v="21"/>
    <n v="2"/>
    <x v="4"/>
    <x v="1"/>
    <n v="9"/>
    <x v="1"/>
  </r>
  <r>
    <n v="10635"/>
    <n v="5"/>
    <n v="21.35"/>
    <n v="15"/>
    <n v="0.1"/>
    <n v="288.22500000000002"/>
    <x v="22"/>
    <x v="11"/>
    <x v="21"/>
    <n v="2"/>
    <x v="4"/>
    <x v="1"/>
    <n v="9"/>
    <x v="1"/>
  </r>
  <r>
    <n v="10635"/>
    <n v="22"/>
    <n v="21"/>
    <n v="40"/>
    <n v="0"/>
    <n v="840"/>
    <x v="22"/>
    <x v="11"/>
    <x v="21"/>
    <n v="5"/>
    <x v="1"/>
    <x v="1"/>
    <n v="9"/>
    <x v="1"/>
  </r>
  <r>
    <n v="10636"/>
    <n v="4"/>
    <n v="22"/>
    <n v="25"/>
    <n v="0"/>
    <n v="550"/>
    <x v="16"/>
    <x v="10"/>
    <x v="15"/>
    <n v="2"/>
    <x v="4"/>
    <x v="1"/>
    <n v="9"/>
    <x v="1"/>
  </r>
  <r>
    <n v="10636"/>
    <n v="58"/>
    <n v="13.25"/>
    <n v="6"/>
    <n v="0"/>
    <n v="79.5"/>
    <x v="16"/>
    <x v="10"/>
    <x v="15"/>
    <n v="8"/>
    <x v="3"/>
    <x v="1"/>
    <n v="9"/>
    <x v="1"/>
  </r>
  <r>
    <n v="10637"/>
    <n v="11"/>
    <n v="21"/>
    <n v="10"/>
    <n v="0"/>
    <n v="210"/>
    <x v="62"/>
    <x v="2"/>
    <x v="29"/>
    <n v="4"/>
    <x v="0"/>
    <x v="1"/>
    <n v="9"/>
    <x v="1"/>
  </r>
  <r>
    <n v="10637"/>
    <n v="50"/>
    <n v="16.25"/>
    <n v="25"/>
    <n v="0.05"/>
    <n v="385.9375"/>
    <x v="62"/>
    <x v="2"/>
    <x v="29"/>
    <n v="3"/>
    <x v="5"/>
    <x v="1"/>
    <n v="9"/>
    <x v="1"/>
  </r>
  <r>
    <n v="10637"/>
    <n v="56"/>
    <n v="38"/>
    <n v="60"/>
    <n v="0.05"/>
    <n v="2166"/>
    <x v="62"/>
    <x v="2"/>
    <x v="29"/>
    <n v="5"/>
    <x v="1"/>
    <x v="1"/>
    <n v="9"/>
    <x v="1"/>
  </r>
  <r>
    <n v="10638"/>
    <n v="45"/>
    <n v="9.5"/>
    <n v="20"/>
    <n v="0"/>
    <n v="190"/>
    <x v="67"/>
    <x v="5"/>
    <x v="53"/>
    <n v="8"/>
    <x v="3"/>
    <x v="1"/>
    <n v="9"/>
    <x v="1"/>
  </r>
  <r>
    <n v="10638"/>
    <n v="65"/>
    <n v="21.05"/>
    <n v="21"/>
    <n v="0"/>
    <n v="442.05"/>
    <x v="67"/>
    <x v="5"/>
    <x v="53"/>
    <n v="2"/>
    <x v="4"/>
    <x v="1"/>
    <n v="9"/>
    <x v="1"/>
  </r>
  <r>
    <n v="10638"/>
    <n v="72"/>
    <n v="34.799999999999997"/>
    <n v="60"/>
    <n v="0"/>
    <n v="2088"/>
    <x v="67"/>
    <x v="5"/>
    <x v="53"/>
    <n v="4"/>
    <x v="0"/>
    <x v="1"/>
    <n v="9"/>
    <x v="1"/>
  </r>
  <r>
    <n v="10639"/>
    <n v="18"/>
    <n v="62.5"/>
    <n v="8"/>
    <n v="0"/>
    <n v="500"/>
    <x v="65"/>
    <x v="19"/>
    <x v="51"/>
    <n v="8"/>
    <x v="3"/>
    <x v="1"/>
    <n v="9"/>
    <x v="1"/>
  </r>
  <r>
    <n v="10640"/>
    <n v="69"/>
    <n v="36"/>
    <n v="20"/>
    <n v="0.25"/>
    <n v="540"/>
    <x v="35"/>
    <x v="1"/>
    <x v="31"/>
    <n v="4"/>
    <x v="0"/>
    <x v="1"/>
    <n v="9"/>
    <x v="1"/>
  </r>
  <r>
    <n v="10640"/>
    <n v="70"/>
    <n v="15"/>
    <n v="15"/>
    <n v="0.25"/>
    <n v="168.75"/>
    <x v="35"/>
    <x v="1"/>
    <x v="31"/>
    <n v="1"/>
    <x v="6"/>
    <x v="1"/>
    <n v="9"/>
    <x v="1"/>
  </r>
  <r>
    <n v="10641"/>
    <n v="2"/>
    <n v="19"/>
    <n v="50"/>
    <n v="0"/>
    <n v="950"/>
    <x v="8"/>
    <x v="5"/>
    <x v="8"/>
    <n v="1"/>
    <x v="6"/>
    <x v="1"/>
    <n v="9"/>
    <x v="1"/>
  </r>
  <r>
    <n v="10641"/>
    <n v="40"/>
    <n v="18.399999999999999"/>
    <n v="60"/>
    <n v="0"/>
    <n v="1104"/>
    <x v="8"/>
    <x v="5"/>
    <x v="8"/>
    <n v="8"/>
    <x v="3"/>
    <x v="1"/>
    <n v="9"/>
    <x v="1"/>
  </r>
  <r>
    <n v="10642"/>
    <n v="21"/>
    <n v="10"/>
    <n v="30"/>
    <n v="0.2"/>
    <n v="240"/>
    <x v="51"/>
    <x v="17"/>
    <x v="42"/>
    <n v="3"/>
    <x v="5"/>
    <x v="1"/>
    <n v="9"/>
    <x v="1"/>
  </r>
  <r>
    <n v="10642"/>
    <n v="61"/>
    <n v="28.5"/>
    <n v="20"/>
    <n v="0.2"/>
    <n v="456"/>
    <x v="51"/>
    <x v="17"/>
    <x v="42"/>
    <n v="2"/>
    <x v="4"/>
    <x v="1"/>
    <n v="9"/>
    <x v="1"/>
  </r>
  <r>
    <n v="10643"/>
    <n v="28"/>
    <n v="45.6"/>
    <n v="15"/>
    <n v="0.25"/>
    <n v="513"/>
    <x v="85"/>
    <x v="1"/>
    <x v="67"/>
    <n v="7"/>
    <x v="2"/>
    <x v="1"/>
    <n v="9"/>
    <x v="1"/>
  </r>
  <r>
    <n v="10643"/>
    <n v="39"/>
    <n v="18"/>
    <n v="21"/>
    <n v="0.25"/>
    <n v="283.5"/>
    <x v="85"/>
    <x v="1"/>
    <x v="67"/>
    <n v="1"/>
    <x v="6"/>
    <x v="1"/>
    <n v="9"/>
    <x v="1"/>
  </r>
  <r>
    <n v="10643"/>
    <n v="46"/>
    <n v="12"/>
    <n v="2"/>
    <n v="0.25"/>
    <n v="18"/>
    <x v="85"/>
    <x v="1"/>
    <x v="67"/>
    <n v="8"/>
    <x v="3"/>
    <x v="1"/>
    <n v="9"/>
    <x v="1"/>
  </r>
  <r>
    <n v="10644"/>
    <n v="18"/>
    <n v="62.5"/>
    <n v="4"/>
    <n v="0.1"/>
    <n v="225"/>
    <x v="7"/>
    <x v="2"/>
    <x v="7"/>
    <n v="8"/>
    <x v="3"/>
    <x v="1"/>
    <n v="9"/>
    <x v="1"/>
  </r>
  <r>
    <n v="10644"/>
    <n v="43"/>
    <n v="46"/>
    <n v="20"/>
    <n v="0"/>
    <n v="920"/>
    <x v="7"/>
    <x v="2"/>
    <x v="7"/>
    <n v="1"/>
    <x v="6"/>
    <x v="1"/>
    <n v="9"/>
    <x v="1"/>
  </r>
  <r>
    <n v="10644"/>
    <n v="46"/>
    <n v="12"/>
    <n v="21"/>
    <n v="0.1"/>
    <n v="226.8"/>
    <x v="7"/>
    <x v="2"/>
    <x v="7"/>
    <n v="8"/>
    <x v="3"/>
    <x v="1"/>
    <n v="9"/>
    <x v="1"/>
  </r>
  <r>
    <n v="10645"/>
    <n v="18"/>
    <n v="62.5"/>
    <n v="20"/>
    <n v="0"/>
    <n v="1250"/>
    <x v="2"/>
    <x v="2"/>
    <x v="2"/>
    <n v="8"/>
    <x v="3"/>
    <x v="1"/>
    <n v="9"/>
    <x v="1"/>
  </r>
  <r>
    <n v="10645"/>
    <n v="36"/>
    <n v="19"/>
    <n v="15"/>
    <n v="0"/>
    <n v="285"/>
    <x v="2"/>
    <x v="2"/>
    <x v="2"/>
    <n v="8"/>
    <x v="3"/>
    <x v="1"/>
    <n v="9"/>
    <x v="1"/>
  </r>
  <r>
    <n v="10646"/>
    <n v="1"/>
    <n v="18"/>
    <n v="15"/>
    <n v="0.25"/>
    <n v="202.5"/>
    <x v="34"/>
    <x v="14"/>
    <x v="30"/>
    <n v="1"/>
    <x v="6"/>
    <x v="1"/>
    <n v="9"/>
    <x v="1"/>
  </r>
  <r>
    <n v="10646"/>
    <n v="10"/>
    <n v="31"/>
    <n v="18"/>
    <n v="0.25"/>
    <n v="418.5"/>
    <x v="34"/>
    <x v="14"/>
    <x v="30"/>
    <n v="8"/>
    <x v="3"/>
    <x v="1"/>
    <n v="9"/>
    <x v="1"/>
  </r>
  <r>
    <n v="10646"/>
    <n v="71"/>
    <n v="21.5"/>
    <n v="30"/>
    <n v="0.25"/>
    <n v="483.75"/>
    <x v="34"/>
    <x v="14"/>
    <x v="30"/>
    <n v="4"/>
    <x v="0"/>
    <x v="1"/>
    <n v="9"/>
    <x v="1"/>
  </r>
  <r>
    <n v="10646"/>
    <n v="77"/>
    <n v="13"/>
    <n v="35"/>
    <n v="0.25"/>
    <n v="341.25"/>
    <x v="34"/>
    <x v="14"/>
    <x v="30"/>
    <n v="2"/>
    <x v="4"/>
    <x v="1"/>
    <n v="9"/>
    <x v="1"/>
  </r>
  <r>
    <n v="10647"/>
    <n v="19"/>
    <n v="9.1999999999999993"/>
    <n v="30"/>
    <n v="0"/>
    <n v="276"/>
    <x v="12"/>
    <x v="2"/>
    <x v="2"/>
    <n v="3"/>
    <x v="5"/>
    <x v="1"/>
    <n v="9"/>
    <x v="1"/>
  </r>
  <r>
    <n v="10647"/>
    <n v="39"/>
    <n v="18"/>
    <n v="20"/>
    <n v="0"/>
    <n v="360"/>
    <x v="12"/>
    <x v="2"/>
    <x v="2"/>
    <n v="1"/>
    <x v="6"/>
    <x v="1"/>
    <n v="9"/>
    <x v="1"/>
  </r>
  <r>
    <n v="10648"/>
    <n v="22"/>
    <n v="21"/>
    <n v="15"/>
    <n v="0"/>
    <n v="315"/>
    <x v="29"/>
    <x v="2"/>
    <x v="2"/>
    <n v="5"/>
    <x v="1"/>
    <x v="1"/>
    <n v="9"/>
    <x v="1"/>
  </r>
  <r>
    <n v="10648"/>
    <n v="24"/>
    <n v="4.5"/>
    <n v="15"/>
    <n v="0.15"/>
    <n v="57.375"/>
    <x v="29"/>
    <x v="2"/>
    <x v="2"/>
    <n v="1"/>
    <x v="6"/>
    <x v="1"/>
    <n v="9"/>
    <x v="1"/>
  </r>
  <r>
    <n v="10649"/>
    <n v="28"/>
    <n v="45.6"/>
    <n v="20"/>
    <n v="0"/>
    <n v="912"/>
    <x v="80"/>
    <x v="3"/>
    <x v="62"/>
    <n v="7"/>
    <x v="2"/>
    <x v="1"/>
    <n v="9"/>
    <x v="1"/>
  </r>
  <r>
    <n v="10649"/>
    <n v="72"/>
    <n v="34.799999999999997"/>
    <n v="15"/>
    <n v="0"/>
    <n v="522"/>
    <x v="80"/>
    <x v="3"/>
    <x v="62"/>
    <n v="4"/>
    <x v="0"/>
    <x v="1"/>
    <n v="9"/>
    <x v="1"/>
  </r>
  <r>
    <n v="10650"/>
    <n v="30"/>
    <n v="25.89"/>
    <n v="30"/>
    <n v="0"/>
    <n v="776.7"/>
    <x v="52"/>
    <x v="2"/>
    <x v="29"/>
    <n v="8"/>
    <x v="3"/>
    <x v="1"/>
    <n v="9"/>
    <x v="1"/>
  </r>
  <r>
    <n v="10650"/>
    <n v="53"/>
    <n v="32.799999999999997"/>
    <n v="25"/>
    <n v="0.05"/>
    <n v="778.99999999999989"/>
    <x v="52"/>
    <x v="2"/>
    <x v="29"/>
    <n v="6"/>
    <x v="7"/>
    <x v="1"/>
    <n v="9"/>
    <x v="1"/>
  </r>
  <r>
    <n v="10650"/>
    <n v="54"/>
    <n v="7.45"/>
    <n v="30"/>
    <n v="0"/>
    <n v="223.5"/>
    <x v="52"/>
    <x v="2"/>
    <x v="29"/>
    <n v="6"/>
    <x v="7"/>
    <x v="1"/>
    <n v="9"/>
    <x v="1"/>
  </r>
  <r>
    <n v="10651"/>
    <n v="19"/>
    <n v="9.1999999999999993"/>
    <n v="12"/>
    <n v="0.25"/>
    <n v="82.8"/>
    <x v="35"/>
    <x v="1"/>
    <x v="31"/>
    <n v="3"/>
    <x v="5"/>
    <x v="2"/>
    <n v="10"/>
    <x v="1"/>
  </r>
  <r>
    <n v="10651"/>
    <n v="22"/>
    <n v="21"/>
    <n v="20"/>
    <n v="0.25"/>
    <n v="315"/>
    <x v="35"/>
    <x v="1"/>
    <x v="31"/>
    <n v="5"/>
    <x v="1"/>
    <x v="2"/>
    <n v="10"/>
    <x v="1"/>
  </r>
  <r>
    <n v="10652"/>
    <n v="30"/>
    <n v="25.89"/>
    <n v="2"/>
    <n v="0.25"/>
    <n v="38.835000000000001"/>
    <x v="71"/>
    <x v="2"/>
    <x v="57"/>
    <n v="8"/>
    <x v="3"/>
    <x v="2"/>
    <n v="10"/>
    <x v="1"/>
  </r>
  <r>
    <n v="10652"/>
    <n v="42"/>
    <n v="14"/>
    <n v="20"/>
    <n v="0"/>
    <n v="280"/>
    <x v="71"/>
    <x v="2"/>
    <x v="57"/>
    <n v="5"/>
    <x v="1"/>
    <x v="2"/>
    <n v="10"/>
    <x v="1"/>
  </r>
  <r>
    <n v="10653"/>
    <n v="16"/>
    <n v="17.45"/>
    <n v="30"/>
    <n v="0.1"/>
    <n v="471.15000000000003"/>
    <x v="17"/>
    <x v="1"/>
    <x v="16"/>
    <n v="3"/>
    <x v="5"/>
    <x v="2"/>
    <n v="10"/>
    <x v="1"/>
  </r>
  <r>
    <n v="10653"/>
    <n v="60"/>
    <n v="34"/>
    <n v="20"/>
    <n v="0.1"/>
    <n v="612"/>
    <x v="17"/>
    <x v="1"/>
    <x v="16"/>
    <n v="4"/>
    <x v="0"/>
    <x v="2"/>
    <n v="10"/>
    <x v="1"/>
  </r>
  <r>
    <n v="10654"/>
    <n v="4"/>
    <n v="22"/>
    <n v="12"/>
    <n v="0.1"/>
    <n v="237.6"/>
    <x v="25"/>
    <x v="9"/>
    <x v="23"/>
    <n v="2"/>
    <x v="4"/>
    <x v="2"/>
    <n v="10"/>
    <x v="1"/>
  </r>
  <r>
    <n v="10654"/>
    <n v="39"/>
    <n v="18"/>
    <n v="20"/>
    <n v="0.1"/>
    <n v="324"/>
    <x v="25"/>
    <x v="9"/>
    <x v="23"/>
    <n v="1"/>
    <x v="6"/>
    <x v="2"/>
    <n v="10"/>
    <x v="1"/>
  </r>
  <r>
    <n v="10654"/>
    <n v="54"/>
    <n v="7.45"/>
    <n v="6"/>
    <n v="0.1"/>
    <n v="40.230000000000004"/>
    <x v="25"/>
    <x v="9"/>
    <x v="23"/>
    <n v="6"/>
    <x v="7"/>
    <x v="2"/>
    <n v="10"/>
    <x v="1"/>
  </r>
  <r>
    <n v="10655"/>
    <n v="41"/>
    <n v="9.65"/>
    <n v="20"/>
    <n v="0.2"/>
    <n v="154.4"/>
    <x v="30"/>
    <x v="11"/>
    <x v="27"/>
    <n v="8"/>
    <x v="3"/>
    <x v="2"/>
    <n v="10"/>
    <x v="1"/>
  </r>
  <r>
    <n v="10656"/>
    <n v="14"/>
    <n v="23.25"/>
    <n v="3"/>
    <n v="0.1"/>
    <n v="62.774999999999999"/>
    <x v="79"/>
    <x v="8"/>
    <x v="61"/>
    <n v="7"/>
    <x v="2"/>
    <x v="2"/>
    <n v="10"/>
    <x v="1"/>
  </r>
  <r>
    <n v="10656"/>
    <n v="44"/>
    <n v="19.45"/>
    <n v="28"/>
    <n v="0.1"/>
    <n v="490.14000000000004"/>
    <x v="79"/>
    <x v="8"/>
    <x v="61"/>
    <n v="2"/>
    <x v="4"/>
    <x v="2"/>
    <n v="10"/>
    <x v="1"/>
  </r>
  <r>
    <n v="10656"/>
    <n v="47"/>
    <n v="9.5"/>
    <n v="6"/>
    <n v="0.1"/>
    <n v="51.300000000000004"/>
    <x v="79"/>
    <x v="8"/>
    <x v="61"/>
    <n v="3"/>
    <x v="5"/>
    <x v="2"/>
    <n v="10"/>
    <x v="1"/>
  </r>
  <r>
    <n v="10657"/>
    <n v="15"/>
    <n v="15.5"/>
    <n v="50"/>
    <n v="0"/>
    <n v="775"/>
    <x v="45"/>
    <x v="8"/>
    <x v="38"/>
    <n v="2"/>
    <x v="4"/>
    <x v="2"/>
    <n v="10"/>
    <x v="1"/>
  </r>
  <r>
    <n v="10657"/>
    <n v="41"/>
    <n v="9.65"/>
    <n v="24"/>
    <n v="0"/>
    <n v="231.60000000000002"/>
    <x v="45"/>
    <x v="8"/>
    <x v="38"/>
    <n v="8"/>
    <x v="3"/>
    <x v="2"/>
    <n v="10"/>
    <x v="1"/>
  </r>
  <r>
    <n v="10657"/>
    <n v="46"/>
    <n v="12"/>
    <n v="45"/>
    <n v="0"/>
    <n v="540"/>
    <x v="45"/>
    <x v="8"/>
    <x v="38"/>
    <n v="8"/>
    <x v="3"/>
    <x v="2"/>
    <n v="10"/>
    <x v="1"/>
  </r>
  <r>
    <n v="10657"/>
    <n v="47"/>
    <n v="9.5"/>
    <n v="10"/>
    <n v="0"/>
    <n v="95"/>
    <x v="45"/>
    <x v="8"/>
    <x v="38"/>
    <n v="3"/>
    <x v="5"/>
    <x v="2"/>
    <n v="10"/>
    <x v="1"/>
  </r>
  <r>
    <n v="10657"/>
    <n v="56"/>
    <n v="38"/>
    <n v="45"/>
    <n v="0"/>
    <n v="1710"/>
    <x v="45"/>
    <x v="8"/>
    <x v="38"/>
    <n v="5"/>
    <x v="1"/>
    <x v="2"/>
    <n v="10"/>
    <x v="1"/>
  </r>
  <r>
    <n v="10657"/>
    <n v="60"/>
    <n v="34"/>
    <n v="30"/>
    <n v="0"/>
    <n v="1020"/>
    <x v="45"/>
    <x v="8"/>
    <x v="38"/>
    <n v="4"/>
    <x v="0"/>
    <x v="2"/>
    <n v="10"/>
    <x v="1"/>
  </r>
  <r>
    <n v="10658"/>
    <n v="21"/>
    <n v="10"/>
    <n v="60"/>
    <n v="0"/>
    <n v="600"/>
    <x v="21"/>
    <x v="1"/>
    <x v="20"/>
    <n v="3"/>
    <x v="5"/>
    <x v="2"/>
    <n v="10"/>
    <x v="1"/>
  </r>
  <r>
    <n v="10658"/>
    <n v="40"/>
    <n v="18.399999999999999"/>
    <n v="70"/>
    <n v="0.05"/>
    <n v="1223.5999999999999"/>
    <x v="21"/>
    <x v="1"/>
    <x v="20"/>
    <n v="8"/>
    <x v="3"/>
    <x v="2"/>
    <n v="10"/>
    <x v="1"/>
  </r>
  <r>
    <n v="10658"/>
    <n v="60"/>
    <n v="34"/>
    <n v="55"/>
    <n v="0.05"/>
    <n v="1776.5"/>
    <x v="21"/>
    <x v="1"/>
    <x v="20"/>
    <n v="4"/>
    <x v="0"/>
    <x v="2"/>
    <n v="10"/>
    <x v="1"/>
  </r>
  <r>
    <n v="10658"/>
    <n v="77"/>
    <n v="13"/>
    <n v="70"/>
    <n v="0.05"/>
    <n v="864.5"/>
    <x v="21"/>
    <x v="1"/>
    <x v="20"/>
    <n v="2"/>
    <x v="4"/>
    <x v="2"/>
    <n v="10"/>
    <x v="1"/>
  </r>
  <r>
    <n v="10659"/>
    <n v="31"/>
    <n v="12.5"/>
    <n v="20"/>
    <n v="0.05"/>
    <n v="237.5"/>
    <x v="62"/>
    <x v="2"/>
    <x v="29"/>
    <n v="4"/>
    <x v="0"/>
    <x v="2"/>
    <n v="10"/>
    <x v="1"/>
  </r>
  <r>
    <n v="10659"/>
    <n v="40"/>
    <n v="18.399999999999999"/>
    <n v="24"/>
    <n v="0.05"/>
    <n v="419.51999999999992"/>
    <x v="62"/>
    <x v="2"/>
    <x v="29"/>
    <n v="8"/>
    <x v="3"/>
    <x v="2"/>
    <n v="10"/>
    <x v="1"/>
  </r>
  <r>
    <n v="10659"/>
    <n v="70"/>
    <n v="15"/>
    <n v="40"/>
    <n v="0.05"/>
    <n v="570"/>
    <x v="62"/>
    <x v="2"/>
    <x v="29"/>
    <n v="1"/>
    <x v="6"/>
    <x v="2"/>
    <n v="10"/>
    <x v="1"/>
  </r>
  <r>
    <n v="10660"/>
    <n v="20"/>
    <n v="81"/>
    <n v="21"/>
    <n v="0"/>
    <n v="1701"/>
    <x v="64"/>
    <x v="8"/>
    <x v="50"/>
    <n v="3"/>
    <x v="5"/>
    <x v="2"/>
    <n v="10"/>
    <x v="1"/>
  </r>
  <r>
    <n v="10661"/>
    <n v="39"/>
    <n v="18"/>
    <n v="3"/>
    <n v="0.2"/>
    <n v="43.2"/>
    <x v="34"/>
    <x v="14"/>
    <x v="30"/>
    <n v="1"/>
    <x v="6"/>
    <x v="2"/>
    <n v="10"/>
    <x v="1"/>
  </r>
  <r>
    <n v="10661"/>
    <n v="58"/>
    <n v="13.25"/>
    <n v="49"/>
    <n v="0.2"/>
    <n v="519.4"/>
    <x v="34"/>
    <x v="14"/>
    <x v="30"/>
    <n v="8"/>
    <x v="3"/>
    <x v="2"/>
    <n v="10"/>
    <x v="1"/>
  </r>
  <r>
    <n v="10662"/>
    <n v="68"/>
    <n v="12.5"/>
    <n v="10"/>
    <n v="0"/>
    <n v="125"/>
    <x v="38"/>
    <x v="8"/>
    <x v="34"/>
    <n v="3"/>
    <x v="5"/>
    <x v="2"/>
    <n v="10"/>
    <x v="1"/>
  </r>
  <r>
    <n v="10663"/>
    <n v="40"/>
    <n v="18.399999999999999"/>
    <n v="30"/>
    <n v="0.05"/>
    <n v="524.4"/>
    <x v="48"/>
    <x v="0"/>
    <x v="40"/>
    <n v="8"/>
    <x v="3"/>
    <x v="2"/>
    <n v="10"/>
    <x v="1"/>
  </r>
  <r>
    <n v="10663"/>
    <n v="42"/>
    <n v="14"/>
    <n v="30"/>
    <n v="0.05"/>
    <n v="399"/>
    <x v="48"/>
    <x v="0"/>
    <x v="40"/>
    <n v="5"/>
    <x v="1"/>
    <x v="2"/>
    <n v="10"/>
    <x v="1"/>
  </r>
  <r>
    <n v="10663"/>
    <n v="51"/>
    <n v="53"/>
    <n v="20"/>
    <n v="0.05"/>
    <n v="1007"/>
    <x v="48"/>
    <x v="0"/>
    <x v="40"/>
    <n v="7"/>
    <x v="2"/>
    <x v="2"/>
    <n v="10"/>
    <x v="1"/>
  </r>
  <r>
    <n v="10664"/>
    <n v="10"/>
    <n v="31"/>
    <n v="24"/>
    <n v="0.15"/>
    <n v="632.4"/>
    <x v="47"/>
    <x v="15"/>
    <x v="39"/>
    <n v="8"/>
    <x v="3"/>
    <x v="2"/>
    <n v="10"/>
    <x v="1"/>
  </r>
  <r>
    <n v="10664"/>
    <n v="56"/>
    <n v="38"/>
    <n v="12"/>
    <n v="0.15"/>
    <n v="387.59999999999997"/>
    <x v="47"/>
    <x v="15"/>
    <x v="39"/>
    <n v="5"/>
    <x v="1"/>
    <x v="2"/>
    <n v="10"/>
    <x v="1"/>
  </r>
  <r>
    <n v="10664"/>
    <n v="65"/>
    <n v="21.05"/>
    <n v="15"/>
    <n v="0.15"/>
    <n v="268.38749999999999"/>
    <x v="47"/>
    <x v="15"/>
    <x v="39"/>
    <n v="2"/>
    <x v="4"/>
    <x v="2"/>
    <n v="10"/>
    <x v="1"/>
  </r>
  <r>
    <n v="10665"/>
    <n v="51"/>
    <n v="53"/>
    <n v="20"/>
    <n v="0"/>
    <n v="1060"/>
    <x v="38"/>
    <x v="8"/>
    <x v="34"/>
    <n v="7"/>
    <x v="2"/>
    <x v="2"/>
    <n v="10"/>
    <x v="1"/>
  </r>
  <r>
    <n v="10665"/>
    <n v="59"/>
    <n v="55"/>
    <n v="1"/>
    <n v="0"/>
    <n v="55"/>
    <x v="38"/>
    <x v="8"/>
    <x v="34"/>
    <n v="4"/>
    <x v="0"/>
    <x v="2"/>
    <n v="10"/>
    <x v="1"/>
  </r>
  <r>
    <n v="10665"/>
    <n v="76"/>
    <n v="18"/>
    <n v="10"/>
    <n v="0"/>
    <n v="180"/>
    <x v="38"/>
    <x v="8"/>
    <x v="34"/>
    <n v="1"/>
    <x v="6"/>
    <x v="2"/>
    <n v="10"/>
    <x v="1"/>
  </r>
  <r>
    <n v="10666"/>
    <n v="29"/>
    <n v="123.79"/>
    <n v="36"/>
    <n v="0"/>
    <n v="4456.4400000000005"/>
    <x v="6"/>
    <x v="4"/>
    <x v="6"/>
    <n v="6"/>
    <x v="7"/>
    <x v="2"/>
    <n v="10"/>
    <x v="1"/>
  </r>
  <r>
    <n v="10666"/>
    <n v="65"/>
    <n v="21.05"/>
    <n v="10"/>
    <n v="0"/>
    <n v="210.5"/>
    <x v="6"/>
    <x v="4"/>
    <x v="6"/>
    <n v="2"/>
    <x v="4"/>
    <x v="2"/>
    <n v="10"/>
    <x v="1"/>
  </r>
  <r>
    <n v="10667"/>
    <n v="69"/>
    <n v="36"/>
    <n v="45"/>
    <n v="0.2"/>
    <n v="1296"/>
    <x v="9"/>
    <x v="6"/>
    <x v="9"/>
    <n v="4"/>
    <x v="0"/>
    <x v="2"/>
    <n v="10"/>
    <x v="1"/>
  </r>
  <r>
    <n v="10667"/>
    <n v="71"/>
    <n v="21.5"/>
    <n v="14"/>
    <n v="0.2"/>
    <n v="240.8"/>
    <x v="9"/>
    <x v="6"/>
    <x v="9"/>
    <n v="4"/>
    <x v="0"/>
    <x v="2"/>
    <n v="10"/>
    <x v="1"/>
  </r>
  <r>
    <n v="10668"/>
    <n v="31"/>
    <n v="12.5"/>
    <n v="8"/>
    <n v="0.1"/>
    <n v="90"/>
    <x v="35"/>
    <x v="1"/>
    <x v="31"/>
    <n v="4"/>
    <x v="0"/>
    <x v="2"/>
    <n v="10"/>
    <x v="1"/>
  </r>
  <r>
    <n v="10668"/>
    <n v="55"/>
    <n v="24"/>
    <n v="4"/>
    <n v="0.1"/>
    <n v="86.4"/>
    <x v="35"/>
    <x v="1"/>
    <x v="31"/>
    <n v="6"/>
    <x v="7"/>
    <x v="2"/>
    <n v="10"/>
    <x v="1"/>
  </r>
  <r>
    <n v="10668"/>
    <n v="64"/>
    <n v="33.25"/>
    <n v="15"/>
    <n v="0.1"/>
    <n v="448.875"/>
    <x v="35"/>
    <x v="1"/>
    <x v="31"/>
    <n v="5"/>
    <x v="1"/>
    <x v="2"/>
    <n v="10"/>
    <x v="1"/>
  </r>
  <r>
    <n v="10669"/>
    <n v="36"/>
    <n v="19"/>
    <n v="30"/>
    <n v="0"/>
    <n v="570"/>
    <x v="51"/>
    <x v="17"/>
    <x v="42"/>
    <n v="8"/>
    <x v="3"/>
    <x v="2"/>
    <n v="10"/>
    <x v="1"/>
  </r>
  <r>
    <n v="10670"/>
    <n v="23"/>
    <n v="9"/>
    <n v="32"/>
    <n v="0"/>
    <n v="288"/>
    <x v="17"/>
    <x v="1"/>
    <x v="16"/>
    <n v="5"/>
    <x v="1"/>
    <x v="2"/>
    <n v="10"/>
    <x v="1"/>
  </r>
  <r>
    <n v="10670"/>
    <n v="46"/>
    <n v="12"/>
    <n v="60"/>
    <n v="0"/>
    <n v="720"/>
    <x v="17"/>
    <x v="1"/>
    <x v="16"/>
    <n v="8"/>
    <x v="3"/>
    <x v="2"/>
    <n v="10"/>
    <x v="1"/>
  </r>
  <r>
    <n v="10670"/>
    <n v="67"/>
    <n v="14"/>
    <n v="25"/>
    <n v="0"/>
    <n v="350"/>
    <x v="17"/>
    <x v="1"/>
    <x v="16"/>
    <n v="1"/>
    <x v="6"/>
    <x v="2"/>
    <n v="10"/>
    <x v="1"/>
  </r>
  <r>
    <n v="10670"/>
    <n v="73"/>
    <n v="15"/>
    <n v="50"/>
    <n v="0"/>
    <n v="750"/>
    <x v="17"/>
    <x v="1"/>
    <x v="16"/>
    <n v="8"/>
    <x v="3"/>
    <x v="2"/>
    <n v="10"/>
    <x v="1"/>
  </r>
  <r>
    <n v="10670"/>
    <n v="75"/>
    <n v="7.75"/>
    <n v="25"/>
    <n v="0"/>
    <n v="193.75"/>
    <x v="17"/>
    <x v="1"/>
    <x v="16"/>
    <n v="1"/>
    <x v="6"/>
    <x v="2"/>
    <n v="10"/>
    <x v="1"/>
  </r>
  <r>
    <n v="10671"/>
    <n v="16"/>
    <n v="17.45"/>
    <n v="10"/>
    <n v="0"/>
    <n v="174.5"/>
    <x v="86"/>
    <x v="0"/>
    <x v="35"/>
    <n v="3"/>
    <x v="5"/>
    <x v="2"/>
    <n v="10"/>
    <x v="1"/>
  </r>
  <r>
    <n v="10671"/>
    <n v="62"/>
    <n v="49.3"/>
    <n v="10"/>
    <n v="0"/>
    <n v="493"/>
    <x v="86"/>
    <x v="0"/>
    <x v="35"/>
    <n v="3"/>
    <x v="5"/>
    <x v="2"/>
    <n v="10"/>
    <x v="1"/>
  </r>
  <r>
    <n v="10671"/>
    <n v="65"/>
    <n v="21.05"/>
    <n v="12"/>
    <n v="0"/>
    <n v="252.60000000000002"/>
    <x v="86"/>
    <x v="0"/>
    <x v="35"/>
    <n v="2"/>
    <x v="4"/>
    <x v="2"/>
    <n v="10"/>
    <x v="1"/>
  </r>
  <r>
    <n v="10672"/>
    <n v="38"/>
    <n v="263.5"/>
    <n v="15"/>
    <n v="0.1"/>
    <n v="3557.25"/>
    <x v="25"/>
    <x v="9"/>
    <x v="23"/>
    <n v="1"/>
    <x v="6"/>
    <x v="2"/>
    <n v="10"/>
    <x v="1"/>
  </r>
  <r>
    <n v="10672"/>
    <n v="71"/>
    <n v="21.5"/>
    <n v="12"/>
    <n v="0"/>
    <n v="258"/>
    <x v="25"/>
    <x v="9"/>
    <x v="23"/>
    <n v="4"/>
    <x v="0"/>
    <x v="2"/>
    <n v="10"/>
    <x v="1"/>
  </r>
  <r>
    <n v="10673"/>
    <n v="16"/>
    <n v="17.45"/>
    <n v="3"/>
    <n v="0"/>
    <n v="52.349999999999994"/>
    <x v="83"/>
    <x v="10"/>
    <x v="65"/>
    <n v="3"/>
    <x v="5"/>
    <x v="2"/>
    <n v="10"/>
    <x v="1"/>
  </r>
  <r>
    <n v="10673"/>
    <n v="42"/>
    <n v="14"/>
    <n v="6"/>
    <n v="0"/>
    <n v="84"/>
    <x v="83"/>
    <x v="10"/>
    <x v="65"/>
    <n v="5"/>
    <x v="1"/>
    <x v="2"/>
    <n v="10"/>
    <x v="1"/>
  </r>
  <r>
    <n v="10673"/>
    <n v="43"/>
    <n v="46"/>
    <n v="6"/>
    <n v="0"/>
    <n v="276"/>
    <x v="83"/>
    <x v="10"/>
    <x v="65"/>
    <n v="1"/>
    <x v="6"/>
    <x v="2"/>
    <n v="10"/>
    <x v="1"/>
  </r>
  <r>
    <n v="10674"/>
    <n v="23"/>
    <n v="9"/>
    <n v="5"/>
    <n v="0"/>
    <n v="45"/>
    <x v="42"/>
    <x v="13"/>
    <x v="36"/>
    <n v="5"/>
    <x v="1"/>
    <x v="2"/>
    <n v="10"/>
    <x v="1"/>
  </r>
  <r>
    <n v="10675"/>
    <n v="14"/>
    <n v="23.25"/>
    <n v="30"/>
    <n v="0"/>
    <n v="697.5"/>
    <x v="17"/>
    <x v="1"/>
    <x v="16"/>
    <n v="7"/>
    <x v="2"/>
    <x v="2"/>
    <n v="10"/>
    <x v="1"/>
  </r>
  <r>
    <n v="10675"/>
    <n v="53"/>
    <n v="32.799999999999997"/>
    <n v="10"/>
    <n v="0"/>
    <n v="328"/>
    <x v="17"/>
    <x v="1"/>
    <x v="16"/>
    <n v="6"/>
    <x v="7"/>
    <x v="2"/>
    <n v="10"/>
    <x v="1"/>
  </r>
  <r>
    <n v="10675"/>
    <n v="58"/>
    <n v="13.25"/>
    <n v="30"/>
    <n v="0"/>
    <n v="397.5"/>
    <x v="17"/>
    <x v="1"/>
    <x v="16"/>
    <n v="8"/>
    <x v="3"/>
    <x v="2"/>
    <n v="10"/>
    <x v="1"/>
  </r>
  <r>
    <n v="10676"/>
    <n v="10"/>
    <n v="31"/>
    <n v="2"/>
    <n v="0"/>
    <n v="62"/>
    <x v="23"/>
    <x v="7"/>
    <x v="10"/>
    <n v="8"/>
    <x v="3"/>
    <x v="2"/>
    <n v="10"/>
    <x v="1"/>
  </r>
  <r>
    <n v="10676"/>
    <n v="19"/>
    <n v="9.1999999999999993"/>
    <n v="7"/>
    <n v="0"/>
    <n v="64.399999999999991"/>
    <x v="23"/>
    <x v="7"/>
    <x v="10"/>
    <n v="3"/>
    <x v="5"/>
    <x v="2"/>
    <n v="10"/>
    <x v="1"/>
  </r>
  <r>
    <n v="10676"/>
    <n v="44"/>
    <n v="19.45"/>
    <n v="21"/>
    <n v="0"/>
    <n v="408.45"/>
    <x v="23"/>
    <x v="7"/>
    <x v="10"/>
    <n v="2"/>
    <x v="4"/>
    <x v="2"/>
    <n v="10"/>
    <x v="1"/>
  </r>
  <r>
    <n v="10677"/>
    <n v="26"/>
    <n v="31.23"/>
    <n v="30"/>
    <n v="0.15"/>
    <n v="796.36500000000001"/>
    <x v="59"/>
    <x v="7"/>
    <x v="10"/>
    <n v="3"/>
    <x v="5"/>
    <x v="2"/>
    <n v="10"/>
    <x v="1"/>
  </r>
  <r>
    <n v="10677"/>
    <n v="33"/>
    <n v="2.5"/>
    <n v="8"/>
    <n v="0.15"/>
    <n v="17"/>
    <x v="59"/>
    <x v="7"/>
    <x v="10"/>
    <n v="4"/>
    <x v="0"/>
    <x v="2"/>
    <n v="10"/>
    <x v="1"/>
  </r>
  <r>
    <n v="10678"/>
    <n v="12"/>
    <n v="38"/>
    <n v="100"/>
    <n v="0"/>
    <n v="3800"/>
    <x v="45"/>
    <x v="8"/>
    <x v="38"/>
    <n v="4"/>
    <x v="0"/>
    <x v="2"/>
    <n v="10"/>
    <x v="1"/>
  </r>
  <r>
    <n v="10678"/>
    <n v="33"/>
    <n v="2.5"/>
    <n v="30"/>
    <n v="0"/>
    <n v="75"/>
    <x v="45"/>
    <x v="8"/>
    <x v="38"/>
    <n v="4"/>
    <x v="0"/>
    <x v="2"/>
    <n v="10"/>
    <x v="1"/>
  </r>
  <r>
    <n v="10678"/>
    <n v="41"/>
    <n v="9.65"/>
    <n v="120"/>
    <n v="0"/>
    <n v="1158"/>
    <x v="45"/>
    <x v="8"/>
    <x v="38"/>
    <n v="8"/>
    <x v="3"/>
    <x v="2"/>
    <n v="10"/>
    <x v="1"/>
  </r>
  <r>
    <n v="10678"/>
    <n v="54"/>
    <n v="7.45"/>
    <n v="30"/>
    <n v="0"/>
    <n v="223.5"/>
    <x v="45"/>
    <x v="8"/>
    <x v="38"/>
    <n v="6"/>
    <x v="7"/>
    <x v="2"/>
    <n v="10"/>
    <x v="1"/>
  </r>
  <r>
    <n v="10679"/>
    <n v="59"/>
    <n v="55"/>
    <n v="12"/>
    <n v="0"/>
    <n v="660"/>
    <x v="15"/>
    <x v="0"/>
    <x v="14"/>
    <n v="4"/>
    <x v="0"/>
    <x v="2"/>
    <n v="10"/>
    <x v="1"/>
  </r>
  <r>
    <n v="10680"/>
    <n v="16"/>
    <n v="17.45"/>
    <n v="50"/>
    <n v="0.25"/>
    <n v="654.375"/>
    <x v="37"/>
    <x v="8"/>
    <x v="33"/>
    <n v="3"/>
    <x v="5"/>
    <x v="2"/>
    <n v="10"/>
    <x v="1"/>
  </r>
  <r>
    <n v="10680"/>
    <n v="31"/>
    <n v="12.5"/>
    <n v="20"/>
    <n v="0.25"/>
    <n v="187.5"/>
    <x v="37"/>
    <x v="8"/>
    <x v="33"/>
    <n v="4"/>
    <x v="0"/>
    <x v="2"/>
    <n v="10"/>
    <x v="1"/>
  </r>
  <r>
    <n v="10680"/>
    <n v="42"/>
    <n v="14"/>
    <n v="40"/>
    <n v="0.25"/>
    <n v="420"/>
    <x v="37"/>
    <x v="8"/>
    <x v="33"/>
    <n v="5"/>
    <x v="1"/>
    <x v="2"/>
    <n v="10"/>
    <x v="1"/>
  </r>
  <r>
    <n v="10681"/>
    <n v="19"/>
    <n v="9.1999999999999993"/>
    <n v="30"/>
    <n v="0.1"/>
    <n v="248.4"/>
    <x v="79"/>
    <x v="8"/>
    <x v="61"/>
    <n v="3"/>
    <x v="5"/>
    <x v="2"/>
    <n v="10"/>
    <x v="1"/>
  </r>
  <r>
    <n v="10681"/>
    <n v="21"/>
    <n v="10"/>
    <n v="12"/>
    <n v="0.1"/>
    <n v="108"/>
    <x v="79"/>
    <x v="8"/>
    <x v="61"/>
    <n v="3"/>
    <x v="5"/>
    <x v="2"/>
    <n v="10"/>
    <x v="1"/>
  </r>
  <r>
    <n v="10681"/>
    <n v="64"/>
    <n v="33.25"/>
    <n v="28"/>
    <n v="0"/>
    <n v="931"/>
    <x v="79"/>
    <x v="8"/>
    <x v="61"/>
    <n v="5"/>
    <x v="1"/>
    <x v="2"/>
    <n v="10"/>
    <x v="1"/>
  </r>
  <r>
    <n v="10682"/>
    <n v="33"/>
    <n v="2.5"/>
    <n v="30"/>
    <n v="0"/>
    <n v="75"/>
    <x v="59"/>
    <x v="7"/>
    <x v="10"/>
    <n v="4"/>
    <x v="0"/>
    <x v="2"/>
    <n v="10"/>
    <x v="1"/>
  </r>
  <r>
    <n v="10682"/>
    <n v="66"/>
    <n v="17"/>
    <n v="4"/>
    <n v="0"/>
    <n v="68"/>
    <x v="59"/>
    <x v="7"/>
    <x v="10"/>
    <n v="2"/>
    <x v="4"/>
    <x v="2"/>
    <n v="10"/>
    <x v="1"/>
  </r>
  <r>
    <n v="10682"/>
    <n v="75"/>
    <n v="7.75"/>
    <n v="30"/>
    <n v="0"/>
    <n v="232.5"/>
    <x v="59"/>
    <x v="7"/>
    <x v="10"/>
    <n v="1"/>
    <x v="6"/>
    <x v="2"/>
    <n v="10"/>
    <x v="1"/>
  </r>
  <r>
    <n v="10683"/>
    <n v="52"/>
    <n v="7"/>
    <n v="9"/>
    <n v="0"/>
    <n v="63"/>
    <x v="41"/>
    <x v="0"/>
    <x v="35"/>
    <n v="5"/>
    <x v="1"/>
    <x v="2"/>
    <n v="10"/>
    <x v="1"/>
  </r>
  <r>
    <n v="10684"/>
    <n v="40"/>
    <n v="18.399999999999999"/>
    <n v="20"/>
    <n v="0"/>
    <n v="368"/>
    <x v="11"/>
    <x v="1"/>
    <x v="11"/>
    <n v="8"/>
    <x v="3"/>
    <x v="2"/>
    <n v="10"/>
    <x v="1"/>
  </r>
  <r>
    <n v="10684"/>
    <n v="47"/>
    <n v="9.5"/>
    <n v="40"/>
    <n v="0"/>
    <n v="380"/>
    <x v="11"/>
    <x v="1"/>
    <x v="11"/>
    <n v="3"/>
    <x v="5"/>
    <x v="2"/>
    <n v="10"/>
    <x v="1"/>
  </r>
  <r>
    <n v="10684"/>
    <n v="60"/>
    <n v="34"/>
    <n v="30"/>
    <n v="0"/>
    <n v="1020"/>
    <x v="11"/>
    <x v="1"/>
    <x v="11"/>
    <n v="4"/>
    <x v="0"/>
    <x v="2"/>
    <n v="10"/>
    <x v="1"/>
  </r>
  <r>
    <n v="10685"/>
    <n v="10"/>
    <n v="31"/>
    <n v="20"/>
    <n v="0"/>
    <n v="620"/>
    <x v="71"/>
    <x v="2"/>
    <x v="57"/>
    <n v="8"/>
    <x v="3"/>
    <x v="2"/>
    <n v="10"/>
    <x v="1"/>
  </r>
  <r>
    <n v="10685"/>
    <n v="41"/>
    <n v="9.65"/>
    <n v="4"/>
    <n v="0"/>
    <n v="38.6"/>
    <x v="71"/>
    <x v="2"/>
    <x v="57"/>
    <n v="8"/>
    <x v="3"/>
    <x v="2"/>
    <n v="10"/>
    <x v="1"/>
  </r>
  <r>
    <n v="10685"/>
    <n v="47"/>
    <n v="9.5"/>
    <n v="15"/>
    <n v="0"/>
    <n v="142.5"/>
    <x v="71"/>
    <x v="2"/>
    <x v="57"/>
    <n v="3"/>
    <x v="5"/>
    <x v="2"/>
    <n v="10"/>
    <x v="1"/>
  </r>
  <r>
    <n v="10686"/>
    <n v="17"/>
    <n v="39"/>
    <n v="30"/>
    <n v="0.2"/>
    <n v="936"/>
    <x v="54"/>
    <x v="6"/>
    <x v="44"/>
    <n v="6"/>
    <x v="7"/>
    <x v="2"/>
    <n v="10"/>
    <x v="1"/>
  </r>
  <r>
    <n v="10686"/>
    <n v="26"/>
    <n v="31.23"/>
    <n v="15"/>
    <n v="0"/>
    <n v="468.45"/>
    <x v="54"/>
    <x v="6"/>
    <x v="44"/>
    <n v="3"/>
    <x v="5"/>
    <x v="2"/>
    <n v="10"/>
    <x v="1"/>
  </r>
  <r>
    <n v="10687"/>
    <n v="9"/>
    <n v="97"/>
    <n v="50"/>
    <n v="0.25"/>
    <n v="3637.5"/>
    <x v="34"/>
    <x v="14"/>
    <x v="30"/>
    <n v="6"/>
    <x v="7"/>
    <x v="2"/>
    <n v="10"/>
    <x v="1"/>
  </r>
  <r>
    <n v="10687"/>
    <n v="29"/>
    <n v="123.79"/>
    <n v="10"/>
    <n v="0"/>
    <n v="1237.9000000000001"/>
    <x v="34"/>
    <x v="14"/>
    <x v="30"/>
    <n v="6"/>
    <x v="7"/>
    <x v="2"/>
    <n v="10"/>
    <x v="1"/>
  </r>
  <r>
    <n v="10687"/>
    <n v="36"/>
    <n v="19"/>
    <n v="6"/>
    <n v="0.25"/>
    <n v="85.5"/>
    <x v="34"/>
    <x v="14"/>
    <x v="30"/>
    <n v="8"/>
    <x v="3"/>
    <x v="2"/>
    <n v="10"/>
    <x v="1"/>
  </r>
  <r>
    <n v="10688"/>
    <n v="10"/>
    <n v="31"/>
    <n v="18"/>
    <n v="0.1"/>
    <n v="502.2"/>
    <x v="61"/>
    <x v="17"/>
    <x v="48"/>
    <n v="8"/>
    <x v="3"/>
    <x v="3"/>
    <n v="11"/>
    <x v="1"/>
  </r>
  <r>
    <n v="10688"/>
    <n v="28"/>
    <n v="45.6"/>
    <n v="60"/>
    <n v="0.1"/>
    <n v="2462.4"/>
    <x v="61"/>
    <x v="17"/>
    <x v="48"/>
    <n v="7"/>
    <x v="2"/>
    <x v="3"/>
    <n v="11"/>
    <x v="1"/>
  </r>
  <r>
    <n v="10688"/>
    <n v="34"/>
    <n v="14"/>
    <n v="14"/>
    <n v="0"/>
    <n v="196"/>
    <x v="61"/>
    <x v="17"/>
    <x v="48"/>
    <n v="1"/>
    <x v="6"/>
    <x v="3"/>
    <n v="11"/>
    <x v="1"/>
  </r>
  <r>
    <n v="10689"/>
    <n v="1"/>
    <n v="18"/>
    <n v="35"/>
    <n v="0.25"/>
    <n v="472.5"/>
    <x v="25"/>
    <x v="9"/>
    <x v="23"/>
    <n v="1"/>
    <x v="6"/>
    <x v="3"/>
    <n v="11"/>
    <x v="1"/>
  </r>
  <r>
    <n v="10690"/>
    <n v="56"/>
    <n v="38"/>
    <n v="20"/>
    <n v="0.25"/>
    <n v="570"/>
    <x v="2"/>
    <x v="2"/>
    <x v="2"/>
    <n v="5"/>
    <x v="1"/>
    <x v="3"/>
    <n v="11"/>
    <x v="1"/>
  </r>
  <r>
    <n v="10690"/>
    <n v="77"/>
    <n v="13"/>
    <n v="30"/>
    <n v="0.25"/>
    <n v="292.5"/>
    <x v="2"/>
    <x v="2"/>
    <x v="2"/>
    <n v="2"/>
    <x v="4"/>
    <x v="3"/>
    <n v="11"/>
    <x v="1"/>
  </r>
  <r>
    <n v="10691"/>
    <n v="1"/>
    <n v="18"/>
    <n v="30"/>
    <n v="0"/>
    <n v="540"/>
    <x v="21"/>
    <x v="1"/>
    <x v="20"/>
    <n v="1"/>
    <x v="6"/>
    <x v="3"/>
    <n v="11"/>
    <x v="1"/>
  </r>
  <r>
    <n v="10691"/>
    <n v="29"/>
    <n v="123.79"/>
    <n v="40"/>
    <n v="0"/>
    <n v="4951.6000000000004"/>
    <x v="21"/>
    <x v="1"/>
    <x v="20"/>
    <n v="6"/>
    <x v="7"/>
    <x v="3"/>
    <n v="11"/>
    <x v="1"/>
  </r>
  <r>
    <n v="10691"/>
    <n v="43"/>
    <n v="46"/>
    <n v="40"/>
    <n v="0"/>
    <n v="1840"/>
    <x v="21"/>
    <x v="1"/>
    <x v="20"/>
    <n v="1"/>
    <x v="6"/>
    <x v="3"/>
    <n v="11"/>
    <x v="1"/>
  </r>
  <r>
    <n v="10691"/>
    <n v="44"/>
    <n v="19.45"/>
    <n v="24"/>
    <n v="0"/>
    <n v="466.79999999999995"/>
    <x v="21"/>
    <x v="1"/>
    <x v="20"/>
    <n v="2"/>
    <x v="4"/>
    <x v="3"/>
    <n v="11"/>
    <x v="1"/>
  </r>
  <r>
    <n v="10691"/>
    <n v="62"/>
    <n v="49.3"/>
    <n v="48"/>
    <n v="0"/>
    <n v="2366.3999999999996"/>
    <x v="21"/>
    <x v="1"/>
    <x v="20"/>
    <n v="3"/>
    <x v="5"/>
    <x v="3"/>
    <n v="11"/>
    <x v="1"/>
  </r>
  <r>
    <n v="10692"/>
    <n v="63"/>
    <n v="43.9"/>
    <n v="20"/>
    <n v="0"/>
    <n v="878"/>
    <x v="85"/>
    <x v="1"/>
    <x v="67"/>
    <n v="2"/>
    <x v="4"/>
    <x v="3"/>
    <n v="11"/>
    <x v="1"/>
  </r>
  <r>
    <n v="10693"/>
    <n v="9"/>
    <n v="97"/>
    <n v="6"/>
    <n v="0"/>
    <n v="582"/>
    <x v="19"/>
    <x v="8"/>
    <x v="18"/>
    <n v="6"/>
    <x v="7"/>
    <x v="3"/>
    <n v="11"/>
    <x v="1"/>
  </r>
  <r>
    <n v="10693"/>
    <n v="54"/>
    <n v="7.45"/>
    <n v="60"/>
    <n v="0.15"/>
    <n v="379.95"/>
    <x v="19"/>
    <x v="8"/>
    <x v="18"/>
    <n v="6"/>
    <x v="7"/>
    <x v="3"/>
    <n v="11"/>
    <x v="1"/>
  </r>
  <r>
    <n v="10693"/>
    <n v="69"/>
    <n v="36"/>
    <n v="30"/>
    <n v="0.15"/>
    <n v="918"/>
    <x v="19"/>
    <x v="8"/>
    <x v="18"/>
    <n v="4"/>
    <x v="0"/>
    <x v="3"/>
    <n v="11"/>
    <x v="1"/>
  </r>
  <r>
    <n v="10693"/>
    <n v="73"/>
    <n v="15"/>
    <n v="15"/>
    <n v="0.15"/>
    <n v="191.25"/>
    <x v="19"/>
    <x v="8"/>
    <x v="18"/>
    <n v="8"/>
    <x v="3"/>
    <x v="3"/>
    <n v="11"/>
    <x v="1"/>
  </r>
  <r>
    <n v="10694"/>
    <n v="7"/>
    <n v="30"/>
    <n v="90"/>
    <n v="0"/>
    <n v="2700"/>
    <x v="21"/>
    <x v="1"/>
    <x v="20"/>
    <n v="7"/>
    <x v="2"/>
    <x v="3"/>
    <n v="11"/>
    <x v="1"/>
  </r>
  <r>
    <n v="10694"/>
    <n v="59"/>
    <n v="55"/>
    <n v="25"/>
    <n v="0"/>
    <n v="1375"/>
    <x v="21"/>
    <x v="1"/>
    <x v="20"/>
    <n v="4"/>
    <x v="0"/>
    <x v="3"/>
    <n v="11"/>
    <x v="1"/>
  </r>
  <r>
    <n v="10694"/>
    <n v="70"/>
    <n v="15"/>
    <n v="50"/>
    <n v="0"/>
    <n v="750"/>
    <x v="21"/>
    <x v="1"/>
    <x v="20"/>
    <n v="1"/>
    <x v="6"/>
    <x v="3"/>
    <n v="11"/>
    <x v="1"/>
  </r>
  <r>
    <n v="10695"/>
    <n v="8"/>
    <n v="40"/>
    <n v="10"/>
    <n v="0"/>
    <n v="400"/>
    <x v="83"/>
    <x v="10"/>
    <x v="65"/>
    <n v="2"/>
    <x v="4"/>
    <x v="3"/>
    <n v="11"/>
    <x v="1"/>
  </r>
  <r>
    <n v="10695"/>
    <n v="12"/>
    <n v="38"/>
    <n v="4"/>
    <n v="0"/>
    <n v="152"/>
    <x v="83"/>
    <x v="10"/>
    <x v="65"/>
    <n v="4"/>
    <x v="0"/>
    <x v="3"/>
    <n v="11"/>
    <x v="1"/>
  </r>
  <r>
    <n v="10695"/>
    <n v="24"/>
    <n v="4.5"/>
    <n v="20"/>
    <n v="0"/>
    <n v="90"/>
    <x v="83"/>
    <x v="10"/>
    <x v="65"/>
    <n v="1"/>
    <x v="6"/>
    <x v="3"/>
    <n v="11"/>
    <x v="1"/>
  </r>
  <r>
    <n v="10696"/>
    <n v="17"/>
    <n v="39"/>
    <n v="20"/>
    <n v="0"/>
    <n v="780"/>
    <x v="19"/>
    <x v="8"/>
    <x v="18"/>
    <n v="6"/>
    <x v="7"/>
    <x v="3"/>
    <n v="11"/>
    <x v="1"/>
  </r>
  <r>
    <n v="10696"/>
    <n v="46"/>
    <n v="12"/>
    <n v="18"/>
    <n v="0"/>
    <n v="216"/>
    <x v="19"/>
    <x v="8"/>
    <x v="18"/>
    <n v="8"/>
    <x v="3"/>
    <x v="3"/>
    <n v="11"/>
    <x v="1"/>
  </r>
  <r>
    <n v="10697"/>
    <n v="19"/>
    <n v="9.1999999999999993"/>
    <n v="7"/>
    <n v="0.25"/>
    <n v="48.3"/>
    <x v="67"/>
    <x v="5"/>
    <x v="53"/>
    <n v="3"/>
    <x v="5"/>
    <x v="3"/>
    <n v="11"/>
    <x v="1"/>
  </r>
  <r>
    <n v="10697"/>
    <n v="35"/>
    <n v="18"/>
    <n v="9"/>
    <n v="0.25"/>
    <n v="121.5"/>
    <x v="67"/>
    <x v="5"/>
    <x v="53"/>
    <n v="1"/>
    <x v="6"/>
    <x v="3"/>
    <n v="11"/>
    <x v="1"/>
  </r>
  <r>
    <n v="10697"/>
    <n v="58"/>
    <n v="13.25"/>
    <n v="30"/>
    <n v="0.25"/>
    <n v="298.125"/>
    <x v="67"/>
    <x v="5"/>
    <x v="53"/>
    <n v="8"/>
    <x v="3"/>
    <x v="3"/>
    <n v="11"/>
    <x v="1"/>
  </r>
  <r>
    <n v="10697"/>
    <n v="70"/>
    <n v="15"/>
    <n v="30"/>
    <n v="0.25"/>
    <n v="337.5"/>
    <x v="67"/>
    <x v="5"/>
    <x v="53"/>
    <n v="1"/>
    <x v="6"/>
    <x v="3"/>
    <n v="11"/>
    <x v="1"/>
  </r>
  <r>
    <n v="10698"/>
    <n v="11"/>
    <n v="21"/>
    <n v="15"/>
    <n v="0"/>
    <n v="315"/>
    <x v="9"/>
    <x v="6"/>
    <x v="9"/>
    <n v="4"/>
    <x v="0"/>
    <x v="3"/>
    <n v="11"/>
    <x v="1"/>
  </r>
  <r>
    <n v="10698"/>
    <n v="17"/>
    <n v="39"/>
    <n v="8"/>
    <n v="0.05"/>
    <n v="296.39999999999998"/>
    <x v="9"/>
    <x v="6"/>
    <x v="9"/>
    <n v="6"/>
    <x v="7"/>
    <x v="3"/>
    <n v="11"/>
    <x v="1"/>
  </r>
  <r>
    <n v="10698"/>
    <n v="29"/>
    <n v="123.79"/>
    <n v="12"/>
    <n v="0.05"/>
    <n v="1411.2059999999999"/>
    <x v="9"/>
    <x v="6"/>
    <x v="9"/>
    <n v="6"/>
    <x v="7"/>
    <x v="3"/>
    <n v="11"/>
    <x v="1"/>
  </r>
  <r>
    <n v="10698"/>
    <n v="65"/>
    <n v="21.05"/>
    <n v="65"/>
    <n v="0.05"/>
    <n v="1299.8374999999999"/>
    <x v="9"/>
    <x v="6"/>
    <x v="9"/>
    <n v="2"/>
    <x v="4"/>
    <x v="3"/>
    <n v="11"/>
    <x v="1"/>
  </r>
  <r>
    <n v="10698"/>
    <n v="70"/>
    <n v="15"/>
    <n v="8"/>
    <n v="0.05"/>
    <n v="114"/>
    <x v="9"/>
    <x v="6"/>
    <x v="9"/>
    <n v="1"/>
    <x v="6"/>
    <x v="3"/>
    <n v="11"/>
    <x v="1"/>
  </r>
  <r>
    <n v="10699"/>
    <n v="47"/>
    <n v="9.5"/>
    <n v="12"/>
    <n v="0"/>
    <n v="114"/>
    <x v="24"/>
    <x v="1"/>
    <x v="22"/>
    <n v="3"/>
    <x v="5"/>
    <x v="3"/>
    <n v="11"/>
    <x v="1"/>
  </r>
  <r>
    <n v="10700"/>
    <n v="1"/>
    <n v="18"/>
    <n v="5"/>
    <n v="0.2"/>
    <n v="72"/>
    <x v="45"/>
    <x v="8"/>
    <x v="38"/>
    <n v="1"/>
    <x v="6"/>
    <x v="3"/>
    <n v="11"/>
    <x v="1"/>
  </r>
  <r>
    <n v="10700"/>
    <n v="34"/>
    <n v="14"/>
    <n v="12"/>
    <n v="0.2"/>
    <n v="134.4"/>
    <x v="45"/>
    <x v="8"/>
    <x v="38"/>
    <n v="1"/>
    <x v="6"/>
    <x v="3"/>
    <n v="11"/>
    <x v="1"/>
  </r>
  <r>
    <n v="10700"/>
    <n v="68"/>
    <n v="12.5"/>
    <n v="40"/>
    <n v="0.2"/>
    <n v="400"/>
    <x v="45"/>
    <x v="8"/>
    <x v="38"/>
    <n v="3"/>
    <x v="5"/>
    <x v="3"/>
    <n v="11"/>
    <x v="1"/>
  </r>
  <r>
    <n v="10700"/>
    <n v="71"/>
    <n v="21.5"/>
    <n v="60"/>
    <n v="0.2"/>
    <n v="1032"/>
    <x v="45"/>
    <x v="8"/>
    <x v="38"/>
    <n v="4"/>
    <x v="0"/>
    <x v="3"/>
    <n v="11"/>
    <x v="1"/>
  </r>
  <r>
    <n v="10701"/>
    <n v="59"/>
    <n v="55"/>
    <n v="42"/>
    <n v="0.15"/>
    <n v="1963.5"/>
    <x v="34"/>
    <x v="14"/>
    <x v="30"/>
    <n v="4"/>
    <x v="0"/>
    <x v="3"/>
    <n v="11"/>
    <x v="1"/>
  </r>
  <r>
    <n v="10701"/>
    <n v="71"/>
    <n v="21.5"/>
    <n v="20"/>
    <n v="0.15"/>
    <n v="365.5"/>
    <x v="34"/>
    <x v="14"/>
    <x v="30"/>
    <n v="4"/>
    <x v="0"/>
    <x v="3"/>
    <n v="11"/>
    <x v="1"/>
  </r>
  <r>
    <n v="10701"/>
    <n v="76"/>
    <n v="18"/>
    <n v="35"/>
    <n v="0.15"/>
    <n v="535.5"/>
    <x v="34"/>
    <x v="14"/>
    <x v="30"/>
    <n v="1"/>
    <x v="6"/>
    <x v="3"/>
    <n v="11"/>
    <x v="1"/>
  </r>
  <r>
    <n v="10702"/>
    <n v="3"/>
    <n v="10"/>
    <n v="6"/>
    <n v="0"/>
    <n v="60"/>
    <x v="85"/>
    <x v="1"/>
    <x v="67"/>
    <n v="2"/>
    <x v="4"/>
    <x v="3"/>
    <n v="11"/>
    <x v="1"/>
  </r>
  <r>
    <n v="10702"/>
    <n v="76"/>
    <n v="18"/>
    <n v="15"/>
    <n v="0"/>
    <n v="270"/>
    <x v="85"/>
    <x v="1"/>
    <x v="67"/>
    <n v="1"/>
    <x v="6"/>
    <x v="3"/>
    <n v="11"/>
    <x v="1"/>
  </r>
  <r>
    <n v="10703"/>
    <n v="2"/>
    <n v="19"/>
    <n v="5"/>
    <n v="0"/>
    <n v="95"/>
    <x v="14"/>
    <x v="9"/>
    <x v="13"/>
    <n v="1"/>
    <x v="6"/>
    <x v="3"/>
    <n v="11"/>
    <x v="1"/>
  </r>
  <r>
    <n v="10703"/>
    <n v="59"/>
    <n v="55"/>
    <n v="35"/>
    <n v="0"/>
    <n v="1925"/>
    <x v="14"/>
    <x v="9"/>
    <x v="13"/>
    <n v="4"/>
    <x v="0"/>
    <x v="3"/>
    <n v="11"/>
    <x v="1"/>
  </r>
  <r>
    <n v="10703"/>
    <n v="73"/>
    <n v="15"/>
    <n v="35"/>
    <n v="0"/>
    <n v="525"/>
    <x v="14"/>
    <x v="9"/>
    <x v="13"/>
    <n v="8"/>
    <x v="3"/>
    <x v="3"/>
    <n v="11"/>
    <x v="1"/>
  </r>
  <r>
    <n v="10704"/>
    <n v="4"/>
    <n v="22"/>
    <n v="6"/>
    <n v="0"/>
    <n v="132"/>
    <x v="62"/>
    <x v="2"/>
    <x v="29"/>
    <n v="2"/>
    <x v="4"/>
    <x v="3"/>
    <n v="11"/>
    <x v="1"/>
  </r>
  <r>
    <n v="10704"/>
    <n v="24"/>
    <n v="4.5"/>
    <n v="35"/>
    <n v="0"/>
    <n v="157.5"/>
    <x v="62"/>
    <x v="2"/>
    <x v="29"/>
    <n v="1"/>
    <x v="6"/>
    <x v="3"/>
    <n v="11"/>
    <x v="1"/>
  </r>
  <r>
    <n v="10704"/>
    <n v="48"/>
    <n v="12.75"/>
    <n v="24"/>
    <n v="0"/>
    <n v="306"/>
    <x v="62"/>
    <x v="2"/>
    <x v="29"/>
    <n v="3"/>
    <x v="5"/>
    <x v="3"/>
    <n v="11"/>
    <x v="1"/>
  </r>
  <r>
    <n v="10705"/>
    <n v="31"/>
    <n v="12.5"/>
    <n v="20"/>
    <n v="0"/>
    <n v="250"/>
    <x v="8"/>
    <x v="5"/>
    <x v="8"/>
    <n v="4"/>
    <x v="0"/>
    <x v="3"/>
    <n v="11"/>
    <x v="1"/>
  </r>
  <r>
    <n v="10705"/>
    <n v="32"/>
    <n v="32"/>
    <n v="4"/>
    <n v="0"/>
    <n v="128"/>
    <x v="8"/>
    <x v="5"/>
    <x v="8"/>
    <n v="4"/>
    <x v="0"/>
    <x v="3"/>
    <n v="11"/>
    <x v="1"/>
  </r>
  <r>
    <n v="10706"/>
    <n v="16"/>
    <n v="17.45"/>
    <n v="20"/>
    <n v="0"/>
    <n v="349"/>
    <x v="37"/>
    <x v="8"/>
    <x v="33"/>
    <n v="3"/>
    <x v="5"/>
    <x v="3"/>
    <n v="11"/>
    <x v="1"/>
  </r>
  <r>
    <n v="10706"/>
    <n v="43"/>
    <n v="46"/>
    <n v="24"/>
    <n v="0"/>
    <n v="1104"/>
    <x v="37"/>
    <x v="8"/>
    <x v="33"/>
    <n v="1"/>
    <x v="6"/>
    <x v="3"/>
    <n v="11"/>
    <x v="1"/>
  </r>
  <r>
    <n v="10706"/>
    <n v="59"/>
    <n v="55"/>
    <n v="8"/>
    <n v="0"/>
    <n v="440"/>
    <x v="37"/>
    <x v="8"/>
    <x v="33"/>
    <n v="4"/>
    <x v="0"/>
    <x v="3"/>
    <n v="11"/>
    <x v="1"/>
  </r>
  <r>
    <n v="10707"/>
    <n v="55"/>
    <n v="24"/>
    <n v="21"/>
    <n v="0"/>
    <n v="504"/>
    <x v="55"/>
    <x v="13"/>
    <x v="45"/>
    <n v="6"/>
    <x v="7"/>
    <x v="3"/>
    <n v="11"/>
    <x v="1"/>
  </r>
  <r>
    <n v="10707"/>
    <n v="57"/>
    <n v="19.5"/>
    <n v="40"/>
    <n v="0"/>
    <n v="780"/>
    <x v="55"/>
    <x v="13"/>
    <x v="45"/>
    <n v="5"/>
    <x v="1"/>
    <x v="3"/>
    <n v="11"/>
    <x v="1"/>
  </r>
  <r>
    <n v="10707"/>
    <n v="70"/>
    <n v="15"/>
    <n v="28"/>
    <n v="0.15"/>
    <n v="357"/>
    <x v="55"/>
    <x v="13"/>
    <x v="45"/>
    <n v="1"/>
    <x v="6"/>
    <x v="3"/>
    <n v="11"/>
    <x v="1"/>
  </r>
  <r>
    <n v="10708"/>
    <n v="5"/>
    <n v="21.35"/>
    <n v="4"/>
    <n v="0"/>
    <n v="85.4"/>
    <x v="40"/>
    <x v="8"/>
    <x v="34"/>
    <n v="2"/>
    <x v="4"/>
    <x v="3"/>
    <n v="11"/>
    <x v="1"/>
  </r>
  <r>
    <n v="10708"/>
    <n v="36"/>
    <n v="19"/>
    <n v="5"/>
    <n v="0"/>
    <n v="95"/>
    <x v="40"/>
    <x v="8"/>
    <x v="34"/>
    <n v="8"/>
    <x v="3"/>
    <x v="3"/>
    <n v="11"/>
    <x v="1"/>
  </r>
  <r>
    <n v="10709"/>
    <n v="8"/>
    <n v="40"/>
    <n v="40"/>
    <n v="0"/>
    <n v="1600"/>
    <x v="71"/>
    <x v="2"/>
    <x v="57"/>
    <n v="2"/>
    <x v="4"/>
    <x v="3"/>
    <n v="11"/>
    <x v="1"/>
  </r>
  <r>
    <n v="10709"/>
    <n v="51"/>
    <n v="53"/>
    <n v="28"/>
    <n v="0"/>
    <n v="1484"/>
    <x v="71"/>
    <x v="2"/>
    <x v="57"/>
    <n v="7"/>
    <x v="2"/>
    <x v="3"/>
    <n v="11"/>
    <x v="1"/>
  </r>
  <r>
    <n v="10709"/>
    <n v="60"/>
    <n v="34"/>
    <n v="10"/>
    <n v="0"/>
    <n v="340"/>
    <x v="71"/>
    <x v="2"/>
    <x v="57"/>
    <n v="4"/>
    <x v="0"/>
    <x v="3"/>
    <n v="11"/>
    <x v="1"/>
  </r>
  <r>
    <n v="10710"/>
    <n v="19"/>
    <n v="9.1999999999999993"/>
    <n v="5"/>
    <n v="0"/>
    <n v="46"/>
    <x v="70"/>
    <x v="11"/>
    <x v="56"/>
    <n v="3"/>
    <x v="5"/>
    <x v="3"/>
    <n v="11"/>
    <x v="1"/>
  </r>
  <r>
    <n v="10710"/>
    <n v="47"/>
    <n v="9.5"/>
    <n v="5"/>
    <n v="0"/>
    <n v="47.5"/>
    <x v="70"/>
    <x v="11"/>
    <x v="56"/>
    <n v="3"/>
    <x v="5"/>
    <x v="3"/>
    <n v="11"/>
    <x v="1"/>
  </r>
  <r>
    <n v="10711"/>
    <n v="19"/>
    <n v="9.1999999999999993"/>
    <n v="12"/>
    <n v="0"/>
    <n v="110.39999999999999"/>
    <x v="45"/>
    <x v="8"/>
    <x v="38"/>
    <n v="3"/>
    <x v="5"/>
    <x v="3"/>
    <n v="11"/>
    <x v="1"/>
  </r>
  <r>
    <n v="10711"/>
    <n v="41"/>
    <n v="9.65"/>
    <n v="42"/>
    <n v="0"/>
    <n v="405.3"/>
    <x v="45"/>
    <x v="8"/>
    <x v="38"/>
    <n v="8"/>
    <x v="3"/>
    <x v="3"/>
    <n v="11"/>
    <x v="1"/>
  </r>
  <r>
    <n v="10711"/>
    <n v="53"/>
    <n v="32.799999999999997"/>
    <n v="120"/>
    <n v="0"/>
    <n v="3935.9999999999995"/>
    <x v="45"/>
    <x v="8"/>
    <x v="38"/>
    <n v="6"/>
    <x v="7"/>
    <x v="3"/>
    <n v="11"/>
    <x v="1"/>
  </r>
  <r>
    <n v="10712"/>
    <n v="53"/>
    <n v="32.799999999999997"/>
    <n v="3"/>
    <n v="0.05"/>
    <n v="93.47999999999999"/>
    <x v="34"/>
    <x v="14"/>
    <x v="30"/>
    <n v="6"/>
    <x v="7"/>
    <x v="3"/>
    <n v="11"/>
    <x v="1"/>
  </r>
  <r>
    <n v="10712"/>
    <n v="56"/>
    <n v="38"/>
    <n v="30"/>
    <n v="0"/>
    <n v="1140"/>
    <x v="34"/>
    <x v="14"/>
    <x v="30"/>
    <n v="5"/>
    <x v="1"/>
    <x v="3"/>
    <n v="11"/>
    <x v="1"/>
  </r>
  <r>
    <n v="10713"/>
    <n v="10"/>
    <n v="31"/>
    <n v="18"/>
    <n v="0"/>
    <n v="558"/>
    <x v="45"/>
    <x v="8"/>
    <x v="38"/>
    <n v="8"/>
    <x v="3"/>
    <x v="3"/>
    <n v="11"/>
    <x v="1"/>
  </r>
  <r>
    <n v="10713"/>
    <n v="26"/>
    <n v="31.23"/>
    <n v="30"/>
    <n v="0"/>
    <n v="936.9"/>
    <x v="45"/>
    <x v="8"/>
    <x v="38"/>
    <n v="3"/>
    <x v="5"/>
    <x v="3"/>
    <n v="11"/>
    <x v="1"/>
  </r>
  <r>
    <n v="10713"/>
    <n v="45"/>
    <n v="9.5"/>
    <n v="110"/>
    <n v="0"/>
    <n v="1045"/>
    <x v="45"/>
    <x v="8"/>
    <x v="38"/>
    <n v="8"/>
    <x v="3"/>
    <x v="3"/>
    <n v="11"/>
    <x v="1"/>
  </r>
  <r>
    <n v="10713"/>
    <n v="46"/>
    <n v="12"/>
    <n v="24"/>
    <n v="0"/>
    <n v="288"/>
    <x v="45"/>
    <x v="8"/>
    <x v="38"/>
    <n v="8"/>
    <x v="3"/>
    <x v="3"/>
    <n v="11"/>
    <x v="1"/>
  </r>
  <r>
    <n v="10714"/>
    <n v="2"/>
    <n v="19"/>
    <n v="30"/>
    <n v="0.25"/>
    <n v="427.5"/>
    <x v="45"/>
    <x v="8"/>
    <x v="38"/>
    <n v="1"/>
    <x v="6"/>
    <x v="3"/>
    <n v="11"/>
    <x v="1"/>
  </r>
  <r>
    <n v="10714"/>
    <n v="17"/>
    <n v="39"/>
    <n v="27"/>
    <n v="0.25"/>
    <n v="789.75"/>
    <x v="45"/>
    <x v="8"/>
    <x v="38"/>
    <n v="6"/>
    <x v="7"/>
    <x v="3"/>
    <n v="11"/>
    <x v="1"/>
  </r>
  <r>
    <n v="10714"/>
    <n v="47"/>
    <n v="9.5"/>
    <n v="50"/>
    <n v="0.25"/>
    <n v="356.25"/>
    <x v="45"/>
    <x v="8"/>
    <x v="38"/>
    <n v="3"/>
    <x v="5"/>
    <x v="3"/>
    <n v="11"/>
    <x v="1"/>
  </r>
  <r>
    <n v="10714"/>
    <n v="56"/>
    <n v="38"/>
    <n v="18"/>
    <n v="0.25"/>
    <n v="513"/>
    <x v="45"/>
    <x v="8"/>
    <x v="38"/>
    <n v="5"/>
    <x v="1"/>
    <x v="3"/>
    <n v="11"/>
    <x v="1"/>
  </r>
  <r>
    <n v="10714"/>
    <n v="58"/>
    <n v="13.25"/>
    <n v="12"/>
    <n v="0.25"/>
    <n v="119.25"/>
    <x v="45"/>
    <x v="8"/>
    <x v="38"/>
    <n v="8"/>
    <x v="3"/>
    <x v="3"/>
    <n v="11"/>
    <x v="1"/>
  </r>
  <r>
    <n v="10715"/>
    <n v="10"/>
    <n v="31"/>
    <n v="21"/>
    <n v="0"/>
    <n v="651"/>
    <x v="48"/>
    <x v="0"/>
    <x v="40"/>
    <n v="8"/>
    <x v="3"/>
    <x v="3"/>
    <n v="11"/>
    <x v="1"/>
  </r>
  <r>
    <n v="10715"/>
    <n v="71"/>
    <n v="21.5"/>
    <n v="30"/>
    <n v="0"/>
    <n v="645"/>
    <x v="48"/>
    <x v="0"/>
    <x v="40"/>
    <n v="4"/>
    <x v="0"/>
    <x v="3"/>
    <n v="11"/>
    <x v="1"/>
  </r>
  <r>
    <n v="10716"/>
    <n v="21"/>
    <n v="10"/>
    <n v="5"/>
    <n v="0"/>
    <n v="50"/>
    <x v="73"/>
    <x v="20"/>
    <x v="55"/>
    <n v="3"/>
    <x v="5"/>
    <x v="3"/>
    <n v="11"/>
    <x v="1"/>
  </r>
  <r>
    <n v="10716"/>
    <n v="51"/>
    <n v="53"/>
    <n v="7"/>
    <n v="0"/>
    <n v="371"/>
    <x v="73"/>
    <x v="20"/>
    <x v="55"/>
    <n v="7"/>
    <x v="2"/>
    <x v="3"/>
    <n v="11"/>
    <x v="1"/>
  </r>
  <r>
    <n v="10716"/>
    <n v="61"/>
    <n v="28.5"/>
    <n v="10"/>
    <n v="0"/>
    <n v="285"/>
    <x v="73"/>
    <x v="20"/>
    <x v="55"/>
    <n v="2"/>
    <x v="4"/>
    <x v="3"/>
    <n v="11"/>
    <x v="1"/>
  </r>
  <r>
    <n v="10717"/>
    <n v="21"/>
    <n v="10"/>
    <n v="32"/>
    <n v="0.05"/>
    <n v="304"/>
    <x v="17"/>
    <x v="1"/>
    <x v="16"/>
    <n v="3"/>
    <x v="5"/>
    <x v="3"/>
    <n v="11"/>
    <x v="1"/>
  </r>
  <r>
    <n v="10717"/>
    <n v="54"/>
    <n v="7.45"/>
    <n v="15"/>
    <n v="0"/>
    <n v="111.75"/>
    <x v="17"/>
    <x v="1"/>
    <x v="16"/>
    <n v="6"/>
    <x v="7"/>
    <x v="3"/>
    <n v="11"/>
    <x v="1"/>
  </r>
  <r>
    <n v="10717"/>
    <n v="69"/>
    <n v="36"/>
    <n v="25"/>
    <n v="0.05"/>
    <n v="855"/>
    <x v="17"/>
    <x v="1"/>
    <x v="16"/>
    <n v="4"/>
    <x v="0"/>
    <x v="3"/>
    <n v="11"/>
    <x v="1"/>
  </r>
  <r>
    <n v="10718"/>
    <n v="12"/>
    <n v="38"/>
    <n v="36"/>
    <n v="0"/>
    <n v="1368"/>
    <x v="44"/>
    <x v="1"/>
    <x v="37"/>
    <n v="4"/>
    <x v="0"/>
    <x v="3"/>
    <n v="11"/>
    <x v="1"/>
  </r>
  <r>
    <n v="10718"/>
    <n v="16"/>
    <n v="17.45"/>
    <n v="20"/>
    <n v="0"/>
    <n v="349"/>
    <x v="44"/>
    <x v="1"/>
    <x v="37"/>
    <n v="3"/>
    <x v="5"/>
    <x v="3"/>
    <n v="11"/>
    <x v="1"/>
  </r>
  <r>
    <n v="10718"/>
    <n v="36"/>
    <n v="19"/>
    <n v="40"/>
    <n v="0"/>
    <n v="760"/>
    <x v="44"/>
    <x v="1"/>
    <x v="37"/>
    <n v="8"/>
    <x v="3"/>
    <x v="3"/>
    <n v="11"/>
    <x v="1"/>
  </r>
  <r>
    <n v="10718"/>
    <n v="62"/>
    <n v="49.3"/>
    <n v="20"/>
    <n v="0"/>
    <n v="986"/>
    <x v="44"/>
    <x v="1"/>
    <x v="37"/>
    <n v="3"/>
    <x v="5"/>
    <x v="3"/>
    <n v="11"/>
    <x v="1"/>
  </r>
  <r>
    <n v="10719"/>
    <n v="18"/>
    <n v="62.5"/>
    <n v="12"/>
    <n v="0.25"/>
    <n v="562.5"/>
    <x v="82"/>
    <x v="8"/>
    <x v="64"/>
    <n v="8"/>
    <x v="3"/>
    <x v="3"/>
    <n v="11"/>
    <x v="1"/>
  </r>
  <r>
    <n v="10719"/>
    <n v="30"/>
    <n v="25.89"/>
    <n v="3"/>
    <n v="0.25"/>
    <n v="58.252499999999998"/>
    <x v="82"/>
    <x v="8"/>
    <x v="64"/>
    <n v="8"/>
    <x v="3"/>
    <x v="3"/>
    <n v="11"/>
    <x v="1"/>
  </r>
  <r>
    <n v="10719"/>
    <n v="54"/>
    <n v="7.45"/>
    <n v="40"/>
    <n v="0.25"/>
    <n v="223.5"/>
    <x v="82"/>
    <x v="8"/>
    <x v="64"/>
    <n v="6"/>
    <x v="7"/>
    <x v="3"/>
    <n v="11"/>
    <x v="1"/>
  </r>
  <r>
    <n v="10720"/>
    <n v="35"/>
    <n v="18"/>
    <n v="21"/>
    <n v="0"/>
    <n v="378"/>
    <x v="12"/>
    <x v="2"/>
    <x v="2"/>
    <n v="1"/>
    <x v="6"/>
    <x v="3"/>
    <n v="11"/>
    <x v="1"/>
  </r>
  <r>
    <n v="10720"/>
    <n v="71"/>
    <n v="21.5"/>
    <n v="8"/>
    <n v="0"/>
    <n v="172"/>
    <x v="12"/>
    <x v="2"/>
    <x v="2"/>
    <n v="4"/>
    <x v="0"/>
    <x v="3"/>
    <n v="11"/>
    <x v="1"/>
  </r>
  <r>
    <n v="10721"/>
    <n v="44"/>
    <n v="19.45"/>
    <n v="50"/>
    <n v="0.05"/>
    <n v="923.875"/>
    <x v="21"/>
    <x v="1"/>
    <x v="20"/>
    <n v="2"/>
    <x v="4"/>
    <x v="3"/>
    <n v="11"/>
    <x v="1"/>
  </r>
  <r>
    <n v="10722"/>
    <n v="2"/>
    <n v="19"/>
    <n v="3"/>
    <n v="0"/>
    <n v="57"/>
    <x v="45"/>
    <x v="8"/>
    <x v="38"/>
    <n v="1"/>
    <x v="6"/>
    <x v="3"/>
    <n v="11"/>
    <x v="1"/>
  </r>
  <r>
    <n v="10722"/>
    <n v="31"/>
    <n v="12.5"/>
    <n v="50"/>
    <n v="0"/>
    <n v="625"/>
    <x v="45"/>
    <x v="8"/>
    <x v="38"/>
    <n v="4"/>
    <x v="0"/>
    <x v="3"/>
    <n v="11"/>
    <x v="1"/>
  </r>
  <r>
    <n v="10722"/>
    <n v="68"/>
    <n v="12.5"/>
    <n v="45"/>
    <n v="0"/>
    <n v="562.5"/>
    <x v="45"/>
    <x v="8"/>
    <x v="38"/>
    <n v="3"/>
    <x v="5"/>
    <x v="3"/>
    <n v="11"/>
    <x v="1"/>
  </r>
  <r>
    <n v="10722"/>
    <n v="75"/>
    <n v="7.75"/>
    <n v="42"/>
    <n v="0"/>
    <n v="325.5"/>
    <x v="45"/>
    <x v="8"/>
    <x v="38"/>
    <n v="1"/>
    <x v="6"/>
    <x v="3"/>
    <n v="11"/>
    <x v="1"/>
  </r>
  <r>
    <n v="10723"/>
    <n v="26"/>
    <n v="31.23"/>
    <n v="15"/>
    <n v="0"/>
    <n v="468.45"/>
    <x v="19"/>
    <x v="8"/>
    <x v="18"/>
    <n v="3"/>
    <x v="5"/>
    <x v="3"/>
    <n v="11"/>
    <x v="1"/>
  </r>
  <r>
    <n v="10724"/>
    <n v="10"/>
    <n v="31"/>
    <n v="16"/>
    <n v="0"/>
    <n v="496"/>
    <x v="49"/>
    <x v="16"/>
    <x v="41"/>
    <n v="8"/>
    <x v="3"/>
    <x v="3"/>
    <n v="11"/>
    <x v="1"/>
  </r>
  <r>
    <n v="10724"/>
    <n v="61"/>
    <n v="28.5"/>
    <n v="5"/>
    <n v="0"/>
    <n v="142.5"/>
    <x v="49"/>
    <x v="16"/>
    <x v="41"/>
    <n v="2"/>
    <x v="4"/>
    <x v="3"/>
    <n v="11"/>
    <x v="1"/>
  </r>
  <r>
    <n v="10725"/>
    <n v="41"/>
    <n v="9.65"/>
    <n v="12"/>
    <n v="0"/>
    <n v="115.80000000000001"/>
    <x v="52"/>
    <x v="2"/>
    <x v="29"/>
    <n v="8"/>
    <x v="3"/>
    <x v="4"/>
    <n v="12"/>
    <x v="1"/>
  </r>
  <r>
    <n v="10725"/>
    <n v="52"/>
    <n v="7"/>
    <n v="4"/>
    <n v="0"/>
    <n v="28"/>
    <x v="52"/>
    <x v="2"/>
    <x v="29"/>
    <n v="5"/>
    <x v="1"/>
    <x v="4"/>
    <n v="12"/>
    <x v="1"/>
  </r>
  <r>
    <n v="10725"/>
    <n v="55"/>
    <n v="24"/>
    <n v="6"/>
    <n v="0"/>
    <n v="144"/>
    <x v="52"/>
    <x v="2"/>
    <x v="29"/>
    <n v="6"/>
    <x v="7"/>
    <x v="4"/>
    <n v="12"/>
    <x v="1"/>
  </r>
  <r>
    <n v="10726"/>
    <n v="4"/>
    <n v="22"/>
    <n v="25"/>
    <n v="0"/>
    <n v="550"/>
    <x v="58"/>
    <x v="13"/>
    <x v="28"/>
    <n v="2"/>
    <x v="4"/>
    <x v="4"/>
    <n v="12"/>
    <x v="1"/>
  </r>
  <r>
    <n v="10726"/>
    <n v="11"/>
    <n v="21"/>
    <n v="5"/>
    <n v="0"/>
    <n v="105"/>
    <x v="58"/>
    <x v="13"/>
    <x v="28"/>
    <n v="4"/>
    <x v="0"/>
    <x v="4"/>
    <n v="12"/>
    <x v="1"/>
  </r>
  <r>
    <n v="10727"/>
    <n v="17"/>
    <n v="39"/>
    <n v="20"/>
    <n v="0.05"/>
    <n v="741"/>
    <x v="30"/>
    <x v="11"/>
    <x v="27"/>
    <n v="6"/>
    <x v="7"/>
    <x v="4"/>
    <n v="12"/>
    <x v="1"/>
  </r>
  <r>
    <n v="10727"/>
    <n v="56"/>
    <n v="38"/>
    <n v="10"/>
    <n v="0.05"/>
    <n v="361"/>
    <x v="30"/>
    <x v="11"/>
    <x v="27"/>
    <n v="5"/>
    <x v="1"/>
    <x v="4"/>
    <n v="12"/>
    <x v="1"/>
  </r>
  <r>
    <n v="10727"/>
    <n v="59"/>
    <n v="55"/>
    <n v="10"/>
    <n v="0.05"/>
    <n v="522.5"/>
    <x v="30"/>
    <x v="11"/>
    <x v="27"/>
    <n v="4"/>
    <x v="0"/>
    <x v="4"/>
    <n v="12"/>
    <x v="1"/>
  </r>
  <r>
    <n v="10728"/>
    <n v="30"/>
    <n v="25.89"/>
    <n v="15"/>
    <n v="0"/>
    <n v="388.35"/>
    <x v="62"/>
    <x v="2"/>
    <x v="29"/>
    <n v="8"/>
    <x v="3"/>
    <x v="4"/>
    <n v="12"/>
    <x v="1"/>
  </r>
  <r>
    <n v="10728"/>
    <n v="40"/>
    <n v="18.399999999999999"/>
    <n v="6"/>
    <n v="0"/>
    <n v="110.39999999999999"/>
    <x v="62"/>
    <x v="2"/>
    <x v="29"/>
    <n v="8"/>
    <x v="3"/>
    <x v="4"/>
    <n v="12"/>
    <x v="1"/>
  </r>
  <r>
    <n v="10728"/>
    <n v="55"/>
    <n v="24"/>
    <n v="12"/>
    <n v="0"/>
    <n v="288"/>
    <x v="62"/>
    <x v="2"/>
    <x v="29"/>
    <n v="6"/>
    <x v="7"/>
    <x v="4"/>
    <n v="12"/>
    <x v="1"/>
  </r>
  <r>
    <n v="10728"/>
    <n v="60"/>
    <n v="34"/>
    <n v="15"/>
    <n v="0"/>
    <n v="510"/>
    <x v="62"/>
    <x v="2"/>
    <x v="29"/>
    <n v="4"/>
    <x v="0"/>
    <x v="4"/>
    <n v="12"/>
    <x v="1"/>
  </r>
  <r>
    <n v="10729"/>
    <n v="1"/>
    <n v="18"/>
    <n v="50"/>
    <n v="0"/>
    <n v="900"/>
    <x v="67"/>
    <x v="5"/>
    <x v="53"/>
    <n v="1"/>
    <x v="6"/>
    <x v="4"/>
    <n v="12"/>
    <x v="1"/>
  </r>
  <r>
    <n v="10729"/>
    <n v="21"/>
    <n v="10"/>
    <n v="30"/>
    <n v="0"/>
    <n v="300"/>
    <x v="67"/>
    <x v="5"/>
    <x v="53"/>
    <n v="3"/>
    <x v="5"/>
    <x v="4"/>
    <n v="12"/>
    <x v="1"/>
  </r>
  <r>
    <n v="10729"/>
    <n v="50"/>
    <n v="16.25"/>
    <n v="40"/>
    <n v="0"/>
    <n v="650"/>
    <x v="67"/>
    <x v="5"/>
    <x v="53"/>
    <n v="3"/>
    <x v="5"/>
    <x v="4"/>
    <n v="12"/>
    <x v="1"/>
  </r>
  <r>
    <n v="10730"/>
    <n v="16"/>
    <n v="17.45"/>
    <n v="15"/>
    <n v="0.05"/>
    <n v="248.66249999999999"/>
    <x v="48"/>
    <x v="0"/>
    <x v="40"/>
    <n v="3"/>
    <x v="5"/>
    <x v="4"/>
    <n v="12"/>
    <x v="1"/>
  </r>
  <r>
    <n v="10730"/>
    <n v="31"/>
    <n v="12.5"/>
    <n v="3"/>
    <n v="0.05"/>
    <n v="35.625"/>
    <x v="48"/>
    <x v="0"/>
    <x v="40"/>
    <n v="4"/>
    <x v="0"/>
    <x v="4"/>
    <n v="12"/>
    <x v="1"/>
  </r>
  <r>
    <n v="10730"/>
    <n v="65"/>
    <n v="21.05"/>
    <n v="10"/>
    <n v="0.05"/>
    <n v="199.97499999999999"/>
    <x v="48"/>
    <x v="0"/>
    <x v="40"/>
    <n v="2"/>
    <x v="4"/>
    <x v="4"/>
    <n v="12"/>
    <x v="1"/>
  </r>
  <r>
    <n v="10731"/>
    <n v="21"/>
    <n v="10"/>
    <n v="40"/>
    <n v="0.05"/>
    <n v="380"/>
    <x v="5"/>
    <x v="4"/>
    <x v="5"/>
    <n v="3"/>
    <x v="5"/>
    <x v="4"/>
    <n v="12"/>
    <x v="1"/>
  </r>
  <r>
    <n v="10731"/>
    <n v="51"/>
    <n v="53"/>
    <n v="30"/>
    <n v="0.05"/>
    <n v="1510.5"/>
    <x v="5"/>
    <x v="4"/>
    <x v="5"/>
    <n v="7"/>
    <x v="2"/>
    <x v="4"/>
    <n v="12"/>
    <x v="1"/>
  </r>
  <r>
    <n v="10732"/>
    <n v="76"/>
    <n v="18"/>
    <n v="20"/>
    <n v="0"/>
    <n v="360"/>
    <x v="48"/>
    <x v="0"/>
    <x v="40"/>
    <n v="1"/>
    <x v="6"/>
    <x v="4"/>
    <n v="12"/>
    <x v="1"/>
  </r>
  <r>
    <n v="10733"/>
    <n v="14"/>
    <n v="23.25"/>
    <n v="16"/>
    <n v="0"/>
    <n v="372"/>
    <x v="25"/>
    <x v="9"/>
    <x v="23"/>
    <n v="7"/>
    <x v="2"/>
    <x v="4"/>
    <n v="12"/>
    <x v="1"/>
  </r>
  <r>
    <n v="10733"/>
    <n v="28"/>
    <n v="45.6"/>
    <n v="20"/>
    <n v="0"/>
    <n v="912"/>
    <x v="25"/>
    <x v="9"/>
    <x v="23"/>
    <n v="7"/>
    <x v="2"/>
    <x v="4"/>
    <n v="12"/>
    <x v="1"/>
  </r>
  <r>
    <n v="10733"/>
    <n v="52"/>
    <n v="7"/>
    <n v="25"/>
    <n v="0"/>
    <n v="175"/>
    <x v="25"/>
    <x v="9"/>
    <x v="23"/>
    <n v="5"/>
    <x v="1"/>
    <x v="4"/>
    <n v="12"/>
    <x v="1"/>
  </r>
  <r>
    <n v="10734"/>
    <n v="6"/>
    <n v="25"/>
    <n v="30"/>
    <n v="0"/>
    <n v="750"/>
    <x v="71"/>
    <x v="2"/>
    <x v="57"/>
    <n v="2"/>
    <x v="4"/>
    <x v="4"/>
    <n v="12"/>
    <x v="1"/>
  </r>
  <r>
    <n v="10734"/>
    <n v="30"/>
    <n v="25.89"/>
    <n v="15"/>
    <n v="0"/>
    <n v="388.35"/>
    <x v="71"/>
    <x v="2"/>
    <x v="57"/>
    <n v="8"/>
    <x v="3"/>
    <x v="4"/>
    <n v="12"/>
    <x v="1"/>
  </r>
  <r>
    <n v="10734"/>
    <n v="76"/>
    <n v="18"/>
    <n v="20"/>
    <n v="0"/>
    <n v="360"/>
    <x v="71"/>
    <x v="2"/>
    <x v="57"/>
    <n v="1"/>
    <x v="6"/>
    <x v="4"/>
    <n v="12"/>
    <x v="1"/>
  </r>
  <r>
    <n v="10735"/>
    <n v="61"/>
    <n v="28.5"/>
    <n v="20"/>
    <n v="0.1"/>
    <n v="513"/>
    <x v="82"/>
    <x v="8"/>
    <x v="64"/>
    <n v="2"/>
    <x v="4"/>
    <x v="4"/>
    <n v="12"/>
    <x v="1"/>
  </r>
  <r>
    <n v="10735"/>
    <n v="77"/>
    <n v="13"/>
    <n v="2"/>
    <n v="0.1"/>
    <n v="23.400000000000002"/>
    <x v="82"/>
    <x v="8"/>
    <x v="64"/>
    <n v="2"/>
    <x v="4"/>
    <x v="4"/>
    <n v="12"/>
    <x v="1"/>
  </r>
  <r>
    <n v="10736"/>
    <n v="65"/>
    <n v="21.05"/>
    <n v="40"/>
    <n v="0"/>
    <n v="842"/>
    <x v="34"/>
    <x v="14"/>
    <x v="30"/>
    <n v="2"/>
    <x v="4"/>
    <x v="4"/>
    <n v="12"/>
    <x v="1"/>
  </r>
  <r>
    <n v="10736"/>
    <n v="75"/>
    <n v="7.75"/>
    <n v="20"/>
    <n v="0"/>
    <n v="155"/>
    <x v="34"/>
    <x v="14"/>
    <x v="30"/>
    <n v="1"/>
    <x v="6"/>
    <x v="4"/>
    <n v="12"/>
    <x v="1"/>
  </r>
  <r>
    <n v="10737"/>
    <n v="13"/>
    <n v="6"/>
    <n v="4"/>
    <n v="0"/>
    <n v="24"/>
    <x v="0"/>
    <x v="0"/>
    <x v="0"/>
    <n v="8"/>
    <x v="3"/>
    <x v="4"/>
    <n v="12"/>
    <x v="1"/>
  </r>
  <r>
    <n v="10737"/>
    <n v="41"/>
    <n v="9.65"/>
    <n v="12"/>
    <n v="0"/>
    <n v="115.80000000000001"/>
    <x v="0"/>
    <x v="0"/>
    <x v="0"/>
    <n v="8"/>
    <x v="3"/>
    <x v="4"/>
    <n v="12"/>
    <x v="1"/>
  </r>
  <r>
    <n v="10738"/>
    <n v="16"/>
    <n v="17.45"/>
    <n v="3"/>
    <n v="0"/>
    <n v="52.349999999999994"/>
    <x v="87"/>
    <x v="0"/>
    <x v="68"/>
    <n v="3"/>
    <x v="5"/>
    <x v="4"/>
    <n v="12"/>
    <x v="1"/>
  </r>
  <r>
    <n v="10739"/>
    <n v="36"/>
    <n v="19"/>
    <n v="6"/>
    <n v="0"/>
    <n v="114"/>
    <x v="0"/>
    <x v="0"/>
    <x v="0"/>
    <n v="8"/>
    <x v="3"/>
    <x v="4"/>
    <n v="12"/>
    <x v="1"/>
  </r>
  <r>
    <n v="10739"/>
    <n v="52"/>
    <n v="7"/>
    <n v="18"/>
    <n v="0"/>
    <n v="126"/>
    <x v="0"/>
    <x v="0"/>
    <x v="0"/>
    <n v="5"/>
    <x v="1"/>
    <x v="4"/>
    <n v="12"/>
    <x v="1"/>
  </r>
  <r>
    <n v="10740"/>
    <n v="28"/>
    <n v="45.6"/>
    <n v="5"/>
    <n v="0.2"/>
    <n v="182.4"/>
    <x v="19"/>
    <x v="8"/>
    <x v="18"/>
    <n v="7"/>
    <x v="2"/>
    <x v="4"/>
    <n v="12"/>
    <x v="1"/>
  </r>
  <r>
    <n v="10740"/>
    <n v="35"/>
    <n v="18"/>
    <n v="35"/>
    <n v="0.2"/>
    <n v="504"/>
    <x v="19"/>
    <x v="8"/>
    <x v="18"/>
    <n v="1"/>
    <x v="6"/>
    <x v="4"/>
    <n v="12"/>
    <x v="1"/>
  </r>
  <r>
    <n v="10740"/>
    <n v="45"/>
    <n v="9.5"/>
    <n v="40"/>
    <n v="0.2"/>
    <n v="304"/>
    <x v="19"/>
    <x v="8"/>
    <x v="18"/>
    <n v="8"/>
    <x v="3"/>
    <x v="4"/>
    <n v="12"/>
    <x v="1"/>
  </r>
  <r>
    <n v="10740"/>
    <n v="56"/>
    <n v="38"/>
    <n v="14"/>
    <n v="0.2"/>
    <n v="425.6"/>
    <x v="19"/>
    <x v="8"/>
    <x v="18"/>
    <n v="5"/>
    <x v="1"/>
    <x v="4"/>
    <n v="12"/>
    <x v="1"/>
  </r>
  <r>
    <n v="10741"/>
    <n v="2"/>
    <n v="19"/>
    <n v="15"/>
    <n v="0.2"/>
    <n v="228"/>
    <x v="55"/>
    <x v="13"/>
    <x v="45"/>
    <n v="1"/>
    <x v="6"/>
    <x v="4"/>
    <n v="12"/>
    <x v="1"/>
  </r>
  <r>
    <n v="10742"/>
    <n v="3"/>
    <n v="10"/>
    <n v="20"/>
    <n v="0"/>
    <n v="200"/>
    <x v="66"/>
    <x v="16"/>
    <x v="52"/>
    <n v="2"/>
    <x v="4"/>
    <x v="4"/>
    <n v="12"/>
    <x v="1"/>
  </r>
  <r>
    <n v="10742"/>
    <n v="60"/>
    <n v="34"/>
    <n v="50"/>
    <n v="0"/>
    <n v="1700"/>
    <x v="66"/>
    <x v="16"/>
    <x v="52"/>
    <n v="4"/>
    <x v="0"/>
    <x v="4"/>
    <n v="12"/>
    <x v="1"/>
  </r>
  <r>
    <n v="10742"/>
    <n v="72"/>
    <n v="34.799999999999997"/>
    <n v="35"/>
    <n v="0"/>
    <n v="1218"/>
    <x v="66"/>
    <x v="16"/>
    <x v="52"/>
    <n v="4"/>
    <x v="0"/>
    <x v="4"/>
    <n v="12"/>
    <x v="1"/>
  </r>
  <r>
    <n v="10743"/>
    <n v="46"/>
    <n v="12"/>
    <n v="28"/>
    <n v="0.05"/>
    <n v="319.2"/>
    <x v="55"/>
    <x v="13"/>
    <x v="45"/>
    <n v="8"/>
    <x v="3"/>
    <x v="4"/>
    <n v="12"/>
    <x v="1"/>
  </r>
  <r>
    <n v="10744"/>
    <n v="40"/>
    <n v="18.399999999999999"/>
    <n v="50"/>
    <n v="0.2"/>
    <n v="736"/>
    <x v="61"/>
    <x v="17"/>
    <x v="48"/>
    <n v="8"/>
    <x v="3"/>
    <x v="4"/>
    <n v="12"/>
    <x v="1"/>
  </r>
  <r>
    <n v="10745"/>
    <n v="18"/>
    <n v="62.5"/>
    <n v="24"/>
    <n v="0"/>
    <n v="1500"/>
    <x v="21"/>
    <x v="1"/>
    <x v="20"/>
    <n v="8"/>
    <x v="3"/>
    <x v="4"/>
    <n v="12"/>
    <x v="1"/>
  </r>
  <r>
    <n v="10745"/>
    <n v="44"/>
    <n v="19.45"/>
    <n v="16"/>
    <n v="0"/>
    <n v="311.2"/>
    <x v="21"/>
    <x v="1"/>
    <x v="20"/>
    <n v="2"/>
    <x v="4"/>
    <x v="4"/>
    <n v="12"/>
    <x v="1"/>
  </r>
  <r>
    <n v="10745"/>
    <n v="59"/>
    <n v="55"/>
    <n v="45"/>
    <n v="0"/>
    <n v="2475"/>
    <x v="21"/>
    <x v="1"/>
    <x v="20"/>
    <n v="4"/>
    <x v="0"/>
    <x v="4"/>
    <n v="12"/>
    <x v="1"/>
  </r>
  <r>
    <n v="10745"/>
    <n v="72"/>
    <n v="34.799999999999997"/>
    <n v="7"/>
    <n v="0"/>
    <n v="243.59999999999997"/>
    <x v="21"/>
    <x v="1"/>
    <x v="20"/>
    <n v="4"/>
    <x v="0"/>
    <x v="4"/>
    <n v="12"/>
    <x v="1"/>
  </r>
  <r>
    <n v="10746"/>
    <n v="13"/>
    <n v="6"/>
    <n v="6"/>
    <n v="0"/>
    <n v="36"/>
    <x v="5"/>
    <x v="4"/>
    <x v="5"/>
    <n v="8"/>
    <x v="3"/>
    <x v="4"/>
    <n v="12"/>
    <x v="1"/>
  </r>
  <r>
    <n v="10746"/>
    <n v="42"/>
    <n v="14"/>
    <n v="28"/>
    <n v="0"/>
    <n v="392"/>
    <x v="5"/>
    <x v="4"/>
    <x v="5"/>
    <n v="5"/>
    <x v="1"/>
    <x v="4"/>
    <n v="12"/>
    <x v="1"/>
  </r>
  <r>
    <n v="10746"/>
    <n v="62"/>
    <n v="49.3"/>
    <n v="9"/>
    <n v="0"/>
    <n v="443.7"/>
    <x v="5"/>
    <x v="4"/>
    <x v="5"/>
    <n v="3"/>
    <x v="5"/>
    <x v="4"/>
    <n v="12"/>
    <x v="1"/>
  </r>
  <r>
    <n v="10746"/>
    <n v="69"/>
    <n v="36"/>
    <n v="40"/>
    <n v="0"/>
    <n v="1440"/>
    <x v="5"/>
    <x v="4"/>
    <x v="5"/>
    <n v="4"/>
    <x v="0"/>
    <x v="4"/>
    <n v="12"/>
    <x v="1"/>
  </r>
  <r>
    <n v="10747"/>
    <n v="31"/>
    <n v="12.5"/>
    <n v="8"/>
    <n v="0"/>
    <n v="100"/>
    <x v="54"/>
    <x v="6"/>
    <x v="44"/>
    <n v="4"/>
    <x v="0"/>
    <x v="4"/>
    <n v="12"/>
    <x v="1"/>
  </r>
  <r>
    <n v="10747"/>
    <n v="41"/>
    <n v="9.65"/>
    <n v="35"/>
    <n v="0"/>
    <n v="337.75"/>
    <x v="54"/>
    <x v="6"/>
    <x v="44"/>
    <n v="8"/>
    <x v="3"/>
    <x v="4"/>
    <n v="12"/>
    <x v="1"/>
  </r>
  <r>
    <n v="10747"/>
    <n v="63"/>
    <n v="43.9"/>
    <n v="9"/>
    <n v="0"/>
    <n v="395.09999999999997"/>
    <x v="54"/>
    <x v="6"/>
    <x v="44"/>
    <n v="2"/>
    <x v="4"/>
    <x v="4"/>
    <n v="12"/>
    <x v="1"/>
  </r>
  <r>
    <n v="10747"/>
    <n v="69"/>
    <n v="36"/>
    <n v="30"/>
    <n v="0"/>
    <n v="1080"/>
    <x v="54"/>
    <x v="6"/>
    <x v="44"/>
    <n v="4"/>
    <x v="0"/>
    <x v="4"/>
    <n v="12"/>
    <x v="1"/>
  </r>
  <r>
    <n v="10748"/>
    <n v="23"/>
    <n v="9"/>
    <n v="44"/>
    <n v="0"/>
    <n v="396"/>
    <x v="45"/>
    <x v="8"/>
    <x v="38"/>
    <n v="5"/>
    <x v="1"/>
    <x v="4"/>
    <n v="12"/>
    <x v="1"/>
  </r>
  <r>
    <n v="10748"/>
    <n v="40"/>
    <n v="18.399999999999999"/>
    <n v="40"/>
    <n v="0"/>
    <n v="736"/>
    <x v="45"/>
    <x v="8"/>
    <x v="38"/>
    <n v="8"/>
    <x v="3"/>
    <x v="4"/>
    <n v="12"/>
    <x v="1"/>
  </r>
  <r>
    <n v="10748"/>
    <n v="56"/>
    <n v="38"/>
    <n v="28"/>
    <n v="0"/>
    <n v="1064"/>
    <x v="45"/>
    <x v="8"/>
    <x v="38"/>
    <n v="5"/>
    <x v="1"/>
    <x v="4"/>
    <n v="12"/>
    <x v="1"/>
  </r>
  <r>
    <n v="10749"/>
    <n v="56"/>
    <n v="38"/>
    <n v="15"/>
    <n v="0"/>
    <n v="570"/>
    <x v="42"/>
    <x v="13"/>
    <x v="36"/>
    <n v="5"/>
    <x v="1"/>
    <x v="4"/>
    <n v="12"/>
    <x v="1"/>
  </r>
  <r>
    <n v="10749"/>
    <n v="59"/>
    <n v="55"/>
    <n v="6"/>
    <n v="0"/>
    <n v="330"/>
    <x v="42"/>
    <x v="13"/>
    <x v="36"/>
    <n v="4"/>
    <x v="0"/>
    <x v="4"/>
    <n v="12"/>
    <x v="1"/>
  </r>
  <r>
    <n v="10749"/>
    <n v="76"/>
    <n v="18"/>
    <n v="10"/>
    <n v="0"/>
    <n v="180"/>
    <x v="42"/>
    <x v="13"/>
    <x v="36"/>
    <n v="1"/>
    <x v="6"/>
    <x v="4"/>
    <n v="12"/>
    <x v="1"/>
  </r>
  <r>
    <n v="10750"/>
    <n v="14"/>
    <n v="23.25"/>
    <n v="5"/>
    <n v="0.15"/>
    <n v="98.8125"/>
    <x v="16"/>
    <x v="10"/>
    <x v="15"/>
    <n v="7"/>
    <x v="2"/>
    <x v="4"/>
    <n v="12"/>
    <x v="1"/>
  </r>
  <r>
    <n v="10750"/>
    <n v="45"/>
    <n v="9.5"/>
    <n v="40"/>
    <n v="0.15"/>
    <n v="323"/>
    <x v="16"/>
    <x v="10"/>
    <x v="15"/>
    <n v="8"/>
    <x v="3"/>
    <x v="4"/>
    <n v="12"/>
    <x v="1"/>
  </r>
  <r>
    <n v="10750"/>
    <n v="59"/>
    <n v="55"/>
    <n v="25"/>
    <n v="0.15"/>
    <n v="1168.75"/>
    <x v="16"/>
    <x v="10"/>
    <x v="15"/>
    <n v="4"/>
    <x v="0"/>
    <x v="4"/>
    <n v="12"/>
    <x v="1"/>
  </r>
  <r>
    <n v="10751"/>
    <n v="26"/>
    <n v="31.23"/>
    <n v="12"/>
    <n v="0.1"/>
    <n v="337.28399999999999"/>
    <x v="6"/>
    <x v="4"/>
    <x v="6"/>
    <n v="3"/>
    <x v="5"/>
    <x v="4"/>
    <n v="12"/>
    <x v="1"/>
  </r>
  <r>
    <n v="10751"/>
    <n v="30"/>
    <n v="25.89"/>
    <n v="30"/>
    <n v="0"/>
    <n v="776.7"/>
    <x v="6"/>
    <x v="4"/>
    <x v="6"/>
    <n v="8"/>
    <x v="3"/>
    <x v="4"/>
    <n v="12"/>
    <x v="1"/>
  </r>
  <r>
    <n v="10751"/>
    <n v="50"/>
    <n v="16.25"/>
    <n v="20"/>
    <n v="0.1"/>
    <n v="292.5"/>
    <x v="6"/>
    <x v="4"/>
    <x v="6"/>
    <n v="3"/>
    <x v="5"/>
    <x v="4"/>
    <n v="12"/>
    <x v="1"/>
  </r>
  <r>
    <n v="10751"/>
    <n v="73"/>
    <n v="15"/>
    <n v="15"/>
    <n v="0"/>
    <n v="225"/>
    <x v="6"/>
    <x v="4"/>
    <x v="6"/>
    <n v="8"/>
    <x v="3"/>
    <x v="4"/>
    <n v="12"/>
    <x v="1"/>
  </r>
  <r>
    <n v="10752"/>
    <n v="1"/>
    <n v="18"/>
    <n v="8"/>
    <n v="0"/>
    <n v="144"/>
    <x v="77"/>
    <x v="13"/>
    <x v="28"/>
    <n v="1"/>
    <x v="6"/>
    <x v="4"/>
    <n v="12"/>
    <x v="1"/>
  </r>
  <r>
    <n v="10752"/>
    <n v="69"/>
    <n v="36"/>
    <n v="3"/>
    <n v="0"/>
    <n v="108"/>
    <x v="77"/>
    <x v="13"/>
    <x v="28"/>
    <n v="4"/>
    <x v="0"/>
    <x v="4"/>
    <n v="12"/>
    <x v="1"/>
  </r>
  <r>
    <n v="10753"/>
    <n v="45"/>
    <n v="9.5"/>
    <n v="4"/>
    <n v="0"/>
    <n v="38"/>
    <x v="70"/>
    <x v="11"/>
    <x v="56"/>
    <n v="8"/>
    <x v="3"/>
    <x v="4"/>
    <n v="12"/>
    <x v="1"/>
  </r>
  <r>
    <n v="10753"/>
    <n v="74"/>
    <n v="10"/>
    <n v="5"/>
    <n v="0"/>
    <n v="50"/>
    <x v="70"/>
    <x v="11"/>
    <x v="56"/>
    <n v="7"/>
    <x v="2"/>
    <x v="4"/>
    <n v="12"/>
    <x v="1"/>
  </r>
  <r>
    <n v="10754"/>
    <n v="40"/>
    <n v="18.399999999999999"/>
    <n v="3"/>
    <n v="0"/>
    <n v="55.199999999999996"/>
    <x v="22"/>
    <x v="11"/>
    <x v="21"/>
    <n v="8"/>
    <x v="3"/>
    <x v="4"/>
    <n v="12"/>
    <x v="1"/>
  </r>
  <r>
    <n v="10755"/>
    <n v="47"/>
    <n v="9.5"/>
    <n v="30"/>
    <n v="0.25"/>
    <n v="213.75"/>
    <x v="48"/>
    <x v="0"/>
    <x v="40"/>
    <n v="3"/>
    <x v="5"/>
    <x v="4"/>
    <n v="12"/>
    <x v="1"/>
  </r>
  <r>
    <n v="10755"/>
    <n v="56"/>
    <n v="38"/>
    <n v="30"/>
    <n v="0.25"/>
    <n v="855"/>
    <x v="48"/>
    <x v="0"/>
    <x v="40"/>
    <n v="5"/>
    <x v="1"/>
    <x v="4"/>
    <n v="12"/>
    <x v="1"/>
  </r>
  <r>
    <n v="10755"/>
    <n v="57"/>
    <n v="19.5"/>
    <n v="14"/>
    <n v="0.25"/>
    <n v="204.75"/>
    <x v="48"/>
    <x v="0"/>
    <x v="40"/>
    <n v="5"/>
    <x v="1"/>
    <x v="4"/>
    <n v="12"/>
    <x v="1"/>
  </r>
  <r>
    <n v="10755"/>
    <n v="69"/>
    <n v="36"/>
    <n v="25"/>
    <n v="0.25"/>
    <n v="675"/>
    <x v="48"/>
    <x v="0"/>
    <x v="40"/>
    <n v="4"/>
    <x v="0"/>
    <x v="4"/>
    <n v="12"/>
    <x v="1"/>
  </r>
  <r>
    <n v="10756"/>
    <n v="18"/>
    <n v="62.5"/>
    <n v="21"/>
    <n v="0.2"/>
    <n v="1050"/>
    <x v="20"/>
    <x v="8"/>
    <x v="19"/>
    <n v="8"/>
    <x v="3"/>
    <x v="4"/>
    <n v="12"/>
    <x v="1"/>
  </r>
  <r>
    <n v="10756"/>
    <n v="36"/>
    <n v="19"/>
    <n v="20"/>
    <n v="0.2"/>
    <n v="304"/>
    <x v="20"/>
    <x v="8"/>
    <x v="19"/>
    <n v="8"/>
    <x v="3"/>
    <x v="4"/>
    <n v="12"/>
    <x v="1"/>
  </r>
  <r>
    <n v="10756"/>
    <n v="68"/>
    <n v="12.5"/>
    <n v="6"/>
    <n v="0.2"/>
    <n v="60"/>
    <x v="20"/>
    <x v="8"/>
    <x v="19"/>
    <n v="3"/>
    <x v="5"/>
    <x v="4"/>
    <n v="12"/>
    <x v="1"/>
  </r>
  <r>
    <n v="10756"/>
    <n v="69"/>
    <n v="36"/>
    <n v="20"/>
    <n v="0.2"/>
    <n v="576"/>
    <x v="20"/>
    <x v="8"/>
    <x v="19"/>
    <n v="4"/>
    <x v="0"/>
    <x v="4"/>
    <n v="12"/>
    <x v="1"/>
  </r>
  <r>
    <n v="10757"/>
    <n v="34"/>
    <n v="14"/>
    <n v="30"/>
    <n v="0"/>
    <n v="420"/>
    <x v="45"/>
    <x v="8"/>
    <x v="38"/>
    <n v="1"/>
    <x v="6"/>
    <x v="4"/>
    <n v="12"/>
    <x v="1"/>
  </r>
  <r>
    <n v="10757"/>
    <n v="59"/>
    <n v="55"/>
    <n v="7"/>
    <n v="0"/>
    <n v="385"/>
    <x v="45"/>
    <x v="8"/>
    <x v="38"/>
    <n v="4"/>
    <x v="0"/>
    <x v="4"/>
    <n v="12"/>
    <x v="1"/>
  </r>
  <r>
    <n v="10757"/>
    <n v="62"/>
    <n v="49.3"/>
    <n v="30"/>
    <n v="0"/>
    <n v="1479"/>
    <x v="45"/>
    <x v="8"/>
    <x v="38"/>
    <n v="3"/>
    <x v="5"/>
    <x v="4"/>
    <n v="12"/>
    <x v="1"/>
  </r>
  <r>
    <n v="10757"/>
    <n v="64"/>
    <n v="33.25"/>
    <n v="24"/>
    <n v="0"/>
    <n v="798"/>
    <x v="45"/>
    <x v="8"/>
    <x v="38"/>
    <n v="5"/>
    <x v="1"/>
    <x v="4"/>
    <n v="12"/>
    <x v="1"/>
  </r>
  <r>
    <n v="10758"/>
    <n v="26"/>
    <n v="31.23"/>
    <n v="20"/>
    <n v="0"/>
    <n v="624.6"/>
    <x v="6"/>
    <x v="4"/>
    <x v="6"/>
    <n v="3"/>
    <x v="5"/>
    <x v="4"/>
    <n v="12"/>
    <x v="1"/>
  </r>
  <r>
    <n v="10758"/>
    <n v="52"/>
    <n v="7"/>
    <n v="60"/>
    <n v="0"/>
    <n v="420"/>
    <x v="6"/>
    <x v="4"/>
    <x v="6"/>
    <n v="5"/>
    <x v="1"/>
    <x v="4"/>
    <n v="12"/>
    <x v="1"/>
  </r>
  <r>
    <n v="10758"/>
    <n v="70"/>
    <n v="15"/>
    <n v="40"/>
    <n v="0"/>
    <n v="600"/>
    <x v="6"/>
    <x v="4"/>
    <x v="6"/>
    <n v="1"/>
    <x v="6"/>
    <x v="4"/>
    <n v="12"/>
    <x v="1"/>
  </r>
  <r>
    <n v="10759"/>
    <n v="32"/>
    <n v="32"/>
    <n v="10"/>
    <n v="0"/>
    <n v="320"/>
    <x v="39"/>
    <x v="7"/>
    <x v="10"/>
    <n v="4"/>
    <x v="0"/>
    <x v="4"/>
    <n v="12"/>
    <x v="1"/>
  </r>
  <r>
    <n v="10760"/>
    <n v="25"/>
    <n v="14"/>
    <n v="12"/>
    <n v="0.25"/>
    <n v="126"/>
    <x v="80"/>
    <x v="3"/>
    <x v="62"/>
    <n v="3"/>
    <x v="5"/>
    <x v="5"/>
    <n v="1"/>
    <x v="2"/>
  </r>
  <r>
    <n v="10760"/>
    <n v="27"/>
    <n v="43.9"/>
    <n v="40"/>
    <n v="0"/>
    <n v="1756"/>
    <x v="80"/>
    <x v="3"/>
    <x v="62"/>
    <n v="3"/>
    <x v="5"/>
    <x v="5"/>
    <n v="1"/>
    <x v="2"/>
  </r>
  <r>
    <n v="10760"/>
    <n v="43"/>
    <n v="46"/>
    <n v="30"/>
    <n v="0.25"/>
    <n v="1035"/>
    <x v="80"/>
    <x v="3"/>
    <x v="62"/>
    <n v="1"/>
    <x v="6"/>
    <x v="5"/>
    <n v="1"/>
    <x v="2"/>
  </r>
  <r>
    <n v="10761"/>
    <n v="25"/>
    <n v="14"/>
    <n v="35"/>
    <n v="0.25"/>
    <n v="367.5"/>
    <x v="13"/>
    <x v="8"/>
    <x v="12"/>
    <n v="3"/>
    <x v="5"/>
    <x v="5"/>
    <n v="1"/>
    <x v="2"/>
  </r>
  <r>
    <n v="10761"/>
    <n v="75"/>
    <n v="7.75"/>
    <n v="18"/>
    <n v="0"/>
    <n v="139.5"/>
    <x v="13"/>
    <x v="8"/>
    <x v="12"/>
    <n v="1"/>
    <x v="6"/>
    <x v="5"/>
    <n v="1"/>
    <x v="2"/>
  </r>
  <r>
    <n v="10762"/>
    <n v="39"/>
    <n v="18"/>
    <n v="16"/>
    <n v="0"/>
    <n v="288"/>
    <x v="14"/>
    <x v="9"/>
    <x v="13"/>
    <n v="1"/>
    <x v="6"/>
    <x v="5"/>
    <n v="1"/>
    <x v="2"/>
  </r>
  <r>
    <n v="10762"/>
    <n v="47"/>
    <n v="9.5"/>
    <n v="30"/>
    <n v="0"/>
    <n v="285"/>
    <x v="14"/>
    <x v="9"/>
    <x v="13"/>
    <n v="3"/>
    <x v="5"/>
    <x v="5"/>
    <n v="1"/>
    <x v="2"/>
  </r>
  <r>
    <n v="10762"/>
    <n v="51"/>
    <n v="53"/>
    <n v="28"/>
    <n v="0"/>
    <n v="1484"/>
    <x v="14"/>
    <x v="9"/>
    <x v="13"/>
    <n v="7"/>
    <x v="2"/>
    <x v="5"/>
    <n v="1"/>
    <x v="2"/>
  </r>
  <r>
    <n v="10762"/>
    <n v="56"/>
    <n v="38"/>
    <n v="60"/>
    <n v="0"/>
    <n v="2280"/>
    <x v="14"/>
    <x v="9"/>
    <x v="13"/>
    <n v="5"/>
    <x v="1"/>
    <x v="5"/>
    <n v="1"/>
    <x v="2"/>
  </r>
  <r>
    <n v="10763"/>
    <n v="21"/>
    <n v="10"/>
    <n v="40"/>
    <n v="0"/>
    <n v="400"/>
    <x v="68"/>
    <x v="0"/>
    <x v="54"/>
    <n v="3"/>
    <x v="5"/>
    <x v="5"/>
    <n v="1"/>
    <x v="2"/>
  </r>
  <r>
    <n v="10763"/>
    <n v="22"/>
    <n v="21"/>
    <n v="6"/>
    <n v="0"/>
    <n v="126"/>
    <x v="68"/>
    <x v="0"/>
    <x v="54"/>
    <n v="5"/>
    <x v="1"/>
    <x v="5"/>
    <n v="1"/>
    <x v="2"/>
  </r>
  <r>
    <n v="10763"/>
    <n v="24"/>
    <n v="4.5"/>
    <n v="20"/>
    <n v="0"/>
    <n v="90"/>
    <x v="68"/>
    <x v="0"/>
    <x v="54"/>
    <n v="1"/>
    <x v="6"/>
    <x v="5"/>
    <n v="1"/>
    <x v="2"/>
  </r>
  <r>
    <n v="10764"/>
    <n v="3"/>
    <n v="10"/>
    <n v="20"/>
    <n v="0.1"/>
    <n v="180"/>
    <x v="9"/>
    <x v="6"/>
    <x v="9"/>
    <n v="2"/>
    <x v="4"/>
    <x v="5"/>
    <n v="1"/>
    <x v="2"/>
  </r>
  <r>
    <n v="10764"/>
    <n v="39"/>
    <n v="18"/>
    <n v="130"/>
    <n v="0.1"/>
    <n v="2106"/>
    <x v="9"/>
    <x v="6"/>
    <x v="9"/>
    <n v="1"/>
    <x v="6"/>
    <x v="5"/>
    <n v="1"/>
    <x v="2"/>
  </r>
  <r>
    <n v="10765"/>
    <n v="65"/>
    <n v="21.05"/>
    <n v="80"/>
    <n v="0.1"/>
    <n v="1515.6000000000001"/>
    <x v="21"/>
    <x v="1"/>
    <x v="20"/>
    <n v="2"/>
    <x v="4"/>
    <x v="5"/>
    <n v="1"/>
    <x v="2"/>
  </r>
  <r>
    <n v="10766"/>
    <n v="2"/>
    <n v="19"/>
    <n v="40"/>
    <n v="0"/>
    <n v="760"/>
    <x v="11"/>
    <x v="1"/>
    <x v="11"/>
    <n v="1"/>
    <x v="6"/>
    <x v="5"/>
    <n v="1"/>
    <x v="2"/>
  </r>
  <r>
    <n v="10766"/>
    <n v="7"/>
    <n v="30"/>
    <n v="35"/>
    <n v="0"/>
    <n v="1050"/>
    <x v="11"/>
    <x v="1"/>
    <x v="11"/>
    <n v="7"/>
    <x v="2"/>
    <x v="5"/>
    <n v="1"/>
    <x v="2"/>
  </r>
  <r>
    <n v="10766"/>
    <n v="68"/>
    <n v="12.5"/>
    <n v="40"/>
    <n v="0"/>
    <n v="500"/>
    <x v="11"/>
    <x v="1"/>
    <x v="11"/>
    <n v="3"/>
    <x v="5"/>
    <x v="5"/>
    <n v="1"/>
    <x v="2"/>
  </r>
  <r>
    <n v="10767"/>
    <n v="42"/>
    <n v="14"/>
    <n v="2"/>
    <n v="0"/>
    <n v="28"/>
    <x v="4"/>
    <x v="3"/>
    <x v="4"/>
    <n v="5"/>
    <x v="1"/>
    <x v="5"/>
    <n v="1"/>
    <x v="2"/>
  </r>
  <r>
    <n v="10768"/>
    <n v="22"/>
    <n v="21"/>
    <n v="4"/>
    <n v="0"/>
    <n v="84"/>
    <x v="55"/>
    <x v="13"/>
    <x v="45"/>
    <n v="5"/>
    <x v="1"/>
    <x v="5"/>
    <n v="1"/>
    <x v="2"/>
  </r>
  <r>
    <n v="10768"/>
    <n v="31"/>
    <n v="12.5"/>
    <n v="50"/>
    <n v="0"/>
    <n v="625"/>
    <x v="55"/>
    <x v="13"/>
    <x v="45"/>
    <n v="4"/>
    <x v="0"/>
    <x v="5"/>
    <n v="1"/>
    <x v="2"/>
  </r>
  <r>
    <n v="10768"/>
    <n v="60"/>
    <n v="34"/>
    <n v="15"/>
    <n v="0"/>
    <n v="510"/>
    <x v="55"/>
    <x v="13"/>
    <x v="45"/>
    <n v="4"/>
    <x v="0"/>
    <x v="5"/>
    <n v="1"/>
    <x v="2"/>
  </r>
  <r>
    <n v="10768"/>
    <n v="71"/>
    <n v="21.5"/>
    <n v="12"/>
    <n v="0"/>
    <n v="258"/>
    <x v="55"/>
    <x v="13"/>
    <x v="45"/>
    <n v="4"/>
    <x v="0"/>
    <x v="5"/>
    <n v="1"/>
    <x v="2"/>
  </r>
  <r>
    <n v="10769"/>
    <n v="41"/>
    <n v="9.65"/>
    <n v="30"/>
    <n v="0.05"/>
    <n v="275.02499999999998"/>
    <x v="61"/>
    <x v="17"/>
    <x v="48"/>
    <n v="8"/>
    <x v="3"/>
    <x v="5"/>
    <n v="1"/>
    <x v="2"/>
  </r>
  <r>
    <n v="10769"/>
    <n v="52"/>
    <n v="7"/>
    <n v="15"/>
    <n v="0.05"/>
    <n v="99.75"/>
    <x v="61"/>
    <x v="17"/>
    <x v="48"/>
    <n v="5"/>
    <x v="1"/>
    <x v="5"/>
    <n v="1"/>
    <x v="2"/>
  </r>
  <r>
    <n v="10769"/>
    <n v="61"/>
    <n v="28.5"/>
    <n v="20"/>
    <n v="0"/>
    <n v="570"/>
    <x v="61"/>
    <x v="17"/>
    <x v="48"/>
    <n v="2"/>
    <x v="4"/>
    <x v="5"/>
    <n v="1"/>
    <x v="2"/>
  </r>
  <r>
    <n v="10769"/>
    <n v="62"/>
    <n v="49.3"/>
    <n v="15"/>
    <n v="0"/>
    <n v="739.5"/>
    <x v="61"/>
    <x v="17"/>
    <x v="48"/>
    <n v="3"/>
    <x v="5"/>
    <x v="5"/>
    <n v="1"/>
    <x v="2"/>
  </r>
  <r>
    <n v="10770"/>
    <n v="11"/>
    <n v="21"/>
    <n v="15"/>
    <n v="0.25"/>
    <n v="236.25"/>
    <x v="2"/>
    <x v="2"/>
    <x v="2"/>
    <n v="4"/>
    <x v="0"/>
    <x v="5"/>
    <n v="1"/>
    <x v="2"/>
  </r>
  <r>
    <n v="10771"/>
    <n v="71"/>
    <n v="21.5"/>
    <n v="16"/>
    <n v="0"/>
    <n v="344"/>
    <x v="9"/>
    <x v="6"/>
    <x v="9"/>
    <n v="4"/>
    <x v="0"/>
    <x v="5"/>
    <n v="1"/>
    <x v="2"/>
  </r>
  <r>
    <n v="10772"/>
    <n v="29"/>
    <n v="123.79"/>
    <n v="18"/>
    <n v="0"/>
    <n v="2228.2200000000003"/>
    <x v="26"/>
    <x v="1"/>
    <x v="24"/>
    <n v="6"/>
    <x v="7"/>
    <x v="5"/>
    <n v="1"/>
    <x v="2"/>
  </r>
  <r>
    <n v="10772"/>
    <n v="59"/>
    <n v="55"/>
    <n v="25"/>
    <n v="0"/>
    <n v="1375"/>
    <x v="26"/>
    <x v="1"/>
    <x v="24"/>
    <n v="4"/>
    <x v="0"/>
    <x v="5"/>
    <n v="1"/>
    <x v="2"/>
  </r>
  <r>
    <n v="10773"/>
    <n v="17"/>
    <n v="39"/>
    <n v="33"/>
    <n v="0"/>
    <n v="1287"/>
    <x v="9"/>
    <x v="6"/>
    <x v="9"/>
    <n v="6"/>
    <x v="7"/>
    <x v="5"/>
    <n v="1"/>
    <x v="2"/>
  </r>
  <r>
    <n v="10773"/>
    <n v="31"/>
    <n v="12.5"/>
    <n v="70"/>
    <n v="0.2"/>
    <n v="700"/>
    <x v="9"/>
    <x v="6"/>
    <x v="9"/>
    <n v="4"/>
    <x v="0"/>
    <x v="5"/>
    <n v="1"/>
    <x v="2"/>
  </r>
  <r>
    <n v="10773"/>
    <n v="75"/>
    <n v="7.75"/>
    <n v="7"/>
    <n v="0.2"/>
    <n v="43.400000000000006"/>
    <x v="9"/>
    <x v="6"/>
    <x v="9"/>
    <n v="1"/>
    <x v="6"/>
    <x v="5"/>
    <n v="1"/>
    <x v="2"/>
  </r>
  <r>
    <n v="10774"/>
    <n v="31"/>
    <n v="12.5"/>
    <n v="2"/>
    <n v="0.25"/>
    <n v="18.75"/>
    <x v="14"/>
    <x v="9"/>
    <x v="13"/>
    <n v="4"/>
    <x v="0"/>
    <x v="5"/>
    <n v="1"/>
    <x v="2"/>
  </r>
  <r>
    <n v="10774"/>
    <n v="66"/>
    <n v="17"/>
    <n v="50"/>
    <n v="0"/>
    <n v="850"/>
    <x v="14"/>
    <x v="9"/>
    <x v="13"/>
    <n v="2"/>
    <x v="4"/>
    <x v="5"/>
    <n v="1"/>
    <x v="2"/>
  </r>
  <r>
    <n v="10775"/>
    <n v="10"/>
    <n v="31"/>
    <n v="6"/>
    <n v="0"/>
    <n v="186"/>
    <x v="84"/>
    <x v="8"/>
    <x v="66"/>
    <n v="8"/>
    <x v="3"/>
    <x v="5"/>
    <n v="1"/>
    <x v="2"/>
  </r>
  <r>
    <n v="10775"/>
    <n v="67"/>
    <n v="14"/>
    <n v="3"/>
    <n v="0"/>
    <n v="42"/>
    <x v="84"/>
    <x v="8"/>
    <x v="66"/>
    <n v="1"/>
    <x v="6"/>
    <x v="5"/>
    <n v="1"/>
    <x v="2"/>
  </r>
  <r>
    <n v="10776"/>
    <n v="31"/>
    <n v="12.5"/>
    <n v="16"/>
    <n v="0.05"/>
    <n v="190"/>
    <x v="9"/>
    <x v="6"/>
    <x v="9"/>
    <n v="4"/>
    <x v="0"/>
    <x v="5"/>
    <n v="1"/>
    <x v="2"/>
  </r>
  <r>
    <n v="10776"/>
    <n v="42"/>
    <n v="14"/>
    <n v="12"/>
    <n v="0.05"/>
    <n v="159.6"/>
    <x v="9"/>
    <x v="6"/>
    <x v="9"/>
    <n v="5"/>
    <x v="1"/>
    <x v="5"/>
    <n v="1"/>
    <x v="2"/>
  </r>
  <r>
    <n v="10776"/>
    <n v="45"/>
    <n v="9.5"/>
    <n v="27"/>
    <n v="0.05"/>
    <n v="243.67499999999998"/>
    <x v="9"/>
    <x v="6"/>
    <x v="9"/>
    <n v="8"/>
    <x v="3"/>
    <x v="5"/>
    <n v="1"/>
    <x v="2"/>
  </r>
  <r>
    <n v="10776"/>
    <n v="51"/>
    <n v="53"/>
    <n v="120"/>
    <n v="0.05"/>
    <n v="6042"/>
    <x v="9"/>
    <x v="6"/>
    <x v="9"/>
    <n v="7"/>
    <x v="2"/>
    <x v="5"/>
    <n v="1"/>
    <x v="2"/>
  </r>
  <r>
    <n v="10777"/>
    <n v="42"/>
    <n v="14"/>
    <n v="20"/>
    <n v="0.2"/>
    <n v="224"/>
    <x v="71"/>
    <x v="2"/>
    <x v="57"/>
    <n v="5"/>
    <x v="1"/>
    <x v="5"/>
    <n v="1"/>
    <x v="2"/>
  </r>
  <r>
    <n v="10778"/>
    <n v="41"/>
    <n v="9.65"/>
    <n v="10"/>
    <n v="0"/>
    <n v="96.5"/>
    <x v="25"/>
    <x v="9"/>
    <x v="23"/>
    <n v="8"/>
    <x v="3"/>
    <x v="5"/>
    <n v="1"/>
    <x v="2"/>
  </r>
  <r>
    <n v="10779"/>
    <n v="16"/>
    <n v="17.45"/>
    <n v="20"/>
    <n v="0"/>
    <n v="349"/>
    <x v="24"/>
    <x v="1"/>
    <x v="22"/>
    <n v="3"/>
    <x v="5"/>
    <x v="5"/>
    <n v="1"/>
    <x v="2"/>
  </r>
  <r>
    <n v="10779"/>
    <n v="62"/>
    <n v="49.3"/>
    <n v="20"/>
    <n v="0"/>
    <n v="986"/>
    <x v="24"/>
    <x v="1"/>
    <x v="22"/>
    <n v="3"/>
    <x v="5"/>
    <x v="5"/>
    <n v="1"/>
    <x v="2"/>
  </r>
  <r>
    <n v="10780"/>
    <n v="70"/>
    <n v="15"/>
    <n v="35"/>
    <n v="0"/>
    <n v="525"/>
    <x v="28"/>
    <x v="5"/>
    <x v="26"/>
    <n v="1"/>
    <x v="6"/>
    <x v="5"/>
    <n v="1"/>
    <x v="2"/>
  </r>
  <r>
    <n v="10780"/>
    <n v="77"/>
    <n v="13"/>
    <n v="15"/>
    <n v="0"/>
    <n v="195"/>
    <x v="28"/>
    <x v="5"/>
    <x v="26"/>
    <n v="2"/>
    <x v="4"/>
    <x v="5"/>
    <n v="1"/>
    <x v="2"/>
  </r>
  <r>
    <n v="10781"/>
    <n v="54"/>
    <n v="7.45"/>
    <n v="3"/>
    <n v="0.2"/>
    <n v="17.880000000000003"/>
    <x v="16"/>
    <x v="10"/>
    <x v="15"/>
    <n v="6"/>
    <x v="7"/>
    <x v="5"/>
    <n v="1"/>
    <x v="2"/>
  </r>
  <r>
    <n v="10781"/>
    <n v="56"/>
    <n v="38"/>
    <n v="20"/>
    <n v="0.2"/>
    <n v="608"/>
    <x v="16"/>
    <x v="10"/>
    <x v="15"/>
    <n v="5"/>
    <x v="1"/>
    <x v="5"/>
    <n v="1"/>
    <x v="2"/>
  </r>
  <r>
    <n v="10781"/>
    <n v="74"/>
    <n v="10"/>
    <n v="35"/>
    <n v="0"/>
    <n v="350"/>
    <x v="16"/>
    <x v="10"/>
    <x v="15"/>
    <n v="7"/>
    <x v="2"/>
    <x v="5"/>
    <n v="1"/>
    <x v="2"/>
  </r>
  <r>
    <n v="10782"/>
    <n v="31"/>
    <n v="12.5"/>
    <n v="1"/>
    <n v="0"/>
    <n v="12.5"/>
    <x v="78"/>
    <x v="20"/>
    <x v="55"/>
    <n v="4"/>
    <x v="0"/>
    <x v="5"/>
    <n v="1"/>
    <x v="2"/>
  </r>
  <r>
    <n v="10783"/>
    <n v="31"/>
    <n v="12.5"/>
    <n v="10"/>
    <n v="0"/>
    <n v="125"/>
    <x v="2"/>
    <x v="2"/>
    <x v="2"/>
    <n v="4"/>
    <x v="0"/>
    <x v="5"/>
    <n v="1"/>
    <x v="2"/>
  </r>
  <r>
    <n v="10783"/>
    <n v="38"/>
    <n v="263.5"/>
    <n v="5"/>
    <n v="0"/>
    <n v="1317.5"/>
    <x v="2"/>
    <x v="2"/>
    <x v="2"/>
    <n v="1"/>
    <x v="6"/>
    <x v="5"/>
    <n v="1"/>
    <x v="2"/>
  </r>
  <r>
    <n v="10784"/>
    <n v="36"/>
    <n v="19"/>
    <n v="30"/>
    <n v="0"/>
    <n v="570"/>
    <x v="22"/>
    <x v="11"/>
    <x v="21"/>
    <n v="8"/>
    <x v="3"/>
    <x v="5"/>
    <n v="1"/>
    <x v="2"/>
  </r>
  <r>
    <n v="10784"/>
    <n v="39"/>
    <n v="18"/>
    <n v="2"/>
    <n v="0.15"/>
    <n v="30.599999999999998"/>
    <x v="22"/>
    <x v="11"/>
    <x v="21"/>
    <n v="1"/>
    <x v="6"/>
    <x v="5"/>
    <n v="1"/>
    <x v="2"/>
  </r>
  <r>
    <n v="10784"/>
    <n v="72"/>
    <n v="34.799999999999997"/>
    <n v="30"/>
    <n v="0.15"/>
    <n v="887.4"/>
    <x v="22"/>
    <x v="11"/>
    <x v="21"/>
    <n v="4"/>
    <x v="0"/>
    <x v="5"/>
    <n v="1"/>
    <x v="2"/>
  </r>
  <r>
    <n v="10785"/>
    <n v="10"/>
    <n v="31"/>
    <n v="10"/>
    <n v="0"/>
    <n v="310"/>
    <x v="18"/>
    <x v="5"/>
    <x v="17"/>
    <n v="8"/>
    <x v="3"/>
    <x v="5"/>
    <n v="1"/>
    <x v="2"/>
  </r>
  <r>
    <n v="10785"/>
    <n v="75"/>
    <n v="7.75"/>
    <n v="10"/>
    <n v="0"/>
    <n v="77.5"/>
    <x v="18"/>
    <x v="5"/>
    <x v="17"/>
    <n v="1"/>
    <x v="6"/>
    <x v="5"/>
    <n v="1"/>
    <x v="2"/>
  </r>
  <r>
    <n v="10786"/>
    <n v="8"/>
    <n v="40"/>
    <n v="30"/>
    <n v="0.2"/>
    <n v="960"/>
    <x v="62"/>
    <x v="2"/>
    <x v="29"/>
    <n v="2"/>
    <x v="4"/>
    <x v="5"/>
    <n v="1"/>
    <x v="2"/>
  </r>
  <r>
    <n v="10786"/>
    <n v="30"/>
    <n v="25.89"/>
    <n v="15"/>
    <n v="0.2"/>
    <n v="310.68000000000006"/>
    <x v="62"/>
    <x v="2"/>
    <x v="29"/>
    <n v="8"/>
    <x v="3"/>
    <x v="5"/>
    <n v="1"/>
    <x v="2"/>
  </r>
  <r>
    <n v="10786"/>
    <n v="75"/>
    <n v="7.75"/>
    <n v="42"/>
    <n v="0.2"/>
    <n v="260.40000000000003"/>
    <x v="62"/>
    <x v="2"/>
    <x v="29"/>
    <n v="1"/>
    <x v="6"/>
    <x v="5"/>
    <n v="1"/>
    <x v="2"/>
  </r>
  <r>
    <n v="10787"/>
    <n v="2"/>
    <n v="19"/>
    <n v="15"/>
    <n v="0.05"/>
    <n v="270.75"/>
    <x v="53"/>
    <x v="0"/>
    <x v="43"/>
    <n v="1"/>
    <x v="6"/>
    <x v="5"/>
    <n v="1"/>
    <x v="2"/>
  </r>
  <r>
    <n v="10787"/>
    <n v="29"/>
    <n v="123.79"/>
    <n v="20"/>
    <n v="0.05"/>
    <n v="2352.0100000000002"/>
    <x v="53"/>
    <x v="0"/>
    <x v="43"/>
    <n v="6"/>
    <x v="7"/>
    <x v="5"/>
    <n v="1"/>
    <x v="2"/>
  </r>
  <r>
    <n v="10788"/>
    <n v="19"/>
    <n v="9.1999999999999993"/>
    <n v="50"/>
    <n v="0.05"/>
    <n v="436.99999999999994"/>
    <x v="21"/>
    <x v="1"/>
    <x v="20"/>
    <n v="3"/>
    <x v="5"/>
    <x v="5"/>
    <n v="1"/>
    <x v="2"/>
  </r>
  <r>
    <n v="10788"/>
    <n v="75"/>
    <n v="7.75"/>
    <n v="40"/>
    <n v="0.05"/>
    <n v="294.5"/>
    <x v="21"/>
    <x v="1"/>
    <x v="20"/>
    <n v="1"/>
    <x v="6"/>
    <x v="5"/>
    <n v="1"/>
    <x v="2"/>
  </r>
  <r>
    <n v="10789"/>
    <n v="18"/>
    <n v="62.5"/>
    <n v="30"/>
    <n v="0"/>
    <n v="1875"/>
    <x v="68"/>
    <x v="0"/>
    <x v="54"/>
    <n v="8"/>
    <x v="3"/>
    <x v="5"/>
    <n v="1"/>
    <x v="2"/>
  </r>
  <r>
    <n v="10789"/>
    <n v="35"/>
    <n v="18"/>
    <n v="15"/>
    <n v="0"/>
    <n v="270"/>
    <x v="68"/>
    <x v="0"/>
    <x v="54"/>
    <n v="1"/>
    <x v="6"/>
    <x v="5"/>
    <n v="1"/>
    <x v="2"/>
  </r>
  <r>
    <n v="10789"/>
    <n v="63"/>
    <n v="43.9"/>
    <n v="30"/>
    <n v="0"/>
    <n v="1317"/>
    <x v="68"/>
    <x v="0"/>
    <x v="54"/>
    <n v="2"/>
    <x v="4"/>
    <x v="5"/>
    <n v="1"/>
    <x v="2"/>
  </r>
  <r>
    <n v="10789"/>
    <n v="68"/>
    <n v="12.5"/>
    <n v="18"/>
    <n v="0"/>
    <n v="225"/>
    <x v="68"/>
    <x v="0"/>
    <x v="54"/>
    <n v="3"/>
    <x v="5"/>
    <x v="5"/>
    <n v="1"/>
    <x v="2"/>
  </r>
  <r>
    <n v="10790"/>
    <n v="7"/>
    <n v="30"/>
    <n v="3"/>
    <n v="0.15"/>
    <n v="76.5"/>
    <x v="71"/>
    <x v="2"/>
    <x v="57"/>
    <n v="7"/>
    <x v="2"/>
    <x v="5"/>
    <n v="1"/>
    <x v="2"/>
  </r>
  <r>
    <n v="10790"/>
    <n v="56"/>
    <n v="38"/>
    <n v="20"/>
    <n v="0.15"/>
    <n v="646"/>
    <x v="71"/>
    <x v="2"/>
    <x v="57"/>
    <n v="5"/>
    <x v="1"/>
    <x v="5"/>
    <n v="1"/>
    <x v="2"/>
  </r>
  <r>
    <n v="10791"/>
    <n v="29"/>
    <n v="123.79"/>
    <n v="14"/>
    <n v="0.05"/>
    <n v="1646.4070000000002"/>
    <x v="17"/>
    <x v="1"/>
    <x v="16"/>
    <n v="6"/>
    <x v="7"/>
    <x v="5"/>
    <n v="1"/>
    <x v="2"/>
  </r>
  <r>
    <n v="10791"/>
    <n v="41"/>
    <n v="9.65"/>
    <n v="20"/>
    <n v="0.05"/>
    <n v="183.35"/>
    <x v="17"/>
    <x v="1"/>
    <x v="16"/>
    <n v="8"/>
    <x v="3"/>
    <x v="5"/>
    <n v="1"/>
    <x v="2"/>
  </r>
  <r>
    <n v="10792"/>
    <n v="2"/>
    <n v="19"/>
    <n v="10"/>
    <n v="0"/>
    <n v="190"/>
    <x v="63"/>
    <x v="18"/>
    <x v="49"/>
    <n v="1"/>
    <x v="6"/>
    <x v="5"/>
    <n v="1"/>
    <x v="2"/>
  </r>
  <r>
    <n v="10792"/>
    <n v="54"/>
    <n v="7.45"/>
    <n v="3"/>
    <n v="0"/>
    <n v="22.35"/>
    <x v="63"/>
    <x v="18"/>
    <x v="49"/>
    <n v="6"/>
    <x v="7"/>
    <x v="5"/>
    <n v="1"/>
    <x v="2"/>
  </r>
  <r>
    <n v="10792"/>
    <n v="68"/>
    <n v="12.5"/>
    <n v="15"/>
    <n v="0"/>
    <n v="187.5"/>
    <x v="63"/>
    <x v="18"/>
    <x v="49"/>
    <n v="3"/>
    <x v="5"/>
    <x v="5"/>
    <n v="1"/>
    <x v="2"/>
  </r>
  <r>
    <n v="10793"/>
    <n v="41"/>
    <n v="9.65"/>
    <n v="14"/>
    <n v="0"/>
    <n v="135.1"/>
    <x v="55"/>
    <x v="13"/>
    <x v="45"/>
    <n v="8"/>
    <x v="3"/>
    <x v="5"/>
    <n v="1"/>
    <x v="2"/>
  </r>
  <r>
    <n v="10793"/>
    <n v="52"/>
    <n v="7"/>
    <n v="8"/>
    <n v="0"/>
    <n v="56"/>
    <x v="55"/>
    <x v="13"/>
    <x v="45"/>
    <n v="5"/>
    <x v="1"/>
    <x v="5"/>
    <n v="1"/>
    <x v="2"/>
  </r>
  <r>
    <n v="10794"/>
    <n v="14"/>
    <n v="23.25"/>
    <n v="15"/>
    <n v="0.2"/>
    <n v="279"/>
    <x v="12"/>
    <x v="2"/>
    <x v="2"/>
    <n v="7"/>
    <x v="2"/>
    <x v="5"/>
    <n v="1"/>
    <x v="2"/>
  </r>
  <r>
    <n v="10794"/>
    <n v="54"/>
    <n v="7.45"/>
    <n v="6"/>
    <n v="0.2"/>
    <n v="35.760000000000005"/>
    <x v="12"/>
    <x v="2"/>
    <x v="2"/>
    <n v="6"/>
    <x v="7"/>
    <x v="5"/>
    <n v="1"/>
    <x v="2"/>
  </r>
  <r>
    <n v="10795"/>
    <n v="16"/>
    <n v="17.45"/>
    <n v="65"/>
    <n v="0"/>
    <n v="1134.25"/>
    <x v="9"/>
    <x v="6"/>
    <x v="9"/>
    <n v="3"/>
    <x v="5"/>
    <x v="5"/>
    <n v="1"/>
    <x v="2"/>
  </r>
  <r>
    <n v="10795"/>
    <n v="17"/>
    <n v="39"/>
    <n v="35"/>
    <n v="0.25"/>
    <n v="1023.75"/>
    <x v="9"/>
    <x v="6"/>
    <x v="9"/>
    <n v="6"/>
    <x v="7"/>
    <x v="5"/>
    <n v="1"/>
    <x v="2"/>
  </r>
  <r>
    <n v="10796"/>
    <n v="26"/>
    <n v="31.23"/>
    <n v="21"/>
    <n v="0.2"/>
    <n v="524.6640000000001"/>
    <x v="8"/>
    <x v="5"/>
    <x v="8"/>
    <n v="3"/>
    <x v="5"/>
    <x v="5"/>
    <n v="1"/>
    <x v="2"/>
  </r>
  <r>
    <n v="10796"/>
    <n v="44"/>
    <n v="19.45"/>
    <n v="10"/>
    <n v="0"/>
    <n v="194.5"/>
    <x v="8"/>
    <x v="5"/>
    <x v="8"/>
    <n v="2"/>
    <x v="4"/>
    <x v="5"/>
    <n v="1"/>
    <x v="2"/>
  </r>
  <r>
    <n v="10796"/>
    <n v="64"/>
    <n v="33.25"/>
    <n v="35"/>
    <n v="0.2"/>
    <n v="931"/>
    <x v="8"/>
    <x v="5"/>
    <x v="8"/>
    <n v="5"/>
    <x v="1"/>
    <x v="5"/>
    <n v="1"/>
    <x v="2"/>
  </r>
  <r>
    <n v="10796"/>
    <n v="69"/>
    <n v="36"/>
    <n v="24"/>
    <n v="0.2"/>
    <n v="691.2"/>
    <x v="8"/>
    <x v="5"/>
    <x v="8"/>
    <n v="4"/>
    <x v="0"/>
    <x v="5"/>
    <n v="1"/>
    <x v="2"/>
  </r>
  <r>
    <n v="10797"/>
    <n v="11"/>
    <n v="21"/>
    <n v="20"/>
    <n v="0"/>
    <n v="420"/>
    <x v="57"/>
    <x v="1"/>
    <x v="46"/>
    <n v="4"/>
    <x v="0"/>
    <x v="5"/>
    <n v="1"/>
    <x v="2"/>
  </r>
  <r>
    <n v="10798"/>
    <n v="62"/>
    <n v="49.3"/>
    <n v="2"/>
    <n v="0"/>
    <n v="98.6"/>
    <x v="42"/>
    <x v="13"/>
    <x v="36"/>
    <n v="3"/>
    <x v="5"/>
    <x v="5"/>
    <n v="1"/>
    <x v="2"/>
  </r>
  <r>
    <n v="10798"/>
    <n v="72"/>
    <n v="34.799999999999997"/>
    <n v="10"/>
    <n v="0"/>
    <n v="348"/>
    <x v="42"/>
    <x v="13"/>
    <x v="36"/>
    <n v="4"/>
    <x v="0"/>
    <x v="5"/>
    <n v="1"/>
    <x v="2"/>
  </r>
  <r>
    <n v="10799"/>
    <n v="13"/>
    <n v="6"/>
    <n v="20"/>
    <n v="0.15"/>
    <n v="102"/>
    <x v="44"/>
    <x v="1"/>
    <x v="37"/>
    <n v="8"/>
    <x v="3"/>
    <x v="5"/>
    <n v="1"/>
    <x v="2"/>
  </r>
  <r>
    <n v="10799"/>
    <n v="24"/>
    <n v="4.5"/>
    <n v="20"/>
    <n v="0.15"/>
    <n v="76.5"/>
    <x v="44"/>
    <x v="1"/>
    <x v="37"/>
    <n v="1"/>
    <x v="6"/>
    <x v="5"/>
    <n v="1"/>
    <x v="2"/>
  </r>
  <r>
    <n v="10799"/>
    <n v="59"/>
    <n v="55"/>
    <n v="25"/>
    <n v="0"/>
    <n v="1375"/>
    <x v="44"/>
    <x v="1"/>
    <x v="37"/>
    <n v="4"/>
    <x v="0"/>
    <x v="5"/>
    <n v="1"/>
    <x v="2"/>
  </r>
  <r>
    <n v="10800"/>
    <n v="11"/>
    <n v="21"/>
    <n v="50"/>
    <n v="0.1"/>
    <n v="945"/>
    <x v="56"/>
    <x v="13"/>
    <x v="28"/>
    <n v="4"/>
    <x v="0"/>
    <x v="5"/>
    <n v="1"/>
    <x v="2"/>
  </r>
  <r>
    <n v="10800"/>
    <n v="51"/>
    <n v="53"/>
    <n v="10"/>
    <n v="0.1"/>
    <n v="477"/>
    <x v="56"/>
    <x v="13"/>
    <x v="28"/>
    <n v="7"/>
    <x v="2"/>
    <x v="5"/>
    <n v="1"/>
    <x v="2"/>
  </r>
  <r>
    <n v="10800"/>
    <n v="54"/>
    <n v="7.45"/>
    <n v="7"/>
    <n v="0.1"/>
    <n v="46.935000000000002"/>
    <x v="56"/>
    <x v="13"/>
    <x v="28"/>
    <n v="6"/>
    <x v="7"/>
    <x v="5"/>
    <n v="1"/>
    <x v="2"/>
  </r>
  <r>
    <n v="10801"/>
    <n v="17"/>
    <n v="39"/>
    <n v="40"/>
    <n v="0.25"/>
    <n v="1170"/>
    <x v="46"/>
    <x v="12"/>
    <x v="25"/>
    <n v="6"/>
    <x v="7"/>
    <x v="5"/>
    <n v="1"/>
    <x v="2"/>
  </r>
  <r>
    <n v="10801"/>
    <n v="29"/>
    <n v="123.79"/>
    <n v="20"/>
    <n v="0.25"/>
    <n v="1856.8500000000001"/>
    <x v="46"/>
    <x v="12"/>
    <x v="25"/>
    <n v="6"/>
    <x v="7"/>
    <x v="5"/>
    <n v="1"/>
    <x v="2"/>
  </r>
  <r>
    <n v="10802"/>
    <n v="30"/>
    <n v="25.89"/>
    <n v="25"/>
    <n v="0.25"/>
    <n v="485.4375"/>
    <x v="51"/>
    <x v="17"/>
    <x v="42"/>
    <n v="8"/>
    <x v="3"/>
    <x v="5"/>
    <n v="1"/>
    <x v="2"/>
  </r>
  <r>
    <n v="10802"/>
    <n v="51"/>
    <n v="53"/>
    <n v="30"/>
    <n v="0.25"/>
    <n v="1192.5"/>
    <x v="51"/>
    <x v="17"/>
    <x v="42"/>
    <n v="7"/>
    <x v="2"/>
    <x v="5"/>
    <n v="1"/>
    <x v="2"/>
  </r>
  <r>
    <n v="10802"/>
    <n v="55"/>
    <n v="24"/>
    <n v="60"/>
    <n v="0.25"/>
    <n v="1080"/>
    <x v="51"/>
    <x v="17"/>
    <x v="42"/>
    <n v="6"/>
    <x v="7"/>
    <x v="5"/>
    <n v="1"/>
    <x v="2"/>
  </r>
  <r>
    <n v="10802"/>
    <n v="62"/>
    <n v="49.3"/>
    <n v="5"/>
    <n v="0.25"/>
    <n v="184.875"/>
    <x v="51"/>
    <x v="17"/>
    <x v="42"/>
    <n v="3"/>
    <x v="5"/>
    <x v="5"/>
    <n v="1"/>
    <x v="2"/>
  </r>
  <r>
    <n v="10803"/>
    <n v="19"/>
    <n v="9.1999999999999993"/>
    <n v="24"/>
    <n v="0.05"/>
    <n v="209.75999999999996"/>
    <x v="7"/>
    <x v="2"/>
    <x v="7"/>
    <n v="3"/>
    <x v="5"/>
    <x v="5"/>
    <n v="1"/>
    <x v="2"/>
  </r>
  <r>
    <n v="10803"/>
    <n v="25"/>
    <n v="14"/>
    <n v="15"/>
    <n v="0.05"/>
    <n v="199.5"/>
    <x v="7"/>
    <x v="2"/>
    <x v="7"/>
    <n v="3"/>
    <x v="5"/>
    <x v="5"/>
    <n v="1"/>
    <x v="2"/>
  </r>
  <r>
    <n v="10803"/>
    <n v="59"/>
    <n v="55"/>
    <n v="15"/>
    <n v="0.05"/>
    <n v="783.75"/>
    <x v="7"/>
    <x v="2"/>
    <x v="7"/>
    <n v="4"/>
    <x v="0"/>
    <x v="5"/>
    <n v="1"/>
    <x v="2"/>
  </r>
  <r>
    <n v="10804"/>
    <n v="10"/>
    <n v="31"/>
    <n v="36"/>
    <n v="0"/>
    <n v="1116"/>
    <x v="56"/>
    <x v="13"/>
    <x v="28"/>
    <n v="8"/>
    <x v="3"/>
    <x v="5"/>
    <n v="1"/>
    <x v="2"/>
  </r>
  <r>
    <n v="10804"/>
    <n v="28"/>
    <n v="45.6"/>
    <n v="24"/>
    <n v="0"/>
    <n v="1094.4000000000001"/>
    <x v="56"/>
    <x v="13"/>
    <x v="28"/>
    <n v="7"/>
    <x v="2"/>
    <x v="5"/>
    <n v="1"/>
    <x v="2"/>
  </r>
  <r>
    <n v="10804"/>
    <n v="49"/>
    <n v="20"/>
    <n v="4"/>
    <n v="0.15"/>
    <n v="68"/>
    <x v="56"/>
    <x v="13"/>
    <x v="28"/>
    <n v="3"/>
    <x v="5"/>
    <x v="5"/>
    <n v="1"/>
    <x v="2"/>
  </r>
  <r>
    <n v="10805"/>
    <n v="34"/>
    <n v="14"/>
    <n v="10"/>
    <n v="0"/>
    <n v="140"/>
    <x v="40"/>
    <x v="8"/>
    <x v="34"/>
    <n v="1"/>
    <x v="6"/>
    <x v="5"/>
    <n v="1"/>
    <x v="2"/>
  </r>
  <r>
    <n v="10805"/>
    <n v="38"/>
    <n v="263.5"/>
    <n v="10"/>
    <n v="0"/>
    <n v="2635"/>
    <x v="40"/>
    <x v="8"/>
    <x v="34"/>
    <n v="1"/>
    <x v="6"/>
    <x v="5"/>
    <n v="1"/>
    <x v="2"/>
  </r>
  <r>
    <n v="10806"/>
    <n v="2"/>
    <n v="19"/>
    <n v="20"/>
    <n v="0.25"/>
    <n v="285"/>
    <x v="3"/>
    <x v="0"/>
    <x v="3"/>
    <n v="1"/>
    <x v="6"/>
    <x v="5"/>
    <n v="1"/>
    <x v="2"/>
  </r>
  <r>
    <n v="10806"/>
    <n v="65"/>
    <n v="21.05"/>
    <n v="2"/>
    <n v="0"/>
    <n v="42.1"/>
    <x v="3"/>
    <x v="0"/>
    <x v="3"/>
    <n v="2"/>
    <x v="4"/>
    <x v="5"/>
    <n v="1"/>
    <x v="2"/>
  </r>
  <r>
    <n v="10806"/>
    <n v="74"/>
    <n v="10"/>
    <n v="15"/>
    <n v="0.25"/>
    <n v="112.5"/>
    <x v="3"/>
    <x v="0"/>
    <x v="3"/>
    <n v="7"/>
    <x v="2"/>
    <x v="5"/>
    <n v="1"/>
    <x v="2"/>
  </r>
  <r>
    <n v="10807"/>
    <n v="40"/>
    <n v="18.399999999999999"/>
    <n v="1"/>
    <n v="0"/>
    <n v="18.399999999999999"/>
    <x v="70"/>
    <x v="11"/>
    <x v="56"/>
    <n v="8"/>
    <x v="3"/>
    <x v="5"/>
    <n v="1"/>
    <x v="2"/>
  </r>
  <r>
    <n v="10808"/>
    <n v="56"/>
    <n v="38"/>
    <n v="20"/>
    <n v="0.15"/>
    <n v="646"/>
    <x v="37"/>
    <x v="8"/>
    <x v="33"/>
    <n v="5"/>
    <x v="1"/>
    <x v="6"/>
    <n v="2"/>
    <x v="2"/>
  </r>
  <r>
    <n v="10808"/>
    <n v="76"/>
    <n v="18"/>
    <n v="50"/>
    <n v="0.15"/>
    <n v="765"/>
    <x v="37"/>
    <x v="8"/>
    <x v="33"/>
    <n v="1"/>
    <x v="6"/>
    <x v="6"/>
    <n v="2"/>
    <x v="2"/>
  </r>
  <r>
    <n v="10809"/>
    <n v="52"/>
    <n v="7"/>
    <n v="20"/>
    <n v="0"/>
    <n v="140"/>
    <x v="7"/>
    <x v="2"/>
    <x v="7"/>
    <n v="5"/>
    <x v="1"/>
    <x v="6"/>
    <n v="2"/>
    <x v="2"/>
  </r>
  <r>
    <n v="10810"/>
    <n v="13"/>
    <n v="6"/>
    <n v="7"/>
    <n v="0"/>
    <n v="42"/>
    <x v="75"/>
    <x v="16"/>
    <x v="59"/>
    <n v="8"/>
    <x v="3"/>
    <x v="6"/>
    <n v="2"/>
    <x v="2"/>
  </r>
  <r>
    <n v="10810"/>
    <n v="25"/>
    <n v="14"/>
    <n v="5"/>
    <n v="0"/>
    <n v="70"/>
    <x v="75"/>
    <x v="16"/>
    <x v="59"/>
    <n v="3"/>
    <x v="5"/>
    <x v="6"/>
    <n v="2"/>
    <x v="2"/>
  </r>
  <r>
    <n v="10810"/>
    <n v="70"/>
    <n v="15"/>
    <n v="5"/>
    <n v="0"/>
    <n v="75"/>
    <x v="75"/>
    <x v="16"/>
    <x v="59"/>
    <n v="1"/>
    <x v="6"/>
    <x v="6"/>
    <n v="2"/>
    <x v="2"/>
  </r>
  <r>
    <n v="10811"/>
    <n v="19"/>
    <n v="9.1999999999999993"/>
    <n v="15"/>
    <n v="0"/>
    <n v="138"/>
    <x v="67"/>
    <x v="5"/>
    <x v="53"/>
    <n v="3"/>
    <x v="5"/>
    <x v="6"/>
    <n v="2"/>
    <x v="2"/>
  </r>
  <r>
    <n v="10811"/>
    <n v="23"/>
    <n v="9"/>
    <n v="18"/>
    <n v="0"/>
    <n v="162"/>
    <x v="67"/>
    <x v="5"/>
    <x v="53"/>
    <n v="5"/>
    <x v="1"/>
    <x v="6"/>
    <n v="2"/>
    <x v="2"/>
  </r>
  <r>
    <n v="10811"/>
    <n v="40"/>
    <n v="18.399999999999999"/>
    <n v="30"/>
    <n v="0"/>
    <n v="552"/>
    <x v="67"/>
    <x v="5"/>
    <x v="53"/>
    <n v="8"/>
    <x v="3"/>
    <x v="6"/>
    <n v="2"/>
    <x v="2"/>
  </r>
  <r>
    <n v="10812"/>
    <n v="31"/>
    <n v="12.5"/>
    <n v="16"/>
    <n v="0.1"/>
    <n v="180"/>
    <x v="30"/>
    <x v="11"/>
    <x v="27"/>
    <n v="4"/>
    <x v="0"/>
    <x v="6"/>
    <n v="2"/>
    <x v="2"/>
  </r>
  <r>
    <n v="10812"/>
    <n v="72"/>
    <n v="34.799999999999997"/>
    <n v="40"/>
    <n v="0.1"/>
    <n v="1252.8"/>
    <x v="30"/>
    <x v="11"/>
    <x v="27"/>
    <n v="4"/>
    <x v="0"/>
    <x v="6"/>
    <n v="2"/>
    <x v="2"/>
  </r>
  <r>
    <n v="10812"/>
    <n v="77"/>
    <n v="13"/>
    <n v="20"/>
    <n v="0"/>
    <n v="260"/>
    <x v="30"/>
    <x v="11"/>
    <x v="27"/>
    <n v="2"/>
    <x v="4"/>
    <x v="6"/>
    <n v="2"/>
    <x v="2"/>
  </r>
  <r>
    <n v="10813"/>
    <n v="2"/>
    <n v="19"/>
    <n v="12"/>
    <n v="0.2"/>
    <n v="182.4"/>
    <x v="29"/>
    <x v="2"/>
    <x v="2"/>
    <n v="1"/>
    <x v="6"/>
    <x v="6"/>
    <n v="2"/>
    <x v="2"/>
  </r>
  <r>
    <n v="10813"/>
    <n v="46"/>
    <n v="12"/>
    <n v="35"/>
    <n v="0"/>
    <n v="420"/>
    <x v="29"/>
    <x v="2"/>
    <x v="2"/>
    <n v="8"/>
    <x v="3"/>
    <x v="6"/>
    <n v="2"/>
    <x v="2"/>
  </r>
  <r>
    <n v="10814"/>
    <n v="41"/>
    <n v="9.65"/>
    <n v="20"/>
    <n v="0"/>
    <n v="193"/>
    <x v="3"/>
    <x v="0"/>
    <x v="3"/>
    <n v="8"/>
    <x v="3"/>
    <x v="6"/>
    <n v="2"/>
    <x v="2"/>
  </r>
  <r>
    <n v="10814"/>
    <n v="43"/>
    <n v="46"/>
    <n v="20"/>
    <n v="0.15"/>
    <n v="782"/>
    <x v="3"/>
    <x v="0"/>
    <x v="3"/>
    <n v="1"/>
    <x v="6"/>
    <x v="6"/>
    <n v="2"/>
    <x v="2"/>
  </r>
  <r>
    <n v="10814"/>
    <n v="48"/>
    <n v="12.75"/>
    <n v="8"/>
    <n v="0.15"/>
    <n v="86.7"/>
    <x v="3"/>
    <x v="0"/>
    <x v="3"/>
    <n v="3"/>
    <x v="5"/>
    <x v="6"/>
    <n v="2"/>
    <x v="2"/>
  </r>
  <r>
    <n v="10814"/>
    <n v="61"/>
    <n v="28.5"/>
    <n v="30"/>
    <n v="0.15"/>
    <n v="726.75"/>
    <x v="3"/>
    <x v="0"/>
    <x v="3"/>
    <n v="2"/>
    <x v="4"/>
    <x v="6"/>
    <n v="2"/>
    <x v="2"/>
  </r>
  <r>
    <n v="10815"/>
    <n v="33"/>
    <n v="2.5"/>
    <n v="16"/>
    <n v="0"/>
    <n v="40"/>
    <x v="45"/>
    <x v="8"/>
    <x v="38"/>
    <n v="4"/>
    <x v="0"/>
    <x v="6"/>
    <n v="2"/>
    <x v="2"/>
  </r>
  <r>
    <n v="10816"/>
    <n v="38"/>
    <n v="263.5"/>
    <n v="30"/>
    <n v="0.05"/>
    <n v="7509.75"/>
    <x v="79"/>
    <x v="8"/>
    <x v="61"/>
    <n v="1"/>
    <x v="6"/>
    <x v="6"/>
    <n v="2"/>
    <x v="2"/>
  </r>
  <r>
    <n v="10816"/>
    <n v="62"/>
    <n v="49.3"/>
    <n v="20"/>
    <n v="0.05"/>
    <n v="936.69999999999993"/>
    <x v="79"/>
    <x v="8"/>
    <x v="61"/>
    <n v="3"/>
    <x v="5"/>
    <x v="6"/>
    <n v="2"/>
    <x v="2"/>
  </r>
  <r>
    <n v="10817"/>
    <n v="26"/>
    <n v="31.23"/>
    <n v="40"/>
    <n v="0.15"/>
    <n v="1061.82"/>
    <x v="44"/>
    <x v="1"/>
    <x v="37"/>
    <n v="3"/>
    <x v="5"/>
    <x v="6"/>
    <n v="2"/>
    <x v="2"/>
  </r>
  <r>
    <n v="10817"/>
    <n v="38"/>
    <n v="263.5"/>
    <n v="30"/>
    <n v="0"/>
    <n v="7905"/>
    <x v="44"/>
    <x v="1"/>
    <x v="37"/>
    <n v="1"/>
    <x v="6"/>
    <x v="6"/>
    <n v="2"/>
    <x v="2"/>
  </r>
  <r>
    <n v="10817"/>
    <n v="40"/>
    <n v="18.399999999999999"/>
    <n v="60"/>
    <n v="0.15"/>
    <n v="938.4"/>
    <x v="44"/>
    <x v="1"/>
    <x v="37"/>
    <n v="8"/>
    <x v="3"/>
    <x v="6"/>
    <n v="2"/>
    <x v="2"/>
  </r>
  <r>
    <n v="10817"/>
    <n v="62"/>
    <n v="49.3"/>
    <n v="25"/>
    <n v="0.15"/>
    <n v="1047.625"/>
    <x v="44"/>
    <x v="1"/>
    <x v="37"/>
    <n v="3"/>
    <x v="5"/>
    <x v="6"/>
    <n v="2"/>
    <x v="2"/>
  </r>
  <r>
    <n v="10818"/>
    <n v="32"/>
    <n v="32"/>
    <n v="20"/>
    <n v="0"/>
    <n v="640"/>
    <x v="22"/>
    <x v="11"/>
    <x v="21"/>
    <n v="4"/>
    <x v="0"/>
    <x v="6"/>
    <n v="2"/>
    <x v="2"/>
  </r>
  <r>
    <n v="10818"/>
    <n v="41"/>
    <n v="9.65"/>
    <n v="20"/>
    <n v="0"/>
    <n v="193"/>
    <x v="22"/>
    <x v="11"/>
    <x v="21"/>
    <n v="8"/>
    <x v="3"/>
    <x v="6"/>
    <n v="2"/>
    <x v="2"/>
  </r>
  <r>
    <n v="10819"/>
    <n v="43"/>
    <n v="46"/>
    <n v="7"/>
    <n v="0"/>
    <n v="322"/>
    <x v="78"/>
    <x v="20"/>
    <x v="55"/>
    <n v="1"/>
    <x v="6"/>
    <x v="6"/>
    <n v="2"/>
    <x v="2"/>
  </r>
  <r>
    <n v="10819"/>
    <n v="75"/>
    <n v="7.75"/>
    <n v="20"/>
    <n v="0"/>
    <n v="155"/>
    <x v="78"/>
    <x v="20"/>
    <x v="55"/>
    <n v="1"/>
    <x v="6"/>
    <x v="6"/>
    <n v="2"/>
    <x v="2"/>
  </r>
  <r>
    <n v="10820"/>
    <n v="56"/>
    <n v="38"/>
    <n v="30"/>
    <n v="0"/>
    <n v="1140"/>
    <x v="13"/>
    <x v="8"/>
    <x v="12"/>
    <n v="5"/>
    <x v="1"/>
    <x v="6"/>
    <n v="2"/>
    <x v="2"/>
  </r>
  <r>
    <n v="10821"/>
    <n v="35"/>
    <n v="18"/>
    <n v="20"/>
    <n v="0"/>
    <n v="360"/>
    <x v="20"/>
    <x v="8"/>
    <x v="19"/>
    <n v="1"/>
    <x v="6"/>
    <x v="6"/>
    <n v="2"/>
    <x v="2"/>
  </r>
  <r>
    <n v="10821"/>
    <n v="51"/>
    <n v="53"/>
    <n v="6"/>
    <n v="0"/>
    <n v="318"/>
    <x v="20"/>
    <x v="8"/>
    <x v="19"/>
    <n v="7"/>
    <x v="2"/>
    <x v="6"/>
    <n v="2"/>
    <x v="2"/>
  </r>
  <r>
    <n v="10822"/>
    <n v="62"/>
    <n v="49.3"/>
    <n v="3"/>
    <n v="0"/>
    <n v="147.89999999999998"/>
    <x v="81"/>
    <x v="8"/>
    <x v="63"/>
    <n v="3"/>
    <x v="5"/>
    <x v="6"/>
    <n v="2"/>
    <x v="2"/>
  </r>
  <r>
    <n v="10822"/>
    <n v="70"/>
    <n v="15"/>
    <n v="6"/>
    <n v="0"/>
    <n v="90"/>
    <x v="81"/>
    <x v="8"/>
    <x v="63"/>
    <n v="1"/>
    <x v="6"/>
    <x v="6"/>
    <n v="2"/>
    <x v="2"/>
  </r>
  <r>
    <n v="10823"/>
    <n v="11"/>
    <n v="21"/>
    <n v="20"/>
    <n v="0.1"/>
    <n v="378"/>
    <x v="28"/>
    <x v="5"/>
    <x v="26"/>
    <n v="4"/>
    <x v="0"/>
    <x v="6"/>
    <n v="2"/>
    <x v="2"/>
  </r>
  <r>
    <n v="10823"/>
    <n v="57"/>
    <n v="19.5"/>
    <n v="15"/>
    <n v="0"/>
    <n v="292.5"/>
    <x v="28"/>
    <x v="5"/>
    <x v="26"/>
    <n v="5"/>
    <x v="1"/>
    <x v="6"/>
    <n v="2"/>
    <x v="2"/>
  </r>
  <r>
    <n v="10823"/>
    <n v="59"/>
    <n v="55"/>
    <n v="40"/>
    <n v="0.1"/>
    <n v="1980"/>
    <x v="28"/>
    <x v="5"/>
    <x v="26"/>
    <n v="4"/>
    <x v="0"/>
    <x v="6"/>
    <n v="2"/>
    <x v="2"/>
  </r>
  <r>
    <n v="10823"/>
    <n v="77"/>
    <n v="13"/>
    <n v="15"/>
    <n v="0.1"/>
    <n v="175.5"/>
    <x v="28"/>
    <x v="5"/>
    <x v="26"/>
    <n v="2"/>
    <x v="4"/>
    <x v="6"/>
    <n v="2"/>
    <x v="2"/>
  </r>
  <r>
    <n v="10824"/>
    <n v="41"/>
    <n v="9.65"/>
    <n v="12"/>
    <n v="0"/>
    <n v="115.80000000000001"/>
    <x v="14"/>
    <x v="9"/>
    <x v="13"/>
    <n v="8"/>
    <x v="3"/>
    <x v="6"/>
    <n v="2"/>
    <x v="2"/>
  </r>
  <r>
    <n v="10824"/>
    <n v="70"/>
    <n v="15"/>
    <n v="9"/>
    <n v="0"/>
    <n v="135"/>
    <x v="14"/>
    <x v="9"/>
    <x v="13"/>
    <n v="1"/>
    <x v="6"/>
    <x v="6"/>
    <n v="2"/>
    <x v="2"/>
  </r>
  <r>
    <n v="10825"/>
    <n v="26"/>
    <n v="31.23"/>
    <n v="12"/>
    <n v="0"/>
    <n v="374.76"/>
    <x v="57"/>
    <x v="1"/>
    <x v="46"/>
    <n v="3"/>
    <x v="5"/>
    <x v="6"/>
    <n v="2"/>
    <x v="2"/>
  </r>
  <r>
    <n v="10825"/>
    <n v="53"/>
    <n v="32.799999999999997"/>
    <n v="20"/>
    <n v="0"/>
    <n v="656"/>
    <x v="57"/>
    <x v="1"/>
    <x v="46"/>
    <n v="6"/>
    <x v="7"/>
    <x v="6"/>
    <n v="2"/>
    <x v="2"/>
  </r>
  <r>
    <n v="10826"/>
    <n v="31"/>
    <n v="12.5"/>
    <n v="35"/>
    <n v="0"/>
    <n v="437.5"/>
    <x v="15"/>
    <x v="0"/>
    <x v="14"/>
    <n v="4"/>
    <x v="0"/>
    <x v="6"/>
    <n v="2"/>
    <x v="2"/>
  </r>
  <r>
    <n v="10826"/>
    <n v="57"/>
    <n v="19.5"/>
    <n v="15"/>
    <n v="0"/>
    <n v="292.5"/>
    <x v="15"/>
    <x v="0"/>
    <x v="14"/>
    <n v="5"/>
    <x v="1"/>
    <x v="6"/>
    <n v="2"/>
    <x v="2"/>
  </r>
  <r>
    <n v="10827"/>
    <n v="10"/>
    <n v="31"/>
    <n v="15"/>
    <n v="0"/>
    <n v="465"/>
    <x v="48"/>
    <x v="0"/>
    <x v="40"/>
    <n v="8"/>
    <x v="3"/>
    <x v="6"/>
    <n v="2"/>
    <x v="2"/>
  </r>
  <r>
    <n v="10827"/>
    <n v="39"/>
    <n v="18"/>
    <n v="21"/>
    <n v="0"/>
    <n v="378"/>
    <x v="48"/>
    <x v="0"/>
    <x v="40"/>
    <n v="1"/>
    <x v="6"/>
    <x v="6"/>
    <n v="2"/>
    <x v="2"/>
  </r>
  <r>
    <n v="10828"/>
    <n v="20"/>
    <n v="81"/>
    <n v="5"/>
    <n v="0"/>
    <n v="405"/>
    <x v="73"/>
    <x v="20"/>
    <x v="55"/>
    <n v="3"/>
    <x v="5"/>
    <x v="6"/>
    <n v="2"/>
    <x v="2"/>
  </r>
  <r>
    <n v="10828"/>
    <n v="38"/>
    <n v="263.5"/>
    <n v="2"/>
    <n v="0"/>
    <n v="527"/>
    <x v="73"/>
    <x v="20"/>
    <x v="55"/>
    <n v="1"/>
    <x v="6"/>
    <x v="6"/>
    <n v="2"/>
    <x v="2"/>
  </r>
  <r>
    <n v="10829"/>
    <n v="2"/>
    <n v="19"/>
    <n v="10"/>
    <n v="0"/>
    <n v="190"/>
    <x v="42"/>
    <x v="13"/>
    <x v="36"/>
    <n v="1"/>
    <x v="6"/>
    <x v="6"/>
    <n v="2"/>
    <x v="2"/>
  </r>
  <r>
    <n v="10829"/>
    <n v="8"/>
    <n v="40"/>
    <n v="20"/>
    <n v="0"/>
    <n v="800"/>
    <x v="42"/>
    <x v="13"/>
    <x v="36"/>
    <n v="2"/>
    <x v="4"/>
    <x v="6"/>
    <n v="2"/>
    <x v="2"/>
  </r>
  <r>
    <n v="10829"/>
    <n v="13"/>
    <n v="6"/>
    <n v="10"/>
    <n v="0"/>
    <n v="60"/>
    <x v="42"/>
    <x v="13"/>
    <x v="36"/>
    <n v="8"/>
    <x v="3"/>
    <x v="6"/>
    <n v="2"/>
    <x v="2"/>
  </r>
  <r>
    <n v="10829"/>
    <n v="60"/>
    <n v="34"/>
    <n v="21"/>
    <n v="0"/>
    <n v="714"/>
    <x v="42"/>
    <x v="13"/>
    <x v="36"/>
    <n v="4"/>
    <x v="0"/>
    <x v="6"/>
    <n v="2"/>
    <x v="2"/>
  </r>
  <r>
    <n v="10830"/>
    <n v="6"/>
    <n v="25"/>
    <n v="6"/>
    <n v="0"/>
    <n v="150"/>
    <x v="33"/>
    <x v="2"/>
    <x v="29"/>
    <n v="2"/>
    <x v="4"/>
    <x v="6"/>
    <n v="2"/>
    <x v="2"/>
  </r>
  <r>
    <n v="10830"/>
    <n v="39"/>
    <n v="18"/>
    <n v="28"/>
    <n v="0"/>
    <n v="504"/>
    <x v="33"/>
    <x v="2"/>
    <x v="29"/>
    <n v="1"/>
    <x v="6"/>
    <x v="6"/>
    <n v="2"/>
    <x v="2"/>
  </r>
  <r>
    <n v="10830"/>
    <n v="60"/>
    <n v="34"/>
    <n v="30"/>
    <n v="0"/>
    <n v="1020"/>
    <x v="33"/>
    <x v="2"/>
    <x v="29"/>
    <n v="4"/>
    <x v="0"/>
    <x v="6"/>
    <n v="2"/>
    <x v="2"/>
  </r>
  <r>
    <n v="10830"/>
    <n v="68"/>
    <n v="12.5"/>
    <n v="24"/>
    <n v="0"/>
    <n v="300"/>
    <x v="33"/>
    <x v="2"/>
    <x v="29"/>
    <n v="3"/>
    <x v="5"/>
    <x v="6"/>
    <n v="2"/>
    <x v="2"/>
  </r>
  <r>
    <n v="10831"/>
    <n v="19"/>
    <n v="9.1999999999999993"/>
    <n v="2"/>
    <n v="0"/>
    <n v="18.399999999999999"/>
    <x v="65"/>
    <x v="19"/>
    <x v="51"/>
    <n v="3"/>
    <x v="5"/>
    <x v="6"/>
    <n v="2"/>
    <x v="2"/>
  </r>
  <r>
    <n v="10831"/>
    <n v="35"/>
    <n v="18"/>
    <n v="8"/>
    <n v="0"/>
    <n v="144"/>
    <x v="65"/>
    <x v="19"/>
    <x v="51"/>
    <n v="1"/>
    <x v="6"/>
    <x v="6"/>
    <n v="2"/>
    <x v="2"/>
  </r>
  <r>
    <n v="10831"/>
    <n v="38"/>
    <n v="263.5"/>
    <n v="8"/>
    <n v="0"/>
    <n v="2108"/>
    <x v="65"/>
    <x v="19"/>
    <x v="51"/>
    <n v="1"/>
    <x v="6"/>
    <x v="6"/>
    <n v="2"/>
    <x v="2"/>
  </r>
  <r>
    <n v="10831"/>
    <n v="43"/>
    <n v="46"/>
    <n v="9"/>
    <n v="0"/>
    <n v="414"/>
    <x v="65"/>
    <x v="19"/>
    <x v="51"/>
    <n v="1"/>
    <x v="6"/>
    <x v="6"/>
    <n v="2"/>
    <x v="2"/>
  </r>
  <r>
    <n v="10832"/>
    <n v="13"/>
    <n v="6"/>
    <n v="3"/>
    <n v="0.2"/>
    <n v="14.4"/>
    <x v="53"/>
    <x v="0"/>
    <x v="43"/>
    <n v="8"/>
    <x v="3"/>
    <x v="6"/>
    <n v="2"/>
    <x v="2"/>
  </r>
  <r>
    <n v="10832"/>
    <n v="25"/>
    <n v="14"/>
    <n v="10"/>
    <n v="0.2"/>
    <n v="112"/>
    <x v="53"/>
    <x v="0"/>
    <x v="43"/>
    <n v="3"/>
    <x v="5"/>
    <x v="6"/>
    <n v="2"/>
    <x v="2"/>
  </r>
  <r>
    <n v="10832"/>
    <n v="44"/>
    <n v="19.45"/>
    <n v="16"/>
    <n v="0.2"/>
    <n v="248.96"/>
    <x v="53"/>
    <x v="0"/>
    <x v="43"/>
    <n v="2"/>
    <x v="4"/>
    <x v="6"/>
    <n v="2"/>
    <x v="2"/>
  </r>
  <r>
    <n v="10832"/>
    <n v="64"/>
    <n v="33.25"/>
    <n v="3"/>
    <n v="0"/>
    <n v="99.75"/>
    <x v="53"/>
    <x v="0"/>
    <x v="43"/>
    <n v="5"/>
    <x v="1"/>
    <x v="6"/>
    <n v="2"/>
    <x v="2"/>
  </r>
  <r>
    <n v="10833"/>
    <n v="7"/>
    <n v="30"/>
    <n v="20"/>
    <n v="0.1"/>
    <n v="540"/>
    <x v="11"/>
    <x v="1"/>
    <x v="11"/>
    <n v="7"/>
    <x v="2"/>
    <x v="6"/>
    <n v="2"/>
    <x v="2"/>
  </r>
  <r>
    <n v="10833"/>
    <n v="31"/>
    <n v="12.5"/>
    <n v="9"/>
    <n v="0.1"/>
    <n v="101.25"/>
    <x v="11"/>
    <x v="1"/>
    <x v="11"/>
    <n v="4"/>
    <x v="0"/>
    <x v="6"/>
    <n v="2"/>
    <x v="2"/>
  </r>
  <r>
    <n v="10833"/>
    <n v="53"/>
    <n v="32.799999999999997"/>
    <n v="9"/>
    <n v="0.1"/>
    <n v="265.68"/>
    <x v="11"/>
    <x v="1"/>
    <x v="11"/>
    <n v="6"/>
    <x v="7"/>
    <x v="6"/>
    <n v="2"/>
    <x v="2"/>
  </r>
  <r>
    <n v="10834"/>
    <n v="29"/>
    <n v="123.79"/>
    <n v="8"/>
    <n v="0.05"/>
    <n v="940.80399999999997"/>
    <x v="33"/>
    <x v="2"/>
    <x v="29"/>
    <n v="6"/>
    <x v="7"/>
    <x v="6"/>
    <n v="2"/>
    <x v="2"/>
  </r>
  <r>
    <n v="10834"/>
    <n v="30"/>
    <n v="25.89"/>
    <n v="20"/>
    <n v="0.05"/>
    <n v="491.90999999999991"/>
    <x v="33"/>
    <x v="2"/>
    <x v="29"/>
    <n v="8"/>
    <x v="3"/>
    <x v="6"/>
    <n v="2"/>
    <x v="2"/>
  </r>
  <r>
    <n v="10835"/>
    <n v="59"/>
    <n v="55"/>
    <n v="15"/>
    <n v="0"/>
    <n v="825"/>
    <x v="85"/>
    <x v="1"/>
    <x v="67"/>
    <n v="4"/>
    <x v="0"/>
    <x v="6"/>
    <n v="2"/>
    <x v="2"/>
  </r>
  <r>
    <n v="10835"/>
    <n v="77"/>
    <n v="13"/>
    <n v="2"/>
    <n v="0.2"/>
    <n v="20.8"/>
    <x v="85"/>
    <x v="1"/>
    <x v="67"/>
    <n v="2"/>
    <x v="4"/>
    <x v="6"/>
    <n v="2"/>
    <x v="2"/>
  </r>
  <r>
    <n v="10836"/>
    <n v="22"/>
    <n v="21"/>
    <n v="52"/>
    <n v="0"/>
    <n v="1092"/>
    <x v="9"/>
    <x v="6"/>
    <x v="9"/>
    <n v="5"/>
    <x v="1"/>
    <x v="6"/>
    <n v="2"/>
    <x v="2"/>
  </r>
  <r>
    <n v="10836"/>
    <n v="35"/>
    <n v="18"/>
    <n v="6"/>
    <n v="0"/>
    <n v="108"/>
    <x v="9"/>
    <x v="6"/>
    <x v="9"/>
    <n v="1"/>
    <x v="6"/>
    <x v="6"/>
    <n v="2"/>
    <x v="2"/>
  </r>
  <r>
    <n v="10836"/>
    <n v="57"/>
    <n v="19.5"/>
    <n v="24"/>
    <n v="0"/>
    <n v="468"/>
    <x v="9"/>
    <x v="6"/>
    <x v="9"/>
    <n v="5"/>
    <x v="1"/>
    <x v="6"/>
    <n v="2"/>
    <x v="2"/>
  </r>
  <r>
    <n v="10836"/>
    <n v="60"/>
    <n v="34"/>
    <n v="60"/>
    <n v="0"/>
    <n v="2040"/>
    <x v="9"/>
    <x v="6"/>
    <x v="9"/>
    <n v="4"/>
    <x v="0"/>
    <x v="6"/>
    <n v="2"/>
    <x v="2"/>
  </r>
  <r>
    <n v="10836"/>
    <n v="64"/>
    <n v="33.25"/>
    <n v="30"/>
    <n v="0"/>
    <n v="997.5"/>
    <x v="9"/>
    <x v="6"/>
    <x v="9"/>
    <n v="5"/>
    <x v="1"/>
    <x v="6"/>
    <n v="2"/>
    <x v="2"/>
  </r>
  <r>
    <n v="10837"/>
    <n v="13"/>
    <n v="6"/>
    <n v="6"/>
    <n v="0"/>
    <n v="36"/>
    <x v="25"/>
    <x v="9"/>
    <x v="23"/>
    <n v="8"/>
    <x v="3"/>
    <x v="6"/>
    <n v="2"/>
    <x v="2"/>
  </r>
  <r>
    <n v="10837"/>
    <n v="40"/>
    <n v="18.399999999999999"/>
    <n v="25"/>
    <n v="0"/>
    <n v="459.99999999999994"/>
    <x v="25"/>
    <x v="9"/>
    <x v="23"/>
    <n v="8"/>
    <x v="3"/>
    <x v="6"/>
    <n v="2"/>
    <x v="2"/>
  </r>
  <r>
    <n v="10837"/>
    <n v="47"/>
    <n v="9.5"/>
    <n v="40"/>
    <n v="0.25"/>
    <n v="285"/>
    <x v="25"/>
    <x v="9"/>
    <x v="23"/>
    <n v="3"/>
    <x v="5"/>
    <x v="6"/>
    <n v="2"/>
    <x v="2"/>
  </r>
  <r>
    <n v="10837"/>
    <n v="76"/>
    <n v="18"/>
    <n v="21"/>
    <n v="0.25"/>
    <n v="283.5"/>
    <x v="25"/>
    <x v="9"/>
    <x v="23"/>
    <n v="1"/>
    <x v="6"/>
    <x v="6"/>
    <n v="2"/>
    <x v="2"/>
  </r>
  <r>
    <n v="10838"/>
    <n v="1"/>
    <n v="18"/>
    <n v="4"/>
    <n v="0.25"/>
    <n v="54"/>
    <x v="67"/>
    <x v="5"/>
    <x v="53"/>
    <n v="1"/>
    <x v="6"/>
    <x v="6"/>
    <n v="2"/>
    <x v="2"/>
  </r>
  <r>
    <n v="10838"/>
    <n v="18"/>
    <n v="62.5"/>
    <n v="25"/>
    <n v="0.25"/>
    <n v="1171.875"/>
    <x v="67"/>
    <x v="5"/>
    <x v="53"/>
    <n v="8"/>
    <x v="3"/>
    <x v="6"/>
    <n v="2"/>
    <x v="2"/>
  </r>
  <r>
    <n v="10838"/>
    <n v="36"/>
    <n v="19"/>
    <n v="50"/>
    <n v="0.25"/>
    <n v="712.5"/>
    <x v="67"/>
    <x v="5"/>
    <x v="53"/>
    <n v="8"/>
    <x v="3"/>
    <x v="6"/>
    <n v="2"/>
    <x v="2"/>
  </r>
  <r>
    <n v="10839"/>
    <n v="58"/>
    <n v="13.25"/>
    <n v="30"/>
    <n v="0.1"/>
    <n v="357.75"/>
    <x v="33"/>
    <x v="2"/>
    <x v="29"/>
    <n v="8"/>
    <x v="3"/>
    <x v="6"/>
    <n v="2"/>
    <x v="2"/>
  </r>
  <r>
    <n v="10839"/>
    <n v="72"/>
    <n v="34.799999999999997"/>
    <n v="15"/>
    <n v="0.1"/>
    <n v="469.8"/>
    <x v="33"/>
    <x v="2"/>
    <x v="29"/>
    <n v="4"/>
    <x v="0"/>
    <x v="6"/>
    <n v="2"/>
    <x v="2"/>
  </r>
  <r>
    <n v="10840"/>
    <n v="25"/>
    <n v="14"/>
    <n v="6"/>
    <n v="0.2"/>
    <n v="67.2"/>
    <x v="67"/>
    <x v="5"/>
    <x v="53"/>
    <n v="3"/>
    <x v="5"/>
    <x v="6"/>
    <n v="2"/>
    <x v="2"/>
  </r>
  <r>
    <n v="10840"/>
    <n v="39"/>
    <n v="18"/>
    <n v="10"/>
    <n v="0.2"/>
    <n v="144"/>
    <x v="67"/>
    <x v="5"/>
    <x v="53"/>
    <n v="1"/>
    <x v="6"/>
    <x v="6"/>
    <n v="2"/>
    <x v="2"/>
  </r>
  <r>
    <n v="10841"/>
    <n v="10"/>
    <n v="31"/>
    <n v="16"/>
    <n v="0"/>
    <n v="496"/>
    <x v="4"/>
    <x v="3"/>
    <x v="4"/>
    <n v="8"/>
    <x v="3"/>
    <x v="6"/>
    <n v="2"/>
    <x v="2"/>
  </r>
  <r>
    <n v="10841"/>
    <n v="56"/>
    <n v="38"/>
    <n v="30"/>
    <n v="0"/>
    <n v="1140"/>
    <x v="4"/>
    <x v="3"/>
    <x v="4"/>
    <n v="5"/>
    <x v="1"/>
    <x v="6"/>
    <n v="2"/>
    <x v="2"/>
  </r>
  <r>
    <n v="10841"/>
    <n v="59"/>
    <n v="55"/>
    <n v="50"/>
    <n v="0"/>
    <n v="2750"/>
    <x v="4"/>
    <x v="3"/>
    <x v="4"/>
    <n v="4"/>
    <x v="0"/>
    <x v="6"/>
    <n v="2"/>
    <x v="2"/>
  </r>
  <r>
    <n v="10841"/>
    <n v="77"/>
    <n v="13"/>
    <n v="15"/>
    <n v="0"/>
    <n v="195"/>
    <x v="4"/>
    <x v="3"/>
    <x v="4"/>
    <n v="2"/>
    <x v="4"/>
    <x v="6"/>
    <n v="2"/>
    <x v="2"/>
  </r>
  <r>
    <n v="10842"/>
    <n v="11"/>
    <n v="21"/>
    <n v="15"/>
    <n v="0"/>
    <n v="315"/>
    <x v="23"/>
    <x v="7"/>
    <x v="10"/>
    <n v="4"/>
    <x v="0"/>
    <x v="6"/>
    <n v="2"/>
    <x v="2"/>
  </r>
  <r>
    <n v="10842"/>
    <n v="43"/>
    <n v="46"/>
    <n v="5"/>
    <n v="0"/>
    <n v="230"/>
    <x v="23"/>
    <x v="7"/>
    <x v="10"/>
    <n v="1"/>
    <x v="6"/>
    <x v="6"/>
    <n v="2"/>
    <x v="2"/>
  </r>
  <r>
    <n v="10842"/>
    <n v="68"/>
    <n v="12.5"/>
    <n v="20"/>
    <n v="0"/>
    <n v="250"/>
    <x v="23"/>
    <x v="7"/>
    <x v="10"/>
    <n v="3"/>
    <x v="5"/>
    <x v="6"/>
    <n v="2"/>
    <x v="2"/>
  </r>
  <r>
    <n v="10842"/>
    <n v="70"/>
    <n v="15"/>
    <n v="12"/>
    <n v="0"/>
    <n v="180"/>
    <x v="23"/>
    <x v="7"/>
    <x v="10"/>
    <n v="1"/>
    <x v="6"/>
    <x v="6"/>
    <n v="2"/>
    <x v="2"/>
  </r>
  <r>
    <n v="10843"/>
    <n v="51"/>
    <n v="53"/>
    <n v="4"/>
    <n v="0.25"/>
    <n v="159"/>
    <x v="3"/>
    <x v="0"/>
    <x v="3"/>
    <n v="7"/>
    <x v="2"/>
    <x v="6"/>
    <n v="2"/>
    <x v="2"/>
  </r>
  <r>
    <n v="10844"/>
    <n v="22"/>
    <n v="21"/>
    <n v="35"/>
    <n v="0"/>
    <n v="735"/>
    <x v="54"/>
    <x v="6"/>
    <x v="44"/>
    <n v="5"/>
    <x v="1"/>
    <x v="6"/>
    <n v="2"/>
    <x v="2"/>
  </r>
  <r>
    <n v="10845"/>
    <n v="23"/>
    <n v="9"/>
    <n v="70"/>
    <n v="0.1"/>
    <n v="567"/>
    <x v="21"/>
    <x v="1"/>
    <x v="20"/>
    <n v="5"/>
    <x v="1"/>
    <x v="6"/>
    <n v="2"/>
    <x v="2"/>
  </r>
  <r>
    <n v="10845"/>
    <n v="35"/>
    <n v="18"/>
    <n v="25"/>
    <n v="0.1"/>
    <n v="405"/>
    <x v="21"/>
    <x v="1"/>
    <x v="20"/>
    <n v="1"/>
    <x v="6"/>
    <x v="6"/>
    <n v="2"/>
    <x v="2"/>
  </r>
  <r>
    <n v="10845"/>
    <n v="42"/>
    <n v="14"/>
    <n v="42"/>
    <n v="0.1"/>
    <n v="529.20000000000005"/>
    <x v="21"/>
    <x v="1"/>
    <x v="20"/>
    <n v="5"/>
    <x v="1"/>
    <x v="6"/>
    <n v="2"/>
    <x v="2"/>
  </r>
  <r>
    <n v="10845"/>
    <n v="58"/>
    <n v="13.25"/>
    <n v="60"/>
    <n v="0.1"/>
    <n v="715.5"/>
    <x v="21"/>
    <x v="1"/>
    <x v="20"/>
    <n v="8"/>
    <x v="3"/>
    <x v="6"/>
    <n v="2"/>
    <x v="2"/>
  </r>
  <r>
    <n v="10845"/>
    <n v="64"/>
    <n v="33.25"/>
    <n v="48"/>
    <n v="0"/>
    <n v="1596"/>
    <x v="21"/>
    <x v="1"/>
    <x v="20"/>
    <n v="5"/>
    <x v="1"/>
    <x v="6"/>
    <n v="2"/>
    <x v="2"/>
  </r>
  <r>
    <n v="10846"/>
    <n v="4"/>
    <n v="22"/>
    <n v="21"/>
    <n v="0"/>
    <n v="462"/>
    <x v="4"/>
    <x v="3"/>
    <x v="4"/>
    <n v="2"/>
    <x v="4"/>
    <x v="6"/>
    <n v="2"/>
    <x v="2"/>
  </r>
  <r>
    <n v="10846"/>
    <n v="70"/>
    <n v="15"/>
    <n v="30"/>
    <n v="0"/>
    <n v="450"/>
    <x v="4"/>
    <x v="3"/>
    <x v="4"/>
    <n v="1"/>
    <x v="6"/>
    <x v="6"/>
    <n v="2"/>
    <x v="2"/>
  </r>
  <r>
    <n v="10846"/>
    <n v="74"/>
    <n v="10"/>
    <n v="20"/>
    <n v="0"/>
    <n v="200"/>
    <x v="4"/>
    <x v="3"/>
    <x v="4"/>
    <n v="7"/>
    <x v="2"/>
    <x v="6"/>
    <n v="2"/>
    <x v="2"/>
  </r>
  <r>
    <n v="10847"/>
    <n v="1"/>
    <n v="18"/>
    <n v="80"/>
    <n v="0.2"/>
    <n v="1152"/>
    <x v="45"/>
    <x v="8"/>
    <x v="38"/>
    <n v="1"/>
    <x v="6"/>
    <x v="6"/>
    <n v="2"/>
    <x v="2"/>
  </r>
  <r>
    <n v="10847"/>
    <n v="19"/>
    <n v="9.1999999999999993"/>
    <n v="12"/>
    <n v="0.2"/>
    <n v="88.32"/>
    <x v="45"/>
    <x v="8"/>
    <x v="38"/>
    <n v="3"/>
    <x v="5"/>
    <x v="6"/>
    <n v="2"/>
    <x v="2"/>
  </r>
  <r>
    <n v="10847"/>
    <n v="37"/>
    <n v="26"/>
    <n v="60"/>
    <n v="0.2"/>
    <n v="1248"/>
    <x v="45"/>
    <x v="8"/>
    <x v="38"/>
    <n v="8"/>
    <x v="3"/>
    <x v="6"/>
    <n v="2"/>
    <x v="2"/>
  </r>
  <r>
    <n v="10847"/>
    <n v="45"/>
    <n v="9.5"/>
    <n v="36"/>
    <n v="0.2"/>
    <n v="273.60000000000002"/>
    <x v="45"/>
    <x v="8"/>
    <x v="38"/>
    <n v="8"/>
    <x v="3"/>
    <x v="6"/>
    <n v="2"/>
    <x v="2"/>
  </r>
  <r>
    <n v="10847"/>
    <n v="60"/>
    <n v="34"/>
    <n v="45"/>
    <n v="0.2"/>
    <n v="1224"/>
    <x v="45"/>
    <x v="8"/>
    <x v="38"/>
    <n v="4"/>
    <x v="0"/>
    <x v="6"/>
    <n v="2"/>
    <x v="2"/>
  </r>
  <r>
    <n v="10847"/>
    <n v="71"/>
    <n v="21.5"/>
    <n v="55"/>
    <n v="0.2"/>
    <n v="946"/>
    <x v="45"/>
    <x v="8"/>
    <x v="38"/>
    <n v="4"/>
    <x v="0"/>
    <x v="6"/>
    <n v="2"/>
    <x v="2"/>
  </r>
  <r>
    <n v="10848"/>
    <n v="5"/>
    <n v="21.35"/>
    <n v="30"/>
    <n v="0"/>
    <n v="640.5"/>
    <x v="72"/>
    <x v="13"/>
    <x v="28"/>
    <n v="2"/>
    <x v="4"/>
    <x v="6"/>
    <n v="2"/>
    <x v="2"/>
  </r>
  <r>
    <n v="10848"/>
    <n v="9"/>
    <n v="97"/>
    <n v="3"/>
    <n v="0"/>
    <n v="291"/>
    <x v="72"/>
    <x v="13"/>
    <x v="28"/>
    <n v="6"/>
    <x v="7"/>
    <x v="6"/>
    <n v="2"/>
    <x v="2"/>
  </r>
  <r>
    <n v="10849"/>
    <n v="3"/>
    <n v="10"/>
    <n v="49"/>
    <n v="0"/>
    <n v="490"/>
    <x v="44"/>
    <x v="1"/>
    <x v="37"/>
    <n v="2"/>
    <x v="4"/>
    <x v="6"/>
    <n v="2"/>
    <x v="2"/>
  </r>
  <r>
    <n v="10849"/>
    <n v="26"/>
    <n v="31.23"/>
    <n v="18"/>
    <n v="0.15"/>
    <n v="477.81899999999996"/>
    <x v="44"/>
    <x v="1"/>
    <x v="37"/>
    <n v="3"/>
    <x v="5"/>
    <x v="6"/>
    <n v="2"/>
    <x v="2"/>
  </r>
  <r>
    <n v="10850"/>
    <n v="25"/>
    <n v="14"/>
    <n v="20"/>
    <n v="0.15"/>
    <n v="238"/>
    <x v="3"/>
    <x v="0"/>
    <x v="3"/>
    <n v="3"/>
    <x v="5"/>
    <x v="6"/>
    <n v="2"/>
    <x v="2"/>
  </r>
  <r>
    <n v="10850"/>
    <n v="33"/>
    <n v="2.5"/>
    <n v="4"/>
    <n v="0.15"/>
    <n v="8.5"/>
    <x v="3"/>
    <x v="0"/>
    <x v="3"/>
    <n v="4"/>
    <x v="0"/>
    <x v="6"/>
    <n v="2"/>
    <x v="2"/>
  </r>
  <r>
    <n v="10850"/>
    <n v="70"/>
    <n v="15"/>
    <n v="30"/>
    <n v="0.15"/>
    <n v="382.5"/>
    <x v="3"/>
    <x v="0"/>
    <x v="3"/>
    <n v="1"/>
    <x v="6"/>
    <x v="6"/>
    <n v="2"/>
    <x v="2"/>
  </r>
  <r>
    <n v="10851"/>
    <n v="2"/>
    <n v="19"/>
    <n v="5"/>
    <n v="0.05"/>
    <n v="90.25"/>
    <x v="29"/>
    <x v="2"/>
    <x v="2"/>
    <n v="1"/>
    <x v="6"/>
    <x v="6"/>
    <n v="2"/>
    <x v="2"/>
  </r>
  <r>
    <n v="10851"/>
    <n v="25"/>
    <n v="14"/>
    <n v="10"/>
    <n v="0.05"/>
    <n v="133"/>
    <x v="29"/>
    <x v="2"/>
    <x v="2"/>
    <n v="3"/>
    <x v="5"/>
    <x v="6"/>
    <n v="2"/>
    <x v="2"/>
  </r>
  <r>
    <n v="10851"/>
    <n v="57"/>
    <n v="19.5"/>
    <n v="10"/>
    <n v="0.05"/>
    <n v="185.25"/>
    <x v="29"/>
    <x v="2"/>
    <x v="2"/>
    <n v="5"/>
    <x v="1"/>
    <x v="6"/>
    <n v="2"/>
    <x v="2"/>
  </r>
  <r>
    <n v="10851"/>
    <n v="59"/>
    <n v="55"/>
    <n v="42"/>
    <n v="0.05"/>
    <n v="2194.5"/>
    <x v="29"/>
    <x v="2"/>
    <x v="2"/>
    <n v="4"/>
    <x v="0"/>
    <x v="6"/>
    <n v="2"/>
    <x v="2"/>
  </r>
  <r>
    <n v="10852"/>
    <n v="2"/>
    <n v="19"/>
    <n v="15"/>
    <n v="0"/>
    <n v="285"/>
    <x v="13"/>
    <x v="8"/>
    <x v="12"/>
    <n v="1"/>
    <x v="6"/>
    <x v="6"/>
    <n v="2"/>
    <x v="2"/>
  </r>
  <r>
    <n v="10852"/>
    <n v="17"/>
    <n v="39"/>
    <n v="6"/>
    <n v="0"/>
    <n v="234"/>
    <x v="13"/>
    <x v="8"/>
    <x v="12"/>
    <n v="6"/>
    <x v="7"/>
    <x v="6"/>
    <n v="2"/>
    <x v="2"/>
  </r>
  <r>
    <n v="10852"/>
    <n v="62"/>
    <n v="49.3"/>
    <n v="50"/>
    <n v="0"/>
    <n v="2465"/>
    <x v="13"/>
    <x v="8"/>
    <x v="12"/>
    <n v="3"/>
    <x v="5"/>
    <x v="6"/>
    <n v="2"/>
    <x v="2"/>
  </r>
  <r>
    <n v="10853"/>
    <n v="18"/>
    <n v="62.5"/>
    <n v="10"/>
    <n v="0"/>
    <n v="625"/>
    <x v="76"/>
    <x v="1"/>
    <x v="60"/>
    <n v="8"/>
    <x v="3"/>
    <x v="6"/>
    <n v="2"/>
    <x v="2"/>
  </r>
  <r>
    <n v="10854"/>
    <n v="10"/>
    <n v="31"/>
    <n v="100"/>
    <n v="0.15"/>
    <n v="2635"/>
    <x v="9"/>
    <x v="6"/>
    <x v="9"/>
    <n v="8"/>
    <x v="3"/>
    <x v="6"/>
    <n v="2"/>
    <x v="2"/>
  </r>
  <r>
    <n v="10854"/>
    <n v="13"/>
    <n v="6"/>
    <n v="65"/>
    <n v="0.15"/>
    <n v="331.5"/>
    <x v="9"/>
    <x v="6"/>
    <x v="9"/>
    <n v="8"/>
    <x v="3"/>
    <x v="6"/>
    <n v="2"/>
    <x v="2"/>
  </r>
  <r>
    <n v="10855"/>
    <n v="16"/>
    <n v="17.45"/>
    <n v="50"/>
    <n v="0"/>
    <n v="872.5"/>
    <x v="37"/>
    <x v="8"/>
    <x v="33"/>
    <n v="3"/>
    <x v="5"/>
    <x v="6"/>
    <n v="2"/>
    <x v="2"/>
  </r>
  <r>
    <n v="10855"/>
    <n v="31"/>
    <n v="12.5"/>
    <n v="14"/>
    <n v="0"/>
    <n v="175"/>
    <x v="37"/>
    <x v="8"/>
    <x v="33"/>
    <n v="4"/>
    <x v="0"/>
    <x v="6"/>
    <n v="2"/>
    <x v="2"/>
  </r>
  <r>
    <n v="10855"/>
    <n v="56"/>
    <n v="38"/>
    <n v="24"/>
    <n v="0"/>
    <n v="912"/>
    <x v="37"/>
    <x v="8"/>
    <x v="33"/>
    <n v="5"/>
    <x v="1"/>
    <x v="6"/>
    <n v="2"/>
    <x v="2"/>
  </r>
  <r>
    <n v="10855"/>
    <n v="65"/>
    <n v="21.05"/>
    <n v="15"/>
    <n v="0.15"/>
    <n v="268.38749999999999"/>
    <x v="37"/>
    <x v="8"/>
    <x v="33"/>
    <n v="2"/>
    <x v="4"/>
    <x v="6"/>
    <n v="2"/>
    <x v="2"/>
  </r>
  <r>
    <n v="10856"/>
    <n v="2"/>
    <n v="19"/>
    <n v="20"/>
    <n v="0"/>
    <n v="380"/>
    <x v="59"/>
    <x v="7"/>
    <x v="10"/>
    <n v="1"/>
    <x v="6"/>
    <x v="6"/>
    <n v="2"/>
    <x v="2"/>
  </r>
  <r>
    <n v="10856"/>
    <n v="42"/>
    <n v="14"/>
    <n v="20"/>
    <n v="0"/>
    <n v="280"/>
    <x v="59"/>
    <x v="7"/>
    <x v="10"/>
    <n v="5"/>
    <x v="1"/>
    <x v="6"/>
    <n v="2"/>
    <x v="2"/>
  </r>
  <r>
    <n v="10857"/>
    <n v="3"/>
    <n v="10"/>
    <n v="30"/>
    <n v="0"/>
    <n v="300"/>
    <x v="25"/>
    <x v="9"/>
    <x v="23"/>
    <n v="2"/>
    <x v="4"/>
    <x v="6"/>
    <n v="2"/>
    <x v="2"/>
  </r>
  <r>
    <n v="10857"/>
    <n v="26"/>
    <n v="31.23"/>
    <n v="35"/>
    <n v="0.25"/>
    <n v="819.78749999999991"/>
    <x v="25"/>
    <x v="9"/>
    <x v="23"/>
    <n v="3"/>
    <x v="5"/>
    <x v="6"/>
    <n v="2"/>
    <x v="2"/>
  </r>
  <r>
    <n v="10857"/>
    <n v="29"/>
    <n v="123.79"/>
    <n v="10"/>
    <n v="0.25"/>
    <n v="928.42500000000007"/>
    <x v="25"/>
    <x v="9"/>
    <x v="23"/>
    <n v="6"/>
    <x v="7"/>
    <x v="6"/>
    <n v="2"/>
    <x v="2"/>
  </r>
  <r>
    <n v="10858"/>
    <n v="7"/>
    <n v="30"/>
    <n v="5"/>
    <n v="0"/>
    <n v="150"/>
    <x v="88"/>
    <x v="0"/>
    <x v="69"/>
    <n v="7"/>
    <x v="2"/>
    <x v="6"/>
    <n v="2"/>
    <x v="2"/>
  </r>
  <r>
    <n v="10858"/>
    <n v="27"/>
    <n v="43.9"/>
    <n v="10"/>
    <n v="0"/>
    <n v="439"/>
    <x v="88"/>
    <x v="0"/>
    <x v="69"/>
    <n v="3"/>
    <x v="5"/>
    <x v="6"/>
    <n v="2"/>
    <x v="2"/>
  </r>
  <r>
    <n v="10858"/>
    <n v="70"/>
    <n v="15"/>
    <n v="4"/>
    <n v="0"/>
    <n v="60"/>
    <x v="88"/>
    <x v="0"/>
    <x v="69"/>
    <n v="1"/>
    <x v="6"/>
    <x v="6"/>
    <n v="2"/>
    <x v="2"/>
  </r>
  <r>
    <n v="10859"/>
    <n v="24"/>
    <n v="4.5"/>
    <n v="40"/>
    <n v="0.25"/>
    <n v="135"/>
    <x v="17"/>
    <x v="1"/>
    <x v="16"/>
    <n v="1"/>
    <x v="6"/>
    <x v="6"/>
    <n v="2"/>
    <x v="2"/>
  </r>
  <r>
    <n v="10859"/>
    <n v="54"/>
    <n v="7.45"/>
    <n v="35"/>
    <n v="0.25"/>
    <n v="195.5625"/>
    <x v="17"/>
    <x v="1"/>
    <x v="16"/>
    <n v="6"/>
    <x v="7"/>
    <x v="6"/>
    <n v="2"/>
    <x v="2"/>
  </r>
  <r>
    <n v="10859"/>
    <n v="64"/>
    <n v="33.25"/>
    <n v="30"/>
    <n v="0.25"/>
    <n v="748.125"/>
    <x v="17"/>
    <x v="1"/>
    <x v="16"/>
    <n v="5"/>
    <x v="1"/>
    <x v="6"/>
    <n v="2"/>
    <x v="2"/>
  </r>
  <r>
    <n v="10860"/>
    <n v="51"/>
    <n v="53"/>
    <n v="3"/>
    <n v="0"/>
    <n v="159"/>
    <x v="86"/>
    <x v="0"/>
    <x v="35"/>
    <n v="7"/>
    <x v="2"/>
    <x v="6"/>
    <n v="2"/>
    <x v="2"/>
  </r>
  <r>
    <n v="10860"/>
    <n v="76"/>
    <n v="18"/>
    <n v="20"/>
    <n v="0"/>
    <n v="360"/>
    <x v="86"/>
    <x v="0"/>
    <x v="35"/>
    <n v="1"/>
    <x v="6"/>
    <x v="6"/>
    <n v="2"/>
    <x v="2"/>
  </r>
  <r>
    <n v="10861"/>
    <n v="17"/>
    <n v="39"/>
    <n v="42"/>
    <n v="0"/>
    <n v="1638"/>
    <x v="19"/>
    <x v="8"/>
    <x v="18"/>
    <n v="6"/>
    <x v="7"/>
    <x v="7"/>
    <n v="3"/>
    <x v="2"/>
  </r>
  <r>
    <n v="10861"/>
    <n v="18"/>
    <n v="62.5"/>
    <n v="20"/>
    <n v="0"/>
    <n v="1250"/>
    <x v="19"/>
    <x v="8"/>
    <x v="18"/>
    <n v="8"/>
    <x v="3"/>
    <x v="7"/>
    <n v="3"/>
    <x v="2"/>
  </r>
  <r>
    <n v="10861"/>
    <n v="21"/>
    <n v="10"/>
    <n v="40"/>
    <n v="0"/>
    <n v="400"/>
    <x v="19"/>
    <x v="8"/>
    <x v="18"/>
    <n v="3"/>
    <x v="5"/>
    <x v="7"/>
    <n v="3"/>
    <x v="2"/>
  </r>
  <r>
    <n v="10861"/>
    <n v="33"/>
    <n v="2.5"/>
    <n v="35"/>
    <n v="0"/>
    <n v="87.5"/>
    <x v="19"/>
    <x v="8"/>
    <x v="18"/>
    <n v="4"/>
    <x v="0"/>
    <x v="7"/>
    <n v="3"/>
    <x v="2"/>
  </r>
  <r>
    <n v="10861"/>
    <n v="62"/>
    <n v="49.3"/>
    <n v="3"/>
    <n v="0"/>
    <n v="147.89999999999998"/>
    <x v="19"/>
    <x v="8"/>
    <x v="18"/>
    <n v="3"/>
    <x v="5"/>
    <x v="7"/>
    <n v="3"/>
    <x v="2"/>
  </r>
  <r>
    <n v="10862"/>
    <n v="11"/>
    <n v="21"/>
    <n v="25"/>
    <n v="0"/>
    <n v="525"/>
    <x v="26"/>
    <x v="1"/>
    <x v="24"/>
    <n v="4"/>
    <x v="0"/>
    <x v="7"/>
    <n v="3"/>
    <x v="2"/>
  </r>
  <r>
    <n v="10862"/>
    <n v="52"/>
    <n v="7"/>
    <n v="8"/>
    <n v="0"/>
    <n v="56"/>
    <x v="26"/>
    <x v="1"/>
    <x v="24"/>
    <n v="5"/>
    <x v="1"/>
    <x v="7"/>
    <n v="3"/>
    <x v="2"/>
  </r>
  <r>
    <n v="10863"/>
    <n v="1"/>
    <n v="18"/>
    <n v="20"/>
    <n v="0.15"/>
    <n v="306"/>
    <x v="8"/>
    <x v="5"/>
    <x v="8"/>
    <n v="1"/>
    <x v="6"/>
    <x v="7"/>
    <n v="3"/>
    <x v="2"/>
  </r>
  <r>
    <n v="10863"/>
    <n v="58"/>
    <n v="13.25"/>
    <n v="12"/>
    <n v="0.15"/>
    <n v="135.15"/>
    <x v="8"/>
    <x v="5"/>
    <x v="8"/>
    <n v="8"/>
    <x v="3"/>
    <x v="7"/>
    <n v="3"/>
    <x v="2"/>
  </r>
  <r>
    <n v="10864"/>
    <n v="35"/>
    <n v="18"/>
    <n v="4"/>
    <n v="0"/>
    <n v="72"/>
    <x v="55"/>
    <x v="13"/>
    <x v="45"/>
    <n v="1"/>
    <x v="6"/>
    <x v="7"/>
    <n v="3"/>
    <x v="2"/>
  </r>
  <r>
    <n v="10864"/>
    <n v="67"/>
    <n v="14"/>
    <n v="15"/>
    <n v="0"/>
    <n v="210"/>
    <x v="55"/>
    <x v="13"/>
    <x v="45"/>
    <n v="1"/>
    <x v="6"/>
    <x v="7"/>
    <n v="3"/>
    <x v="2"/>
  </r>
  <r>
    <n v="10865"/>
    <n v="38"/>
    <n v="263.5"/>
    <n v="60"/>
    <n v="0.05"/>
    <n v="15019.5"/>
    <x v="21"/>
    <x v="1"/>
    <x v="20"/>
    <n v="1"/>
    <x v="6"/>
    <x v="7"/>
    <n v="3"/>
    <x v="2"/>
  </r>
  <r>
    <n v="10865"/>
    <n v="39"/>
    <n v="18"/>
    <n v="80"/>
    <n v="0.05"/>
    <n v="1368"/>
    <x v="21"/>
    <x v="1"/>
    <x v="20"/>
    <n v="1"/>
    <x v="6"/>
    <x v="7"/>
    <n v="3"/>
    <x v="2"/>
  </r>
  <r>
    <n v="10866"/>
    <n v="2"/>
    <n v="19"/>
    <n v="21"/>
    <n v="0.25"/>
    <n v="299.25"/>
    <x v="25"/>
    <x v="9"/>
    <x v="23"/>
    <n v="1"/>
    <x v="6"/>
    <x v="7"/>
    <n v="3"/>
    <x v="2"/>
  </r>
  <r>
    <n v="10866"/>
    <n v="24"/>
    <n v="4.5"/>
    <n v="6"/>
    <n v="0.25"/>
    <n v="20.25"/>
    <x v="25"/>
    <x v="9"/>
    <x v="23"/>
    <n v="1"/>
    <x v="6"/>
    <x v="7"/>
    <n v="3"/>
    <x v="2"/>
  </r>
  <r>
    <n v="10866"/>
    <n v="30"/>
    <n v="25.89"/>
    <n v="40"/>
    <n v="0.25"/>
    <n v="776.69999999999993"/>
    <x v="25"/>
    <x v="9"/>
    <x v="23"/>
    <n v="8"/>
    <x v="3"/>
    <x v="7"/>
    <n v="3"/>
    <x v="2"/>
  </r>
  <r>
    <n v="10867"/>
    <n v="53"/>
    <n v="32.799999999999997"/>
    <n v="3"/>
    <n v="0"/>
    <n v="98.399999999999991"/>
    <x v="38"/>
    <x v="8"/>
    <x v="34"/>
    <n v="6"/>
    <x v="7"/>
    <x v="7"/>
    <n v="3"/>
    <x v="2"/>
  </r>
  <r>
    <n v="10868"/>
    <n v="26"/>
    <n v="31.23"/>
    <n v="20"/>
    <n v="0"/>
    <n v="624.6"/>
    <x v="62"/>
    <x v="2"/>
    <x v="29"/>
    <n v="3"/>
    <x v="5"/>
    <x v="7"/>
    <n v="3"/>
    <x v="2"/>
  </r>
  <r>
    <n v="10868"/>
    <n v="35"/>
    <n v="18"/>
    <n v="30"/>
    <n v="0"/>
    <n v="540"/>
    <x v="62"/>
    <x v="2"/>
    <x v="29"/>
    <n v="1"/>
    <x v="6"/>
    <x v="7"/>
    <n v="3"/>
    <x v="2"/>
  </r>
  <r>
    <n v="10868"/>
    <n v="49"/>
    <n v="20"/>
    <n v="42"/>
    <n v="0.1"/>
    <n v="756"/>
    <x v="62"/>
    <x v="2"/>
    <x v="29"/>
    <n v="3"/>
    <x v="5"/>
    <x v="7"/>
    <n v="3"/>
    <x v="2"/>
  </r>
  <r>
    <n v="10869"/>
    <n v="1"/>
    <n v="18"/>
    <n v="40"/>
    <n v="0"/>
    <n v="720"/>
    <x v="56"/>
    <x v="13"/>
    <x v="28"/>
    <n v="1"/>
    <x v="6"/>
    <x v="7"/>
    <n v="3"/>
    <x v="2"/>
  </r>
  <r>
    <n v="10869"/>
    <n v="11"/>
    <n v="21"/>
    <n v="10"/>
    <n v="0"/>
    <n v="210"/>
    <x v="56"/>
    <x v="13"/>
    <x v="28"/>
    <n v="4"/>
    <x v="0"/>
    <x v="7"/>
    <n v="3"/>
    <x v="2"/>
  </r>
  <r>
    <n v="10869"/>
    <n v="23"/>
    <n v="9"/>
    <n v="50"/>
    <n v="0"/>
    <n v="450"/>
    <x v="56"/>
    <x v="13"/>
    <x v="28"/>
    <n v="5"/>
    <x v="1"/>
    <x v="7"/>
    <n v="3"/>
    <x v="2"/>
  </r>
  <r>
    <n v="10869"/>
    <n v="68"/>
    <n v="12.5"/>
    <n v="20"/>
    <n v="0"/>
    <n v="250"/>
    <x v="56"/>
    <x v="13"/>
    <x v="28"/>
    <n v="3"/>
    <x v="5"/>
    <x v="7"/>
    <n v="3"/>
    <x v="2"/>
  </r>
  <r>
    <n v="10870"/>
    <n v="35"/>
    <n v="18"/>
    <n v="3"/>
    <n v="0"/>
    <n v="54"/>
    <x v="63"/>
    <x v="18"/>
    <x v="49"/>
    <n v="1"/>
    <x v="6"/>
    <x v="7"/>
    <n v="3"/>
    <x v="2"/>
  </r>
  <r>
    <n v="10870"/>
    <n v="51"/>
    <n v="53"/>
    <n v="2"/>
    <n v="0"/>
    <n v="106"/>
    <x v="63"/>
    <x v="18"/>
    <x v="49"/>
    <n v="7"/>
    <x v="2"/>
    <x v="7"/>
    <n v="3"/>
    <x v="2"/>
  </r>
  <r>
    <n v="10871"/>
    <n v="6"/>
    <n v="25"/>
    <n v="50"/>
    <n v="0.05"/>
    <n v="1187.5"/>
    <x v="48"/>
    <x v="0"/>
    <x v="40"/>
    <n v="2"/>
    <x v="4"/>
    <x v="7"/>
    <n v="3"/>
    <x v="2"/>
  </r>
  <r>
    <n v="10871"/>
    <n v="16"/>
    <n v="17.45"/>
    <n v="12"/>
    <n v="0.05"/>
    <n v="198.92999999999998"/>
    <x v="48"/>
    <x v="0"/>
    <x v="40"/>
    <n v="3"/>
    <x v="5"/>
    <x v="7"/>
    <n v="3"/>
    <x v="2"/>
  </r>
  <r>
    <n v="10871"/>
    <n v="17"/>
    <n v="39"/>
    <n v="16"/>
    <n v="0.05"/>
    <n v="592.79999999999995"/>
    <x v="48"/>
    <x v="0"/>
    <x v="40"/>
    <n v="6"/>
    <x v="7"/>
    <x v="7"/>
    <n v="3"/>
    <x v="2"/>
  </r>
  <r>
    <n v="10872"/>
    <n v="55"/>
    <n v="24"/>
    <n v="10"/>
    <n v="0.05"/>
    <n v="228"/>
    <x v="36"/>
    <x v="12"/>
    <x v="32"/>
    <n v="6"/>
    <x v="7"/>
    <x v="7"/>
    <n v="3"/>
    <x v="2"/>
  </r>
  <r>
    <n v="10872"/>
    <n v="62"/>
    <n v="49.3"/>
    <n v="20"/>
    <n v="0.05"/>
    <n v="936.69999999999993"/>
    <x v="36"/>
    <x v="12"/>
    <x v="32"/>
    <n v="3"/>
    <x v="5"/>
    <x v="7"/>
    <n v="3"/>
    <x v="2"/>
  </r>
  <r>
    <n v="10872"/>
    <n v="64"/>
    <n v="33.25"/>
    <n v="15"/>
    <n v="0.05"/>
    <n v="473.8125"/>
    <x v="36"/>
    <x v="12"/>
    <x v="32"/>
    <n v="5"/>
    <x v="1"/>
    <x v="7"/>
    <n v="3"/>
    <x v="2"/>
  </r>
  <r>
    <n v="10872"/>
    <n v="65"/>
    <n v="21.05"/>
    <n v="21"/>
    <n v="0.05"/>
    <n v="419.94749999999999"/>
    <x v="36"/>
    <x v="12"/>
    <x v="32"/>
    <n v="2"/>
    <x v="4"/>
    <x v="7"/>
    <n v="3"/>
    <x v="2"/>
  </r>
  <r>
    <n v="10873"/>
    <n v="21"/>
    <n v="10"/>
    <n v="20"/>
    <n v="0"/>
    <n v="200"/>
    <x v="83"/>
    <x v="10"/>
    <x v="65"/>
    <n v="3"/>
    <x v="5"/>
    <x v="7"/>
    <n v="3"/>
    <x v="2"/>
  </r>
  <r>
    <n v="10873"/>
    <n v="28"/>
    <n v="45.6"/>
    <n v="3"/>
    <n v="0"/>
    <n v="136.80000000000001"/>
    <x v="83"/>
    <x v="10"/>
    <x v="65"/>
    <n v="7"/>
    <x v="2"/>
    <x v="7"/>
    <n v="3"/>
    <x v="2"/>
  </r>
  <r>
    <n v="10874"/>
    <n v="10"/>
    <n v="31"/>
    <n v="10"/>
    <n v="0"/>
    <n v="310"/>
    <x v="36"/>
    <x v="12"/>
    <x v="32"/>
    <n v="8"/>
    <x v="3"/>
    <x v="7"/>
    <n v="3"/>
    <x v="2"/>
  </r>
  <r>
    <n v="10875"/>
    <n v="19"/>
    <n v="9.1999999999999993"/>
    <n v="25"/>
    <n v="0"/>
    <n v="229.99999999999997"/>
    <x v="25"/>
    <x v="9"/>
    <x v="23"/>
    <n v="3"/>
    <x v="5"/>
    <x v="7"/>
    <n v="3"/>
    <x v="2"/>
  </r>
  <r>
    <n v="10875"/>
    <n v="47"/>
    <n v="9.5"/>
    <n v="21"/>
    <n v="0.1"/>
    <n v="179.55"/>
    <x v="25"/>
    <x v="9"/>
    <x v="23"/>
    <n v="3"/>
    <x v="5"/>
    <x v="7"/>
    <n v="3"/>
    <x v="2"/>
  </r>
  <r>
    <n v="10875"/>
    <n v="49"/>
    <n v="20"/>
    <n v="15"/>
    <n v="0"/>
    <n v="300"/>
    <x v="25"/>
    <x v="9"/>
    <x v="23"/>
    <n v="3"/>
    <x v="5"/>
    <x v="7"/>
    <n v="3"/>
    <x v="2"/>
  </r>
  <r>
    <n v="10876"/>
    <n v="46"/>
    <n v="12"/>
    <n v="21"/>
    <n v="0"/>
    <n v="252"/>
    <x v="48"/>
    <x v="0"/>
    <x v="40"/>
    <n v="8"/>
    <x v="3"/>
    <x v="7"/>
    <n v="3"/>
    <x v="2"/>
  </r>
  <r>
    <n v="10876"/>
    <n v="64"/>
    <n v="33.25"/>
    <n v="20"/>
    <n v="0"/>
    <n v="665"/>
    <x v="48"/>
    <x v="0"/>
    <x v="40"/>
    <n v="5"/>
    <x v="1"/>
    <x v="7"/>
    <n v="3"/>
    <x v="2"/>
  </r>
  <r>
    <n v="10877"/>
    <n v="16"/>
    <n v="17.45"/>
    <n v="30"/>
    <n v="0.25"/>
    <n v="392.625"/>
    <x v="29"/>
    <x v="2"/>
    <x v="2"/>
    <n v="3"/>
    <x v="5"/>
    <x v="7"/>
    <n v="3"/>
    <x v="2"/>
  </r>
  <r>
    <n v="10877"/>
    <n v="18"/>
    <n v="62.5"/>
    <n v="25"/>
    <n v="0"/>
    <n v="1562.5"/>
    <x v="29"/>
    <x v="2"/>
    <x v="2"/>
    <n v="8"/>
    <x v="3"/>
    <x v="7"/>
    <n v="3"/>
    <x v="2"/>
  </r>
  <r>
    <n v="10878"/>
    <n v="20"/>
    <n v="81"/>
    <n v="20"/>
    <n v="0.05"/>
    <n v="1539"/>
    <x v="21"/>
    <x v="1"/>
    <x v="20"/>
    <n v="3"/>
    <x v="5"/>
    <x v="7"/>
    <n v="3"/>
    <x v="2"/>
  </r>
  <r>
    <n v="10879"/>
    <n v="40"/>
    <n v="18.399999999999999"/>
    <n v="12"/>
    <n v="0"/>
    <n v="220.79999999999998"/>
    <x v="83"/>
    <x v="10"/>
    <x v="65"/>
    <n v="8"/>
    <x v="3"/>
    <x v="7"/>
    <n v="3"/>
    <x v="2"/>
  </r>
  <r>
    <n v="10879"/>
    <n v="65"/>
    <n v="21.05"/>
    <n v="10"/>
    <n v="0"/>
    <n v="210.5"/>
    <x v="83"/>
    <x v="10"/>
    <x v="65"/>
    <n v="2"/>
    <x v="4"/>
    <x v="7"/>
    <n v="3"/>
    <x v="2"/>
  </r>
  <r>
    <n v="10879"/>
    <n v="76"/>
    <n v="18"/>
    <n v="10"/>
    <n v="0"/>
    <n v="180"/>
    <x v="83"/>
    <x v="10"/>
    <x v="65"/>
    <n v="1"/>
    <x v="6"/>
    <x v="7"/>
    <n v="3"/>
    <x v="2"/>
  </r>
  <r>
    <n v="10880"/>
    <n v="23"/>
    <n v="9"/>
    <n v="30"/>
    <n v="0.2"/>
    <n v="216"/>
    <x v="14"/>
    <x v="9"/>
    <x v="13"/>
    <n v="5"/>
    <x v="1"/>
    <x v="7"/>
    <n v="3"/>
    <x v="2"/>
  </r>
  <r>
    <n v="10880"/>
    <n v="61"/>
    <n v="28.5"/>
    <n v="30"/>
    <n v="0.2"/>
    <n v="684"/>
    <x v="14"/>
    <x v="9"/>
    <x v="13"/>
    <n v="2"/>
    <x v="4"/>
    <x v="7"/>
    <n v="3"/>
    <x v="2"/>
  </r>
  <r>
    <n v="10880"/>
    <n v="70"/>
    <n v="15"/>
    <n v="50"/>
    <n v="0.2"/>
    <n v="600"/>
    <x v="14"/>
    <x v="9"/>
    <x v="13"/>
    <n v="1"/>
    <x v="6"/>
    <x v="7"/>
    <n v="3"/>
    <x v="2"/>
  </r>
  <r>
    <n v="10881"/>
    <n v="73"/>
    <n v="15"/>
    <n v="10"/>
    <n v="0"/>
    <n v="150"/>
    <x v="78"/>
    <x v="20"/>
    <x v="55"/>
    <n v="8"/>
    <x v="3"/>
    <x v="7"/>
    <n v="3"/>
    <x v="2"/>
  </r>
  <r>
    <n v="10882"/>
    <n v="42"/>
    <n v="14"/>
    <n v="25"/>
    <n v="0"/>
    <n v="350"/>
    <x v="45"/>
    <x v="8"/>
    <x v="38"/>
    <n v="5"/>
    <x v="1"/>
    <x v="7"/>
    <n v="3"/>
    <x v="2"/>
  </r>
  <r>
    <n v="10882"/>
    <n v="49"/>
    <n v="20"/>
    <n v="20"/>
    <n v="0.15"/>
    <n v="340"/>
    <x v="45"/>
    <x v="8"/>
    <x v="38"/>
    <n v="3"/>
    <x v="5"/>
    <x v="7"/>
    <n v="3"/>
    <x v="2"/>
  </r>
  <r>
    <n v="10882"/>
    <n v="54"/>
    <n v="7.45"/>
    <n v="32"/>
    <n v="0.15"/>
    <n v="202.64"/>
    <x v="45"/>
    <x v="8"/>
    <x v="38"/>
    <n v="6"/>
    <x v="7"/>
    <x v="7"/>
    <n v="3"/>
    <x v="2"/>
  </r>
  <r>
    <n v="10883"/>
    <n v="24"/>
    <n v="4.5"/>
    <n v="8"/>
    <n v="0"/>
    <n v="36"/>
    <x v="38"/>
    <x v="8"/>
    <x v="34"/>
    <n v="1"/>
    <x v="6"/>
    <x v="7"/>
    <n v="3"/>
    <x v="2"/>
  </r>
  <r>
    <n v="10884"/>
    <n v="21"/>
    <n v="10"/>
    <n v="40"/>
    <n v="0.05"/>
    <n v="380"/>
    <x v="82"/>
    <x v="8"/>
    <x v="64"/>
    <n v="3"/>
    <x v="5"/>
    <x v="7"/>
    <n v="3"/>
    <x v="2"/>
  </r>
  <r>
    <n v="10884"/>
    <n v="56"/>
    <n v="38"/>
    <n v="21"/>
    <n v="0.05"/>
    <n v="758.09999999999991"/>
    <x v="82"/>
    <x v="8"/>
    <x v="64"/>
    <n v="5"/>
    <x v="1"/>
    <x v="7"/>
    <n v="3"/>
    <x v="2"/>
  </r>
  <r>
    <n v="10884"/>
    <n v="65"/>
    <n v="21.05"/>
    <n v="12"/>
    <n v="0.05"/>
    <n v="239.97"/>
    <x v="82"/>
    <x v="8"/>
    <x v="64"/>
    <n v="2"/>
    <x v="4"/>
    <x v="7"/>
    <n v="3"/>
    <x v="2"/>
  </r>
  <r>
    <n v="10885"/>
    <n v="2"/>
    <n v="19"/>
    <n v="20"/>
    <n v="0"/>
    <n v="380"/>
    <x v="4"/>
    <x v="3"/>
    <x v="4"/>
    <n v="1"/>
    <x v="6"/>
    <x v="7"/>
    <n v="3"/>
    <x v="2"/>
  </r>
  <r>
    <n v="10885"/>
    <n v="24"/>
    <n v="4.5"/>
    <n v="12"/>
    <n v="0"/>
    <n v="54"/>
    <x v="4"/>
    <x v="3"/>
    <x v="4"/>
    <n v="1"/>
    <x v="6"/>
    <x v="7"/>
    <n v="3"/>
    <x v="2"/>
  </r>
  <r>
    <n v="10885"/>
    <n v="70"/>
    <n v="15"/>
    <n v="30"/>
    <n v="0"/>
    <n v="450"/>
    <x v="4"/>
    <x v="3"/>
    <x v="4"/>
    <n v="1"/>
    <x v="6"/>
    <x v="7"/>
    <n v="3"/>
    <x v="2"/>
  </r>
  <r>
    <n v="10885"/>
    <n v="77"/>
    <n v="13"/>
    <n v="25"/>
    <n v="0"/>
    <n v="325"/>
    <x v="4"/>
    <x v="3"/>
    <x v="4"/>
    <n v="2"/>
    <x v="4"/>
    <x v="7"/>
    <n v="3"/>
    <x v="2"/>
  </r>
  <r>
    <n v="10886"/>
    <n v="10"/>
    <n v="31"/>
    <n v="70"/>
    <n v="0"/>
    <n v="2170"/>
    <x v="2"/>
    <x v="2"/>
    <x v="2"/>
    <n v="8"/>
    <x v="3"/>
    <x v="7"/>
    <n v="3"/>
    <x v="2"/>
  </r>
  <r>
    <n v="10886"/>
    <n v="31"/>
    <n v="12.5"/>
    <n v="35"/>
    <n v="0"/>
    <n v="437.5"/>
    <x v="2"/>
    <x v="2"/>
    <x v="2"/>
    <n v="4"/>
    <x v="0"/>
    <x v="7"/>
    <n v="3"/>
    <x v="2"/>
  </r>
  <r>
    <n v="10886"/>
    <n v="77"/>
    <n v="13"/>
    <n v="40"/>
    <n v="0"/>
    <n v="520"/>
    <x v="2"/>
    <x v="2"/>
    <x v="2"/>
    <n v="2"/>
    <x v="4"/>
    <x v="7"/>
    <n v="3"/>
    <x v="2"/>
  </r>
  <r>
    <n v="10887"/>
    <n v="25"/>
    <n v="14"/>
    <n v="5"/>
    <n v="0"/>
    <n v="70"/>
    <x v="60"/>
    <x v="12"/>
    <x v="47"/>
    <n v="3"/>
    <x v="5"/>
    <x v="7"/>
    <n v="3"/>
    <x v="2"/>
  </r>
  <r>
    <n v="10888"/>
    <n v="2"/>
    <n v="19"/>
    <n v="20"/>
    <n v="0"/>
    <n v="380"/>
    <x v="36"/>
    <x v="12"/>
    <x v="32"/>
    <n v="1"/>
    <x v="6"/>
    <x v="7"/>
    <n v="3"/>
    <x v="2"/>
  </r>
  <r>
    <n v="10888"/>
    <n v="68"/>
    <n v="12.5"/>
    <n v="18"/>
    <n v="0"/>
    <n v="225"/>
    <x v="36"/>
    <x v="12"/>
    <x v="32"/>
    <n v="3"/>
    <x v="5"/>
    <x v="7"/>
    <n v="3"/>
    <x v="2"/>
  </r>
  <r>
    <n v="10889"/>
    <n v="11"/>
    <n v="21"/>
    <n v="40"/>
    <n v="0"/>
    <n v="840"/>
    <x v="13"/>
    <x v="8"/>
    <x v="12"/>
    <n v="4"/>
    <x v="0"/>
    <x v="7"/>
    <n v="3"/>
    <x v="2"/>
  </r>
  <r>
    <n v="10889"/>
    <n v="38"/>
    <n v="263.5"/>
    <n v="40"/>
    <n v="0"/>
    <n v="10540"/>
    <x v="13"/>
    <x v="8"/>
    <x v="12"/>
    <n v="1"/>
    <x v="6"/>
    <x v="7"/>
    <n v="3"/>
    <x v="2"/>
  </r>
  <r>
    <n v="10890"/>
    <n v="17"/>
    <n v="39"/>
    <n v="15"/>
    <n v="0"/>
    <n v="585"/>
    <x v="41"/>
    <x v="0"/>
    <x v="35"/>
    <n v="6"/>
    <x v="7"/>
    <x v="7"/>
    <n v="3"/>
    <x v="2"/>
  </r>
  <r>
    <n v="10890"/>
    <n v="34"/>
    <n v="14"/>
    <n v="10"/>
    <n v="0"/>
    <n v="140"/>
    <x v="41"/>
    <x v="0"/>
    <x v="35"/>
    <n v="1"/>
    <x v="6"/>
    <x v="7"/>
    <n v="3"/>
    <x v="2"/>
  </r>
  <r>
    <n v="10890"/>
    <n v="41"/>
    <n v="9.65"/>
    <n v="14"/>
    <n v="0"/>
    <n v="135.1"/>
    <x v="41"/>
    <x v="0"/>
    <x v="35"/>
    <n v="8"/>
    <x v="3"/>
    <x v="7"/>
    <n v="3"/>
    <x v="2"/>
  </r>
  <r>
    <n v="10891"/>
    <n v="30"/>
    <n v="25.89"/>
    <n v="15"/>
    <n v="0.05"/>
    <n v="368.9325"/>
    <x v="26"/>
    <x v="1"/>
    <x v="24"/>
    <n v="8"/>
    <x v="3"/>
    <x v="7"/>
    <n v="3"/>
    <x v="2"/>
  </r>
  <r>
    <n v="10892"/>
    <n v="59"/>
    <n v="55"/>
    <n v="40"/>
    <n v="0.05"/>
    <n v="2090"/>
    <x v="80"/>
    <x v="3"/>
    <x v="62"/>
    <n v="4"/>
    <x v="0"/>
    <x v="7"/>
    <n v="3"/>
    <x v="2"/>
  </r>
  <r>
    <n v="10893"/>
    <n v="8"/>
    <n v="40"/>
    <n v="30"/>
    <n v="0"/>
    <n v="1200"/>
    <x v="44"/>
    <x v="1"/>
    <x v="37"/>
    <n v="2"/>
    <x v="4"/>
    <x v="7"/>
    <n v="3"/>
    <x v="2"/>
  </r>
  <r>
    <n v="10893"/>
    <n v="24"/>
    <n v="4.5"/>
    <n v="10"/>
    <n v="0"/>
    <n v="45"/>
    <x v="44"/>
    <x v="1"/>
    <x v="37"/>
    <n v="1"/>
    <x v="6"/>
    <x v="7"/>
    <n v="3"/>
    <x v="2"/>
  </r>
  <r>
    <n v="10893"/>
    <n v="29"/>
    <n v="123.79"/>
    <n v="24"/>
    <n v="0"/>
    <n v="2970.96"/>
    <x v="44"/>
    <x v="1"/>
    <x v="37"/>
    <n v="6"/>
    <x v="7"/>
    <x v="7"/>
    <n v="3"/>
    <x v="2"/>
  </r>
  <r>
    <n v="10893"/>
    <n v="30"/>
    <n v="25.89"/>
    <n v="35"/>
    <n v="0"/>
    <n v="906.15"/>
    <x v="44"/>
    <x v="1"/>
    <x v="37"/>
    <n v="8"/>
    <x v="3"/>
    <x v="7"/>
    <n v="3"/>
    <x v="2"/>
  </r>
  <r>
    <n v="10893"/>
    <n v="36"/>
    <n v="19"/>
    <n v="20"/>
    <n v="0"/>
    <n v="380"/>
    <x v="44"/>
    <x v="1"/>
    <x v="37"/>
    <n v="8"/>
    <x v="3"/>
    <x v="7"/>
    <n v="3"/>
    <x v="2"/>
  </r>
  <r>
    <n v="10894"/>
    <n v="13"/>
    <n v="6"/>
    <n v="28"/>
    <n v="0.05"/>
    <n v="159.6"/>
    <x v="45"/>
    <x v="8"/>
    <x v="38"/>
    <n v="8"/>
    <x v="3"/>
    <x v="7"/>
    <n v="3"/>
    <x v="2"/>
  </r>
  <r>
    <n v="10894"/>
    <n v="69"/>
    <n v="36"/>
    <n v="50"/>
    <n v="0.05"/>
    <n v="1710"/>
    <x v="45"/>
    <x v="8"/>
    <x v="38"/>
    <n v="4"/>
    <x v="0"/>
    <x v="7"/>
    <n v="3"/>
    <x v="2"/>
  </r>
  <r>
    <n v="10894"/>
    <n v="75"/>
    <n v="7.75"/>
    <n v="120"/>
    <n v="0.05"/>
    <n v="883.5"/>
    <x v="45"/>
    <x v="8"/>
    <x v="38"/>
    <n v="1"/>
    <x v="6"/>
    <x v="7"/>
    <n v="3"/>
    <x v="2"/>
  </r>
  <r>
    <n v="10895"/>
    <n v="24"/>
    <n v="4.5"/>
    <n v="110"/>
    <n v="0"/>
    <n v="495"/>
    <x v="9"/>
    <x v="6"/>
    <x v="9"/>
    <n v="1"/>
    <x v="6"/>
    <x v="7"/>
    <n v="3"/>
    <x v="2"/>
  </r>
  <r>
    <n v="10895"/>
    <n v="39"/>
    <n v="18"/>
    <n v="45"/>
    <n v="0"/>
    <n v="810"/>
    <x v="9"/>
    <x v="6"/>
    <x v="9"/>
    <n v="1"/>
    <x v="6"/>
    <x v="7"/>
    <n v="3"/>
    <x v="2"/>
  </r>
  <r>
    <n v="10895"/>
    <n v="40"/>
    <n v="18.399999999999999"/>
    <n v="91"/>
    <n v="0"/>
    <n v="1674.3999999999999"/>
    <x v="9"/>
    <x v="6"/>
    <x v="9"/>
    <n v="8"/>
    <x v="3"/>
    <x v="7"/>
    <n v="3"/>
    <x v="2"/>
  </r>
  <r>
    <n v="10895"/>
    <n v="60"/>
    <n v="34"/>
    <n v="100"/>
    <n v="0"/>
    <n v="3400"/>
    <x v="9"/>
    <x v="6"/>
    <x v="9"/>
    <n v="4"/>
    <x v="0"/>
    <x v="7"/>
    <n v="3"/>
    <x v="2"/>
  </r>
  <r>
    <n v="10896"/>
    <n v="45"/>
    <n v="9.5"/>
    <n v="15"/>
    <n v="0"/>
    <n v="142.5"/>
    <x v="80"/>
    <x v="3"/>
    <x v="62"/>
    <n v="8"/>
    <x v="3"/>
    <x v="7"/>
    <n v="3"/>
    <x v="2"/>
  </r>
  <r>
    <n v="10896"/>
    <n v="56"/>
    <n v="38"/>
    <n v="16"/>
    <n v="0"/>
    <n v="608"/>
    <x v="80"/>
    <x v="3"/>
    <x v="62"/>
    <n v="5"/>
    <x v="1"/>
    <x v="7"/>
    <n v="3"/>
    <x v="2"/>
  </r>
  <r>
    <n v="10897"/>
    <n v="29"/>
    <n v="123.79"/>
    <n v="80"/>
    <n v="0"/>
    <n v="9903.2000000000007"/>
    <x v="34"/>
    <x v="14"/>
    <x v="30"/>
    <n v="6"/>
    <x v="7"/>
    <x v="7"/>
    <n v="3"/>
    <x v="2"/>
  </r>
  <r>
    <n v="10897"/>
    <n v="30"/>
    <n v="25.89"/>
    <n v="36"/>
    <n v="0"/>
    <n v="932.04"/>
    <x v="34"/>
    <x v="14"/>
    <x v="30"/>
    <n v="8"/>
    <x v="3"/>
    <x v="7"/>
    <n v="3"/>
    <x v="2"/>
  </r>
  <r>
    <n v="10898"/>
    <n v="13"/>
    <n v="6"/>
    <n v="5"/>
    <n v="0"/>
    <n v="30"/>
    <x v="69"/>
    <x v="20"/>
    <x v="55"/>
    <n v="8"/>
    <x v="3"/>
    <x v="7"/>
    <n v="3"/>
    <x v="2"/>
  </r>
  <r>
    <n v="10899"/>
    <n v="39"/>
    <n v="18"/>
    <n v="8"/>
    <n v="0.15"/>
    <n v="122.39999999999999"/>
    <x v="28"/>
    <x v="5"/>
    <x v="26"/>
    <n v="1"/>
    <x v="6"/>
    <x v="7"/>
    <n v="3"/>
    <x v="2"/>
  </r>
  <r>
    <n v="10900"/>
    <n v="70"/>
    <n v="15"/>
    <n v="3"/>
    <n v="0.25"/>
    <n v="33.75"/>
    <x v="7"/>
    <x v="2"/>
    <x v="7"/>
    <n v="1"/>
    <x v="6"/>
    <x v="7"/>
    <n v="3"/>
    <x v="2"/>
  </r>
  <r>
    <n v="10901"/>
    <n v="41"/>
    <n v="9.65"/>
    <n v="30"/>
    <n v="0"/>
    <n v="289.5"/>
    <x v="8"/>
    <x v="5"/>
    <x v="8"/>
    <n v="8"/>
    <x v="3"/>
    <x v="7"/>
    <n v="3"/>
    <x v="2"/>
  </r>
  <r>
    <n v="10901"/>
    <n v="71"/>
    <n v="21.5"/>
    <n v="30"/>
    <n v="0"/>
    <n v="645"/>
    <x v="8"/>
    <x v="5"/>
    <x v="8"/>
    <n v="4"/>
    <x v="0"/>
    <x v="7"/>
    <n v="3"/>
    <x v="2"/>
  </r>
  <r>
    <n v="10902"/>
    <n v="55"/>
    <n v="24"/>
    <n v="30"/>
    <n v="0.15"/>
    <n v="612"/>
    <x v="14"/>
    <x v="9"/>
    <x v="13"/>
    <n v="6"/>
    <x v="7"/>
    <x v="7"/>
    <n v="3"/>
    <x v="2"/>
  </r>
  <r>
    <n v="10902"/>
    <n v="62"/>
    <n v="49.3"/>
    <n v="6"/>
    <n v="0.15"/>
    <n v="251.42999999999995"/>
    <x v="14"/>
    <x v="9"/>
    <x v="13"/>
    <n v="3"/>
    <x v="5"/>
    <x v="7"/>
    <n v="3"/>
    <x v="2"/>
  </r>
  <r>
    <n v="10903"/>
    <n v="13"/>
    <n v="6"/>
    <n v="40"/>
    <n v="0"/>
    <n v="240"/>
    <x v="2"/>
    <x v="2"/>
    <x v="2"/>
    <n v="8"/>
    <x v="3"/>
    <x v="7"/>
    <n v="3"/>
    <x v="2"/>
  </r>
  <r>
    <n v="10903"/>
    <n v="65"/>
    <n v="21.05"/>
    <n v="21"/>
    <n v="0"/>
    <n v="442.05"/>
    <x v="2"/>
    <x v="2"/>
    <x v="2"/>
    <n v="2"/>
    <x v="4"/>
    <x v="7"/>
    <n v="3"/>
    <x v="2"/>
  </r>
  <r>
    <n v="10903"/>
    <n v="68"/>
    <n v="12.5"/>
    <n v="20"/>
    <n v="0"/>
    <n v="250"/>
    <x v="2"/>
    <x v="2"/>
    <x v="2"/>
    <n v="3"/>
    <x v="5"/>
    <x v="7"/>
    <n v="3"/>
    <x v="2"/>
  </r>
  <r>
    <n v="10904"/>
    <n v="58"/>
    <n v="13.25"/>
    <n v="15"/>
    <n v="0"/>
    <n v="198.75"/>
    <x v="19"/>
    <x v="8"/>
    <x v="18"/>
    <n v="8"/>
    <x v="3"/>
    <x v="7"/>
    <n v="3"/>
    <x v="2"/>
  </r>
  <r>
    <n v="10904"/>
    <n v="62"/>
    <n v="49.3"/>
    <n v="35"/>
    <n v="0"/>
    <n v="1725.5"/>
    <x v="19"/>
    <x v="8"/>
    <x v="18"/>
    <n v="3"/>
    <x v="5"/>
    <x v="7"/>
    <n v="3"/>
    <x v="2"/>
  </r>
  <r>
    <n v="10905"/>
    <n v="1"/>
    <n v="18"/>
    <n v="20"/>
    <n v="0.05"/>
    <n v="342"/>
    <x v="7"/>
    <x v="2"/>
    <x v="7"/>
    <n v="1"/>
    <x v="6"/>
    <x v="7"/>
    <n v="3"/>
    <x v="2"/>
  </r>
  <r>
    <n v="10906"/>
    <n v="61"/>
    <n v="28.5"/>
    <n v="15"/>
    <n v="0"/>
    <n v="427.5"/>
    <x v="63"/>
    <x v="18"/>
    <x v="49"/>
    <n v="2"/>
    <x v="4"/>
    <x v="7"/>
    <n v="3"/>
    <x v="2"/>
  </r>
  <r>
    <n v="10907"/>
    <n v="75"/>
    <n v="7.75"/>
    <n v="14"/>
    <n v="0"/>
    <n v="108.5"/>
    <x v="87"/>
    <x v="0"/>
    <x v="68"/>
    <n v="1"/>
    <x v="6"/>
    <x v="7"/>
    <n v="3"/>
    <x v="2"/>
  </r>
  <r>
    <n v="10908"/>
    <n v="7"/>
    <n v="30"/>
    <n v="20"/>
    <n v="0.05"/>
    <n v="570"/>
    <x v="30"/>
    <x v="11"/>
    <x v="27"/>
    <n v="7"/>
    <x v="2"/>
    <x v="7"/>
    <n v="3"/>
    <x v="2"/>
  </r>
  <r>
    <n v="10908"/>
    <n v="52"/>
    <n v="7"/>
    <n v="14"/>
    <n v="0.05"/>
    <n v="93.1"/>
    <x v="30"/>
    <x v="11"/>
    <x v="27"/>
    <n v="5"/>
    <x v="1"/>
    <x v="7"/>
    <n v="3"/>
    <x v="2"/>
  </r>
  <r>
    <n v="10909"/>
    <n v="7"/>
    <n v="30"/>
    <n v="12"/>
    <n v="0"/>
    <n v="360"/>
    <x v="65"/>
    <x v="19"/>
    <x v="51"/>
    <n v="7"/>
    <x v="2"/>
    <x v="7"/>
    <n v="3"/>
    <x v="2"/>
  </r>
  <r>
    <n v="10909"/>
    <n v="16"/>
    <n v="17.45"/>
    <n v="15"/>
    <n v="0"/>
    <n v="261.75"/>
    <x v="65"/>
    <x v="19"/>
    <x v="51"/>
    <n v="3"/>
    <x v="5"/>
    <x v="7"/>
    <n v="3"/>
    <x v="2"/>
  </r>
  <r>
    <n v="10909"/>
    <n v="41"/>
    <n v="9.65"/>
    <n v="5"/>
    <n v="0"/>
    <n v="48.25"/>
    <x v="65"/>
    <x v="19"/>
    <x v="51"/>
    <n v="8"/>
    <x v="3"/>
    <x v="7"/>
    <n v="3"/>
    <x v="2"/>
  </r>
  <r>
    <n v="10910"/>
    <n v="19"/>
    <n v="9.1999999999999993"/>
    <n v="12"/>
    <n v="0"/>
    <n v="110.39999999999999"/>
    <x v="83"/>
    <x v="10"/>
    <x v="65"/>
    <n v="3"/>
    <x v="5"/>
    <x v="7"/>
    <n v="3"/>
    <x v="2"/>
  </r>
  <r>
    <n v="10910"/>
    <n v="49"/>
    <n v="20"/>
    <n v="10"/>
    <n v="0"/>
    <n v="200"/>
    <x v="83"/>
    <x v="10"/>
    <x v="65"/>
    <n v="3"/>
    <x v="5"/>
    <x v="7"/>
    <n v="3"/>
    <x v="2"/>
  </r>
  <r>
    <n v="10910"/>
    <n v="61"/>
    <n v="28.5"/>
    <n v="5"/>
    <n v="0"/>
    <n v="142.5"/>
    <x v="83"/>
    <x v="10"/>
    <x v="65"/>
    <n v="2"/>
    <x v="4"/>
    <x v="7"/>
    <n v="3"/>
    <x v="2"/>
  </r>
  <r>
    <n v="10911"/>
    <n v="1"/>
    <n v="18"/>
    <n v="10"/>
    <n v="0"/>
    <n v="180"/>
    <x v="36"/>
    <x v="12"/>
    <x v="32"/>
    <n v="1"/>
    <x v="6"/>
    <x v="7"/>
    <n v="3"/>
    <x v="2"/>
  </r>
  <r>
    <n v="10911"/>
    <n v="17"/>
    <n v="39"/>
    <n v="12"/>
    <n v="0"/>
    <n v="468"/>
    <x v="36"/>
    <x v="12"/>
    <x v="32"/>
    <n v="6"/>
    <x v="7"/>
    <x v="7"/>
    <n v="3"/>
    <x v="2"/>
  </r>
  <r>
    <n v="10911"/>
    <n v="67"/>
    <n v="14"/>
    <n v="15"/>
    <n v="0"/>
    <n v="210"/>
    <x v="36"/>
    <x v="12"/>
    <x v="32"/>
    <n v="1"/>
    <x v="6"/>
    <x v="7"/>
    <n v="3"/>
    <x v="2"/>
  </r>
  <r>
    <n v="10912"/>
    <n v="11"/>
    <n v="21"/>
    <n v="40"/>
    <n v="0.25"/>
    <n v="630"/>
    <x v="34"/>
    <x v="14"/>
    <x v="30"/>
    <n v="4"/>
    <x v="0"/>
    <x v="7"/>
    <n v="3"/>
    <x v="2"/>
  </r>
  <r>
    <n v="10912"/>
    <n v="29"/>
    <n v="123.79"/>
    <n v="60"/>
    <n v="0.25"/>
    <n v="5570.55"/>
    <x v="34"/>
    <x v="14"/>
    <x v="30"/>
    <n v="6"/>
    <x v="7"/>
    <x v="7"/>
    <n v="3"/>
    <x v="2"/>
  </r>
  <r>
    <n v="10913"/>
    <n v="4"/>
    <n v="22"/>
    <n v="30"/>
    <n v="0.25"/>
    <n v="495"/>
    <x v="62"/>
    <x v="2"/>
    <x v="29"/>
    <n v="2"/>
    <x v="4"/>
    <x v="7"/>
    <n v="3"/>
    <x v="2"/>
  </r>
  <r>
    <n v="10913"/>
    <n v="33"/>
    <n v="2.5"/>
    <n v="40"/>
    <n v="0.25"/>
    <n v="75"/>
    <x v="62"/>
    <x v="2"/>
    <x v="29"/>
    <n v="4"/>
    <x v="0"/>
    <x v="7"/>
    <n v="3"/>
    <x v="2"/>
  </r>
  <r>
    <n v="10913"/>
    <n v="58"/>
    <n v="13.25"/>
    <n v="15"/>
    <n v="0"/>
    <n v="198.75"/>
    <x v="62"/>
    <x v="2"/>
    <x v="29"/>
    <n v="8"/>
    <x v="3"/>
    <x v="7"/>
    <n v="3"/>
    <x v="2"/>
  </r>
  <r>
    <n v="10914"/>
    <n v="71"/>
    <n v="21.5"/>
    <n v="25"/>
    <n v="0"/>
    <n v="537.5"/>
    <x v="62"/>
    <x v="2"/>
    <x v="29"/>
    <n v="4"/>
    <x v="0"/>
    <x v="7"/>
    <n v="3"/>
    <x v="2"/>
  </r>
  <r>
    <n v="10915"/>
    <n v="17"/>
    <n v="39"/>
    <n v="10"/>
    <n v="0"/>
    <n v="390"/>
    <x v="23"/>
    <x v="7"/>
    <x v="10"/>
    <n v="6"/>
    <x v="7"/>
    <x v="7"/>
    <n v="3"/>
    <x v="2"/>
  </r>
  <r>
    <n v="10915"/>
    <n v="33"/>
    <n v="2.5"/>
    <n v="30"/>
    <n v="0"/>
    <n v="75"/>
    <x v="23"/>
    <x v="7"/>
    <x v="10"/>
    <n v="4"/>
    <x v="0"/>
    <x v="7"/>
    <n v="3"/>
    <x v="2"/>
  </r>
  <r>
    <n v="10915"/>
    <n v="54"/>
    <n v="7.45"/>
    <n v="10"/>
    <n v="0"/>
    <n v="74.5"/>
    <x v="23"/>
    <x v="7"/>
    <x v="10"/>
    <n v="6"/>
    <x v="7"/>
    <x v="7"/>
    <n v="3"/>
    <x v="2"/>
  </r>
  <r>
    <n v="10916"/>
    <n v="16"/>
    <n v="17.45"/>
    <n v="6"/>
    <n v="0"/>
    <n v="104.69999999999999"/>
    <x v="73"/>
    <x v="20"/>
    <x v="55"/>
    <n v="3"/>
    <x v="5"/>
    <x v="7"/>
    <n v="3"/>
    <x v="2"/>
  </r>
  <r>
    <n v="10916"/>
    <n v="32"/>
    <n v="32"/>
    <n v="6"/>
    <n v="0"/>
    <n v="192"/>
    <x v="73"/>
    <x v="20"/>
    <x v="55"/>
    <n v="4"/>
    <x v="0"/>
    <x v="7"/>
    <n v="3"/>
    <x v="2"/>
  </r>
  <r>
    <n v="10916"/>
    <n v="57"/>
    <n v="19.5"/>
    <n v="20"/>
    <n v="0"/>
    <n v="390"/>
    <x v="73"/>
    <x v="20"/>
    <x v="55"/>
    <n v="5"/>
    <x v="1"/>
    <x v="7"/>
    <n v="3"/>
    <x v="2"/>
  </r>
  <r>
    <n v="10917"/>
    <n v="30"/>
    <n v="25.89"/>
    <n v="1"/>
    <n v="0"/>
    <n v="25.89"/>
    <x v="27"/>
    <x v="12"/>
    <x v="25"/>
    <n v="8"/>
    <x v="3"/>
    <x v="8"/>
    <n v="4"/>
    <x v="2"/>
  </r>
  <r>
    <n v="10917"/>
    <n v="60"/>
    <n v="34"/>
    <n v="10"/>
    <n v="0"/>
    <n v="340"/>
    <x v="27"/>
    <x v="12"/>
    <x v="25"/>
    <n v="4"/>
    <x v="0"/>
    <x v="8"/>
    <n v="4"/>
    <x v="2"/>
  </r>
  <r>
    <n v="10918"/>
    <n v="1"/>
    <n v="18"/>
    <n v="60"/>
    <n v="0.25"/>
    <n v="810"/>
    <x v="66"/>
    <x v="16"/>
    <x v="52"/>
    <n v="1"/>
    <x v="6"/>
    <x v="8"/>
    <n v="4"/>
    <x v="2"/>
  </r>
  <r>
    <n v="10918"/>
    <n v="60"/>
    <n v="34"/>
    <n v="25"/>
    <n v="0.25"/>
    <n v="637.5"/>
    <x v="66"/>
    <x v="16"/>
    <x v="52"/>
    <n v="4"/>
    <x v="0"/>
    <x v="8"/>
    <n v="4"/>
    <x v="2"/>
  </r>
  <r>
    <n v="10919"/>
    <n v="16"/>
    <n v="17.45"/>
    <n v="24"/>
    <n v="0"/>
    <n v="418.79999999999995"/>
    <x v="67"/>
    <x v="5"/>
    <x v="53"/>
    <n v="3"/>
    <x v="5"/>
    <x v="8"/>
    <n v="4"/>
    <x v="2"/>
  </r>
  <r>
    <n v="10919"/>
    <n v="25"/>
    <n v="14"/>
    <n v="24"/>
    <n v="0"/>
    <n v="336"/>
    <x v="67"/>
    <x v="5"/>
    <x v="53"/>
    <n v="3"/>
    <x v="5"/>
    <x v="8"/>
    <n v="4"/>
    <x v="2"/>
  </r>
  <r>
    <n v="10919"/>
    <n v="40"/>
    <n v="18.399999999999999"/>
    <n v="20"/>
    <n v="0"/>
    <n v="368"/>
    <x v="67"/>
    <x v="5"/>
    <x v="53"/>
    <n v="8"/>
    <x v="3"/>
    <x v="8"/>
    <n v="4"/>
    <x v="2"/>
  </r>
  <r>
    <n v="10920"/>
    <n v="50"/>
    <n v="16.25"/>
    <n v="24"/>
    <n v="0"/>
    <n v="390"/>
    <x v="55"/>
    <x v="13"/>
    <x v="45"/>
    <n v="3"/>
    <x v="5"/>
    <x v="8"/>
    <n v="4"/>
    <x v="2"/>
  </r>
  <r>
    <n v="10921"/>
    <n v="35"/>
    <n v="18"/>
    <n v="10"/>
    <n v="0"/>
    <n v="180"/>
    <x v="61"/>
    <x v="17"/>
    <x v="48"/>
    <n v="1"/>
    <x v="6"/>
    <x v="8"/>
    <n v="4"/>
    <x v="2"/>
  </r>
  <r>
    <n v="10921"/>
    <n v="63"/>
    <n v="43.9"/>
    <n v="40"/>
    <n v="0"/>
    <n v="1756"/>
    <x v="61"/>
    <x v="17"/>
    <x v="48"/>
    <n v="2"/>
    <x v="4"/>
    <x v="8"/>
    <n v="4"/>
    <x v="2"/>
  </r>
  <r>
    <n v="10922"/>
    <n v="17"/>
    <n v="39"/>
    <n v="15"/>
    <n v="0"/>
    <n v="585"/>
    <x v="2"/>
    <x v="2"/>
    <x v="2"/>
    <n v="6"/>
    <x v="7"/>
    <x v="8"/>
    <n v="4"/>
    <x v="2"/>
  </r>
  <r>
    <n v="10922"/>
    <n v="24"/>
    <n v="4.5"/>
    <n v="35"/>
    <n v="0"/>
    <n v="157.5"/>
    <x v="2"/>
    <x v="2"/>
    <x v="2"/>
    <n v="1"/>
    <x v="6"/>
    <x v="8"/>
    <n v="4"/>
    <x v="2"/>
  </r>
  <r>
    <n v="10923"/>
    <n v="42"/>
    <n v="14"/>
    <n v="10"/>
    <n v="0.2"/>
    <n v="112"/>
    <x v="53"/>
    <x v="0"/>
    <x v="43"/>
    <n v="5"/>
    <x v="1"/>
    <x v="8"/>
    <n v="4"/>
    <x v="2"/>
  </r>
  <r>
    <n v="10923"/>
    <n v="43"/>
    <n v="46"/>
    <n v="10"/>
    <n v="0.2"/>
    <n v="368"/>
    <x v="53"/>
    <x v="0"/>
    <x v="43"/>
    <n v="1"/>
    <x v="6"/>
    <x v="8"/>
    <n v="4"/>
    <x v="2"/>
  </r>
  <r>
    <n v="10923"/>
    <n v="67"/>
    <n v="14"/>
    <n v="24"/>
    <n v="0.2"/>
    <n v="268.8"/>
    <x v="53"/>
    <x v="0"/>
    <x v="43"/>
    <n v="1"/>
    <x v="6"/>
    <x v="8"/>
    <n v="4"/>
    <x v="2"/>
  </r>
  <r>
    <n v="10924"/>
    <n v="10"/>
    <n v="31"/>
    <n v="20"/>
    <n v="0.1"/>
    <n v="558"/>
    <x v="25"/>
    <x v="9"/>
    <x v="23"/>
    <n v="8"/>
    <x v="3"/>
    <x v="8"/>
    <n v="4"/>
    <x v="2"/>
  </r>
  <r>
    <n v="10924"/>
    <n v="28"/>
    <n v="45.6"/>
    <n v="30"/>
    <n v="0.1"/>
    <n v="1231.2"/>
    <x v="25"/>
    <x v="9"/>
    <x v="23"/>
    <n v="7"/>
    <x v="2"/>
    <x v="8"/>
    <n v="4"/>
    <x v="2"/>
  </r>
  <r>
    <n v="10924"/>
    <n v="75"/>
    <n v="7.75"/>
    <n v="6"/>
    <n v="0"/>
    <n v="46.5"/>
    <x v="25"/>
    <x v="9"/>
    <x v="23"/>
    <n v="1"/>
    <x v="6"/>
    <x v="8"/>
    <n v="4"/>
    <x v="2"/>
  </r>
  <r>
    <n v="10925"/>
    <n v="36"/>
    <n v="19"/>
    <n v="25"/>
    <n v="0.15"/>
    <n v="403.75"/>
    <x v="2"/>
    <x v="2"/>
    <x v="2"/>
    <n v="8"/>
    <x v="3"/>
    <x v="8"/>
    <n v="4"/>
    <x v="2"/>
  </r>
  <r>
    <n v="10925"/>
    <n v="52"/>
    <n v="7"/>
    <n v="12"/>
    <n v="0.15"/>
    <n v="71.399999999999991"/>
    <x v="2"/>
    <x v="2"/>
    <x v="2"/>
    <n v="5"/>
    <x v="1"/>
    <x v="8"/>
    <n v="4"/>
    <x v="2"/>
  </r>
  <r>
    <n v="10926"/>
    <n v="11"/>
    <n v="21"/>
    <n v="2"/>
    <n v="0"/>
    <n v="42"/>
    <x v="39"/>
    <x v="7"/>
    <x v="10"/>
    <n v="4"/>
    <x v="0"/>
    <x v="8"/>
    <n v="4"/>
    <x v="2"/>
  </r>
  <r>
    <n v="10926"/>
    <n v="13"/>
    <n v="6"/>
    <n v="10"/>
    <n v="0"/>
    <n v="60"/>
    <x v="39"/>
    <x v="7"/>
    <x v="10"/>
    <n v="8"/>
    <x v="3"/>
    <x v="8"/>
    <n v="4"/>
    <x v="2"/>
  </r>
  <r>
    <n v="10926"/>
    <n v="19"/>
    <n v="9.1999999999999993"/>
    <n v="7"/>
    <n v="0"/>
    <n v="64.399999999999991"/>
    <x v="39"/>
    <x v="7"/>
    <x v="10"/>
    <n v="3"/>
    <x v="5"/>
    <x v="8"/>
    <n v="4"/>
    <x v="2"/>
  </r>
  <r>
    <n v="10926"/>
    <n v="72"/>
    <n v="34.799999999999997"/>
    <n v="10"/>
    <n v="0"/>
    <n v="348"/>
    <x v="39"/>
    <x v="7"/>
    <x v="10"/>
    <n v="4"/>
    <x v="0"/>
    <x v="8"/>
    <n v="4"/>
    <x v="2"/>
  </r>
  <r>
    <n v="10927"/>
    <n v="20"/>
    <n v="81"/>
    <n v="5"/>
    <n v="0"/>
    <n v="405"/>
    <x v="88"/>
    <x v="0"/>
    <x v="69"/>
    <n v="3"/>
    <x v="5"/>
    <x v="8"/>
    <n v="4"/>
    <x v="2"/>
  </r>
  <r>
    <n v="10927"/>
    <n v="52"/>
    <n v="7"/>
    <n v="5"/>
    <n v="0"/>
    <n v="35"/>
    <x v="88"/>
    <x v="0"/>
    <x v="69"/>
    <n v="5"/>
    <x v="1"/>
    <x v="8"/>
    <n v="4"/>
    <x v="2"/>
  </r>
  <r>
    <n v="10927"/>
    <n v="76"/>
    <n v="18"/>
    <n v="20"/>
    <n v="0"/>
    <n v="360"/>
    <x v="88"/>
    <x v="0"/>
    <x v="69"/>
    <n v="1"/>
    <x v="6"/>
    <x v="8"/>
    <n v="4"/>
    <x v="2"/>
  </r>
  <r>
    <n v="10928"/>
    <n v="47"/>
    <n v="9.5"/>
    <n v="5"/>
    <n v="0"/>
    <n v="47.5"/>
    <x v="60"/>
    <x v="12"/>
    <x v="47"/>
    <n v="3"/>
    <x v="5"/>
    <x v="8"/>
    <n v="4"/>
    <x v="2"/>
  </r>
  <r>
    <n v="10928"/>
    <n v="76"/>
    <n v="18"/>
    <n v="5"/>
    <n v="0"/>
    <n v="90"/>
    <x v="60"/>
    <x v="12"/>
    <x v="47"/>
    <n v="1"/>
    <x v="6"/>
    <x v="8"/>
    <n v="4"/>
    <x v="2"/>
  </r>
  <r>
    <n v="10929"/>
    <n v="21"/>
    <n v="10"/>
    <n v="60"/>
    <n v="0"/>
    <n v="600"/>
    <x v="17"/>
    <x v="1"/>
    <x v="16"/>
    <n v="3"/>
    <x v="5"/>
    <x v="8"/>
    <n v="4"/>
    <x v="2"/>
  </r>
  <r>
    <n v="10929"/>
    <n v="75"/>
    <n v="7.75"/>
    <n v="49"/>
    <n v="0"/>
    <n v="379.75"/>
    <x v="17"/>
    <x v="1"/>
    <x v="16"/>
    <n v="1"/>
    <x v="6"/>
    <x v="8"/>
    <n v="4"/>
    <x v="2"/>
  </r>
  <r>
    <n v="10929"/>
    <n v="77"/>
    <n v="13"/>
    <n v="15"/>
    <n v="0"/>
    <n v="195"/>
    <x v="17"/>
    <x v="1"/>
    <x v="16"/>
    <n v="2"/>
    <x v="4"/>
    <x v="8"/>
    <n v="4"/>
    <x v="2"/>
  </r>
  <r>
    <n v="10930"/>
    <n v="21"/>
    <n v="10"/>
    <n v="36"/>
    <n v="0"/>
    <n v="360"/>
    <x v="4"/>
    <x v="3"/>
    <x v="4"/>
    <n v="3"/>
    <x v="5"/>
    <x v="8"/>
    <n v="4"/>
    <x v="2"/>
  </r>
  <r>
    <n v="10930"/>
    <n v="27"/>
    <n v="43.9"/>
    <n v="25"/>
    <n v="0"/>
    <n v="1097.5"/>
    <x v="4"/>
    <x v="3"/>
    <x v="4"/>
    <n v="3"/>
    <x v="5"/>
    <x v="8"/>
    <n v="4"/>
    <x v="2"/>
  </r>
  <r>
    <n v="10930"/>
    <n v="55"/>
    <n v="24"/>
    <n v="25"/>
    <n v="0.2"/>
    <n v="480"/>
    <x v="4"/>
    <x v="3"/>
    <x v="4"/>
    <n v="6"/>
    <x v="7"/>
    <x v="8"/>
    <n v="4"/>
    <x v="2"/>
  </r>
  <r>
    <n v="10930"/>
    <n v="58"/>
    <n v="13.25"/>
    <n v="30"/>
    <n v="0.2"/>
    <n v="318"/>
    <x v="4"/>
    <x v="3"/>
    <x v="4"/>
    <n v="8"/>
    <x v="3"/>
    <x v="8"/>
    <n v="4"/>
    <x v="2"/>
  </r>
  <r>
    <n v="10931"/>
    <n v="13"/>
    <n v="6"/>
    <n v="42"/>
    <n v="0.15"/>
    <n v="214.2"/>
    <x v="6"/>
    <x v="4"/>
    <x v="6"/>
    <n v="8"/>
    <x v="3"/>
    <x v="8"/>
    <n v="4"/>
    <x v="2"/>
  </r>
  <r>
    <n v="10931"/>
    <n v="57"/>
    <n v="19.5"/>
    <n v="30"/>
    <n v="0"/>
    <n v="585"/>
    <x v="6"/>
    <x v="4"/>
    <x v="6"/>
    <n v="5"/>
    <x v="1"/>
    <x v="8"/>
    <n v="4"/>
    <x v="2"/>
  </r>
  <r>
    <n v="10932"/>
    <n v="16"/>
    <n v="17.45"/>
    <n v="30"/>
    <n v="0.1"/>
    <n v="471.15000000000003"/>
    <x v="48"/>
    <x v="0"/>
    <x v="40"/>
    <n v="3"/>
    <x v="5"/>
    <x v="8"/>
    <n v="4"/>
    <x v="2"/>
  </r>
  <r>
    <n v="10932"/>
    <n v="62"/>
    <n v="49.3"/>
    <n v="14"/>
    <n v="0.1"/>
    <n v="621.17999999999995"/>
    <x v="48"/>
    <x v="0"/>
    <x v="40"/>
    <n v="3"/>
    <x v="5"/>
    <x v="8"/>
    <n v="4"/>
    <x v="2"/>
  </r>
  <r>
    <n v="10932"/>
    <n v="72"/>
    <n v="34.799999999999997"/>
    <n v="16"/>
    <n v="0"/>
    <n v="556.79999999999995"/>
    <x v="48"/>
    <x v="0"/>
    <x v="40"/>
    <n v="4"/>
    <x v="0"/>
    <x v="8"/>
    <n v="4"/>
    <x v="2"/>
  </r>
  <r>
    <n v="10932"/>
    <n v="75"/>
    <n v="7.75"/>
    <n v="20"/>
    <n v="0.1"/>
    <n v="139.5"/>
    <x v="48"/>
    <x v="0"/>
    <x v="40"/>
    <n v="1"/>
    <x v="6"/>
    <x v="8"/>
    <n v="4"/>
    <x v="2"/>
  </r>
  <r>
    <n v="10933"/>
    <n v="53"/>
    <n v="32.799999999999997"/>
    <n v="2"/>
    <n v="0"/>
    <n v="65.599999999999994"/>
    <x v="42"/>
    <x v="13"/>
    <x v="36"/>
    <n v="6"/>
    <x v="7"/>
    <x v="8"/>
    <n v="4"/>
    <x v="2"/>
  </r>
  <r>
    <n v="10933"/>
    <n v="61"/>
    <n v="28.5"/>
    <n v="30"/>
    <n v="0"/>
    <n v="855"/>
    <x v="42"/>
    <x v="13"/>
    <x v="36"/>
    <n v="2"/>
    <x v="4"/>
    <x v="8"/>
    <n v="4"/>
    <x v="2"/>
  </r>
  <r>
    <n v="10934"/>
    <n v="6"/>
    <n v="25"/>
    <n v="20"/>
    <n v="0"/>
    <n v="500"/>
    <x v="26"/>
    <x v="1"/>
    <x v="24"/>
    <n v="2"/>
    <x v="4"/>
    <x v="8"/>
    <n v="4"/>
    <x v="2"/>
  </r>
  <r>
    <n v="10935"/>
    <n v="1"/>
    <n v="18"/>
    <n v="21"/>
    <n v="0"/>
    <n v="378"/>
    <x v="7"/>
    <x v="2"/>
    <x v="7"/>
    <n v="1"/>
    <x v="6"/>
    <x v="8"/>
    <n v="4"/>
    <x v="2"/>
  </r>
  <r>
    <n v="10935"/>
    <n v="18"/>
    <n v="62.5"/>
    <n v="4"/>
    <n v="0.25"/>
    <n v="187.5"/>
    <x v="7"/>
    <x v="2"/>
    <x v="7"/>
    <n v="8"/>
    <x v="3"/>
    <x v="8"/>
    <n v="4"/>
    <x v="2"/>
  </r>
  <r>
    <n v="10935"/>
    <n v="23"/>
    <n v="9"/>
    <n v="8"/>
    <n v="0.25"/>
    <n v="54"/>
    <x v="7"/>
    <x v="2"/>
    <x v="7"/>
    <n v="5"/>
    <x v="1"/>
    <x v="8"/>
    <n v="4"/>
    <x v="2"/>
  </r>
  <r>
    <n v="10936"/>
    <n v="36"/>
    <n v="19"/>
    <n v="30"/>
    <n v="0.2"/>
    <n v="456"/>
    <x v="79"/>
    <x v="8"/>
    <x v="61"/>
    <n v="8"/>
    <x v="3"/>
    <x v="8"/>
    <n v="4"/>
    <x v="2"/>
  </r>
  <r>
    <n v="10937"/>
    <n v="28"/>
    <n v="45.6"/>
    <n v="8"/>
    <n v="0"/>
    <n v="364.8"/>
    <x v="78"/>
    <x v="20"/>
    <x v="55"/>
    <n v="7"/>
    <x v="2"/>
    <x v="8"/>
    <n v="4"/>
    <x v="2"/>
  </r>
  <r>
    <n v="10937"/>
    <n v="34"/>
    <n v="14"/>
    <n v="20"/>
    <n v="0"/>
    <n v="280"/>
    <x v="78"/>
    <x v="20"/>
    <x v="55"/>
    <n v="1"/>
    <x v="6"/>
    <x v="8"/>
    <n v="4"/>
    <x v="2"/>
  </r>
  <r>
    <n v="10938"/>
    <n v="13"/>
    <n v="6"/>
    <n v="20"/>
    <n v="0.25"/>
    <n v="90"/>
    <x v="21"/>
    <x v="1"/>
    <x v="20"/>
    <n v="8"/>
    <x v="3"/>
    <x v="8"/>
    <n v="4"/>
    <x v="2"/>
  </r>
  <r>
    <n v="10938"/>
    <n v="43"/>
    <n v="46"/>
    <n v="24"/>
    <n v="0.25"/>
    <n v="828"/>
    <x v="21"/>
    <x v="1"/>
    <x v="20"/>
    <n v="1"/>
    <x v="6"/>
    <x v="8"/>
    <n v="4"/>
    <x v="2"/>
  </r>
  <r>
    <n v="10938"/>
    <n v="60"/>
    <n v="34"/>
    <n v="49"/>
    <n v="0.25"/>
    <n v="1249.5"/>
    <x v="21"/>
    <x v="1"/>
    <x v="20"/>
    <n v="4"/>
    <x v="0"/>
    <x v="8"/>
    <n v="4"/>
    <x v="2"/>
  </r>
  <r>
    <n v="10938"/>
    <n v="71"/>
    <n v="21.5"/>
    <n v="35"/>
    <n v="0.25"/>
    <n v="564.375"/>
    <x v="21"/>
    <x v="1"/>
    <x v="20"/>
    <n v="4"/>
    <x v="0"/>
    <x v="8"/>
    <n v="4"/>
    <x v="2"/>
  </r>
  <r>
    <n v="10939"/>
    <n v="2"/>
    <n v="19"/>
    <n v="10"/>
    <n v="0.15"/>
    <n v="161.5"/>
    <x v="22"/>
    <x v="11"/>
    <x v="21"/>
    <n v="1"/>
    <x v="6"/>
    <x v="8"/>
    <n v="4"/>
    <x v="2"/>
  </r>
  <r>
    <n v="10939"/>
    <n v="67"/>
    <n v="14"/>
    <n v="40"/>
    <n v="0.15"/>
    <n v="476"/>
    <x v="22"/>
    <x v="11"/>
    <x v="21"/>
    <n v="1"/>
    <x v="6"/>
    <x v="8"/>
    <n v="4"/>
    <x v="2"/>
  </r>
  <r>
    <n v="10940"/>
    <n v="7"/>
    <n v="30"/>
    <n v="8"/>
    <n v="0"/>
    <n v="240"/>
    <x v="48"/>
    <x v="0"/>
    <x v="40"/>
    <n v="7"/>
    <x v="2"/>
    <x v="8"/>
    <n v="4"/>
    <x v="2"/>
  </r>
  <r>
    <n v="10940"/>
    <n v="13"/>
    <n v="6"/>
    <n v="20"/>
    <n v="0"/>
    <n v="120"/>
    <x v="48"/>
    <x v="0"/>
    <x v="40"/>
    <n v="8"/>
    <x v="3"/>
    <x v="8"/>
    <n v="4"/>
    <x v="2"/>
  </r>
  <r>
    <n v="10941"/>
    <n v="31"/>
    <n v="12.5"/>
    <n v="44"/>
    <n v="0.25"/>
    <n v="412.5"/>
    <x v="45"/>
    <x v="8"/>
    <x v="38"/>
    <n v="4"/>
    <x v="0"/>
    <x v="8"/>
    <n v="4"/>
    <x v="2"/>
  </r>
  <r>
    <n v="10941"/>
    <n v="62"/>
    <n v="49.3"/>
    <n v="30"/>
    <n v="0.25"/>
    <n v="1109.25"/>
    <x v="45"/>
    <x v="8"/>
    <x v="38"/>
    <n v="3"/>
    <x v="5"/>
    <x v="8"/>
    <n v="4"/>
    <x v="2"/>
  </r>
  <r>
    <n v="10941"/>
    <n v="68"/>
    <n v="12.5"/>
    <n v="80"/>
    <n v="0.25"/>
    <n v="750"/>
    <x v="45"/>
    <x v="8"/>
    <x v="38"/>
    <n v="3"/>
    <x v="5"/>
    <x v="8"/>
    <n v="4"/>
    <x v="2"/>
  </r>
  <r>
    <n v="10941"/>
    <n v="72"/>
    <n v="34.799999999999997"/>
    <n v="50"/>
    <n v="0"/>
    <n v="1739.9999999999998"/>
    <x v="45"/>
    <x v="8"/>
    <x v="38"/>
    <n v="4"/>
    <x v="0"/>
    <x v="8"/>
    <n v="4"/>
    <x v="2"/>
  </r>
  <r>
    <n v="10942"/>
    <n v="49"/>
    <n v="20"/>
    <n v="28"/>
    <n v="0"/>
    <n v="560"/>
    <x v="30"/>
    <x v="11"/>
    <x v="27"/>
    <n v="3"/>
    <x v="5"/>
    <x v="8"/>
    <n v="4"/>
    <x v="2"/>
  </r>
  <r>
    <n v="10943"/>
    <n v="13"/>
    <n v="6"/>
    <n v="15"/>
    <n v="0"/>
    <n v="90"/>
    <x v="31"/>
    <x v="13"/>
    <x v="28"/>
    <n v="8"/>
    <x v="3"/>
    <x v="8"/>
    <n v="4"/>
    <x v="2"/>
  </r>
  <r>
    <n v="10943"/>
    <n v="22"/>
    <n v="21"/>
    <n v="21"/>
    <n v="0"/>
    <n v="441"/>
    <x v="31"/>
    <x v="13"/>
    <x v="28"/>
    <n v="5"/>
    <x v="1"/>
    <x v="8"/>
    <n v="4"/>
    <x v="2"/>
  </r>
  <r>
    <n v="10943"/>
    <n v="46"/>
    <n v="12"/>
    <n v="15"/>
    <n v="0"/>
    <n v="180"/>
    <x v="31"/>
    <x v="13"/>
    <x v="28"/>
    <n v="8"/>
    <x v="3"/>
    <x v="8"/>
    <n v="4"/>
    <x v="2"/>
  </r>
  <r>
    <n v="10944"/>
    <n v="11"/>
    <n v="21"/>
    <n v="5"/>
    <n v="0.25"/>
    <n v="78.75"/>
    <x v="66"/>
    <x v="16"/>
    <x v="52"/>
    <n v="4"/>
    <x v="0"/>
    <x v="8"/>
    <n v="4"/>
    <x v="2"/>
  </r>
  <r>
    <n v="10944"/>
    <n v="44"/>
    <n v="19.45"/>
    <n v="18"/>
    <n v="0.25"/>
    <n v="262.57499999999999"/>
    <x v="66"/>
    <x v="16"/>
    <x v="52"/>
    <n v="2"/>
    <x v="4"/>
    <x v="8"/>
    <n v="4"/>
    <x v="2"/>
  </r>
  <r>
    <n v="10944"/>
    <n v="56"/>
    <n v="38"/>
    <n v="18"/>
    <n v="0"/>
    <n v="684"/>
    <x v="66"/>
    <x v="16"/>
    <x v="52"/>
    <n v="5"/>
    <x v="1"/>
    <x v="8"/>
    <n v="4"/>
    <x v="2"/>
  </r>
  <r>
    <n v="10945"/>
    <n v="13"/>
    <n v="6"/>
    <n v="20"/>
    <n v="0"/>
    <n v="120"/>
    <x v="24"/>
    <x v="1"/>
    <x v="22"/>
    <n v="8"/>
    <x v="3"/>
    <x v="8"/>
    <n v="4"/>
    <x v="2"/>
  </r>
  <r>
    <n v="10945"/>
    <n v="31"/>
    <n v="12.5"/>
    <n v="10"/>
    <n v="0"/>
    <n v="125"/>
    <x v="24"/>
    <x v="1"/>
    <x v="22"/>
    <n v="4"/>
    <x v="0"/>
    <x v="8"/>
    <n v="4"/>
    <x v="2"/>
  </r>
  <r>
    <n v="10946"/>
    <n v="10"/>
    <n v="31"/>
    <n v="25"/>
    <n v="0"/>
    <n v="775"/>
    <x v="61"/>
    <x v="17"/>
    <x v="48"/>
    <n v="8"/>
    <x v="3"/>
    <x v="8"/>
    <n v="4"/>
    <x v="2"/>
  </r>
  <r>
    <n v="10946"/>
    <n v="24"/>
    <n v="4.5"/>
    <n v="25"/>
    <n v="0"/>
    <n v="112.5"/>
    <x v="61"/>
    <x v="17"/>
    <x v="48"/>
    <n v="1"/>
    <x v="6"/>
    <x v="8"/>
    <n v="4"/>
    <x v="2"/>
  </r>
  <r>
    <n v="10946"/>
    <n v="77"/>
    <n v="13"/>
    <n v="40"/>
    <n v="0"/>
    <n v="520"/>
    <x v="61"/>
    <x v="17"/>
    <x v="48"/>
    <n v="2"/>
    <x v="4"/>
    <x v="8"/>
    <n v="4"/>
    <x v="2"/>
  </r>
  <r>
    <n v="10947"/>
    <n v="59"/>
    <n v="55"/>
    <n v="4"/>
    <n v="0"/>
    <n v="220"/>
    <x v="31"/>
    <x v="13"/>
    <x v="28"/>
    <n v="4"/>
    <x v="0"/>
    <x v="8"/>
    <n v="4"/>
    <x v="2"/>
  </r>
  <r>
    <n v="10948"/>
    <n v="50"/>
    <n v="16.25"/>
    <n v="9"/>
    <n v="0"/>
    <n v="146.25"/>
    <x v="36"/>
    <x v="12"/>
    <x v="32"/>
    <n v="3"/>
    <x v="5"/>
    <x v="8"/>
    <n v="4"/>
    <x v="2"/>
  </r>
  <r>
    <n v="10948"/>
    <n v="51"/>
    <n v="53"/>
    <n v="40"/>
    <n v="0"/>
    <n v="2120"/>
    <x v="36"/>
    <x v="12"/>
    <x v="32"/>
    <n v="7"/>
    <x v="2"/>
    <x v="8"/>
    <n v="4"/>
    <x v="2"/>
  </r>
  <r>
    <n v="10948"/>
    <n v="55"/>
    <n v="24"/>
    <n v="4"/>
    <n v="0"/>
    <n v="96"/>
    <x v="36"/>
    <x v="12"/>
    <x v="32"/>
    <n v="6"/>
    <x v="7"/>
    <x v="8"/>
    <n v="4"/>
    <x v="2"/>
  </r>
  <r>
    <n v="10949"/>
    <n v="6"/>
    <n v="25"/>
    <n v="12"/>
    <n v="0"/>
    <n v="300"/>
    <x v="66"/>
    <x v="16"/>
    <x v="52"/>
    <n v="2"/>
    <x v="4"/>
    <x v="8"/>
    <n v="4"/>
    <x v="2"/>
  </r>
  <r>
    <n v="10949"/>
    <n v="10"/>
    <n v="31"/>
    <n v="30"/>
    <n v="0"/>
    <n v="930"/>
    <x v="66"/>
    <x v="16"/>
    <x v="52"/>
    <n v="8"/>
    <x v="3"/>
    <x v="8"/>
    <n v="4"/>
    <x v="2"/>
  </r>
  <r>
    <n v="10949"/>
    <n v="17"/>
    <n v="39"/>
    <n v="6"/>
    <n v="0"/>
    <n v="234"/>
    <x v="66"/>
    <x v="16"/>
    <x v="52"/>
    <n v="6"/>
    <x v="7"/>
    <x v="8"/>
    <n v="4"/>
    <x v="2"/>
  </r>
  <r>
    <n v="10949"/>
    <n v="62"/>
    <n v="49.3"/>
    <n v="60"/>
    <n v="0"/>
    <n v="2958"/>
    <x v="66"/>
    <x v="16"/>
    <x v="52"/>
    <n v="3"/>
    <x v="5"/>
    <x v="8"/>
    <n v="4"/>
    <x v="2"/>
  </r>
  <r>
    <n v="10950"/>
    <n v="4"/>
    <n v="22"/>
    <n v="5"/>
    <n v="0"/>
    <n v="110"/>
    <x v="22"/>
    <x v="11"/>
    <x v="21"/>
    <n v="2"/>
    <x v="4"/>
    <x v="8"/>
    <n v="4"/>
    <x v="2"/>
  </r>
  <r>
    <n v="10951"/>
    <n v="33"/>
    <n v="2.5"/>
    <n v="15"/>
    <n v="0.05"/>
    <n v="35.625"/>
    <x v="6"/>
    <x v="4"/>
    <x v="6"/>
    <n v="4"/>
    <x v="0"/>
    <x v="8"/>
    <n v="4"/>
    <x v="2"/>
  </r>
  <r>
    <n v="10951"/>
    <n v="41"/>
    <n v="9.65"/>
    <n v="6"/>
    <n v="0.05"/>
    <n v="55.005000000000003"/>
    <x v="6"/>
    <x v="4"/>
    <x v="6"/>
    <n v="8"/>
    <x v="3"/>
    <x v="8"/>
    <n v="4"/>
    <x v="2"/>
  </r>
  <r>
    <n v="10951"/>
    <n v="75"/>
    <n v="7.75"/>
    <n v="50"/>
    <n v="0.05"/>
    <n v="368.125"/>
    <x v="6"/>
    <x v="4"/>
    <x v="6"/>
    <n v="1"/>
    <x v="6"/>
    <x v="8"/>
    <n v="4"/>
    <x v="2"/>
  </r>
  <r>
    <n v="10952"/>
    <n v="6"/>
    <n v="25"/>
    <n v="16"/>
    <n v="0.05"/>
    <n v="380"/>
    <x v="85"/>
    <x v="1"/>
    <x v="67"/>
    <n v="2"/>
    <x v="4"/>
    <x v="8"/>
    <n v="4"/>
    <x v="2"/>
  </r>
  <r>
    <n v="10952"/>
    <n v="28"/>
    <n v="45.6"/>
    <n v="2"/>
    <n v="0"/>
    <n v="91.2"/>
    <x v="85"/>
    <x v="1"/>
    <x v="67"/>
    <n v="7"/>
    <x v="2"/>
    <x v="8"/>
    <n v="4"/>
    <x v="2"/>
  </r>
  <r>
    <n v="10953"/>
    <n v="20"/>
    <n v="81"/>
    <n v="50"/>
    <n v="0.05"/>
    <n v="3847.5"/>
    <x v="55"/>
    <x v="13"/>
    <x v="45"/>
    <n v="3"/>
    <x v="5"/>
    <x v="8"/>
    <n v="4"/>
    <x v="2"/>
  </r>
  <r>
    <n v="10953"/>
    <n v="31"/>
    <n v="12.5"/>
    <n v="50"/>
    <n v="0.05"/>
    <n v="593.75"/>
    <x v="55"/>
    <x v="13"/>
    <x v="45"/>
    <n v="4"/>
    <x v="0"/>
    <x v="8"/>
    <n v="4"/>
    <x v="2"/>
  </r>
  <r>
    <n v="10954"/>
    <n v="16"/>
    <n v="17.45"/>
    <n v="28"/>
    <n v="0.15"/>
    <n v="415.30999999999995"/>
    <x v="67"/>
    <x v="5"/>
    <x v="53"/>
    <n v="3"/>
    <x v="5"/>
    <x v="8"/>
    <n v="4"/>
    <x v="2"/>
  </r>
  <r>
    <n v="10954"/>
    <n v="31"/>
    <n v="12.5"/>
    <n v="25"/>
    <n v="0.15"/>
    <n v="265.625"/>
    <x v="67"/>
    <x v="5"/>
    <x v="53"/>
    <n v="4"/>
    <x v="0"/>
    <x v="8"/>
    <n v="4"/>
    <x v="2"/>
  </r>
  <r>
    <n v="10954"/>
    <n v="45"/>
    <n v="9.5"/>
    <n v="30"/>
    <n v="0"/>
    <n v="285"/>
    <x v="67"/>
    <x v="5"/>
    <x v="53"/>
    <n v="8"/>
    <x v="3"/>
    <x v="8"/>
    <n v="4"/>
    <x v="2"/>
  </r>
  <r>
    <n v="10954"/>
    <n v="60"/>
    <n v="34"/>
    <n v="24"/>
    <n v="0.15"/>
    <n v="693.6"/>
    <x v="67"/>
    <x v="5"/>
    <x v="53"/>
    <n v="4"/>
    <x v="0"/>
    <x v="8"/>
    <n v="4"/>
    <x v="2"/>
  </r>
  <r>
    <n v="10955"/>
    <n v="75"/>
    <n v="7.75"/>
    <n v="12"/>
    <n v="0.2"/>
    <n v="74.400000000000006"/>
    <x v="14"/>
    <x v="9"/>
    <x v="13"/>
    <n v="1"/>
    <x v="6"/>
    <x v="8"/>
    <n v="4"/>
    <x v="2"/>
  </r>
  <r>
    <n v="10956"/>
    <n v="21"/>
    <n v="10"/>
    <n v="12"/>
    <n v="0"/>
    <n v="120"/>
    <x v="76"/>
    <x v="1"/>
    <x v="60"/>
    <n v="3"/>
    <x v="5"/>
    <x v="8"/>
    <n v="4"/>
    <x v="2"/>
  </r>
  <r>
    <n v="10956"/>
    <n v="47"/>
    <n v="9.5"/>
    <n v="14"/>
    <n v="0"/>
    <n v="133"/>
    <x v="76"/>
    <x v="1"/>
    <x v="60"/>
    <n v="3"/>
    <x v="5"/>
    <x v="8"/>
    <n v="4"/>
    <x v="2"/>
  </r>
  <r>
    <n v="10956"/>
    <n v="51"/>
    <n v="53"/>
    <n v="8"/>
    <n v="0"/>
    <n v="424"/>
    <x v="76"/>
    <x v="1"/>
    <x v="60"/>
    <n v="7"/>
    <x v="2"/>
    <x v="8"/>
    <n v="4"/>
    <x v="2"/>
  </r>
  <r>
    <n v="10957"/>
    <n v="30"/>
    <n v="25.89"/>
    <n v="30"/>
    <n v="0"/>
    <n v="776.7"/>
    <x v="8"/>
    <x v="5"/>
    <x v="8"/>
    <n v="8"/>
    <x v="3"/>
    <x v="8"/>
    <n v="4"/>
    <x v="2"/>
  </r>
  <r>
    <n v="10957"/>
    <n v="35"/>
    <n v="18"/>
    <n v="40"/>
    <n v="0"/>
    <n v="720"/>
    <x v="8"/>
    <x v="5"/>
    <x v="8"/>
    <n v="1"/>
    <x v="6"/>
    <x v="8"/>
    <n v="4"/>
    <x v="2"/>
  </r>
  <r>
    <n v="10957"/>
    <n v="64"/>
    <n v="33.25"/>
    <n v="8"/>
    <n v="0"/>
    <n v="266"/>
    <x v="8"/>
    <x v="5"/>
    <x v="8"/>
    <n v="5"/>
    <x v="1"/>
    <x v="8"/>
    <n v="4"/>
    <x v="2"/>
  </r>
  <r>
    <n v="10958"/>
    <n v="5"/>
    <n v="21.35"/>
    <n v="20"/>
    <n v="0"/>
    <n v="427"/>
    <x v="69"/>
    <x v="20"/>
    <x v="55"/>
    <n v="2"/>
    <x v="4"/>
    <x v="8"/>
    <n v="4"/>
    <x v="2"/>
  </r>
  <r>
    <n v="10958"/>
    <n v="7"/>
    <n v="30"/>
    <n v="6"/>
    <n v="0"/>
    <n v="180"/>
    <x v="69"/>
    <x v="20"/>
    <x v="55"/>
    <n v="7"/>
    <x v="2"/>
    <x v="8"/>
    <n v="4"/>
    <x v="2"/>
  </r>
  <r>
    <n v="10958"/>
    <n v="72"/>
    <n v="34.799999999999997"/>
    <n v="5"/>
    <n v="0"/>
    <n v="174"/>
    <x v="69"/>
    <x v="20"/>
    <x v="55"/>
    <n v="4"/>
    <x v="0"/>
    <x v="8"/>
    <n v="4"/>
    <x v="2"/>
  </r>
  <r>
    <n v="10959"/>
    <n v="75"/>
    <n v="7.75"/>
    <n v="20"/>
    <n v="0.15"/>
    <n v="131.75"/>
    <x v="71"/>
    <x v="2"/>
    <x v="57"/>
    <n v="1"/>
    <x v="6"/>
    <x v="8"/>
    <n v="4"/>
    <x v="2"/>
  </r>
  <r>
    <n v="10960"/>
    <n v="24"/>
    <n v="4.5"/>
    <n v="10"/>
    <n v="0.25"/>
    <n v="33.75"/>
    <x v="8"/>
    <x v="5"/>
    <x v="8"/>
    <n v="1"/>
    <x v="6"/>
    <x v="8"/>
    <n v="4"/>
    <x v="2"/>
  </r>
  <r>
    <n v="10960"/>
    <n v="41"/>
    <n v="9.65"/>
    <n v="24"/>
    <n v="0"/>
    <n v="231.60000000000002"/>
    <x v="8"/>
    <x v="5"/>
    <x v="8"/>
    <n v="8"/>
    <x v="3"/>
    <x v="8"/>
    <n v="4"/>
    <x v="2"/>
  </r>
  <r>
    <n v="10961"/>
    <n v="52"/>
    <n v="7"/>
    <n v="6"/>
    <n v="0.05"/>
    <n v="39.9"/>
    <x v="62"/>
    <x v="2"/>
    <x v="29"/>
    <n v="5"/>
    <x v="1"/>
    <x v="8"/>
    <n v="4"/>
    <x v="2"/>
  </r>
  <r>
    <n v="10961"/>
    <n v="76"/>
    <n v="18"/>
    <n v="60"/>
    <n v="0"/>
    <n v="1080"/>
    <x v="62"/>
    <x v="2"/>
    <x v="29"/>
    <n v="1"/>
    <x v="6"/>
    <x v="8"/>
    <n v="4"/>
    <x v="2"/>
  </r>
  <r>
    <n v="10962"/>
    <n v="7"/>
    <n v="30"/>
    <n v="45"/>
    <n v="0"/>
    <n v="1350"/>
    <x v="21"/>
    <x v="1"/>
    <x v="20"/>
    <n v="7"/>
    <x v="2"/>
    <x v="8"/>
    <n v="4"/>
    <x v="2"/>
  </r>
  <r>
    <n v="10962"/>
    <n v="13"/>
    <n v="6"/>
    <n v="77"/>
    <n v="0"/>
    <n v="462"/>
    <x v="21"/>
    <x v="1"/>
    <x v="20"/>
    <n v="8"/>
    <x v="3"/>
    <x v="8"/>
    <n v="4"/>
    <x v="2"/>
  </r>
  <r>
    <n v="10962"/>
    <n v="53"/>
    <n v="32.799999999999997"/>
    <n v="20"/>
    <n v="0"/>
    <n v="656"/>
    <x v="21"/>
    <x v="1"/>
    <x v="20"/>
    <n v="6"/>
    <x v="7"/>
    <x v="8"/>
    <n v="4"/>
    <x v="2"/>
  </r>
  <r>
    <n v="10962"/>
    <n v="69"/>
    <n v="36"/>
    <n v="9"/>
    <n v="0"/>
    <n v="324"/>
    <x v="21"/>
    <x v="1"/>
    <x v="20"/>
    <n v="4"/>
    <x v="0"/>
    <x v="8"/>
    <n v="4"/>
    <x v="2"/>
  </r>
  <r>
    <n v="10962"/>
    <n v="76"/>
    <n v="18"/>
    <n v="44"/>
    <n v="0"/>
    <n v="792"/>
    <x v="21"/>
    <x v="1"/>
    <x v="20"/>
    <n v="1"/>
    <x v="6"/>
    <x v="8"/>
    <n v="4"/>
    <x v="2"/>
  </r>
  <r>
    <n v="10963"/>
    <n v="60"/>
    <n v="34"/>
    <n v="2"/>
    <n v="0.15"/>
    <n v="57.8"/>
    <x v="47"/>
    <x v="15"/>
    <x v="39"/>
    <n v="4"/>
    <x v="0"/>
    <x v="8"/>
    <n v="4"/>
    <x v="2"/>
  </r>
  <r>
    <n v="10964"/>
    <n v="18"/>
    <n v="62.5"/>
    <n v="6"/>
    <n v="0"/>
    <n v="375"/>
    <x v="87"/>
    <x v="0"/>
    <x v="68"/>
    <n v="8"/>
    <x v="3"/>
    <x v="8"/>
    <n v="4"/>
    <x v="2"/>
  </r>
  <r>
    <n v="10964"/>
    <n v="38"/>
    <n v="263.5"/>
    <n v="5"/>
    <n v="0"/>
    <n v="1317.5"/>
    <x v="87"/>
    <x v="0"/>
    <x v="68"/>
    <n v="1"/>
    <x v="6"/>
    <x v="8"/>
    <n v="4"/>
    <x v="2"/>
  </r>
  <r>
    <n v="10964"/>
    <n v="69"/>
    <n v="36"/>
    <n v="10"/>
    <n v="0"/>
    <n v="360"/>
    <x v="87"/>
    <x v="0"/>
    <x v="68"/>
    <n v="4"/>
    <x v="0"/>
    <x v="8"/>
    <n v="4"/>
    <x v="2"/>
  </r>
  <r>
    <n v="10965"/>
    <n v="51"/>
    <n v="53"/>
    <n v="16"/>
    <n v="0"/>
    <n v="848"/>
    <x v="37"/>
    <x v="8"/>
    <x v="33"/>
    <n v="7"/>
    <x v="2"/>
    <x v="8"/>
    <n v="4"/>
    <x v="2"/>
  </r>
  <r>
    <n v="10966"/>
    <n v="37"/>
    <n v="26"/>
    <n v="8"/>
    <n v="0"/>
    <n v="208"/>
    <x v="5"/>
    <x v="4"/>
    <x v="5"/>
    <n v="8"/>
    <x v="3"/>
    <x v="8"/>
    <n v="4"/>
    <x v="2"/>
  </r>
  <r>
    <n v="10966"/>
    <n v="56"/>
    <n v="38"/>
    <n v="12"/>
    <n v="0.15"/>
    <n v="387.59999999999997"/>
    <x v="5"/>
    <x v="4"/>
    <x v="5"/>
    <n v="5"/>
    <x v="1"/>
    <x v="8"/>
    <n v="4"/>
    <x v="2"/>
  </r>
  <r>
    <n v="10966"/>
    <n v="62"/>
    <n v="49.3"/>
    <n v="12"/>
    <n v="0.15"/>
    <n v="502.8599999999999"/>
    <x v="5"/>
    <x v="4"/>
    <x v="5"/>
    <n v="3"/>
    <x v="5"/>
    <x v="8"/>
    <n v="4"/>
    <x v="2"/>
  </r>
  <r>
    <n v="10967"/>
    <n v="19"/>
    <n v="9.1999999999999993"/>
    <n v="12"/>
    <n v="0"/>
    <n v="110.39999999999999"/>
    <x v="1"/>
    <x v="1"/>
    <x v="1"/>
    <n v="3"/>
    <x v="5"/>
    <x v="8"/>
    <n v="4"/>
    <x v="2"/>
  </r>
  <r>
    <n v="10967"/>
    <n v="49"/>
    <n v="20"/>
    <n v="40"/>
    <n v="0"/>
    <n v="800"/>
    <x v="1"/>
    <x v="1"/>
    <x v="1"/>
    <n v="3"/>
    <x v="5"/>
    <x v="8"/>
    <n v="4"/>
    <x v="2"/>
  </r>
  <r>
    <n v="10968"/>
    <n v="12"/>
    <n v="38"/>
    <n v="30"/>
    <n v="0"/>
    <n v="1140"/>
    <x v="9"/>
    <x v="6"/>
    <x v="9"/>
    <n v="4"/>
    <x v="0"/>
    <x v="8"/>
    <n v="4"/>
    <x v="2"/>
  </r>
  <r>
    <n v="10968"/>
    <n v="24"/>
    <n v="4.5"/>
    <n v="30"/>
    <n v="0"/>
    <n v="135"/>
    <x v="9"/>
    <x v="6"/>
    <x v="9"/>
    <n v="1"/>
    <x v="6"/>
    <x v="8"/>
    <n v="4"/>
    <x v="2"/>
  </r>
  <r>
    <n v="10968"/>
    <n v="64"/>
    <n v="33.25"/>
    <n v="4"/>
    <n v="0"/>
    <n v="133"/>
    <x v="9"/>
    <x v="6"/>
    <x v="9"/>
    <n v="5"/>
    <x v="1"/>
    <x v="8"/>
    <n v="4"/>
    <x v="2"/>
  </r>
  <r>
    <n v="10969"/>
    <n v="46"/>
    <n v="12"/>
    <n v="9"/>
    <n v="0"/>
    <n v="108"/>
    <x v="32"/>
    <x v="2"/>
    <x v="29"/>
    <n v="8"/>
    <x v="3"/>
    <x v="8"/>
    <n v="4"/>
    <x v="2"/>
  </r>
  <r>
    <n v="10970"/>
    <n v="52"/>
    <n v="7"/>
    <n v="40"/>
    <n v="0.2"/>
    <n v="224"/>
    <x v="46"/>
    <x v="12"/>
    <x v="25"/>
    <n v="5"/>
    <x v="1"/>
    <x v="8"/>
    <n v="4"/>
    <x v="2"/>
  </r>
  <r>
    <n v="10971"/>
    <n v="29"/>
    <n v="123.79"/>
    <n v="14"/>
    <n v="0"/>
    <n v="1733.0600000000002"/>
    <x v="86"/>
    <x v="0"/>
    <x v="35"/>
    <n v="6"/>
    <x v="7"/>
    <x v="8"/>
    <n v="4"/>
    <x v="2"/>
  </r>
  <r>
    <n v="10972"/>
    <n v="17"/>
    <n v="39"/>
    <n v="6"/>
    <n v="0"/>
    <n v="234"/>
    <x v="88"/>
    <x v="0"/>
    <x v="69"/>
    <n v="6"/>
    <x v="7"/>
    <x v="8"/>
    <n v="4"/>
    <x v="2"/>
  </r>
  <r>
    <n v="10972"/>
    <n v="33"/>
    <n v="2.5"/>
    <n v="7"/>
    <n v="0"/>
    <n v="17.5"/>
    <x v="88"/>
    <x v="0"/>
    <x v="69"/>
    <n v="4"/>
    <x v="0"/>
    <x v="8"/>
    <n v="4"/>
    <x v="2"/>
  </r>
  <r>
    <n v="10973"/>
    <n v="26"/>
    <n v="31.23"/>
    <n v="5"/>
    <n v="0"/>
    <n v="156.15"/>
    <x v="88"/>
    <x v="0"/>
    <x v="69"/>
    <n v="3"/>
    <x v="5"/>
    <x v="8"/>
    <n v="4"/>
    <x v="2"/>
  </r>
  <r>
    <n v="10973"/>
    <n v="41"/>
    <n v="9.65"/>
    <n v="6"/>
    <n v="0"/>
    <n v="57.900000000000006"/>
    <x v="88"/>
    <x v="0"/>
    <x v="69"/>
    <n v="8"/>
    <x v="3"/>
    <x v="8"/>
    <n v="4"/>
    <x v="2"/>
  </r>
  <r>
    <n v="10973"/>
    <n v="75"/>
    <n v="7.75"/>
    <n v="10"/>
    <n v="0"/>
    <n v="77.5"/>
    <x v="88"/>
    <x v="0"/>
    <x v="69"/>
    <n v="1"/>
    <x v="6"/>
    <x v="8"/>
    <n v="4"/>
    <x v="2"/>
  </r>
  <r>
    <n v="10974"/>
    <n v="63"/>
    <n v="43.9"/>
    <n v="10"/>
    <n v="0"/>
    <n v="439"/>
    <x v="20"/>
    <x v="8"/>
    <x v="19"/>
    <n v="2"/>
    <x v="4"/>
    <x v="8"/>
    <n v="4"/>
    <x v="2"/>
  </r>
  <r>
    <n v="10975"/>
    <n v="8"/>
    <n v="40"/>
    <n v="16"/>
    <n v="0"/>
    <n v="640"/>
    <x v="66"/>
    <x v="16"/>
    <x v="52"/>
    <n v="2"/>
    <x v="4"/>
    <x v="8"/>
    <n v="4"/>
    <x v="2"/>
  </r>
  <r>
    <n v="10975"/>
    <n v="75"/>
    <n v="7.75"/>
    <n v="10"/>
    <n v="0"/>
    <n v="77.5"/>
    <x v="66"/>
    <x v="16"/>
    <x v="52"/>
    <n v="1"/>
    <x v="6"/>
    <x v="8"/>
    <n v="4"/>
    <x v="2"/>
  </r>
  <r>
    <n v="10976"/>
    <n v="28"/>
    <n v="45.6"/>
    <n v="20"/>
    <n v="0"/>
    <n v="912"/>
    <x v="8"/>
    <x v="5"/>
    <x v="8"/>
    <n v="7"/>
    <x v="2"/>
    <x v="8"/>
    <n v="4"/>
    <x v="2"/>
  </r>
  <r>
    <n v="10977"/>
    <n v="39"/>
    <n v="18"/>
    <n v="30"/>
    <n v="0"/>
    <n v="540"/>
    <x v="14"/>
    <x v="9"/>
    <x v="13"/>
    <n v="1"/>
    <x v="6"/>
    <x v="8"/>
    <n v="4"/>
    <x v="2"/>
  </r>
  <r>
    <n v="10977"/>
    <n v="47"/>
    <n v="9.5"/>
    <n v="30"/>
    <n v="0"/>
    <n v="285"/>
    <x v="14"/>
    <x v="9"/>
    <x v="13"/>
    <n v="3"/>
    <x v="5"/>
    <x v="8"/>
    <n v="4"/>
    <x v="2"/>
  </r>
  <r>
    <n v="10977"/>
    <n v="51"/>
    <n v="53"/>
    <n v="10"/>
    <n v="0"/>
    <n v="530"/>
    <x v="14"/>
    <x v="9"/>
    <x v="13"/>
    <n v="7"/>
    <x v="2"/>
    <x v="8"/>
    <n v="4"/>
    <x v="2"/>
  </r>
  <r>
    <n v="10977"/>
    <n v="63"/>
    <n v="43.9"/>
    <n v="20"/>
    <n v="0"/>
    <n v="878"/>
    <x v="14"/>
    <x v="9"/>
    <x v="13"/>
    <n v="2"/>
    <x v="4"/>
    <x v="8"/>
    <n v="4"/>
    <x v="2"/>
  </r>
  <r>
    <n v="10978"/>
    <n v="8"/>
    <n v="40"/>
    <n v="20"/>
    <n v="0.15"/>
    <n v="680"/>
    <x v="80"/>
    <x v="3"/>
    <x v="62"/>
    <n v="2"/>
    <x v="4"/>
    <x v="8"/>
    <n v="4"/>
    <x v="2"/>
  </r>
  <r>
    <n v="10978"/>
    <n v="21"/>
    <n v="10"/>
    <n v="40"/>
    <n v="0.15"/>
    <n v="340"/>
    <x v="80"/>
    <x v="3"/>
    <x v="62"/>
    <n v="3"/>
    <x v="5"/>
    <x v="8"/>
    <n v="4"/>
    <x v="2"/>
  </r>
  <r>
    <n v="10978"/>
    <n v="40"/>
    <n v="18.399999999999999"/>
    <n v="10"/>
    <n v="0"/>
    <n v="184"/>
    <x v="80"/>
    <x v="3"/>
    <x v="62"/>
    <n v="8"/>
    <x v="3"/>
    <x v="8"/>
    <n v="4"/>
    <x v="2"/>
  </r>
  <r>
    <n v="10978"/>
    <n v="44"/>
    <n v="19.45"/>
    <n v="6"/>
    <n v="0.15"/>
    <n v="99.194999999999993"/>
    <x v="80"/>
    <x v="3"/>
    <x v="62"/>
    <n v="2"/>
    <x v="4"/>
    <x v="8"/>
    <n v="4"/>
    <x v="2"/>
  </r>
  <r>
    <n v="10979"/>
    <n v="7"/>
    <n v="30"/>
    <n v="18"/>
    <n v="0"/>
    <n v="540"/>
    <x v="9"/>
    <x v="6"/>
    <x v="9"/>
    <n v="7"/>
    <x v="2"/>
    <x v="8"/>
    <n v="4"/>
    <x v="2"/>
  </r>
  <r>
    <n v="10979"/>
    <n v="12"/>
    <n v="38"/>
    <n v="20"/>
    <n v="0"/>
    <n v="760"/>
    <x v="9"/>
    <x v="6"/>
    <x v="9"/>
    <n v="4"/>
    <x v="0"/>
    <x v="8"/>
    <n v="4"/>
    <x v="2"/>
  </r>
  <r>
    <n v="10979"/>
    <n v="24"/>
    <n v="4.5"/>
    <n v="80"/>
    <n v="0"/>
    <n v="360"/>
    <x v="9"/>
    <x v="6"/>
    <x v="9"/>
    <n v="1"/>
    <x v="6"/>
    <x v="8"/>
    <n v="4"/>
    <x v="2"/>
  </r>
  <r>
    <n v="10979"/>
    <n v="27"/>
    <n v="43.9"/>
    <n v="30"/>
    <n v="0"/>
    <n v="1317"/>
    <x v="9"/>
    <x v="6"/>
    <x v="9"/>
    <n v="3"/>
    <x v="5"/>
    <x v="8"/>
    <n v="4"/>
    <x v="2"/>
  </r>
  <r>
    <n v="10979"/>
    <n v="31"/>
    <n v="12.5"/>
    <n v="24"/>
    <n v="0"/>
    <n v="300"/>
    <x v="9"/>
    <x v="6"/>
    <x v="9"/>
    <n v="4"/>
    <x v="0"/>
    <x v="8"/>
    <n v="4"/>
    <x v="2"/>
  </r>
  <r>
    <n v="10979"/>
    <n v="63"/>
    <n v="43.9"/>
    <n v="35"/>
    <n v="0"/>
    <n v="1536.5"/>
    <x v="9"/>
    <x v="6"/>
    <x v="9"/>
    <n v="2"/>
    <x v="4"/>
    <x v="8"/>
    <n v="4"/>
    <x v="2"/>
  </r>
  <r>
    <n v="10980"/>
    <n v="75"/>
    <n v="7.75"/>
    <n v="40"/>
    <n v="0.2"/>
    <n v="248"/>
    <x v="14"/>
    <x v="9"/>
    <x v="13"/>
    <n v="1"/>
    <x v="6"/>
    <x v="8"/>
    <n v="4"/>
    <x v="2"/>
  </r>
  <r>
    <n v="10981"/>
    <n v="38"/>
    <n v="263.5"/>
    <n v="60"/>
    <n v="0"/>
    <n v="15810"/>
    <x v="2"/>
    <x v="2"/>
    <x v="2"/>
    <n v="1"/>
    <x v="6"/>
    <x v="8"/>
    <n v="4"/>
    <x v="2"/>
  </r>
  <r>
    <n v="10982"/>
    <n v="7"/>
    <n v="30"/>
    <n v="20"/>
    <n v="0"/>
    <n v="600"/>
    <x v="66"/>
    <x v="16"/>
    <x v="52"/>
    <n v="7"/>
    <x v="2"/>
    <x v="8"/>
    <n v="4"/>
    <x v="2"/>
  </r>
  <r>
    <n v="10982"/>
    <n v="43"/>
    <n v="46"/>
    <n v="9"/>
    <n v="0"/>
    <n v="414"/>
    <x v="66"/>
    <x v="16"/>
    <x v="52"/>
    <n v="1"/>
    <x v="6"/>
    <x v="8"/>
    <n v="4"/>
    <x v="2"/>
  </r>
  <r>
    <n v="10983"/>
    <n v="13"/>
    <n v="6"/>
    <n v="84"/>
    <n v="0.15"/>
    <n v="428.4"/>
    <x v="45"/>
    <x v="8"/>
    <x v="38"/>
    <n v="8"/>
    <x v="3"/>
    <x v="8"/>
    <n v="4"/>
    <x v="2"/>
  </r>
  <r>
    <n v="10983"/>
    <n v="57"/>
    <n v="19.5"/>
    <n v="15"/>
    <n v="0"/>
    <n v="292.5"/>
    <x v="45"/>
    <x v="8"/>
    <x v="38"/>
    <n v="5"/>
    <x v="1"/>
    <x v="8"/>
    <n v="4"/>
    <x v="2"/>
  </r>
  <r>
    <n v="10984"/>
    <n v="16"/>
    <n v="17.45"/>
    <n v="55"/>
    <n v="0"/>
    <n v="959.75"/>
    <x v="45"/>
    <x v="8"/>
    <x v="38"/>
    <n v="3"/>
    <x v="5"/>
    <x v="8"/>
    <n v="4"/>
    <x v="2"/>
  </r>
  <r>
    <n v="10984"/>
    <n v="24"/>
    <n v="4.5"/>
    <n v="20"/>
    <n v="0"/>
    <n v="90"/>
    <x v="45"/>
    <x v="8"/>
    <x v="38"/>
    <n v="1"/>
    <x v="6"/>
    <x v="8"/>
    <n v="4"/>
    <x v="2"/>
  </r>
  <r>
    <n v="10984"/>
    <n v="36"/>
    <n v="19"/>
    <n v="40"/>
    <n v="0"/>
    <n v="760"/>
    <x v="45"/>
    <x v="8"/>
    <x v="38"/>
    <n v="8"/>
    <x v="3"/>
    <x v="8"/>
    <n v="4"/>
    <x v="2"/>
  </r>
  <r>
    <n v="10985"/>
    <n v="16"/>
    <n v="17.45"/>
    <n v="36"/>
    <n v="0.1"/>
    <n v="565.38"/>
    <x v="34"/>
    <x v="14"/>
    <x v="30"/>
    <n v="3"/>
    <x v="5"/>
    <x v="8"/>
    <n v="4"/>
    <x v="2"/>
  </r>
  <r>
    <n v="10985"/>
    <n v="18"/>
    <n v="62.5"/>
    <n v="8"/>
    <n v="0.1"/>
    <n v="450"/>
    <x v="34"/>
    <x v="14"/>
    <x v="30"/>
    <n v="8"/>
    <x v="3"/>
    <x v="8"/>
    <n v="4"/>
    <x v="2"/>
  </r>
  <r>
    <n v="10985"/>
    <n v="32"/>
    <n v="32"/>
    <n v="35"/>
    <n v="0.1"/>
    <n v="1008"/>
    <x v="34"/>
    <x v="14"/>
    <x v="30"/>
    <n v="4"/>
    <x v="0"/>
    <x v="8"/>
    <n v="4"/>
    <x v="2"/>
  </r>
  <r>
    <n v="10986"/>
    <n v="11"/>
    <n v="21"/>
    <n v="30"/>
    <n v="0"/>
    <n v="630"/>
    <x v="69"/>
    <x v="20"/>
    <x v="55"/>
    <n v="4"/>
    <x v="0"/>
    <x v="8"/>
    <n v="4"/>
    <x v="2"/>
  </r>
  <r>
    <n v="10986"/>
    <n v="20"/>
    <n v="81"/>
    <n v="15"/>
    <n v="0"/>
    <n v="1215"/>
    <x v="69"/>
    <x v="20"/>
    <x v="55"/>
    <n v="3"/>
    <x v="5"/>
    <x v="8"/>
    <n v="4"/>
    <x v="2"/>
  </r>
  <r>
    <n v="10986"/>
    <n v="76"/>
    <n v="18"/>
    <n v="10"/>
    <n v="0"/>
    <n v="180"/>
    <x v="69"/>
    <x v="20"/>
    <x v="55"/>
    <n v="1"/>
    <x v="6"/>
    <x v="8"/>
    <n v="4"/>
    <x v="2"/>
  </r>
  <r>
    <n v="10986"/>
    <n v="77"/>
    <n v="13"/>
    <n v="15"/>
    <n v="0"/>
    <n v="195"/>
    <x v="69"/>
    <x v="20"/>
    <x v="55"/>
    <n v="2"/>
    <x v="4"/>
    <x v="8"/>
    <n v="4"/>
    <x v="2"/>
  </r>
  <r>
    <n v="10987"/>
    <n v="7"/>
    <n v="30"/>
    <n v="60"/>
    <n v="0"/>
    <n v="1800"/>
    <x v="58"/>
    <x v="13"/>
    <x v="28"/>
    <n v="7"/>
    <x v="2"/>
    <x v="8"/>
    <n v="4"/>
    <x v="2"/>
  </r>
  <r>
    <n v="10987"/>
    <n v="43"/>
    <n v="46"/>
    <n v="6"/>
    <n v="0"/>
    <n v="276"/>
    <x v="58"/>
    <x v="13"/>
    <x v="28"/>
    <n v="1"/>
    <x v="6"/>
    <x v="8"/>
    <n v="4"/>
    <x v="2"/>
  </r>
  <r>
    <n v="10987"/>
    <n v="72"/>
    <n v="34.799999999999997"/>
    <n v="20"/>
    <n v="0"/>
    <n v="696"/>
    <x v="58"/>
    <x v="13"/>
    <x v="28"/>
    <n v="4"/>
    <x v="0"/>
    <x v="8"/>
    <n v="4"/>
    <x v="2"/>
  </r>
  <r>
    <n v="10988"/>
    <n v="7"/>
    <n v="30"/>
    <n v="60"/>
    <n v="0"/>
    <n v="1800"/>
    <x v="13"/>
    <x v="8"/>
    <x v="12"/>
    <n v="7"/>
    <x v="2"/>
    <x v="8"/>
    <n v="4"/>
    <x v="2"/>
  </r>
  <r>
    <n v="10988"/>
    <n v="62"/>
    <n v="49.3"/>
    <n v="40"/>
    <n v="0.1"/>
    <n v="1774.8"/>
    <x v="13"/>
    <x v="8"/>
    <x v="12"/>
    <n v="3"/>
    <x v="5"/>
    <x v="8"/>
    <n v="4"/>
    <x v="2"/>
  </r>
  <r>
    <n v="10989"/>
    <n v="6"/>
    <n v="25"/>
    <n v="40"/>
    <n v="0"/>
    <n v="1000"/>
    <x v="12"/>
    <x v="2"/>
    <x v="2"/>
    <n v="2"/>
    <x v="4"/>
    <x v="8"/>
    <n v="4"/>
    <x v="2"/>
  </r>
  <r>
    <n v="10989"/>
    <n v="11"/>
    <n v="21"/>
    <n v="15"/>
    <n v="0"/>
    <n v="315"/>
    <x v="12"/>
    <x v="2"/>
    <x v="2"/>
    <n v="4"/>
    <x v="0"/>
    <x v="8"/>
    <n v="4"/>
    <x v="2"/>
  </r>
  <r>
    <n v="10989"/>
    <n v="41"/>
    <n v="9.65"/>
    <n v="4"/>
    <n v="0"/>
    <n v="38.6"/>
    <x v="12"/>
    <x v="2"/>
    <x v="2"/>
    <n v="8"/>
    <x v="3"/>
    <x v="8"/>
    <n v="4"/>
    <x v="2"/>
  </r>
  <r>
    <n v="10990"/>
    <n v="21"/>
    <n v="10"/>
    <n v="65"/>
    <n v="0"/>
    <n v="650"/>
    <x v="9"/>
    <x v="6"/>
    <x v="9"/>
    <n v="3"/>
    <x v="5"/>
    <x v="9"/>
    <n v="5"/>
    <x v="2"/>
  </r>
  <r>
    <n v="10990"/>
    <n v="34"/>
    <n v="14"/>
    <n v="60"/>
    <n v="0.15"/>
    <n v="714"/>
    <x v="9"/>
    <x v="6"/>
    <x v="9"/>
    <n v="1"/>
    <x v="6"/>
    <x v="9"/>
    <n v="5"/>
    <x v="2"/>
  </r>
  <r>
    <n v="10990"/>
    <n v="55"/>
    <n v="24"/>
    <n v="65"/>
    <n v="0.15"/>
    <n v="1326"/>
    <x v="9"/>
    <x v="6"/>
    <x v="9"/>
    <n v="6"/>
    <x v="7"/>
    <x v="9"/>
    <n v="5"/>
    <x v="2"/>
  </r>
  <r>
    <n v="10990"/>
    <n v="61"/>
    <n v="28.5"/>
    <n v="66"/>
    <n v="0.15"/>
    <n v="1598.85"/>
    <x v="9"/>
    <x v="6"/>
    <x v="9"/>
    <n v="2"/>
    <x v="4"/>
    <x v="9"/>
    <n v="5"/>
    <x v="2"/>
  </r>
  <r>
    <n v="10991"/>
    <n v="2"/>
    <n v="19"/>
    <n v="50"/>
    <n v="0.2"/>
    <n v="760"/>
    <x v="21"/>
    <x v="1"/>
    <x v="20"/>
    <n v="1"/>
    <x v="6"/>
    <x v="9"/>
    <n v="5"/>
    <x v="2"/>
  </r>
  <r>
    <n v="10991"/>
    <n v="70"/>
    <n v="15"/>
    <n v="20"/>
    <n v="0.2"/>
    <n v="240"/>
    <x v="21"/>
    <x v="1"/>
    <x v="20"/>
    <n v="1"/>
    <x v="6"/>
    <x v="9"/>
    <n v="5"/>
    <x v="2"/>
  </r>
  <r>
    <n v="10991"/>
    <n v="76"/>
    <n v="18"/>
    <n v="90"/>
    <n v="0.2"/>
    <n v="1296"/>
    <x v="21"/>
    <x v="1"/>
    <x v="20"/>
    <n v="1"/>
    <x v="6"/>
    <x v="9"/>
    <n v="5"/>
    <x v="2"/>
  </r>
  <r>
    <n v="10992"/>
    <n v="72"/>
    <n v="34.799999999999997"/>
    <n v="2"/>
    <n v="0"/>
    <n v="69.599999999999994"/>
    <x v="40"/>
    <x v="8"/>
    <x v="34"/>
    <n v="4"/>
    <x v="0"/>
    <x v="9"/>
    <n v="5"/>
    <x v="2"/>
  </r>
  <r>
    <n v="10993"/>
    <n v="29"/>
    <n v="123.79"/>
    <n v="50"/>
    <n v="0.25"/>
    <n v="4642.125"/>
    <x v="14"/>
    <x v="9"/>
    <x v="13"/>
    <n v="6"/>
    <x v="7"/>
    <x v="9"/>
    <n v="5"/>
    <x v="2"/>
  </r>
  <r>
    <n v="10993"/>
    <n v="41"/>
    <n v="9.65"/>
    <n v="35"/>
    <n v="0.25"/>
    <n v="253.3125"/>
    <x v="14"/>
    <x v="9"/>
    <x v="13"/>
    <n v="8"/>
    <x v="3"/>
    <x v="9"/>
    <n v="5"/>
    <x v="2"/>
  </r>
  <r>
    <n v="10994"/>
    <n v="59"/>
    <n v="55"/>
    <n v="18"/>
    <n v="0.05"/>
    <n v="940.5"/>
    <x v="61"/>
    <x v="17"/>
    <x v="48"/>
    <n v="4"/>
    <x v="0"/>
    <x v="9"/>
    <n v="5"/>
    <x v="2"/>
  </r>
  <r>
    <n v="10995"/>
    <n v="51"/>
    <n v="53"/>
    <n v="20"/>
    <n v="0"/>
    <n v="1060"/>
    <x v="43"/>
    <x v="7"/>
    <x v="10"/>
    <n v="7"/>
    <x v="2"/>
    <x v="9"/>
    <n v="5"/>
    <x v="2"/>
  </r>
  <r>
    <n v="10995"/>
    <n v="60"/>
    <n v="34"/>
    <n v="4"/>
    <n v="0"/>
    <n v="136"/>
    <x v="43"/>
    <x v="7"/>
    <x v="10"/>
    <n v="4"/>
    <x v="0"/>
    <x v="9"/>
    <n v="5"/>
    <x v="2"/>
  </r>
  <r>
    <n v="10996"/>
    <n v="42"/>
    <n v="14"/>
    <n v="40"/>
    <n v="0"/>
    <n v="560"/>
    <x v="21"/>
    <x v="1"/>
    <x v="20"/>
    <n v="5"/>
    <x v="1"/>
    <x v="9"/>
    <n v="5"/>
    <x v="2"/>
  </r>
  <r>
    <n v="10997"/>
    <n v="32"/>
    <n v="32"/>
    <n v="50"/>
    <n v="0"/>
    <n v="1600"/>
    <x v="28"/>
    <x v="5"/>
    <x v="26"/>
    <n v="4"/>
    <x v="0"/>
    <x v="9"/>
    <n v="5"/>
    <x v="2"/>
  </r>
  <r>
    <n v="10997"/>
    <n v="46"/>
    <n v="12"/>
    <n v="20"/>
    <n v="0.25"/>
    <n v="180"/>
    <x v="28"/>
    <x v="5"/>
    <x v="26"/>
    <n v="8"/>
    <x v="3"/>
    <x v="9"/>
    <n v="5"/>
    <x v="2"/>
  </r>
  <r>
    <n v="10997"/>
    <n v="52"/>
    <n v="7"/>
    <n v="20"/>
    <n v="0.25"/>
    <n v="105"/>
    <x v="28"/>
    <x v="5"/>
    <x v="26"/>
    <n v="5"/>
    <x v="1"/>
    <x v="9"/>
    <n v="5"/>
    <x v="2"/>
  </r>
  <r>
    <n v="10998"/>
    <n v="24"/>
    <n v="4.5"/>
    <n v="12"/>
    <n v="0"/>
    <n v="54"/>
    <x v="63"/>
    <x v="18"/>
    <x v="49"/>
    <n v="1"/>
    <x v="6"/>
    <x v="9"/>
    <n v="5"/>
    <x v="2"/>
  </r>
  <r>
    <n v="10998"/>
    <n v="61"/>
    <n v="28.5"/>
    <n v="7"/>
    <n v="0"/>
    <n v="199.5"/>
    <x v="63"/>
    <x v="18"/>
    <x v="49"/>
    <n v="2"/>
    <x v="4"/>
    <x v="9"/>
    <n v="5"/>
    <x v="2"/>
  </r>
  <r>
    <n v="10998"/>
    <n v="74"/>
    <n v="10"/>
    <n v="20"/>
    <n v="0"/>
    <n v="200"/>
    <x v="63"/>
    <x v="18"/>
    <x v="49"/>
    <n v="7"/>
    <x v="2"/>
    <x v="9"/>
    <n v="5"/>
    <x v="2"/>
  </r>
  <r>
    <n v="10998"/>
    <n v="75"/>
    <n v="7.75"/>
    <n v="30"/>
    <n v="0"/>
    <n v="232.5"/>
    <x v="63"/>
    <x v="18"/>
    <x v="49"/>
    <n v="1"/>
    <x v="6"/>
    <x v="9"/>
    <n v="5"/>
    <x v="2"/>
  </r>
  <r>
    <n v="10999"/>
    <n v="41"/>
    <n v="9.65"/>
    <n v="20"/>
    <n v="0.05"/>
    <n v="183.35"/>
    <x v="11"/>
    <x v="1"/>
    <x v="11"/>
    <n v="8"/>
    <x v="3"/>
    <x v="9"/>
    <n v="5"/>
    <x v="2"/>
  </r>
  <r>
    <n v="10999"/>
    <n v="51"/>
    <n v="53"/>
    <n v="15"/>
    <n v="0.05"/>
    <n v="755.25"/>
    <x v="11"/>
    <x v="1"/>
    <x v="11"/>
    <n v="7"/>
    <x v="2"/>
    <x v="9"/>
    <n v="5"/>
    <x v="2"/>
  </r>
  <r>
    <n v="10999"/>
    <n v="77"/>
    <n v="13"/>
    <n v="21"/>
    <n v="0.05"/>
    <n v="259.34999999999997"/>
    <x v="11"/>
    <x v="1"/>
    <x v="11"/>
    <n v="2"/>
    <x v="4"/>
    <x v="9"/>
    <n v="5"/>
    <x v="2"/>
  </r>
  <r>
    <n v="11000"/>
    <n v="4"/>
    <n v="22"/>
    <n v="25"/>
    <n v="0.25"/>
    <n v="412.5"/>
    <x v="13"/>
    <x v="8"/>
    <x v="12"/>
    <n v="2"/>
    <x v="4"/>
    <x v="9"/>
    <n v="5"/>
    <x v="2"/>
  </r>
  <r>
    <n v="11000"/>
    <n v="24"/>
    <n v="4.5"/>
    <n v="30"/>
    <n v="0.25"/>
    <n v="101.25"/>
    <x v="13"/>
    <x v="8"/>
    <x v="12"/>
    <n v="1"/>
    <x v="6"/>
    <x v="9"/>
    <n v="5"/>
    <x v="2"/>
  </r>
  <r>
    <n v="11000"/>
    <n v="77"/>
    <n v="13"/>
    <n v="30"/>
    <n v="0"/>
    <n v="390"/>
    <x v="13"/>
    <x v="8"/>
    <x v="12"/>
    <n v="2"/>
    <x v="4"/>
    <x v="9"/>
    <n v="5"/>
    <x v="2"/>
  </r>
  <r>
    <n v="11001"/>
    <n v="7"/>
    <n v="30"/>
    <n v="60"/>
    <n v="0"/>
    <n v="1800"/>
    <x v="14"/>
    <x v="9"/>
    <x v="13"/>
    <n v="7"/>
    <x v="2"/>
    <x v="9"/>
    <n v="5"/>
    <x v="2"/>
  </r>
  <r>
    <n v="11001"/>
    <n v="22"/>
    <n v="21"/>
    <n v="25"/>
    <n v="0"/>
    <n v="525"/>
    <x v="14"/>
    <x v="9"/>
    <x v="13"/>
    <n v="5"/>
    <x v="1"/>
    <x v="9"/>
    <n v="5"/>
    <x v="2"/>
  </r>
  <r>
    <n v="11001"/>
    <n v="46"/>
    <n v="12"/>
    <n v="25"/>
    <n v="0"/>
    <n v="300"/>
    <x v="14"/>
    <x v="9"/>
    <x v="13"/>
    <n v="8"/>
    <x v="3"/>
    <x v="9"/>
    <n v="5"/>
    <x v="2"/>
  </r>
  <r>
    <n v="11001"/>
    <n v="55"/>
    <n v="24"/>
    <n v="6"/>
    <n v="0"/>
    <n v="144"/>
    <x v="14"/>
    <x v="9"/>
    <x v="13"/>
    <n v="6"/>
    <x v="7"/>
    <x v="9"/>
    <n v="5"/>
    <x v="2"/>
  </r>
  <r>
    <n v="11002"/>
    <n v="13"/>
    <n v="6"/>
    <n v="56"/>
    <n v="0"/>
    <n v="336"/>
    <x v="45"/>
    <x v="8"/>
    <x v="38"/>
    <n v="8"/>
    <x v="3"/>
    <x v="9"/>
    <n v="5"/>
    <x v="2"/>
  </r>
  <r>
    <n v="11002"/>
    <n v="35"/>
    <n v="18"/>
    <n v="15"/>
    <n v="0.15"/>
    <n v="229.5"/>
    <x v="45"/>
    <x v="8"/>
    <x v="38"/>
    <n v="1"/>
    <x v="6"/>
    <x v="9"/>
    <n v="5"/>
    <x v="2"/>
  </r>
  <r>
    <n v="11002"/>
    <n v="42"/>
    <n v="14"/>
    <n v="24"/>
    <n v="0.15"/>
    <n v="285.59999999999997"/>
    <x v="45"/>
    <x v="8"/>
    <x v="38"/>
    <n v="5"/>
    <x v="1"/>
    <x v="9"/>
    <n v="5"/>
    <x v="2"/>
  </r>
  <r>
    <n v="11002"/>
    <n v="55"/>
    <n v="24"/>
    <n v="40"/>
    <n v="0"/>
    <n v="960"/>
    <x v="45"/>
    <x v="8"/>
    <x v="38"/>
    <n v="6"/>
    <x v="7"/>
    <x v="9"/>
    <n v="5"/>
    <x v="2"/>
  </r>
  <r>
    <n v="11003"/>
    <n v="1"/>
    <n v="18"/>
    <n v="4"/>
    <n v="0"/>
    <n v="72"/>
    <x v="84"/>
    <x v="8"/>
    <x v="66"/>
    <n v="1"/>
    <x v="6"/>
    <x v="9"/>
    <n v="5"/>
    <x v="2"/>
  </r>
  <r>
    <n v="11003"/>
    <n v="40"/>
    <n v="18.399999999999999"/>
    <n v="10"/>
    <n v="0"/>
    <n v="184"/>
    <x v="84"/>
    <x v="8"/>
    <x v="66"/>
    <n v="8"/>
    <x v="3"/>
    <x v="9"/>
    <n v="5"/>
    <x v="2"/>
  </r>
  <r>
    <n v="11003"/>
    <n v="52"/>
    <n v="7"/>
    <n v="10"/>
    <n v="0"/>
    <n v="70"/>
    <x v="84"/>
    <x v="8"/>
    <x v="66"/>
    <n v="5"/>
    <x v="1"/>
    <x v="9"/>
    <n v="5"/>
    <x v="2"/>
  </r>
  <r>
    <n v="11004"/>
    <n v="26"/>
    <n v="31.23"/>
    <n v="6"/>
    <n v="0"/>
    <n v="187.38"/>
    <x v="80"/>
    <x v="3"/>
    <x v="62"/>
    <n v="3"/>
    <x v="5"/>
    <x v="9"/>
    <n v="5"/>
    <x v="2"/>
  </r>
  <r>
    <n v="11004"/>
    <n v="76"/>
    <n v="18"/>
    <n v="6"/>
    <n v="0"/>
    <n v="108"/>
    <x v="80"/>
    <x v="3"/>
    <x v="62"/>
    <n v="1"/>
    <x v="6"/>
    <x v="9"/>
    <n v="5"/>
    <x v="2"/>
  </r>
  <r>
    <n v="11005"/>
    <n v="1"/>
    <n v="18"/>
    <n v="2"/>
    <n v="0"/>
    <n v="36"/>
    <x v="83"/>
    <x v="10"/>
    <x v="65"/>
    <n v="1"/>
    <x v="6"/>
    <x v="9"/>
    <n v="5"/>
    <x v="2"/>
  </r>
  <r>
    <n v="11005"/>
    <n v="59"/>
    <n v="55"/>
    <n v="10"/>
    <n v="0"/>
    <n v="550"/>
    <x v="83"/>
    <x v="10"/>
    <x v="65"/>
    <n v="4"/>
    <x v="0"/>
    <x v="9"/>
    <n v="5"/>
    <x v="2"/>
  </r>
  <r>
    <n v="11006"/>
    <n v="1"/>
    <n v="18"/>
    <n v="8"/>
    <n v="0"/>
    <n v="144"/>
    <x v="79"/>
    <x v="8"/>
    <x v="61"/>
    <n v="1"/>
    <x v="6"/>
    <x v="9"/>
    <n v="5"/>
    <x v="2"/>
  </r>
  <r>
    <n v="11006"/>
    <n v="29"/>
    <n v="123.79"/>
    <n v="2"/>
    <n v="0.25"/>
    <n v="185.685"/>
    <x v="79"/>
    <x v="8"/>
    <x v="61"/>
    <n v="6"/>
    <x v="7"/>
    <x v="9"/>
    <n v="5"/>
    <x v="2"/>
  </r>
  <r>
    <n v="11007"/>
    <n v="8"/>
    <n v="40"/>
    <n v="30"/>
    <n v="0"/>
    <n v="1200"/>
    <x v="50"/>
    <x v="15"/>
    <x v="39"/>
    <n v="2"/>
    <x v="4"/>
    <x v="9"/>
    <n v="5"/>
    <x v="2"/>
  </r>
  <r>
    <n v="11007"/>
    <n v="29"/>
    <n v="123.79"/>
    <n v="10"/>
    <n v="0"/>
    <n v="1237.9000000000001"/>
    <x v="50"/>
    <x v="15"/>
    <x v="39"/>
    <n v="6"/>
    <x v="7"/>
    <x v="9"/>
    <n v="5"/>
    <x v="2"/>
  </r>
  <r>
    <n v="11007"/>
    <n v="42"/>
    <n v="14"/>
    <n v="14"/>
    <n v="0"/>
    <n v="196"/>
    <x v="50"/>
    <x v="15"/>
    <x v="39"/>
    <n v="5"/>
    <x v="1"/>
    <x v="9"/>
    <n v="5"/>
    <x v="2"/>
  </r>
  <r>
    <n v="11008"/>
    <n v="28"/>
    <n v="45.6"/>
    <n v="70"/>
    <n v="0.05"/>
    <n v="3032.3999999999996"/>
    <x v="9"/>
    <x v="6"/>
    <x v="9"/>
    <n v="7"/>
    <x v="2"/>
    <x v="9"/>
    <n v="5"/>
    <x v="2"/>
  </r>
  <r>
    <n v="11008"/>
    <n v="34"/>
    <n v="14"/>
    <n v="90"/>
    <n v="0.05"/>
    <n v="1197"/>
    <x v="9"/>
    <x v="6"/>
    <x v="9"/>
    <n v="1"/>
    <x v="6"/>
    <x v="9"/>
    <n v="5"/>
    <x v="2"/>
  </r>
  <r>
    <n v="11008"/>
    <n v="71"/>
    <n v="21.5"/>
    <n v="21"/>
    <n v="0"/>
    <n v="451.5"/>
    <x v="9"/>
    <x v="6"/>
    <x v="9"/>
    <n v="4"/>
    <x v="0"/>
    <x v="9"/>
    <n v="5"/>
    <x v="2"/>
  </r>
  <r>
    <n v="11009"/>
    <n v="24"/>
    <n v="4.5"/>
    <n v="12"/>
    <n v="0"/>
    <n v="54"/>
    <x v="36"/>
    <x v="12"/>
    <x v="32"/>
    <n v="1"/>
    <x v="6"/>
    <x v="9"/>
    <n v="5"/>
    <x v="2"/>
  </r>
  <r>
    <n v="11009"/>
    <n v="36"/>
    <n v="19"/>
    <n v="18"/>
    <n v="0.25"/>
    <n v="256.5"/>
    <x v="36"/>
    <x v="12"/>
    <x v="32"/>
    <n v="8"/>
    <x v="3"/>
    <x v="9"/>
    <n v="5"/>
    <x v="2"/>
  </r>
  <r>
    <n v="11009"/>
    <n v="60"/>
    <n v="34"/>
    <n v="9"/>
    <n v="0"/>
    <n v="306"/>
    <x v="36"/>
    <x v="12"/>
    <x v="32"/>
    <n v="4"/>
    <x v="0"/>
    <x v="9"/>
    <n v="5"/>
    <x v="2"/>
  </r>
  <r>
    <n v="11010"/>
    <n v="7"/>
    <n v="30"/>
    <n v="20"/>
    <n v="0"/>
    <n v="600"/>
    <x v="30"/>
    <x v="11"/>
    <x v="27"/>
    <n v="7"/>
    <x v="2"/>
    <x v="9"/>
    <n v="5"/>
    <x v="2"/>
  </r>
  <r>
    <n v="11010"/>
    <n v="24"/>
    <n v="4.5"/>
    <n v="10"/>
    <n v="0"/>
    <n v="45"/>
    <x v="30"/>
    <x v="11"/>
    <x v="27"/>
    <n v="1"/>
    <x v="6"/>
    <x v="9"/>
    <n v="5"/>
    <x v="2"/>
  </r>
  <r>
    <n v="11011"/>
    <n v="58"/>
    <n v="13.25"/>
    <n v="40"/>
    <n v="0.05"/>
    <n v="503.5"/>
    <x v="85"/>
    <x v="1"/>
    <x v="67"/>
    <n v="8"/>
    <x v="3"/>
    <x v="9"/>
    <n v="5"/>
    <x v="2"/>
  </r>
  <r>
    <n v="11011"/>
    <n v="71"/>
    <n v="21.5"/>
    <n v="20"/>
    <n v="0"/>
    <n v="430"/>
    <x v="85"/>
    <x v="1"/>
    <x v="67"/>
    <n v="4"/>
    <x v="0"/>
    <x v="9"/>
    <n v="5"/>
    <x v="2"/>
  </r>
  <r>
    <n v="11012"/>
    <n v="19"/>
    <n v="9.1999999999999993"/>
    <n v="50"/>
    <n v="0.05"/>
    <n v="436.99999999999994"/>
    <x v="17"/>
    <x v="1"/>
    <x v="16"/>
    <n v="3"/>
    <x v="5"/>
    <x v="9"/>
    <n v="5"/>
    <x v="2"/>
  </r>
  <r>
    <n v="11012"/>
    <n v="60"/>
    <n v="34"/>
    <n v="36"/>
    <n v="0.05"/>
    <n v="1162.8"/>
    <x v="17"/>
    <x v="1"/>
    <x v="16"/>
    <n v="4"/>
    <x v="0"/>
    <x v="9"/>
    <n v="5"/>
    <x v="2"/>
  </r>
  <r>
    <n v="11012"/>
    <n v="71"/>
    <n v="21.5"/>
    <n v="60"/>
    <n v="0.05"/>
    <n v="1225.5"/>
    <x v="17"/>
    <x v="1"/>
    <x v="16"/>
    <n v="4"/>
    <x v="0"/>
    <x v="9"/>
    <n v="5"/>
    <x v="2"/>
  </r>
  <r>
    <n v="11013"/>
    <n v="23"/>
    <n v="9"/>
    <n v="10"/>
    <n v="0"/>
    <n v="90"/>
    <x v="27"/>
    <x v="12"/>
    <x v="25"/>
    <n v="5"/>
    <x v="1"/>
    <x v="9"/>
    <n v="5"/>
    <x v="2"/>
  </r>
  <r>
    <n v="11013"/>
    <n v="42"/>
    <n v="14"/>
    <n v="4"/>
    <n v="0"/>
    <n v="56"/>
    <x v="27"/>
    <x v="12"/>
    <x v="25"/>
    <n v="5"/>
    <x v="1"/>
    <x v="9"/>
    <n v="5"/>
    <x v="2"/>
  </r>
  <r>
    <n v="11013"/>
    <n v="45"/>
    <n v="9.5"/>
    <n v="20"/>
    <n v="0"/>
    <n v="190"/>
    <x v="27"/>
    <x v="12"/>
    <x v="25"/>
    <n v="8"/>
    <x v="3"/>
    <x v="9"/>
    <n v="5"/>
    <x v="2"/>
  </r>
  <r>
    <n v="11013"/>
    <n v="68"/>
    <n v="12.5"/>
    <n v="2"/>
    <n v="0"/>
    <n v="25"/>
    <x v="27"/>
    <x v="12"/>
    <x v="25"/>
    <n v="3"/>
    <x v="5"/>
    <x v="9"/>
    <n v="5"/>
    <x v="2"/>
  </r>
  <r>
    <n v="11014"/>
    <n v="41"/>
    <n v="9.65"/>
    <n v="28"/>
    <n v="0.1"/>
    <n v="243.18"/>
    <x v="67"/>
    <x v="5"/>
    <x v="53"/>
    <n v="8"/>
    <x v="3"/>
    <x v="9"/>
    <n v="5"/>
    <x v="2"/>
  </r>
  <r>
    <n v="11015"/>
    <n v="30"/>
    <n v="25.89"/>
    <n v="15"/>
    <n v="0"/>
    <n v="388.35"/>
    <x v="65"/>
    <x v="19"/>
    <x v="51"/>
    <n v="8"/>
    <x v="3"/>
    <x v="9"/>
    <n v="5"/>
    <x v="2"/>
  </r>
  <r>
    <n v="11015"/>
    <n v="77"/>
    <n v="13"/>
    <n v="18"/>
    <n v="0"/>
    <n v="234"/>
    <x v="65"/>
    <x v="19"/>
    <x v="51"/>
    <n v="2"/>
    <x v="4"/>
    <x v="9"/>
    <n v="5"/>
    <x v="2"/>
  </r>
  <r>
    <n v="11016"/>
    <n v="31"/>
    <n v="12.5"/>
    <n v="15"/>
    <n v="0"/>
    <n v="187.5"/>
    <x v="55"/>
    <x v="13"/>
    <x v="45"/>
    <n v="4"/>
    <x v="0"/>
    <x v="9"/>
    <n v="5"/>
    <x v="2"/>
  </r>
  <r>
    <n v="11016"/>
    <n v="36"/>
    <n v="19"/>
    <n v="16"/>
    <n v="0"/>
    <n v="304"/>
    <x v="55"/>
    <x v="13"/>
    <x v="45"/>
    <n v="8"/>
    <x v="3"/>
    <x v="9"/>
    <n v="5"/>
    <x v="2"/>
  </r>
  <r>
    <n v="11017"/>
    <n v="3"/>
    <n v="10"/>
    <n v="25"/>
    <n v="0"/>
    <n v="250"/>
    <x v="9"/>
    <x v="6"/>
    <x v="9"/>
    <n v="2"/>
    <x v="4"/>
    <x v="9"/>
    <n v="5"/>
    <x v="2"/>
  </r>
  <r>
    <n v="11017"/>
    <n v="59"/>
    <n v="55"/>
    <n v="110"/>
    <n v="0"/>
    <n v="6050"/>
    <x v="9"/>
    <x v="6"/>
    <x v="9"/>
    <n v="4"/>
    <x v="0"/>
    <x v="9"/>
    <n v="5"/>
    <x v="2"/>
  </r>
  <r>
    <n v="11017"/>
    <n v="70"/>
    <n v="15"/>
    <n v="30"/>
    <n v="0"/>
    <n v="450"/>
    <x v="9"/>
    <x v="6"/>
    <x v="9"/>
    <n v="1"/>
    <x v="6"/>
    <x v="9"/>
    <n v="5"/>
    <x v="2"/>
  </r>
  <r>
    <n v="11018"/>
    <n v="12"/>
    <n v="38"/>
    <n v="20"/>
    <n v="0"/>
    <n v="760"/>
    <x v="38"/>
    <x v="8"/>
    <x v="34"/>
    <n v="4"/>
    <x v="0"/>
    <x v="9"/>
    <n v="5"/>
    <x v="2"/>
  </r>
  <r>
    <n v="11018"/>
    <n v="18"/>
    <n v="62.5"/>
    <n v="10"/>
    <n v="0"/>
    <n v="625"/>
    <x v="38"/>
    <x v="8"/>
    <x v="34"/>
    <n v="8"/>
    <x v="3"/>
    <x v="9"/>
    <n v="5"/>
    <x v="2"/>
  </r>
  <r>
    <n v="11018"/>
    <n v="56"/>
    <n v="38"/>
    <n v="5"/>
    <n v="0"/>
    <n v="190"/>
    <x v="38"/>
    <x v="8"/>
    <x v="34"/>
    <n v="5"/>
    <x v="1"/>
    <x v="9"/>
    <n v="5"/>
    <x v="2"/>
  </r>
  <r>
    <n v="11019"/>
    <n v="46"/>
    <n v="12"/>
    <n v="3"/>
    <n v="0"/>
    <n v="36"/>
    <x v="73"/>
    <x v="20"/>
    <x v="55"/>
    <n v="8"/>
    <x v="3"/>
    <x v="9"/>
    <n v="5"/>
    <x v="2"/>
  </r>
  <r>
    <n v="11019"/>
    <n v="49"/>
    <n v="20"/>
    <n v="2"/>
    <n v="0"/>
    <n v="40"/>
    <x v="73"/>
    <x v="20"/>
    <x v="55"/>
    <n v="3"/>
    <x v="5"/>
    <x v="9"/>
    <n v="5"/>
    <x v="2"/>
  </r>
  <r>
    <n v="11020"/>
    <n v="10"/>
    <n v="31"/>
    <n v="24"/>
    <n v="0.15"/>
    <n v="632.4"/>
    <x v="11"/>
    <x v="1"/>
    <x v="11"/>
    <n v="8"/>
    <x v="3"/>
    <x v="9"/>
    <n v="5"/>
    <x v="2"/>
  </r>
  <r>
    <n v="11021"/>
    <n v="2"/>
    <n v="19"/>
    <n v="11"/>
    <n v="0.25"/>
    <n v="156.75"/>
    <x v="21"/>
    <x v="1"/>
    <x v="20"/>
    <n v="1"/>
    <x v="6"/>
    <x v="9"/>
    <n v="5"/>
    <x v="2"/>
  </r>
  <r>
    <n v="11021"/>
    <n v="20"/>
    <n v="81"/>
    <n v="15"/>
    <n v="0"/>
    <n v="1215"/>
    <x v="21"/>
    <x v="1"/>
    <x v="20"/>
    <n v="3"/>
    <x v="5"/>
    <x v="9"/>
    <n v="5"/>
    <x v="2"/>
  </r>
  <r>
    <n v="11021"/>
    <n v="26"/>
    <n v="31.23"/>
    <n v="63"/>
    <n v="0"/>
    <n v="1967.49"/>
    <x v="21"/>
    <x v="1"/>
    <x v="20"/>
    <n v="3"/>
    <x v="5"/>
    <x v="9"/>
    <n v="5"/>
    <x v="2"/>
  </r>
  <r>
    <n v="11021"/>
    <n v="51"/>
    <n v="53"/>
    <n v="44"/>
    <n v="0.25"/>
    <n v="1749"/>
    <x v="21"/>
    <x v="1"/>
    <x v="20"/>
    <n v="7"/>
    <x v="2"/>
    <x v="9"/>
    <n v="5"/>
    <x v="2"/>
  </r>
  <r>
    <n v="11021"/>
    <n v="72"/>
    <n v="34.799999999999997"/>
    <n v="35"/>
    <n v="0"/>
    <n v="1218"/>
    <x v="21"/>
    <x v="1"/>
    <x v="20"/>
    <n v="4"/>
    <x v="0"/>
    <x v="9"/>
    <n v="5"/>
    <x v="2"/>
  </r>
  <r>
    <n v="11022"/>
    <n v="19"/>
    <n v="9.1999999999999993"/>
    <n v="35"/>
    <n v="0"/>
    <n v="322"/>
    <x v="2"/>
    <x v="2"/>
    <x v="2"/>
    <n v="3"/>
    <x v="5"/>
    <x v="9"/>
    <n v="5"/>
    <x v="2"/>
  </r>
  <r>
    <n v="11022"/>
    <n v="69"/>
    <n v="36"/>
    <n v="30"/>
    <n v="0"/>
    <n v="1080"/>
    <x v="2"/>
    <x v="2"/>
    <x v="2"/>
    <n v="4"/>
    <x v="0"/>
    <x v="9"/>
    <n v="5"/>
    <x v="2"/>
  </r>
  <r>
    <n v="11023"/>
    <n v="7"/>
    <n v="30"/>
    <n v="4"/>
    <n v="0"/>
    <n v="120"/>
    <x v="31"/>
    <x v="13"/>
    <x v="28"/>
    <n v="7"/>
    <x v="2"/>
    <x v="9"/>
    <n v="5"/>
    <x v="2"/>
  </r>
  <r>
    <n v="11023"/>
    <n v="43"/>
    <n v="46"/>
    <n v="30"/>
    <n v="0"/>
    <n v="1380"/>
    <x v="31"/>
    <x v="13"/>
    <x v="28"/>
    <n v="1"/>
    <x v="6"/>
    <x v="9"/>
    <n v="5"/>
    <x v="2"/>
  </r>
  <r>
    <n v="11024"/>
    <n v="26"/>
    <n v="31.23"/>
    <n v="12"/>
    <n v="0"/>
    <n v="374.76"/>
    <x v="58"/>
    <x v="13"/>
    <x v="28"/>
    <n v="3"/>
    <x v="5"/>
    <x v="9"/>
    <n v="5"/>
    <x v="2"/>
  </r>
  <r>
    <n v="11024"/>
    <n v="33"/>
    <n v="2.5"/>
    <n v="30"/>
    <n v="0"/>
    <n v="75"/>
    <x v="58"/>
    <x v="13"/>
    <x v="28"/>
    <n v="4"/>
    <x v="0"/>
    <x v="9"/>
    <n v="5"/>
    <x v="2"/>
  </r>
  <r>
    <n v="11024"/>
    <n v="65"/>
    <n v="21.05"/>
    <n v="21"/>
    <n v="0"/>
    <n v="442.05"/>
    <x v="58"/>
    <x v="13"/>
    <x v="28"/>
    <n v="2"/>
    <x v="4"/>
    <x v="9"/>
    <n v="5"/>
    <x v="2"/>
  </r>
  <r>
    <n v="11024"/>
    <n v="71"/>
    <n v="21.5"/>
    <n v="50"/>
    <n v="0"/>
    <n v="1075"/>
    <x v="58"/>
    <x v="13"/>
    <x v="28"/>
    <n v="4"/>
    <x v="0"/>
    <x v="9"/>
    <n v="5"/>
    <x v="2"/>
  </r>
  <r>
    <n v="11025"/>
    <n v="1"/>
    <n v="18"/>
    <n v="10"/>
    <n v="0.1"/>
    <n v="162"/>
    <x v="16"/>
    <x v="10"/>
    <x v="15"/>
    <n v="1"/>
    <x v="6"/>
    <x v="9"/>
    <n v="5"/>
    <x v="2"/>
  </r>
  <r>
    <n v="11025"/>
    <n v="13"/>
    <n v="6"/>
    <n v="20"/>
    <n v="0.1"/>
    <n v="108"/>
    <x v="16"/>
    <x v="10"/>
    <x v="15"/>
    <n v="8"/>
    <x v="3"/>
    <x v="9"/>
    <n v="5"/>
    <x v="2"/>
  </r>
  <r>
    <n v="11026"/>
    <n v="18"/>
    <n v="62.5"/>
    <n v="8"/>
    <n v="0"/>
    <n v="500"/>
    <x v="70"/>
    <x v="11"/>
    <x v="56"/>
    <n v="8"/>
    <x v="3"/>
    <x v="9"/>
    <n v="5"/>
    <x v="2"/>
  </r>
  <r>
    <n v="11026"/>
    <n v="51"/>
    <n v="53"/>
    <n v="10"/>
    <n v="0"/>
    <n v="530"/>
    <x v="70"/>
    <x v="11"/>
    <x v="56"/>
    <n v="7"/>
    <x v="2"/>
    <x v="9"/>
    <n v="5"/>
    <x v="2"/>
  </r>
  <r>
    <n v="11027"/>
    <n v="24"/>
    <n v="4.5"/>
    <n v="30"/>
    <n v="0.25"/>
    <n v="101.25"/>
    <x v="66"/>
    <x v="16"/>
    <x v="52"/>
    <n v="1"/>
    <x v="6"/>
    <x v="9"/>
    <n v="5"/>
    <x v="2"/>
  </r>
  <r>
    <n v="11027"/>
    <n v="62"/>
    <n v="49.3"/>
    <n v="21"/>
    <n v="0.25"/>
    <n v="776.47499999999991"/>
    <x v="66"/>
    <x v="16"/>
    <x v="52"/>
    <n v="3"/>
    <x v="5"/>
    <x v="9"/>
    <n v="5"/>
    <x v="2"/>
  </r>
  <r>
    <n v="11028"/>
    <n v="55"/>
    <n v="24"/>
    <n v="35"/>
    <n v="0"/>
    <n v="840"/>
    <x v="44"/>
    <x v="1"/>
    <x v="37"/>
    <n v="6"/>
    <x v="7"/>
    <x v="9"/>
    <n v="5"/>
    <x v="2"/>
  </r>
  <r>
    <n v="11028"/>
    <n v="59"/>
    <n v="55"/>
    <n v="24"/>
    <n v="0"/>
    <n v="1320"/>
    <x v="44"/>
    <x v="1"/>
    <x v="37"/>
    <n v="4"/>
    <x v="0"/>
    <x v="9"/>
    <n v="5"/>
    <x v="2"/>
  </r>
  <r>
    <n v="11029"/>
    <n v="56"/>
    <n v="38"/>
    <n v="20"/>
    <n v="0"/>
    <n v="760"/>
    <x v="5"/>
    <x v="4"/>
    <x v="5"/>
    <n v="5"/>
    <x v="1"/>
    <x v="9"/>
    <n v="5"/>
    <x v="2"/>
  </r>
  <r>
    <n v="11029"/>
    <n v="63"/>
    <n v="43.9"/>
    <n v="12"/>
    <n v="0"/>
    <n v="526.79999999999995"/>
    <x v="5"/>
    <x v="4"/>
    <x v="5"/>
    <n v="2"/>
    <x v="4"/>
    <x v="9"/>
    <n v="5"/>
    <x v="2"/>
  </r>
  <r>
    <n v="11030"/>
    <n v="2"/>
    <n v="19"/>
    <n v="100"/>
    <n v="0.25"/>
    <n v="1425"/>
    <x v="45"/>
    <x v="8"/>
    <x v="38"/>
    <n v="1"/>
    <x v="6"/>
    <x v="9"/>
    <n v="5"/>
    <x v="2"/>
  </r>
  <r>
    <n v="11030"/>
    <n v="5"/>
    <n v="21.35"/>
    <n v="70"/>
    <n v="0"/>
    <n v="1494.5"/>
    <x v="45"/>
    <x v="8"/>
    <x v="38"/>
    <n v="2"/>
    <x v="4"/>
    <x v="9"/>
    <n v="5"/>
    <x v="2"/>
  </r>
  <r>
    <n v="11030"/>
    <n v="29"/>
    <n v="123.79"/>
    <n v="60"/>
    <n v="0.25"/>
    <n v="5570.55"/>
    <x v="45"/>
    <x v="8"/>
    <x v="38"/>
    <n v="6"/>
    <x v="7"/>
    <x v="9"/>
    <n v="5"/>
    <x v="2"/>
  </r>
  <r>
    <n v="11030"/>
    <n v="59"/>
    <n v="55"/>
    <n v="100"/>
    <n v="0.25"/>
    <n v="4125"/>
    <x v="45"/>
    <x v="8"/>
    <x v="38"/>
    <n v="4"/>
    <x v="0"/>
    <x v="9"/>
    <n v="5"/>
    <x v="2"/>
  </r>
  <r>
    <n v="11031"/>
    <n v="1"/>
    <n v="18"/>
    <n v="45"/>
    <n v="0"/>
    <n v="810"/>
    <x v="45"/>
    <x v="8"/>
    <x v="38"/>
    <n v="1"/>
    <x v="6"/>
    <x v="9"/>
    <n v="5"/>
    <x v="2"/>
  </r>
  <r>
    <n v="11031"/>
    <n v="13"/>
    <n v="6"/>
    <n v="80"/>
    <n v="0"/>
    <n v="480"/>
    <x v="45"/>
    <x v="8"/>
    <x v="38"/>
    <n v="8"/>
    <x v="3"/>
    <x v="9"/>
    <n v="5"/>
    <x v="2"/>
  </r>
  <r>
    <n v="11031"/>
    <n v="24"/>
    <n v="4.5"/>
    <n v="21"/>
    <n v="0"/>
    <n v="94.5"/>
    <x v="45"/>
    <x v="8"/>
    <x v="38"/>
    <n v="1"/>
    <x v="6"/>
    <x v="9"/>
    <n v="5"/>
    <x v="2"/>
  </r>
  <r>
    <n v="11031"/>
    <n v="64"/>
    <n v="33.25"/>
    <n v="20"/>
    <n v="0"/>
    <n v="665"/>
    <x v="45"/>
    <x v="8"/>
    <x v="38"/>
    <n v="5"/>
    <x v="1"/>
    <x v="9"/>
    <n v="5"/>
    <x v="2"/>
  </r>
  <r>
    <n v="11031"/>
    <n v="71"/>
    <n v="21.5"/>
    <n v="16"/>
    <n v="0"/>
    <n v="344"/>
    <x v="45"/>
    <x v="8"/>
    <x v="38"/>
    <n v="4"/>
    <x v="0"/>
    <x v="9"/>
    <n v="5"/>
    <x v="2"/>
  </r>
  <r>
    <n v="11032"/>
    <n v="36"/>
    <n v="19"/>
    <n v="35"/>
    <n v="0"/>
    <n v="665"/>
    <x v="19"/>
    <x v="8"/>
    <x v="18"/>
    <n v="8"/>
    <x v="3"/>
    <x v="9"/>
    <n v="5"/>
    <x v="2"/>
  </r>
  <r>
    <n v="11032"/>
    <n v="38"/>
    <n v="263.5"/>
    <n v="25"/>
    <n v="0"/>
    <n v="6587.5"/>
    <x v="19"/>
    <x v="8"/>
    <x v="18"/>
    <n v="1"/>
    <x v="6"/>
    <x v="9"/>
    <n v="5"/>
    <x v="2"/>
  </r>
  <r>
    <n v="11032"/>
    <n v="59"/>
    <n v="55"/>
    <n v="30"/>
    <n v="0"/>
    <n v="1650"/>
    <x v="19"/>
    <x v="8"/>
    <x v="18"/>
    <n v="4"/>
    <x v="0"/>
    <x v="9"/>
    <n v="5"/>
    <x v="2"/>
  </r>
  <r>
    <n v="11033"/>
    <n v="53"/>
    <n v="32.799999999999997"/>
    <n v="70"/>
    <n v="0.1"/>
    <n v="2066.4"/>
    <x v="6"/>
    <x v="4"/>
    <x v="6"/>
    <n v="6"/>
    <x v="7"/>
    <x v="9"/>
    <n v="5"/>
    <x v="2"/>
  </r>
  <r>
    <n v="11033"/>
    <n v="69"/>
    <n v="36"/>
    <n v="36"/>
    <n v="0.1"/>
    <n v="1166.4000000000001"/>
    <x v="6"/>
    <x v="4"/>
    <x v="6"/>
    <n v="4"/>
    <x v="0"/>
    <x v="9"/>
    <n v="5"/>
    <x v="2"/>
  </r>
  <r>
    <n v="11034"/>
    <n v="21"/>
    <n v="10"/>
    <n v="15"/>
    <n v="0.1"/>
    <n v="135"/>
    <x v="37"/>
    <x v="8"/>
    <x v="33"/>
    <n v="3"/>
    <x v="5"/>
    <x v="9"/>
    <n v="5"/>
    <x v="2"/>
  </r>
  <r>
    <n v="11034"/>
    <n v="44"/>
    <n v="19.45"/>
    <n v="12"/>
    <n v="0"/>
    <n v="233.39999999999998"/>
    <x v="37"/>
    <x v="8"/>
    <x v="33"/>
    <n v="2"/>
    <x v="4"/>
    <x v="9"/>
    <n v="5"/>
    <x v="2"/>
  </r>
  <r>
    <n v="11034"/>
    <n v="61"/>
    <n v="28.5"/>
    <n v="6"/>
    <n v="0"/>
    <n v="171"/>
    <x v="37"/>
    <x v="8"/>
    <x v="33"/>
    <n v="2"/>
    <x v="4"/>
    <x v="9"/>
    <n v="5"/>
    <x v="2"/>
  </r>
  <r>
    <n v="11035"/>
    <n v="1"/>
    <n v="18"/>
    <n v="10"/>
    <n v="0"/>
    <n v="180"/>
    <x v="4"/>
    <x v="3"/>
    <x v="4"/>
    <n v="1"/>
    <x v="6"/>
    <x v="9"/>
    <n v="5"/>
    <x v="2"/>
  </r>
  <r>
    <n v="11035"/>
    <n v="35"/>
    <n v="18"/>
    <n v="60"/>
    <n v="0"/>
    <n v="1080"/>
    <x v="4"/>
    <x v="3"/>
    <x v="4"/>
    <n v="1"/>
    <x v="6"/>
    <x v="9"/>
    <n v="5"/>
    <x v="2"/>
  </r>
  <r>
    <n v="11035"/>
    <n v="42"/>
    <n v="14"/>
    <n v="30"/>
    <n v="0"/>
    <n v="420"/>
    <x v="4"/>
    <x v="3"/>
    <x v="4"/>
    <n v="5"/>
    <x v="1"/>
    <x v="9"/>
    <n v="5"/>
    <x v="2"/>
  </r>
  <r>
    <n v="11035"/>
    <n v="54"/>
    <n v="7.45"/>
    <n v="10"/>
    <n v="0"/>
    <n v="74.5"/>
    <x v="4"/>
    <x v="3"/>
    <x v="4"/>
    <n v="6"/>
    <x v="7"/>
    <x v="9"/>
    <n v="5"/>
    <x v="2"/>
  </r>
  <r>
    <n v="11036"/>
    <n v="13"/>
    <n v="6"/>
    <n v="7"/>
    <n v="0"/>
    <n v="42"/>
    <x v="57"/>
    <x v="1"/>
    <x v="46"/>
    <n v="8"/>
    <x v="3"/>
    <x v="9"/>
    <n v="5"/>
    <x v="2"/>
  </r>
  <r>
    <n v="11036"/>
    <n v="59"/>
    <n v="55"/>
    <n v="30"/>
    <n v="0"/>
    <n v="1650"/>
    <x v="57"/>
    <x v="1"/>
    <x v="46"/>
    <n v="4"/>
    <x v="0"/>
    <x v="9"/>
    <n v="5"/>
    <x v="2"/>
  </r>
  <r>
    <n v="11037"/>
    <n v="70"/>
    <n v="15"/>
    <n v="4"/>
    <n v="0"/>
    <n v="60"/>
    <x v="36"/>
    <x v="12"/>
    <x v="32"/>
    <n v="1"/>
    <x v="6"/>
    <x v="9"/>
    <n v="5"/>
    <x v="2"/>
  </r>
  <r>
    <n v="11038"/>
    <n v="40"/>
    <n v="18.399999999999999"/>
    <n v="5"/>
    <n v="0.2"/>
    <n v="73.600000000000009"/>
    <x v="4"/>
    <x v="3"/>
    <x v="4"/>
    <n v="8"/>
    <x v="3"/>
    <x v="9"/>
    <n v="5"/>
    <x v="2"/>
  </r>
  <r>
    <n v="11038"/>
    <n v="52"/>
    <n v="7"/>
    <n v="2"/>
    <n v="0"/>
    <n v="14"/>
    <x v="4"/>
    <x v="3"/>
    <x v="4"/>
    <n v="5"/>
    <x v="1"/>
    <x v="9"/>
    <n v="5"/>
    <x v="2"/>
  </r>
  <r>
    <n v="11038"/>
    <n v="71"/>
    <n v="21.5"/>
    <n v="30"/>
    <n v="0"/>
    <n v="645"/>
    <x v="4"/>
    <x v="3"/>
    <x v="4"/>
    <n v="4"/>
    <x v="0"/>
    <x v="9"/>
    <n v="5"/>
    <x v="2"/>
  </r>
  <r>
    <n v="11039"/>
    <n v="28"/>
    <n v="45.6"/>
    <n v="20"/>
    <n v="0"/>
    <n v="912"/>
    <x v="67"/>
    <x v="5"/>
    <x v="53"/>
    <n v="7"/>
    <x v="2"/>
    <x v="9"/>
    <n v="5"/>
    <x v="2"/>
  </r>
  <r>
    <n v="11039"/>
    <n v="35"/>
    <n v="18"/>
    <n v="24"/>
    <n v="0"/>
    <n v="432"/>
    <x v="67"/>
    <x v="5"/>
    <x v="53"/>
    <n v="1"/>
    <x v="6"/>
    <x v="9"/>
    <n v="5"/>
    <x v="2"/>
  </r>
  <r>
    <n v="11039"/>
    <n v="49"/>
    <n v="20"/>
    <n v="60"/>
    <n v="0"/>
    <n v="1200"/>
    <x v="67"/>
    <x v="5"/>
    <x v="53"/>
    <n v="3"/>
    <x v="5"/>
    <x v="9"/>
    <n v="5"/>
    <x v="2"/>
  </r>
  <r>
    <n v="11039"/>
    <n v="57"/>
    <n v="19.5"/>
    <n v="28"/>
    <n v="0"/>
    <n v="546"/>
    <x v="67"/>
    <x v="5"/>
    <x v="53"/>
    <n v="5"/>
    <x v="1"/>
    <x v="9"/>
    <n v="5"/>
    <x v="2"/>
  </r>
  <r>
    <n v="11040"/>
    <n v="21"/>
    <n v="10"/>
    <n v="20"/>
    <n v="0"/>
    <n v="200"/>
    <x v="79"/>
    <x v="8"/>
    <x v="61"/>
    <n v="3"/>
    <x v="5"/>
    <x v="9"/>
    <n v="5"/>
    <x v="2"/>
  </r>
  <r>
    <n v="11041"/>
    <n v="2"/>
    <n v="19"/>
    <n v="30"/>
    <n v="0.2"/>
    <n v="456"/>
    <x v="5"/>
    <x v="4"/>
    <x v="5"/>
    <n v="1"/>
    <x v="6"/>
    <x v="9"/>
    <n v="5"/>
    <x v="2"/>
  </r>
  <r>
    <n v="11041"/>
    <n v="63"/>
    <n v="43.9"/>
    <n v="30"/>
    <n v="0"/>
    <n v="1317"/>
    <x v="5"/>
    <x v="4"/>
    <x v="5"/>
    <n v="2"/>
    <x v="4"/>
    <x v="9"/>
    <n v="5"/>
    <x v="2"/>
  </r>
  <r>
    <n v="11042"/>
    <n v="44"/>
    <n v="19.45"/>
    <n v="15"/>
    <n v="0"/>
    <n v="291.75"/>
    <x v="32"/>
    <x v="2"/>
    <x v="29"/>
    <n v="2"/>
    <x v="4"/>
    <x v="9"/>
    <n v="5"/>
    <x v="2"/>
  </r>
  <r>
    <n v="11042"/>
    <n v="61"/>
    <n v="28.5"/>
    <n v="4"/>
    <n v="0"/>
    <n v="114"/>
    <x v="32"/>
    <x v="2"/>
    <x v="29"/>
    <n v="2"/>
    <x v="4"/>
    <x v="9"/>
    <n v="5"/>
    <x v="2"/>
  </r>
  <r>
    <n v="11043"/>
    <n v="11"/>
    <n v="21"/>
    <n v="10"/>
    <n v="0"/>
    <n v="210"/>
    <x v="87"/>
    <x v="0"/>
    <x v="68"/>
    <n v="4"/>
    <x v="0"/>
    <x v="9"/>
    <n v="5"/>
    <x v="2"/>
  </r>
  <r>
    <n v="11044"/>
    <n v="62"/>
    <n v="49.3"/>
    <n v="12"/>
    <n v="0"/>
    <n v="591.59999999999991"/>
    <x v="63"/>
    <x v="18"/>
    <x v="49"/>
    <n v="3"/>
    <x v="5"/>
    <x v="9"/>
    <n v="5"/>
    <x v="2"/>
  </r>
  <r>
    <n v="11045"/>
    <n v="33"/>
    <n v="2.5"/>
    <n v="15"/>
    <n v="0"/>
    <n v="37.5"/>
    <x v="66"/>
    <x v="16"/>
    <x v="52"/>
    <n v="4"/>
    <x v="0"/>
    <x v="9"/>
    <n v="5"/>
    <x v="2"/>
  </r>
  <r>
    <n v="11045"/>
    <n v="51"/>
    <n v="53"/>
    <n v="24"/>
    <n v="0"/>
    <n v="1272"/>
    <x v="66"/>
    <x v="16"/>
    <x v="52"/>
    <n v="7"/>
    <x v="2"/>
    <x v="9"/>
    <n v="5"/>
    <x v="2"/>
  </r>
  <r>
    <n v="11046"/>
    <n v="12"/>
    <n v="38"/>
    <n v="20"/>
    <n v="0.05"/>
    <n v="722"/>
    <x v="35"/>
    <x v="1"/>
    <x v="31"/>
    <n v="4"/>
    <x v="0"/>
    <x v="9"/>
    <n v="5"/>
    <x v="2"/>
  </r>
  <r>
    <n v="11046"/>
    <n v="32"/>
    <n v="32"/>
    <n v="15"/>
    <n v="0.05"/>
    <n v="456"/>
    <x v="35"/>
    <x v="1"/>
    <x v="31"/>
    <n v="4"/>
    <x v="0"/>
    <x v="9"/>
    <n v="5"/>
    <x v="2"/>
  </r>
  <r>
    <n v="11046"/>
    <n v="35"/>
    <n v="18"/>
    <n v="18"/>
    <n v="0.05"/>
    <n v="307.8"/>
    <x v="35"/>
    <x v="1"/>
    <x v="31"/>
    <n v="1"/>
    <x v="6"/>
    <x v="9"/>
    <n v="5"/>
    <x v="2"/>
  </r>
  <r>
    <n v="11047"/>
    <n v="1"/>
    <n v="18"/>
    <n v="25"/>
    <n v="0.25"/>
    <n v="337.5"/>
    <x v="58"/>
    <x v="13"/>
    <x v="28"/>
    <n v="1"/>
    <x v="6"/>
    <x v="9"/>
    <n v="5"/>
    <x v="2"/>
  </r>
  <r>
    <n v="11047"/>
    <n v="5"/>
    <n v="21.35"/>
    <n v="30"/>
    <n v="0.25"/>
    <n v="480.375"/>
    <x v="58"/>
    <x v="13"/>
    <x v="28"/>
    <n v="2"/>
    <x v="4"/>
    <x v="9"/>
    <n v="5"/>
    <x v="2"/>
  </r>
  <r>
    <n v="11048"/>
    <n v="68"/>
    <n v="12.5"/>
    <n v="42"/>
    <n v="0"/>
    <n v="525"/>
    <x v="66"/>
    <x v="16"/>
    <x v="52"/>
    <n v="3"/>
    <x v="5"/>
    <x v="9"/>
    <n v="5"/>
    <x v="2"/>
  </r>
  <r>
    <n v="11049"/>
    <n v="2"/>
    <n v="19"/>
    <n v="10"/>
    <n v="0.2"/>
    <n v="152"/>
    <x v="71"/>
    <x v="2"/>
    <x v="57"/>
    <n v="1"/>
    <x v="6"/>
    <x v="9"/>
    <n v="5"/>
    <x v="2"/>
  </r>
  <r>
    <n v="11049"/>
    <n v="12"/>
    <n v="38"/>
    <n v="4"/>
    <n v="0.2"/>
    <n v="121.60000000000001"/>
    <x v="71"/>
    <x v="2"/>
    <x v="57"/>
    <n v="4"/>
    <x v="0"/>
    <x v="9"/>
    <n v="5"/>
    <x v="2"/>
  </r>
  <r>
    <n v="11050"/>
    <n v="76"/>
    <n v="18"/>
    <n v="50"/>
    <n v="0.1"/>
    <n v="810"/>
    <x v="14"/>
    <x v="9"/>
    <x v="13"/>
    <n v="1"/>
    <x v="6"/>
    <x v="9"/>
    <n v="5"/>
    <x v="2"/>
  </r>
  <r>
    <n v="11051"/>
    <n v="24"/>
    <n v="4.5"/>
    <n v="10"/>
    <n v="0.2"/>
    <n v="36"/>
    <x v="53"/>
    <x v="0"/>
    <x v="43"/>
    <n v="1"/>
    <x v="6"/>
    <x v="9"/>
    <n v="5"/>
    <x v="2"/>
  </r>
  <r>
    <n v="11052"/>
    <n v="43"/>
    <n v="46"/>
    <n v="30"/>
    <n v="0.2"/>
    <n v="1104"/>
    <x v="2"/>
    <x v="2"/>
    <x v="2"/>
    <n v="1"/>
    <x v="6"/>
    <x v="9"/>
    <n v="5"/>
    <x v="2"/>
  </r>
  <r>
    <n v="11052"/>
    <n v="61"/>
    <n v="28.5"/>
    <n v="10"/>
    <n v="0.2"/>
    <n v="228"/>
    <x v="2"/>
    <x v="2"/>
    <x v="2"/>
    <n v="2"/>
    <x v="4"/>
    <x v="9"/>
    <n v="5"/>
    <x v="2"/>
  </r>
  <r>
    <n v="11053"/>
    <n v="18"/>
    <n v="62.5"/>
    <n v="35"/>
    <n v="0.2"/>
    <n v="1750"/>
    <x v="54"/>
    <x v="6"/>
    <x v="44"/>
    <n v="8"/>
    <x v="3"/>
    <x v="9"/>
    <n v="5"/>
    <x v="2"/>
  </r>
  <r>
    <n v="11053"/>
    <n v="32"/>
    <n v="32"/>
    <n v="20"/>
    <n v="0"/>
    <n v="640"/>
    <x v="54"/>
    <x v="6"/>
    <x v="44"/>
    <n v="4"/>
    <x v="0"/>
    <x v="9"/>
    <n v="5"/>
    <x v="2"/>
  </r>
  <r>
    <n v="11053"/>
    <n v="64"/>
    <n v="33.25"/>
    <n v="25"/>
    <n v="0.2"/>
    <n v="665"/>
    <x v="54"/>
    <x v="6"/>
    <x v="44"/>
    <n v="5"/>
    <x v="1"/>
    <x v="9"/>
    <n v="5"/>
    <x v="2"/>
  </r>
  <r>
    <n v="11054"/>
    <n v="33"/>
    <n v="2.5"/>
    <n v="10"/>
    <n v="0"/>
    <n v="25"/>
    <x v="78"/>
    <x v="20"/>
    <x v="55"/>
    <n v="4"/>
    <x v="0"/>
    <x v="9"/>
    <n v="5"/>
    <x v="2"/>
  </r>
  <r>
    <n v="11054"/>
    <n v="67"/>
    <n v="14"/>
    <n v="20"/>
    <n v="0"/>
    <n v="280"/>
    <x v="78"/>
    <x v="20"/>
    <x v="55"/>
    <n v="1"/>
    <x v="6"/>
    <x v="9"/>
    <n v="5"/>
    <x v="2"/>
  </r>
  <r>
    <n v="11055"/>
    <n v="24"/>
    <n v="4.5"/>
    <n v="15"/>
    <n v="0"/>
    <n v="67.5"/>
    <x v="8"/>
    <x v="5"/>
    <x v="8"/>
    <n v="1"/>
    <x v="6"/>
    <x v="9"/>
    <n v="5"/>
    <x v="2"/>
  </r>
  <r>
    <n v="11055"/>
    <n v="25"/>
    <n v="14"/>
    <n v="15"/>
    <n v="0"/>
    <n v="210"/>
    <x v="8"/>
    <x v="5"/>
    <x v="8"/>
    <n v="3"/>
    <x v="5"/>
    <x v="9"/>
    <n v="5"/>
    <x v="2"/>
  </r>
  <r>
    <n v="11055"/>
    <n v="51"/>
    <n v="53"/>
    <n v="20"/>
    <n v="0"/>
    <n v="1060"/>
    <x v="8"/>
    <x v="5"/>
    <x v="8"/>
    <n v="7"/>
    <x v="2"/>
    <x v="9"/>
    <n v="5"/>
    <x v="2"/>
  </r>
  <r>
    <n v="11055"/>
    <n v="57"/>
    <n v="19.5"/>
    <n v="20"/>
    <n v="0"/>
    <n v="390"/>
    <x v="8"/>
    <x v="5"/>
    <x v="8"/>
    <n v="5"/>
    <x v="1"/>
    <x v="9"/>
    <n v="5"/>
    <x v="2"/>
  </r>
  <r>
    <n v="11056"/>
    <n v="7"/>
    <n v="30"/>
    <n v="40"/>
    <n v="0"/>
    <n v="1200"/>
    <x v="58"/>
    <x v="13"/>
    <x v="28"/>
    <n v="7"/>
    <x v="2"/>
    <x v="9"/>
    <n v="5"/>
    <x v="2"/>
  </r>
  <r>
    <n v="11056"/>
    <n v="55"/>
    <n v="24"/>
    <n v="35"/>
    <n v="0"/>
    <n v="840"/>
    <x v="58"/>
    <x v="13"/>
    <x v="28"/>
    <n v="6"/>
    <x v="7"/>
    <x v="9"/>
    <n v="5"/>
    <x v="2"/>
  </r>
  <r>
    <n v="11056"/>
    <n v="60"/>
    <n v="34"/>
    <n v="50"/>
    <n v="0"/>
    <n v="1700"/>
    <x v="58"/>
    <x v="13"/>
    <x v="28"/>
    <n v="4"/>
    <x v="0"/>
    <x v="9"/>
    <n v="5"/>
    <x v="2"/>
  </r>
  <r>
    <n v="11057"/>
    <n v="70"/>
    <n v="15"/>
    <n v="3"/>
    <n v="0"/>
    <n v="45"/>
    <x v="77"/>
    <x v="13"/>
    <x v="28"/>
    <n v="1"/>
    <x v="6"/>
    <x v="9"/>
    <n v="5"/>
    <x v="2"/>
  </r>
  <r>
    <n v="11058"/>
    <n v="21"/>
    <n v="10"/>
    <n v="3"/>
    <n v="0"/>
    <n v="30"/>
    <x v="76"/>
    <x v="1"/>
    <x v="60"/>
    <n v="3"/>
    <x v="5"/>
    <x v="9"/>
    <n v="5"/>
    <x v="2"/>
  </r>
  <r>
    <n v="11058"/>
    <n v="60"/>
    <n v="34"/>
    <n v="21"/>
    <n v="0"/>
    <n v="714"/>
    <x v="76"/>
    <x v="1"/>
    <x v="60"/>
    <n v="4"/>
    <x v="0"/>
    <x v="9"/>
    <n v="5"/>
    <x v="2"/>
  </r>
  <r>
    <n v="11058"/>
    <n v="61"/>
    <n v="28.5"/>
    <n v="4"/>
    <n v="0"/>
    <n v="114"/>
    <x v="76"/>
    <x v="1"/>
    <x v="60"/>
    <n v="2"/>
    <x v="4"/>
    <x v="9"/>
    <n v="5"/>
    <x v="2"/>
  </r>
  <r>
    <n v="11059"/>
    <n v="13"/>
    <n v="6"/>
    <n v="30"/>
    <n v="0"/>
    <n v="180"/>
    <x v="29"/>
    <x v="2"/>
    <x v="2"/>
    <n v="8"/>
    <x v="3"/>
    <x v="9"/>
    <n v="5"/>
    <x v="2"/>
  </r>
  <r>
    <n v="11059"/>
    <n v="17"/>
    <n v="39"/>
    <n v="12"/>
    <n v="0"/>
    <n v="468"/>
    <x v="29"/>
    <x v="2"/>
    <x v="2"/>
    <n v="6"/>
    <x v="7"/>
    <x v="9"/>
    <n v="5"/>
    <x v="2"/>
  </r>
  <r>
    <n v="11059"/>
    <n v="60"/>
    <n v="34"/>
    <n v="35"/>
    <n v="0"/>
    <n v="1190"/>
    <x v="29"/>
    <x v="2"/>
    <x v="2"/>
    <n v="4"/>
    <x v="0"/>
    <x v="9"/>
    <n v="5"/>
    <x v="2"/>
  </r>
  <r>
    <n v="11060"/>
    <n v="60"/>
    <n v="34"/>
    <n v="4"/>
    <n v="0"/>
    <n v="136"/>
    <x v="70"/>
    <x v="11"/>
    <x v="56"/>
    <n v="4"/>
    <x v="0"/>
    <x v="9"/>
    <n v="5"/>
    <x v="2"/>
  </r>
  <r>
    <n v="11060"/>
    <n v="77"/>
    <n v="13"/>
    <n v="10"/>
    <n v="0"/>
    <n v="130"/>
    <x v="70"/>
    <x v="11"/>
    <x v="56"/>
    <n v="2"/>
    <x v="4"/>
    <x v="9"/>
    <n v="5"/>
    <x v="2"/>
  </r>
  <r>
    <n v="11061"/>
    <n v="60"/>
    <n v="34"/>
    <n v="15"/>
    <n v="0"/>
    <n v="510"/>
    <x v="79"/>
    <x v="8"/>
    <x v="61"/>
    <n v="4"/>
    <x v="0"/>
    <x v="9"/>
    <n v="5"/>
    <x v="2"/>
  </r>
  <r>
    <n v="11062"/>
    <n v="53"/>
    <n v="32.799999999999997"/>
    <n v="10"/>
    <n v="0.2"/>
    <n v="262.40000000000003"/>
    <x v="30"/>
    <x v="11"/>
    <x v="27"/>
    <n v="6"/>
    <x v="7"/>
    <x v="9"/>
    <n v="5"/>
    <x v="2"/>
  </r>
  <r>
    <n v="11062"/>
    <n v="70"/>
    <n v="15"/>
    <n v="12"/>
    <n v="0.2"/>
    <n v="144"/>
    <x v="30"/>
    <x v="11"/>
    <x v="27"/>
    <n v="1"/>
    <x v="6"/>
    <x v="9"/>
    <n v="5"/>
    <x v="2"/>
  </r>
  <r>
    <n v="11063"/>
    <n v="34"/>
    <n v="14"/>
    <n v="30"/>
    <n v="0"/>
    <n v="420"/>
    <x v="34"/>
    <x v="14"/>
    <x v="30"/>
    <n v="1"/>
    <x v="6"/>
    <x v="9"/>
    <n v="5"/>
    <x v="2"/>
  </r>
  <r>
    <n v="11063"/>
    <n v="40"/>
    <n v="18.399999999999999"/>
    <n v="40"/>
    <n v="0.1"/>
    <n v="662.4"/>
    <x v="34"/>
    <x v="14"/>
    <x v="30"/>
    <n v="8"/>
    <x v="3"/>
    <x v="9"/>
    <n v="5"/>
    <x v="2"/>
  </r>
  <r>
    <n v="11063"/>
    <n v="41"/>
    <n v="9.65"/>
    <n v="30"/>
    <n v="0.1"/>
    <n v="260.55"/>
    <x v="34"/>
    <x v="14"/>
    <x v="30"/>
    <n v="8"/>
    <x v="3"/>
    <x v="9"/>
    <n v="5"/>
    <x v="2"/>
  </r>
  <r>
    <n v="11064"/>
    <n v="17"/>
    <n v="39"/>
    <n v="77"/>
    <n v="0.1"/>
    <n v="2702.7000000000003"/>
    <x v="45"/>
    <x v="8"/>
    <x v="38"/>
    <n v="6"/>
    <x v="7"/>
    <x v="9"/>
    <n v="5"/>
    <x v="2"/>
  </r>
  <r>
    <n v="11064"/>
    <n v="41"/>
    <n v="9.65"/>
    <n v="12"/>
    <n v="0"/>
    <n v="115.80000000000001"/>
    <x v="45"/>
    <x v="8"/>
    <x v="38"/>
    <n v="8"/>
    <x v="3"/>
    <x v="9"/>
    <n v="5"/>
    <x v="2"/>
  </r>
  <r>
    <n v="11064"/>
    <n v="53"/>
    <n v="32.799999999999997"/>
    <n v="25"/>
    <n v="0.1"/>
    <n v="737.99999999999989"/>
    <x v="45"/>
    <x v="8"/>
    <x v="38"/>
    <n v="6"/>
    <x v="7"/>
    <x v="9"/>
    <n v="5"/>
    <x v="2"/>
  </r>
  <r>
    <n v="11064"/>
    <n v="55"/>
    <n v="24"/>
    <n v="4"/>
    <n v="0.1"/>
    <n v="86.4"/>
    <x v="45"/>
    <x v="8"/>
    <x v="38"/>
    <n v="6"/>
    <x v="7"/>
    <x v="9"/>
    <n v="5"/>
    <x v="2"/>
  </r>
  <r>
    <n v="11064"/>
    <n v="68"/>
    <n v="12.5"/>
    <n v="55"/>
    <n v="0"/>
    <n v="687.5"/>
    <x v="45"/>
    <x v="8"/>
    <x v="38"/>
    <n v="3"/>
    <x v="5"/>
    <x v="9"/>
    <n v="5"/>
    <x v="2"/>
  </r>
  <r>
    <n v="11065"/>
    <n v="30"/>
    <n v="25.89"/>
    <n v="4"/>
    <n v="0.25"/>
    <n v="77.67"/>
    <x v="28"/>
    <x v="5"/>
    <x v="26"/>
    <n v="8"/>
    <x v="3"/>
    <x v="9"/>
    <n v="5"/>
    <x v="2"/>
  </r>
  <r>
    <n v="11065"/>
    <n v="54"/>
    <n v="7.45"/>
    <n v="20"/>
    <n v="0.25"/>
    <n v="111.75"/>
    <x v="28"/>
    <x v="5"/>
    <x v="26"/>
    <n v="6"/>
    <x v="7"/>
    <x v="9"/>
    <n v="5"/>
    <x v="2"/>
  </r>
  <r>
    <n v="11066"/>
    <n v="16"/>
    <n v="17.45"/>
    <n v="3"/>
    <n v="0"/>
    <n v="52.349999999999994"/>
    <x v="19"/>
    <x v="8"/>
    <x v="18"/>
    <n v="3"/>
    <x v="5"/>
    <x v="9"/>
    <n v="5"/>
    <x v="2"/>
  </r>
  <r>
    <n v="11066"/>
    <n v="19"/>
    <n v="9.1999999999999993"/>
    <n v="42"/>
    <n v="0"/>
    <n v="386.4"/>
    <x v="19"/>
    <x v="8"/>
    <x v="18"/>
    <n v="3"/>
    <x v="5"/>
    <x v="9"/>
    <n v="5"/>
    <x v="2"/>
  </r>
  <r>
    <n v="11066"/>
    <n v="34"/>
    <n v="14"/>
    <n v="35"/>
    <n v="0"/>
    <n v="490"/>
    <x v="19"/>
    <x v="8"/>
    <x v="18"/>
    <n v="1"/>
    <x v="6"/>
    <x v="9"/>
    <n v="5"/>
    <x v="2"/>
  </r>
  <r>
    <n v="11067"/>
    <n v="41"/>
    <n v="9.65"/>
    <n v="9"/>
    <n v="0"/>
    <n v="86.850000000000009"/>
    <x v="57"/>
    <x v="1"/>
    <x v="46"/>
    <n v="8"/>
    <x v="3"/>
    <x v="10"/>
    <n v="6"/>
    <x v="2"/>
  </r>
  <r>
    <n v="11068"/>
    <n v="28"/>
    <n v="45.6"/>
    <n v="8"/>
    <n v="0.15"/>
    <n v="310.08"/>
    <x v="62"/>
    <x v="2"/>
    <x v="29"/>
    <n v="7"/>
    <x v="2"/>
    <x v="10"/>
    <n v="6"/>
    <x v="2"/>
  </r>
  <r>
    <n v="11068"/>
    <n v="43"/>
    <n v="46"/>
    <n v="36"/>
    <n v="0.15"/>
    <n v="1407.6"/>
    <x v="62"/>
    <x v="2"/>
    <x v="29"/>
    <n v="1"/>
    <x v="6"/>
    <x v="10"/>
    <n v="6"/>
    <x v="2"/>
  </r>
  <r>
    <n v="11068"/>
    <n v="77"/>
    <n v="13"/>
    <n v="28"/>
    <n v="0.15"/>
    <n v="309.39999999999998"/>
    <x v="62"/>
    <x v="2"/>
    <x v="29"/>
    <n v="2"/>
    <x v="4"/>
    <x v="10"/>
    <n v="6"/>
    <x v="2"/>
  </r>
  <r>
    <n v="11069"/>
    <n v="39"/>
    <n v="18"/>
    <n v="20"/>
    <n v="0"/>
    <n v="360"/>
    <x v="23"/>
    <x v="7"/>
    <x v="10"/>
    <n v="1"/>
    <x v="6"/>
    <x v="10"/>
    <n v="6"/>
    <x v="2"/>
  </r>
  <r>
    <n v="11070"/>
    <n v="1"/>
    <n v="18"/>
    <n v="40"/>
    <n v="0.15"/>
    <n v="612"/>
    <x v="26"/>
    <x v="1"/>
    <x v="24"/>
    <n v="1"/>
    <x v="6"/>
    <x v="10"/>
    <n v="6"/>
    <x v="2"/>
  </r>
  <r>
    <n v="11070"/>
    <n v="2"/>
    <n v="19"/>
    <n v="20"/>
    <n v="0.15"/>
    <n v="323"/>
    <x v="26"/>
    <x v="1"/>
    <x v="24"/>
    <n v="1"/>
    <x v="6"/>
    <x v="10"/>
    <n v="6"/>
    <x v="2"/>
  </r>
  <r>
    <n v="11070"/>
    <n v="16"/>
    <n v="17.45"/>
    <n v="30"/>
    <n v="0.15"/>
    <n v="444.97499999999997"/>
    <x v="26"/>
    <x v="1"/>
    <x v="24"/>
    <n v="3"/>
    <x v="5"/>
    <x v="10"/>
    <n v="6"/>
    <x v="2"/>
  </r>
  <r>
    <n v="11070"/>
    <n v="31"/>
    <n v="12.5"/>
    <n v="20"/>
    <n v="0"/>
    <n v="250"/>
    <x v="26"/>
    <x v="1"/>
    <x v="24"/>
    <n v="4"/>
    <x v="0"/>
    <x v="10"/>
    <n v="6"/>
    <x v="2"/>
  </r>
  <r>
    <n v="11071"/>
    <n v="7"/>
    <n v="30"/>
    <n v="15"/>
    <n v="0.05"/>
    <n v="427.5"/>
    <x v="28"/>
    <x v="5"/>
    <x v="26"/>
    <n v="7"/>
    <x v="2"/>
    <x v="10"/>
    <n v="6"/>
    <x v="2"/>
  </r>
  <r>
    <n v="11071"/>
    <n v="13"/>
    <n v="6"/>
    <n v="10"/>
    <n v="0.05"/>
    <n v="57"/>
    <x v="28"/>
    <x v="5"/>
    <x v="26"/>
    <n v="8"/>
    <x v="3"/>
    <x v="10"/>
    <n v="6"/>
    <x v="2"/>
  </r>
  <r>
    <n v="11072"/>
    <n v="2"/>
    <n v="19"/>
    <n v="8"/>
    <n v="0"/>
    <n v="152"/>
    <x v="9"/>
    <x v="6"/>
    <x v="9"/>
    <n v="1"/>
    <x v="6"/>
    <x v="10"/>
    <n v="6"/>
    <x v="2"/>
  </r>
  <r>
    <n v="11072"/>
    <n v="41"/>
    <n v="9.65"/>
    <n v="40"/>
    <n v="0"/>
    <n v="386"/>
    <x v="9"/>
    <x v="6"/>
    <x v="9"/>
    <n v="8"/>
    <x v="3"/>
    <x v="10"/>
    <n v="6"/>
    <x v="2"/>
  </r>
  <r>
    <n v="11072"/>
    <n v="50"/>
    <n v="16.25"/>
    <n v="22"/>
    <n v="0"/>
    <n v="357.5"/>
    <x v="9"/>
    <x v="6"/>
    <x v="9"/>
    <n v="3"/>
    <x v="5"/>
    <x v="10"/>
    <n v="6"/>
    <x v="2"/>
  </r>
  <r>
    <n v="11072"/>
    <n v="64"/>
    <n v="33.25"/>
    <n v="130"/>
    <n v="0"/>
    <n v="4322.5"/>
    <x v="9"/>
    <x v="6"/>
    <x v="9"/>
    <n v="5"/>
    <x v="1"/>
    <x v="10"/>
    <n v="6"/>
    <x v="2"/>
  </r>
  <r>
    <n v="11073"/>
    <n v="11"/>
    <n v="21"/>
    <n v="10"/>
    <n v="0"/>
    <n v="210"/>
    <x v="43"/>
    <x v="7"/>
    <x v="10"/>
    <n v="4"/>
    <x v="0"/>
    <x v="10"/>
    <n v="6"/>
    <x v="2"/>
  </r>
  <r>
    <n v="11073"/>
    <n v="24"/>
    <n v="4.5"/>
    <n v="20"/>
    <n v="0"/>
    <n v="90"/>
    <x v="43"/>
    <x v="7"/>
    <x v="10"/>
    <n v="1"/>
    <x v="6"/>
    <x v="10"/>
    <n v="6"/>
    <x v="2"/>
  </r>
  <r>
    <n v="11074"/>
    <n v="16"/>
    <n v="17.45"/>
    <n v="14"/>
    <n v="0.05"/>
    <n v="232.08499999999998"/>
    <x v="51"/>
    <x v="17"/>
    <x v="42"/>
    <n v="3"/>
    <x v="5"/>
    <x v="10"/>
    <n v="6"/>
    <x v="2"/>
  </r>
  <r>
    <n v="11075"/>
    <n v="2"/>
    <n v="19"/>
    <n v="10"/>
    <n v="0.15"/>
    <n v="161.5"/>
    <x v="6"/>
    <x v="4"/>
    <x v="6"/>
    <n v="1"/>
    <x v="6"/>
    <x v="10"/>
    <n v="6"/>
    <x v="2"/>
  </r>
  <r>
    <n v="11075"/>
    <n v="46"/>
    <n v="12"/>
    <n v="30"/>
    <n v="0.15"/>
    <n v="306"/>
    <x v="6"/>
    <x v="4"/>
    <x v="6"/>
    <n v="8"/>
    <x v="3"/>
    <x v="10"/>
    <n v="6"/>
    <x v="2"/>
  </r>
  <r>
    <n v="11075"/>
    <n v="76"/>
    <n v="18"/>
    <n v="2"/>
    <n v="0.15"/>
    <n v="30.599999999999998"/>
    <x v="6"/>
    <x v="4"/>
    <x v="6"/>
    <n v="1"/>
    <x v="6"/>
    <x v="10"/>
    <n v="6"/>
    <x v="2"/>
  </r>
  <r>
    <n v="11076"/>
    <n v="6"/>
    <n v="25"/>
    <n v="20"/>
    <n v="0.25"/>
    <n v="375"/>
    <x v="48"/>
    <x v="0"/>
    <x v="40"/>
    <n v="2"/>
    <x v="4"/>
    <x v="10"/>
    <n v="6"/>
    <x v="2"/>
  </r>
  <r>
    <n v="11076"/>
    <n v="14"/>
    <n v="23.25"/>
    <n v="20"/>
    <n v="0.25"/>
    <n v="348.75"/>
    <x v="48"/>
    <x v="0"/>
    <x v="40"/>
    <n v="7"/>
    <x v="2"/>
    <x v="10"/>
    <n v="6"/>
    <x v="2"/>
  </r>
  <r>
    <n v="11076"/>
    <n v="19"/>
    <n v="9.1999999999999993"/>
    <n v="10"/>
    <n v="0.25"/>
    <n v="69"/>
    <x v="48"/>
    <x v="0"/>
    <x v="40"/>
    <n v="3"/>
    <x v="5"/>
    <x v="10"/>
    <n v="6"/>
    <x v="2"/>
  </r>
  <r>
    <n v="11077"/>
    <n v="2"/>
    <n v="19"/>
    <n v="24"/>
    <n v="0.2"/>
    <n v="364.8"/>
    <x v="13"/>
    <x v="8"/>
    <x v="12"/>
    <n v="1"/>
    <x v="6"/>
    <x v="10"/>
    <n v="6"/>
    <x v="2"/>
  </r>
  <r>
    <n v="11077"/>
    <n v="3"/>
    <n v="10"/>
    <n v="4"/>
    <n v="0"/>
    <n v="40"/>
    <x v="13"/>
    <x v="8"/>
    <x v="12"/>
    <n v="2"/>
    <x v="4"/>
    <x v="10"/>
    <n v="6"/>
    <x v="2"/>
  </r>
  <r>
    <n v="11077"/>
    <n v="4"/>
    <n v="22"/>
    <n v="1"/>
    <n v="0"/>
    <n v="22"/>
    <x v="13"/>
    <x v="8"/>
    <x v="12"/>
    <n v="2"/>
    <x v="4"/>
    <x v="10"/>
    <n v="6"/>
    <x v="2"/>
  </r>
  <r>
    <n v="11077"/>
    <n v="6"/>
    <n v="25"/>
    <n v="1"/>
    <n v="0.02"/>
    <n v="24.5"/>
    <x v="13"/>
    <x v="8"/>
    <x v="12"/>
    <n v="2"/>
    <x v="4"/>
    <x v="10"/>
    <n v="6"/>
    <x v="2"/>
  </r>
  <r>
    <n v="11077"/>
    <n v="7"/>
    <n v="30"/>
    <n v="1"/>
    <n v="0.05"/>
    <n v="28.5"/>
    <x v="13"/>
    <x v="8"/>
    <x v="12"/>
    <n v="7"/>
    <x v="2"/>
    <x v="10"/>
    <n v="6"/>
    <x v="2"/>
  </r>
  <r>
    <n v="11077"/>
    <n v="8"/>
    <n v="40"/>
    <n v="2"/>
    <n v="0.1"/>
    <n v="72"/>
    <x v="13"/>
    <x v="8"/>
    <x v="12"/>
    <n v="2"/>
    <x v="4"/>
    <x v="10"/>
    <n v="6"/>
    <x v="2"/>
  </r>
  <r>
    <n v="11077"/>
    <n v="10"/>
    <n v="31"/>
    <n v="1"/>
    <n v="0"/>
    <n v="31"/>
    <x v="13"/>
    <x v="8"/>
    <x v="12"/>
    <n v="8"/>
    <x v="3"/>
    <x v="10"/>
    <n v="6"/>
    <x v="2"/>
  </r>
  <r>
    <n v="11077"/>
    <n v="12"/>
    <n v="38"/>
    <n v="2"/>
    <n v="0.05"/>
    <n v="72.2"/>
    <x v="13"/>
    <x v="8"/>
    <x v="12"/>
    <n v="4"/>
    <x v="0"/>
    <x v="10"/>
    <n v="6"/>
    <x v="2"/>
  </r>
  <r>
    <n v="11077"/>
    <n v="13"/>
    <n v="6"/>
    <n v="4"/>
    <n v="0"/>
    <n v="24"/>
    <x v="13"/>
    <x v="8"/>
    <x v="12"/>
    <n v="8"/>
    <x v="3"/>
    <x v="10"/>
    <n v="6"/>
    <x v="2"/>
  </r>
  <r>
    <n v="11077"/>
    <n v="14"/>
    <n v="23.25"/>
    <n v="1"/>
    <n v="0.03"/>
    <n v="22.552499999999998"/>
    <x v="13"/>
    <x v="8"/>
    <x v="12"/>
    <n v="7"/>
    <x v="2"/>
    <x v="10"/>
    <n v="6"/>
    <x v="2"/>
  </r>
  <r>
    <n v="11077"/>
    <n v="16"/>
    <n v="17.45"/>
    <n v="2"/>
    <n v="0.03"/>
    <n v="33.852999999999994"/>
    <x v="13"/>
    <x v="8"/>
    <x v="12"/>
    <n v="3"/>
    <x v="5"/>
    <x v="10"/>
    <n v="6"/>
    <x v="2"/>
  </r>
  <r>
    <n v="11077"/>
    <n v="20"/>
    <n v="81"/>
    <n v="1"/>
    <n v="0.04"/>
    <n v="77.759999999999991"/>
    <x v="13"/>
    <x v="8"/>
    <x v="12"/>
    <n v="3"/>
    <x v="5"/>
    <x v="10"/>
    <n v="6"/>
    <x v="2"/>
  </r>
  <r>
    <n v="11077"/>
    <n v="23"/>
    <n v="9"/>
    <n v="2"/>
    <n v="0"/>
    <n v="18"/>
    <x v="13"/>
    <x v="8"/>
    <x v="12"/>
    <n v="5"/>
    <x v="1"/>
    <x v="10"/>
    <n v="6"/>
    <x v="2"/>
  </r>
  <r>
    <n v="11077"/>
    <n v="32"/>
    <n v="32"/>
    <n v="1"/>
    <n v="0"/>
    <n v="32"/>
    <x v="13"/>
    <x v="8"/>
    <x v="12"/>
    <n v="4"/>
    <x v="0"/>
    <x v="10"/>
    <n v="6"/>
    <x v="2"/>
  </r>
  <r>
    <n v="11077"/>
    <n v="39"/>
    <n v="18"/>
    <n v="2"/>
    <n v="0.05"/>
    <n v="34.199999999999996"/>
    <x v="13"/>
    <x v="8"/>
    <x v="12"/>
    <n v="1"/>
    <x v="6"/>
    <x v="10"/>
    <n v="6"/>
    <x v="2"/>
  </r>
  <r>
    <n v="11077"/>
    <n v="41"/>
    <n v="9.65"/>
    <n v="3"/>
    <n v="0"/>
    <n v="28.950000000000003"/>
    <x v="13"/>
    <x v="8"/>
    <x v="12"/>
    <n v="8"/>
    <x v="3"/>
    <x v="10"/>
    <n v="6"/>
    <x v="2"/>
  </r>
  <r>
    <n v="11077"/>
    <n v="46"/>
    <n v="12"/>
    <n v="3"/>
    <n v="0.02"/>
    <n v="35.28"/>
    <x v="13"/>
    <x v="8"/>
    <x v="12"/>
    <n v="8"/>
    <x v="3"/>
    <x v="10"/>
    <n v="6"/>
    <x v="2"/>
  </r>
  <r>
    <n v="11077"/>
    <n v="52"/>
    <n v="7"/>
    <n v="2"/>
    <n v="0"/>
    <n v="14"/>
    <x v="13"/>
    <x v="8"/>
    <x v="12"/>
    <n v="5"/>
    <x v="1"/>
    <x v="10"/>
    <n v="6"/>
    <x v="2"/>
  </r>
  <r>
    <n v="11077"/>
    <n v="55"/>
    <n v="24"/>
    <n v="2"/>
    <n v="0"/>
    <n v="48"/>
    <x v="13"/>
    <x v="8"/>
    <x v="12"/>
    <n v="6"/>
    <x v="7"/>
    <x v="10"/>
    <n v="6"/>
    <x v="2"/>
  </r>
  <r>
    <n v="11077"/>
    <n v="60"/>
    <n v="34"/>
    <n v="2"/>
    <n v="0.06"/>
    <n v="63.919999999999995"/>
    <x v="13"/>
    <x v="8"/>
    <x v="12"/>
    <n v="4"/>
    <x v="0"/>
    <x v="10"/>
    <n v="6"/>
    <x v="2"/>
  </r>
  <r>
    <n v="11077"/>
    <n v="64"/>
    <n v="33.25"/>
    <n v="2"/>
    <n v="0.03"/>
    <n v="64.504999999999995"/>
    <x v="13"/>
    <x v="8"/>
    <x v="12"/>
    <n v="5"/>
    <x v="1"/>
    <x v="10"/>
    <n v="6"/>
    <x v="2"/>
  </r>
  <r>
    <n v="11077"/>
    <n v="66"/>
    <n v="17"/>
    <n v="1"/>
    <n v="0"/>
    <n v="17"/>
    <x v="13"/>
    <x v="8"/>
    <x v="12"/>
    <n v="2"/>
    <x v="4"/>
    <x v="10"/>
    <n v="6"/>
    <x v="2"/>
  </r>
  <r>
    <n v="11077"/>
    <n v="73"/>
    <n v="15"/>
    <n v="2"/>
    <n v="0.01"/>
    <n v="29.7"/>
    <x v="13"/>
    <x v="8"/>
    <x v="12"/>
    <n v="8"/>
    <x v="3"/>
    <x v="10"/>
    <n v="6"/>
    <x v="2"/>
  </r>
  <r>
    <n v="11077"/>
    <n v="75"/>
    <n v="7.75"/>
    <n v="4"/>
    <n v="0"/>
    <n v="31"/>
    <x v="13"/>
    <x v="8"/>
    <x v="12"/>
    <n v="1"/>
    <x v="6"/>
    <x v="10"/>
    <n v="6"/>
    <x v="2"/>
  </r>
  <r>
    <n v="11077"/>
    <n v="77"/>
    <n v="13"/>
    <n v="2"/>
    <n v="0"/>
    <n v="26"/>
    <x v="13"/>
    <x v="8"/>
    <x v="12"/>
    <n v="2"/>
    <x v="4"/>
    <x v="10"/>
    <n v="6"/>
    <x v="2"/>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
  <r>
    <n v="1"/>
    <n v="1"/>
    <n v="1"/>
    <x v="0"/>
    <x v="0"/>
  </r>
  <r>
    <n v="2"/>
    <n v="1"/>
    <n v="1"/>
    <x v="0"/>
    <x v="0"/>
  </r>
  <r>
    <n v="3"/>
    <n v="1"/>
    <n v="2"/>
    <x v="0"/>
    <x v="1"/>
  </r>
  <r>
    <n v="4"/>
    <n v="2"/>
    <n v="2"/>
    <x v="1"/>
    <x v="1"/>
  </r>
  <r>
    <n v="5"/>
    <n v="2"/>
    <n v="2"/>
    <x v="1"/>
    <x v="1"/>
  </r>
  <r>
    <n v="6"/>
    <n v="3"/>
    <n v="2"/>
    <x v="2"/>
    <x v="1"/>
  </r>
  <r>
    <n v="7"/>
    <n v="3"/>
    <n v="7"/>
    <x v="2"/>
    <x v="2"/>
  </r>
  <r>
    <n v="8"/>
    <n v="3"/>
    <n v="2"/>
    <x v="2"/>
    <x v="1"/>
  </r>
  <r>
    <n v="9"/>
    <n v="4"/>
    <n v="6"/>
    <x v="3"/>
    <x v="3"/>
  </r>
  <r>
    <n v="10"/>
    <n v="4"/>
    <n v="8"/>
    <x v="3"/>
    <x v="4"/>
  </r>
  <r>
    <n v="11"/>
    <n v="5"/>
    <n v="4"/>
    <x v="4"/>
    <x v="5"/>
  </r>
  <r>
    <n v="12"/>
    <n v="5"/>
    <n v="4"/>
    <x v="4"/>
    <x v="5"/>
  </r>
  <r>
    <n v="13"/>
    <n v="6"/>
    <n v="8"/>
    <x v="5"/>
    <x v="4"/>
  </r>
  <r>
    <n v="14"/>
    <n v="6"/>
    <n v="7"/>
    <x v="5"/>
    <x v="2"/>
  </r>
  <r>
    <n v="15"/>
    <n v="6"/>
    <n v="2"/>
    <x v="5"/>
    <x v="1"/>
  </r>
  <r>
    <n v="16"/>
    <n v="7"/>
    <n v="3"/>
    <x v="6"/>
    <x v="6"/>
  </r>
  <r>
    <n v="17"/>
    <n v="7"/>
    <n v="6"/>
    <x v="6"/>
    <x v="3"/>
  </r>
  <r>
    <n v="18"/>
    <n v="7"/>
    <n v="8"/>
    <x v="6"/>
    <x v="4"/>
  </r>
  <r>
    <n v="19"/>
    <n v="8"/>
    <n v="3"/>
    <x v="7"/>
    <x v="6"/>
  </r>
  <r>
    <n v="20"/>
    <n v="8"/>
    <n v="3"/>
    <x v="7"/>
    <x v="6"/>
  </r>
  <r>
    <n v="21"/>
    <n v="8"/>
    <n v="3"/>
    <x v="7"/>
    <x v="6"/>
  </r>
  <r>
    <n v="22"/>
    <n v="9"/>
    <n v="5"/>
    <x v="8"/>
    <x v="7"/>
  </r>
  <r>
    <n v="23"/>
    <n v="9"/>
    <n v="5"/>
    <x v="8"/>
    <x v="7"/>
  </r>
  <r>
    <n v="24"/>
    <n v="10"/>
    <n v="1"/>
    <x v="9"/>
    <x v="0"/>
  </r>
  <r>
    <n v="25"/>
    <n v="11"/>
    <n v="3"/>
    <x v="10"/>
    <x v="6"/>
  </r>
  <r>
    <n v="26"/>
    <n v="11"/>
    <n v="3"/>
    <x v="10"/>
    <x v="6"/>
  </r>
  <r>
    <n v="27"/>
    <n v="11"/>
    <n v="3"/>
    <x v="10"/>
    <x v="6"/>
  </r>
  <r>
    <n v="28"/>
    <n v="12"/>
    <n v="7"/>
    <x v="11"/>
    <x v="2"/>
  </r>
  <r>
    <n v="29"/>
    <n v="12"/>
    <n v="6"/>
    <x v="11"/>
    <x v="3"/>
  </r>
  <r>
    <n v="30"/>
    <n v="13"/>
    <n v="8"/>
    <x v="12"/>
    <x v="4"/>
  </r>
  <r>
    <n v="31"/>
    <n v="14"/>
    <n v="4"/>
    <x v="13"/>
    <x v="5"/>
  </r>
  <r>
    <n v="32"/>
    <n v="14"/>
    <n v="4"/>
    <x v="13"/>
    <x v="5"/>
  </r>
  <r>
    <n v="33"/>
    <n v="15"/>
    <n v="4"/>
    <x v="14"/>
    <x v="5"/>
  </r>
  <r>
    <n v="34"/>
    <n v="16"/>
    <n v="1"/>
    <x v="15"/>
    <x v="0"/>
  </r>
  <r>
    <n v="35"/>
    <n v="16"/>
    <n v="1"/>
    <x v="15"/>
    <x v="0"/>
  </r>
  <r>
    <n v="36"/>
    <n v="17"/>
    <n v="8"/>
    <x v="16"/>
    <x v="4"/>
  </r>
  <r>
    <n v="37"/>
    <n v="17"/>
    <n v="8"/>
    <x v="16"/>
    <x v="4"/>
  </r>
  <r>
    <n v="38"/>
    <n v="18"/>
    <n v="1"/>
    <x v="17"/>
    <x v="0"/>
  </r>
  <r>
    <n v="39"/>
    <n v="18"/>
    <n v="1"/>
    <x v="17"/>
    <x v="0"/>
  </r>
  <r>
    <n v="40"/>
    <n v="19"/>
    <n v="8"/>
    <x v="18"/>
    <x v="4"/>
  </r>
  <r>
    <n v="41"/>
    <n v="19"/>
    <n v="8"/>
    <x v="18"/>
    <x v="4"/>
  </r>
  <r>
    <n v="42"/>
    <n v="20"/>
    <n v="5"/>
    <x v="19"/>
    <x v="7"/>
  </r>
  <r>
    <n v="43"/>
    <n v="20"/>
    <n v="1"/>
    <x v="19"/>
    <x v="0"/>
  </r>
  <r>
    <n v="44"/>
    <n v="20"/>
    <n v="2"/>
    <x v="19"/>
    <x v="1"/>
  </r>
  <r>
    <n v="45"/>
    <n v="21"/>
    <n v="8"/>
    <x v="20"/>
    <x v="4"/>
  </r>
  <r>
    <n v="46"/>
    <n v="21"/>
    <n v="8"/>
    <x v="20"/>
    <x v="4"/>
  </r>
  <r>
    <n v="47"/>
    <n v="22"/>
    <n v="3"/>
    <x v="21"/>
    <x v="6"/>
  </r>
  <r>
    <n v="48"/>
    <n v="22"/>
    <n v="3"/>
    <x v="21"/>
    <x v="6"/>
  </r>
  <r>
    <n v="49"/>
    <n v="23"/>
    <n v="3"/>
    <x v="22"/>
    <x v="6"/>
  </r>
  <r>
    <n v="50"/>
    <n v="23"/>
    <n v="3"/>
    <x v="22"/>
    <x v="6"/>
  </r>
  <r>
    <n v="51"/>
    <n v="24"/>
    <n v="7"/>
    <x v="23"/>
    <x v="2"/>
  </r>
  <r>
    <n v="52"/>
    <n v="24"/>
    <n v="5"/>
    <x v="23"/>
    <x v="7"/>
  </r>
  <r>
    <n v="53"/>
    <n v="24"/>
    <n v="6"/>
    <x v="23"/>
    <x v="3"/>
  </r>
  <r>
    <n v="54"/>
    <n v="25"/>
    <n v="6"/>
    <x v="24"/>
    <x v="3"/>
  </r>
  <r>
    <n v="55"/>
    <n v="25"/>
    <n v="6"/>
    <x v="24"/>
    <x v="3"/>
  </r>
  <r>
    <n v="56"/>
    <n v="26"/>
    <n v="5"/>
    <x v="25"/>
    <x v="7"/>
  </r>
  <r>
    <n v="57"/>
    <n v="26"/>
    <n v="5"/>
    <x v="25"/>
    <x v="7"/>
  </r>
  <r>
    <n v="58"/>
    <n v="27"/>
    <n v="8"/>
    <x v="26"/>
    <x v="4"/>
  </r>
  <r>
    <n v="59"/>
    <n v="28"/>
    <n v="4"/>
    <x v="27"/>
    <x v="5"/>
  </r>
  <r>
    <n v="60"/>
    <n v="28"/>
    <n v="4"/>
    <x v="27"/>
    <x v="5"/>
  </r>
  <r>
    <n v="61"/>
    <n v="29"/>
    <n v="2"/>
    <x v="28"/>
    <x v="1"/>
  </r>
  <r>
    <n v="62"/>
    <n v="29"/>
    <n v="3"/>
    <x v="28"/>
    <x v="6"/>
  </r>
  <r>
    <n v="63"/>
    <n v="7"/>
    <n v="2"/>
    <x v="6"/>
    <x v="1"/>
  </r>
  <r>
    <n v="64"/>
    <n v="12"/>
    <n v="5"/>
    <x v="11"/>
    <x v="7"/>
  </r>
  <r>
    <n v="65"/>
    <n v="2"/>
    <n v="2"/>
    <x v="1"/>
    <x v="1"/>
  </r>
  <r>
    <n v="66"/>
    <n v="2"/>
    <n v="2"/>
    <x v="1"/>
    <x v="1"/>
  </r>
  <r>
    <n v="67"/>
    <n v="16"/>
    <n v="1"/>
    <x v="15"/>
    <x v="0"/>
  </r>
  <r>
    <n v="68"/>
    <n v="8"/>
    <n v="3"/>
    <x v="7"/>
    <x v="6"/>
  </r>
  <r>
    <n v="69"/>
    <n v="15"/>
    <n v="4"/>
    <x v="14"/>
    <x v="5"/>
  </r>
  <r>
    <n v="70"/>
    <n v="7"/>
    <n v="1"/>
    <x v="6"/>
    <x v="0"/>
  </r>
  <r>
    <n v="71"/>
    <n v="15"/>
    <n v="4"/>
    <x v="14"/>
    <x v="5"/>
  </r>
  <r>
    <n v="72"/>
    <n v="14"/>
    <n v="4"/>
    <x v="13"/>
    <x v="5"/>
  </r>
  <r>
    <n v="73"/>
    <n v="17"/>
    <n v="8"/>
    <x v="16"/>
    <x v="4"/>
  </r>
  <r>
    <n v="74"/>
    <n v="4"/>
    <n v="7"/>
    <x v="3"/>
    <x v="2"/>
  </r>
  <r>
    <n v="75"/>
    <n v="12"/>
    <n v="1"/>
    <x v="11"/>
    <x v="0"/>
  </r>
  <r>
    <n v="76"/>
    <n v="23"/>
    <n v="1"/>
    <x v="22"/>
    <x v="0"/>
  </r>
  <r>
    <n v="77"/>
    <n v="12"/>
    <n v="2"/>
    <x v="11"/>
    <x v="1"/>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
  <r>
    <n v="1"/>
    <s v="Chai"/>
    <n v="1"/>
    <n v="1"/>
    <s v="10 boxes x 20 bags"/>
    <n v="18"/>
    <n v="39"/>
    <n v="0"/>
    <n v="10"/>
    <n v="0"/>
    <x v="0"/>
    <x v="0"/>
    <x v="0"/>
  </r>
  <r>
    <n v="2"/>
    <s v="Chang"/>
    <n v="1"/>
    <n v="1"/>
    <s v="24 - 12 oz bottles"/>
    <n v="19"/>
    <n v="17"/>
    <n v="40"/>
    <n v="25"/>
    <n v="0"/>
    <x v="0"/>
    <x v="0"/>
    <x v="0"/>
  </r>
  <r>
    <n v="3"/>
    <s v="Aniseed Syrup"/>
    <n v="1"/>
    <n v="2"/>
    <s v="12 - 550 ml bottles"/>
    <n v="10"/>
    <n v="13"/>
    <n v="70"/>
    <n v="25"/>
    <n v="0"/>
    <x v="0"/>
    <x v="1"/>
    <x v="0"/>
  </r>
  <r>
    <n v="4"/>
    <s v="Chef Anton's Cajun Seasoning"/>
    <n v="2"/>
    <n v="2"/>
    <s v="48 - 6 oz jars"/>
    <n v="22"/>
    <n v="53"/>
    <n v="0"/>
    <n v="0"/>
    <n v="0"/>
    <x v="1"/>
    <x v="1"/>
    <x v="1"/>
  </r>
  <r>
    <n v="5"/>
    <s v="Chef Anton's Gumbo Mix"/>
    <n v="2"/>
    <n v="2"/>
    <s v="36 boxes"/>
    <n v="21.35"/>
    <n v="0"/>
    <n v="0"/>
    <n v="0"/>
    <n v="1"/>
    <x v="1"/>
    <x v="1"/>
    <x v="1"/>
  </r>
  <r>
    <n v="6"/>
    <s v="Grandma's Boysenberry Spread"/>
    <n v="3"/>
    <n v="2"/>
    <s v="12 - 8 oz jars"/>
    <n v="25"/>
    <n v="120"/>
    <n v="0"/>
    <n v="25"/>
    <n v="0"/>
    <x v="1"/>
    <x v="1"/>
    <x v="1"/>
  </r>
  <r>
    <n v="7"/>
    <s v="Uncle Bob's Organic Dried Pears"/>
    <n v="3"/>
    <n v="7"/>
    <s v="12 - 1 lb pkgs."/>
    <n v="30"/>
    <n v="15"/>
    <n v="0"/>
    <n v="10"/>
    <n v="0"/>
    <x v="1"/>
    <x v="2"/>
    <x v="1"/>
  </r>
  <r>
    <n v="8"/>
    <s v="Northwoods Cranberry Sauce"/>
    <n v="3"/>
    <n v="2"/>
    <s v="12 - 12 oz jars"/>
    <n v="40"/>
    <n v="6"/>
    <n v="0"/>
    <n v="0"/>
    <n v="0"/>
    <x v="1"/>
    <x v="1"/>
    <x v="1"/>
  </r>
  <r>
    <n v="9"/>
    <s v="Mishi Kobe Niku"/>
    <n v="4"/>
    <n v="6"/>
    <s v="18 - 500 g pkgs."/>
    <n v="97"/>
    <n v="29"/>
    <n v="0"/>
    <n v="0"/>
    <n v="1"/>
    <x v="2"/>
    <x v="3"/>
    <x v="2"/>
  </r>
  <r>
    <n v="10"/>
    <s v="Ikura"/>
    <n v="4"/>
    <n v="8"/>
    <s v="12 - 200 ml jars"/>
    <n v="31"/>
    <n v="31"/>
    <n v="0"/>
    <n v="0"/>
    <n v="0"/>
    <x v="2"/>
    <x v="4"/>
    <x v="2"/>
  </r>
  <r>
    <n v="11"/>
    <s v="Queso Cabrales"/>
    <n v="5"/>
    <n v="4"/>
    <s v="1 kg pkg."/>
    <n v="21"/>
    <n v="22"/>
    <n v="30"/>
    <n v="30"/>
    <n v="0"/>
    <x v="3"/>
    <x v="5"/>
    <x v="3"/>
  </r>
  <r>
    <n v="12"/>
    <s v="Queso Manchego La Pastora"/>
    <n v="5"/>
    <n v="4"/>
    <s v="10 - 500 g pkgs."/>
    <n v="38"/>
    <n v="86"/>
    <n v="0"/>
    <n v="0"/>
    <n v="0"/>
    <x v="3"/>
    <x v="5"/>
    <x v="3"/>
  </r>
  <r>
    <n v="13"/>
    <s v="Konbu"/>
    <n v="6"/>
    <n v="8"/>
    <s v="2 kg box"/>
    <n v="6"/>
    <n v="24"/>
    <n v="0"/>
    <n v="5"/>
    <n v="0"/>
    <x v="2"/>
    <x v="4"/>
    <x v="2"/>
  </r>
  <r>
    <n v="14"/>
    <s v="Tofu"/>
    <n v="6"/>
    <n v="7"/>
    <s v="40 - 100 g pkgs."/>
    <n v="23.25"/>
    <n v="35"/>
    <n v="0"/>
    <n v="0"/>
    <n v="0"/>
    <x v="2"/>
    <x v="2"/>
    <x v="2"/>
  </r>
  <r>
    <n v="15"/>
    <s v="Genen Shouyu"/>
    <n v="6"/>
    <n v="2"/>
    <s v="24 - 250 ml bottles"/>
    <n v="15.5"/>
    <n v="39"/>
    <n v="0"/>
    <n v="5"/>
    <n v="0"/>
    <x v="2"/>
    <x v="1"/>
    <x v="2"/>
  </r>
  <r>
    <n v="16"/>
    <s v="Pavlova"/>
    <n v="7"/>
    <n v="3"/>
    <s v="32 - 500 g boxes"/>
    <n v="17.45"/>
    <n v="29"/>
    <n v="0"/>
    <n v="10"/>
    <n v="0"/>
    <x v="4"/>
    <x v="6"/>
    <x v="4"/>
  </r>
  <r>
    <n v="17"/>
    <s v="Alice Mutton"/>
    <n v="7"/>
    <n v="6"/>
    <s v="20 - 1 kg tins"/>
    <n v="39"/>
    <n v="0"/>
    <n v="0"/>
    <n v="0"/>
    <n v="1"/>
    <x v="4"/>
    <x v="3"/>
    <x v="4"/>
  </r>
  <r>
    <n v="18"/>
    <s v="Carnarvon Tigers"/>
    <n v="7"/>
    <n v="8"/>
    <s v="16 kg pkg."/>
    <n v="62.5"/>
    <n v="42"/>
    <n v="0"/>
    <n v="0"/>
    <n v="0"/>
    <x v="4"/>
    <x v="4"/>
    <x v="4"/>
  </r>
  <r>
    <n v="19"/>
    <s v="Teatime Chocolate Biscuits"/>
    <n v="8"/>
    <n v="3"/>
    <s v="10 boxes x 12 pieces"/>
    <n v="9.1999999999999993"/>
    <n v="25"/>
    <n v="0"/>
    <n v="5"/>
    <n v="0"/>
    <x v="0"/>
    <x v="6"/>
    <x v="0"/>
  </r>
  <r>
    <n v="20"/>
    <s v="Sir Rodney's Marmalade"/>
    <n v="8"/>
    <n v="3"/>
    <s v="30 gift boxes"/>
    <n v="81"/>
    <n v="40"/>
    <n v="0"/>
    <n v="0"/>
    <n v="0"/>
    <x v="0"/>
    <x v="6"/>
    <x v="0"/>
  </r>
  <r>
    <n v="21"/>
    <s v="Sir Rodney's Scones"/>
    <n v="8"/>
    <n v="3"/>
    <s v="24 pkgs. x 4 pieces"/>
    <n v="10"/>
    <n v="3"/>
    <n v="40"/>
    <n v="5"/>
    <n v="0"/>
    <x v="0"/>
    <x v="6"/>
    <x v="0"/>
  </r>
  <r>
    <n v="22"/>
    <s v="Gustaf's Knäckebröd"/>
    <n v="9"/>
    <n v="5"/>
    <s v="24 - 500 g pkgs."/>
    <n v="21"/>
    <n v="104"/>
    <n v="0"/>
    <n v="25"/>
    <n v="0"/>
    <x v="5"/>
    <x v="7"/>
    <x v="5"/>
  </r>
  <r>
    <n v="23"/>
    <s v="Tunnbröd"/>
    <n v="9"/>
    <n v="5"/>
    <s v="12 - 250 g pkgs."/>
    <n v="9"/>
    <n v="61"/>
    <n v="0"/>
    <n v="25"/>
    <n v="0"/>
    <x v="5"/>
    <x v="7"/>
    <x v="5"/>
  </r>
  <r>
    <n v="24"/>
    <s v="Guaraná Fantástica"/>
    <n v="10"/>
    <n v="1"/>
    <s v="12 - 355 ml cans"/>
    <n v="4.5"/>
    <n v="20"/>
    <n v="0"/>
    <n v="0"/>
    <n v="1"/>
    <x v="6"/>
    <x v="0"/>
    <x v="6"/>
  </r>
  <r>
    <n v="25"/>
    <s v="NuNuCa Nuß-Nougat-Creme"/>
    <n v="11"/>
    <n v="3"/>
    <s v="20 - 450 g glasses"/>
    <n v="14"/>
    <n v="76"/>
    <n v="0"/>
    <n v="30"/>
    <n v="0"/>
    <x v="7"/>
    <x v="6"/>
    <x v="7"/>
  </r>
  <r>
    <n v="26"/>
    <s v="Gumbär Gummibärchen"/>
    <n v="11"/>
    <n v="3"/>
    <s v="100 - 250 g bags"/>
    <n v="31.23"/>
    <n v="15"/>
    <n v="0"/>
    <n v="0"/>
    <n v="0"/>
    <x v="7"/>
    <x v="6"/>
    <x v="7"/>
  </r>
  <r>
    <n v="27"/>
    <s v="Schoggi Schokolade"/>
    <n v="11"/>
    <n v="3"/>
    <s v="100 - 100 g pieces"/>
    <n v="43.9"/>
    <n v="49"/>
    <n v="0"/>
    <n v="30"/>
    <n v="0"/>
    <x v="7"/>
    <x v="6"/>
    <x v="7"/>
  </r>
  <r>
    <n v="28"/>
    <s v="Rössle Sauerkraut"/>
    <n v="12"/>
    <n v="7"/>
    <s v="25 - 825 g cans"/>
    <n v="45.6"/>
    <n v="26"/>
    <n v="0"/>
    <n v="0"/>
    <n v="1"/>
    <x v="7"/>
    <x v="2"/>
    <x v="7"/>
  </r>
  <r>
    <n v="29"/>
    <s v="Thüringer Rostbratwurst"/>
    <n v="12"/>
    <n v="6"/>
    <s v="50 bags x 30 sausgs."/>
    <n v="123.79"/>
    <n v="0"/>
    <n v="0"/>
    <n v="0"/>
    <n v="1"/>
    <x v="7"/>
    <x v="3"/>
    <x v="7"/>
  </r>
  <r>
    <n v="30"/>
    <s v="Nord-Ost Matjeshering"/>
    <n v="13"/>
    <n v="8"/>
    <s v="10 - 200 g glasses"/>
    <n v="25.89"/>
    <n v="10"/>
    <n v="0"/>
    <n v="15"/>
    <n v="0"/>
    <x v="7"/>
    <x v="4"/>
    <x v="7"/>
  </r>
  <r>
    <n v="31"/>
    <s v="Gorgonzola Telino"/>
    <n v="14"/>
    <n v="4"/>
    <s v="12 - 100 g pkgs"/>
    <n v="12.5"/>
    <n v="0"/>
    <n v="70"/>
    <n v="20"/>
    <n v="0"/>
    <x v="8"/>
    <x v="5"/>
    <x v="8"/>
  </r>
  <r>
    <n v="32"/>
    <s v="Mascarpone Fabioli"/>
    <n v="14"/>
    <n v="4"/>
    <s v="24 - 200 g pkgs."/>
    <n v="32"/>
    <n v="9"/>
    <n v="40"/>
    <n v="25"/>
    <n v="0"/>
    <x v="8"/>
    <x v="5"/>
    <x v="8"/>
  </r>
  <r>
    <n v="33"/>
    <s v="Geitost"/>
    <n v="15"/>
    <n v="4"/>
    <s v="500 g"/>
    <n v="2.5"/>
    <n v="112"/>
    <n v="0"/>
    <n v="20"/>
    <n v="0"/>
    <x v="9"/>
    <x v="5"/>
    <x v="9"/>
  </r>
  <r>
    <n v="34"/>
    <s v="Sasquatch Ale"/>
    <n v="16"/>
    <n v="1"/>
    <s v="24 - 12 oz bottles"/>
    <n v="14"/>
    <n v="111"/>
    <n v="0"/>
    <n v="15"/>
    <n v="0"/>
    <x v="1"/>
    <x v="0"/>
    <x v="1"/>
  </r>
  <r>
    <n v="35"/>
    <s v="Steeleye Stout"/>
    <n v="16"/>
    <n v="1"/>
    <s v="24 - 12 oz bottles"/>
    <n v="18"/>
    <n v="20"/>
    <n v="0"/>
    <n v="15"/>
    <n v="0"/>
    <x v="1"/>
    <x v="0"/>
    <x v="1"/>
  </r>
  <r>
    <n v="36"/>
    <s v="Inlagd Sill"/>
    <n v="17"/>
    <n v="8"/>
    <s v="24 - 250 g  jars"/>
    <n v="19"/>
    <n v="112"/>
    <n v="0"/>
    <n v="20"/>
    <n v="0"/>
    <x v="10"/>
    <x v="4"/>
    <x v="10"/>
  </r>
  <r>
    <n v="37"/>
    <s v="Gravad lax"/>
    <n v="17"/>
    <n v="8"/>
    <s v="12 - 500 g pkgs."/>
    <n v="26"/>
    <n v="11"/>
    <n v="50"/>
    <n v="25"/>
    <n v="0"/>
    <x v="10"/>
    <x v="4"/>
    <x v="10"/>
  </r>
  <r>
    <n v="38"/>
    <s v="Côte de Blaye"/>
    <n v="18"/>
    <n v="1"/>
    <s v="12 - 75 cl bottles"/>
    <n v="263.5"/>
    <n v="17"/>
    <n v="0"/>
    <n v="15"/>
    <n v="0"/>
    <x v="11"/>
    <x v="0"/>
    <x v="11"/>
  </r>
  <r>
    <n v="39"/>
    <s v="Chartreuse verte"/>
    <n v="18"/>
    <n v="1"/>
    <s v="750 cc per bottle"/>
    <n v="18"/>
    <n v="69"/>
    <n v="0"/>
    <n v="5"/>
    <n v="0"/>
    <x v="11"/>
    <x v="0"/>
    <x v="11"/>
  </r>
  <r>
    <n v="40"/>
    <s v="Boston Crab Meat"/>
    <n v="19"/>
    <n v="8"/>
    <s v="24 - 4 oz tins"/>
    <n v="18.399999999999999"/>
    <n v="123"/>
    <n v="0"/>
    <n v="30"/>
    <n v="0"/>
    <x v="1"/>
    <x v="4"/>
    <x v="1"/>
  </r>
  <r>
    <n v="41"/>
    <s v="Jack's New England Clam Chowder"/>
    <n v="19"/>
    <n v="8"/>
    <s v="12 - 12 oz cans"/>
    <n v="9.65"/>
    <n v="85"/>
    <n v="0"/>
    <n v="10"/>
    <n v="0"/>
    <x v="1"/>
    <x v="4"/>
    <x v="1"/>
  </r>
  <r>
    <n v="42"/>
    <s v="Singaporean Hokkien Fried Mee"/>
    <n v="20"/>
    <n v="5"/>
    <s v="32 - 1 kg pkgs."/>
    <n v="14"/>
    <n v="26"/>
    <n v="0"/>
    <n v="0"/>
    <n v="1"/>
    <x v="12"/>
    <x v="7"/>
    <x v="12"/>
  </r>
  <r>
    <n v="43"/>
    <s v="Ipoh Coffee"/>
    <n v="20"/>
    <n v="1"/>
    <s v="16 - 500 g tins"/>
    <n v="46"/>
    <n v="17"/>
    <n v="10"/>
    <n v="25"/>
    <n v="0"/>
    <x v="12"/>
    <x v="0"/>
    <x v="12"/>
  </r>
  <r>
    <n v="44"/>
    <s v="Gula Malacca"/>
    <n v="20"/>
    <n v="2"/>
    <s v="20 - 2 kg bags"/>
    <n v="19.45"/>
    <n v="27"/>
    <n v="0"/>
    <n v="15"/>
    <n v="0"/>
    <x v="12"/>
    <x v="1"/>
    <x v="12"/>
  </r>
  <r>
    <n v="45"/>
    <s v="Røgede sild"/>
    <n v="21"/>
    <n v="8"/>
    <s v="1k pkg."/>
    <n v="9.5"/>
    <n v="5"/>
    <n v="70"/>
    <n v="15"/>
    <n v="0"/>
    <x v="13"/>
    <x v="4"/>
    <x v="13"/>
  </r>
  <r>
    <n v="46"/>
    <s v="Spegesild"/>
    <n v="21"/>
    <n v="8"/>
    <s v="4 - 450 g glasses"/>
    <n v="12"/>
    <n v="95"/>
    <n v="0"/>
    <n v="0"/>
    <n v="0"/>
    <x v="13"/>
    <x v="4"/>
    <x v="13"/>
  </r>
  <r>
    <n v="47"/>
    <s v="Zaanse koeken"/>
    <n v="22"/>
    <n v="3"/>
    <s v="10 - 4 oz boxes"/>
    <n v="9.5"/>
    <n v="36"/>
    <n v="0"/>
    <n v="0"/>
    <n v="0"/>
    <x v="14"/>
    <x v="6"/>
    <x v="14"/>
  </r>
  <r>
    <n v="48"/>
    <s v="Chocolade"/>
    <n v="22"/>
    <n v="3"/>
    <s v="10 pkgs."/>
    <n v="12.75"/>
    <n v="15"/>
    <n v="70"/>
    <n v="25"/>
    <n v="0"/>
    <x v="14"/>
    <x v="6"/>
    <x v="14"/>
  </r>
  <r>
    <n v="49"/>
    <s v="Maxilaku"/>
    <n v="23"/>
    <n v="3"/>
    <s v="24 - 50 g pkgs."/>
    <n v="20"/>
    <n v="10"/>
    <n v="60"/>
    <n v="15"/>
    <n v="0"/>
    <x v="15"/>
    <x v="6"/>
    <x v="15"/>
  </r>
  <r>
    <n v="50"/>
    <s v="Valkoinen suklaa"/>
    <n v="23"/>
    <n v="3"/>
    <s v="12 - 100 g bars"/>
    <n v="16.25"/>
    <n v="65"/>
    <n v="0"/>
    <n v="30"/>
    <n v="0"/>
    <x v="15"/>
    <x v="6"/>
    <x v="15"/>
  </r>
  <r>
    <n v="51"/>
    <s v="Manjimup Dried Apples"/>
    <n v="24"/>
    <n v="7"/>
    <s v="50 - 300 g pkgs."/>
    <n v="53"/>
    <n v="20"/>
    <n v="0"/>
    <n v="10"/>
    <n v="0"/>
    <x v="4"/>
    <x v="2"/>
    <x v="4"/>
  </r>
  <r>
    <n v="52"/>
    <s v="Filo Mix"/>
    <n v="24"/>
    <n v="5"/>
    <s v="16 - 2 kg boxes"/>
    <n v="7"/>
    <n v="38"/>
    <n v="0"/>
    <n v="25"/>
    <n v="0"/>
    <x v="4"/>
    <x v="7"/>
    <x v="4"/>
  </r>
  <r>
    <n v="53"/>
    <s v="Perth Pasties"/>
    <n v="24"/>
    <n v="6"/>
    <s v="48 pieces"/>
    <n v="32.799999999999997"/>
    <n v="0"/>
    <n v="0"/>
    <n v="0"/>
    <n v="1"/>
    <x v="4"/>
    <x v="3"/>
    <x v="4"/>
  </r>
  <r>
    <n v="54"/>
    <s v="Tourtière"/>
    <n v="25"/>
    <n v="6"/>
    <s v="16 pies"/>
    <n v="7.45"/>
    <n v="21"/>
    <n v="0"/>
    <n v="10"/>
    <n v="0"/>
    <x v="16"/>
    <x v="3"/>
    <x v="16"/>
  </r>
  <r>
    <n v="55"/>
    <s v="Pâté chinois"/>
    <n v="25"/>
    <n v="6"/>
    <s v="24 boxes x 2 pies"/>
    <n v="24"/>
    <n v="115"/>
    <n v="0"/>
    <n v="20"/>
    <n v="0"/>
    <x v="16"/>
    <x v="3"/>
    <x v="16"/>
  </r>
  <r>
    <n v="56"/>
    <s v="Gnocchi di nonna Alice"/>
    <n v="26"/>
    <n v="5"/>
    <s v="24 - 250 g pkgs."/>
    <n v="38"/>
    <n v="21"/>
    <n v="10"/>
    <n v="30"/>
    <n v="0"/>
    <x v="8"/>
    <x v="7"/>
    <x v="8"/>
  </r>
  <r>
    <n v="57"/>
    <s v="Ravioli Angelo"/>
    <n v="26"/>
    <n v="5"/>
    <s v="24 - 250 g pkgs."/>
    <n v="19.5"/>
    <n v="36"/>
    <n v="0"/>
    <n v="20"/>
    <n v="0"/>
    <x v="8"/>
    <x v="7"/>
    <x v="8"/>
  </r>
  <r>
    <n v="58"/>
    <s v="Escargots de Bourgogne"/>
    <n v="27"/>
    <n v="8"/>
    <s v="24 pieces"/>
    <n v="13.25"/>
    <n v="62"/>
    <n v="0"/>
    <n v="20"/>
    <n v="0"/>
    <x v="11"/>
    <x v="4"/>
    <x v="11"/>
  </r>
  <r>
    <n v="59"/>
    <s v="Raclette Courdavault"/>
    <n v="28"/>
    <n v="4"/>
    <s v="5 kg pkg."/>
    <n v="55"/>
    <n v="79"/>
    <n v="0"/>
    <n v="0"/>
    <n v="0"/>
    <x v="11"/>
    <x v="5"/>
    <x v="11"/>
  </r>
  <r>
    <n v="60"/>
    <s v="Camembert Pierrot"/>
    <n v="28"/>
    <n v="4"/>
    <s v="15 - 300 g rounds"/>
    <n v="34"/>
    <n v="19"/>
    <n v="0"/>
    <n v="0"/>
    <n v="0"/>
    <x v="11"/>
    <x v="5"/>
    <x v="11"/>
  </r>
  <r>
    <n v="61"/>
    <s v="Sirop d'érable"/>
    <n v="29"/>
    <n v="2"/>
    <s v="24 - 500 ml bottles"/>
    <n v="28.5"/>
    <n v="113"/>
    <n v="0"/>
    <n v="25"/>
    <n v="0"/>
    <x v="16"/>
    <x v="1"/>
    <x v="16"/>
  </r>
  <r>
    <n v="62"/>
    <s v="Tarte au sucre"/>
    <n v="29"/>
    <n v="3"/>
    <s v="48 pies"/>
    <n v="49.3"/>
    <n v="17"/>
    <n v="0"/>
    <n v="0"/>
    <n v="0"/>
    <x v="16"/>
    <x v="6"/>
    <x v="16"/>
  </r>
  <r>
    <n v="63"/>
    <s v="Vegie-spread"/>
    <n v="7"/>
    <n v="2"/>
    <s v="15 - 625 g jars"/>
    <n v="43.9"/>
    <n v="24"/>
    <n v="0"/>
    <n v="5"/>
    <n v="0"/>
    <x v="4"/>
    <x v="1"/>
    <x v="4"/>
  </r>
  <r>
    <n v="64"/>
    <s v="Wimmers gute Semmelknödel"/>
    <n v="12"/>
    <n v="5"/>
    <s v="20 bags x 4 pieces"/>
    <n v="33.25"/>
    <n v="22"/>
    <n v="80"/>
    <n v="30"/>
    <n v="0"/>
    <x v="7"/>
    <x v="7"/>
    <x v="7"/>
  </r>
  <r>
    <n v="65"/>
    <s v="Louisiana Fiery Hot Pepper Sauce"/>
    <n v="2"/>
    <n v="2"/>
    <s v="32 - 8 oz bottles"/>
    <n v="21.05"/>
    <n v="76"/>
    <n v="0"/>
    <n v="0"/>
    <n v="0"/>
    <x v="1"/>
    <x v="1"/>
    <x v="1"/>
  </r>
  <r>
    <n v="66"/>
    <s v="Louisiana Hot Spiced Okra"/>
    <n v="2"/>
    <n v="2"/>
    <s v="24 - 8 oz jars"/>
    <n v="17"/>
    <n v="4"/>
    <n v="100"/>
    <n v="20"/>
    <n v="0"/>
    <x v="1"/>
    <x v="1"/>
    <x v="1"/>
  </r>
  <r>
    <n v="67"/>
    <s v="Laughing Lumberjack Lager"/>
    <n v="16"/>
    <n v="1"/>
    <s v="24 - 12 oz bottles"/>
    <n v="14"/>
    <n v="52"/>
    <n v="0"/>
    <n v="10"/>
    <n v="0"/>
    <x v="1"/>
    <x v="0"/>
    <x v="1"/>
  </r>
  <r>
    <n v="68"/>
    <s v="Scottish Longbreads"/>
    <n v="8"/>
    <n v="3"/>
    <s v="10 boxes x 8 pieces"/>
    <n v="12.5"/>
    <n v="6"/>
    <n v="10"/>
    <n v="15"/>
    <n v="0"/>
    <x v="0"/>
    <x v="6"/>
    <x v="0"/>
  </r>
  <r>
    <n v="69"/>
    <s v="Gudbrandsdalsost"/>
    <n v="15"/>
    <n v="4"/>
    <s v="10 kg pkg."/>
    <n v="36"/>
    <n v="26"/>
    <n v="0"/>
    <n v="15"/>
    <n v="0"/>
    <x v="9"/>
    <x v="5"/>
    <x v="9"/>
  </r>
  <r>
    <n v="70"/>
    <s v="Outback Lager"/>
    <n v="7"/>
    <n v="1"/>
    <s v="24 - 355 ml bottles"/>
    <n v="15"/>
    <n v="15"/>
    <n v="10"/>
    <n v="30"/>
    <n v="0"/>
    <x v="4"/>
    <x v="0"/>
    <x v="4"/>
  </r>
  <r>
    <n v="71"/>
    <s v="Fløtemysost"/>
    <n v="15"/>
    <n v="4"/>
    <s v="10 - 500 g pkgs."/>
    <n v="21.5"/>
    <n v="26"/>
    <n v="0"/>
    <n v="0"/>
    <n v="0"/>
    <x v="9"/>
    <x v="5"/>
    <x v="9"/>
  </r>
  <r>
    <n v="72"/>
    <s v="Mozzarella di Giovanni"/>
    <n v="14"/>
    <n v="4"/>
    <s v="24 - 200 g pkgs."/>
    <n v="34.799999999999997"/>
    <n v="14"/>
    <n v="0"/>
    <n v="0"/>
    <n v="0"/>
    <x v="8"/>
    <x v="5"/>
    <x v="8"/>
  </r>
  <r>
    <n v="73"/>
    <s v="Röd Kaviar"/>
    <n v="17"/>
    <n v="8"/>
    <s v="24 - 150 g jars"/>
    <n v="15"/>
    <n v="101"/>
    <n v="0"/>
    <n v="5"/>
    <n v="0"/>
    <x v="10"/>
    <x v="4"/>
    <x v="10"/>
  </r>
  <r>
    <n v="74"/>
    <s v="Longlife Tofu"/>
    <n v="4"/>
    <n v="7"/>
    <s v="5 kg pkg."/>
    <n v="10"/>
    <n v="4"/>
    <n v="20"/>
    <n v="5"/>
    <n v="0"/>
    <x v="2"/>
    <x v="2"/>
    <x v="2"/>
  </r>
  <r>
    <n v="75"/>
    <s v="Rhönbräu Klosterbier"/>
    <n v="12"/>
    <n v="1"/>
    <s v="24 - 0.5 l bottles"/>
    <n v="7.75"/>
    <n v="125"/>
    <n v="0"/>
    <n v="25"/>
    <n v="0"/>
    <x v="7"/>
    <x v="0"/>
    <x v="7"/>
  </r>
  <r>
    <n v="76"/>
    <s v="Lakkalikööri"/>
    <n v="23"/>
    <n v="1"/>
    <s v="500 ml"/>
    <n v="18"/>
    <n v="57"/>
    <n v="0"/>
    <n v="20"/>
    <n v="0"/>
    <x v="15"/>
    <x v="0"/>
    <x v="15"/>
  </r>
  <r>
    <n v="77"/>
    <s v="Original Frankfurter grüne Soße"/>
    <n v="12"/>
    <n v="2"/>
    <s v="12 boxes"/>
    <n v="13"/>
    <n v="32"/>
    <n v="0"/>
    <n v="15"/>
    <n v="0"/>
    <x v="7"/>
    <x v="1"/>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9D5BE5-8056-4ED7-8C17-E1664D799A6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C96" firstHeaderRow="1" firstDataRow="1" firstDataCol="1"/>
  <pivotFields count="14">
    <pivotField dataField="1" showAll="0"/>
    <pivotField axis="axisRow" showAll="0">
      <items count="90">
        <item x="85"/>
        <item x="39"/>
        <item x="59"/>
        <item x="55"/>
        <item x="25"/>
        <item x="76"/>
        <item x="15"/>
        <item x="46"/>
        <item x="48"/>
        <item x="66"/>
        <item x="31"/>
        <item x="78"/>
        <item x="10"/>
        <item x="5"/>
        <item x="32"/>
        <item x="72"/>
        <item x="57"/>
        <item x="41"/>
        <item x="58"/>
        <item x="9"/>
        <item x="52"/>
        <item x="68"/>
        <item x="14"/>
        <item x="17"/>
        <item x="86"/>
        <item x="70"/>
        <item x="47"/>
        <item x="60"/>
        <item x="36"/>
        <item x="71"/>
        <item x="79"/>
        <item x="18"/>
        <item x="2"/>
        <item x="8"/>
        <item x="64"/>
        <item x="34"/>
        <item x="42"/>
        <item x="44"/>
        <item x="88"/>
        <item x="53"/>
        <item x="75"/>
        <item x="74"/>
        <item x="26"/>
        <item x="82"/>
        <item x="28"/>
        <item x="67"/>
        <item x="38"/>
        <item x="22"/>
        <item x="80"/>
        <item x="49"/>
        <item x="24"/>
        <item x="77"/>
        <item x="69"/>
        <item x="37"/>
        <item x="11"/>
        <item x="43"/>
        <item x="54"/>
        <item x="50"/>
        <item x="12"/>
        <item x="62"/>
        <item x="21"/>
        <item x="73"/>
        <item x="13"/>
        <item x="30"/>
        <item x="29"/>
        <item x="6"/>
        <item x="27"/>
        <item x="65"/>
        <item x="45"/>
        <item x="56"/>
        <item x="51"/>
        <item x="87"/>
        <item x="20"/>
        <item x="4"/>
        <item x="40"/>
        <item x="84"/>
        <item x="1"/>
        <item x="23"/>
        <item x="33"/>
        <item x="81"/>
        <item x="61"/>
        <item x="3"/>
        <item x="0"/>
        <item x="35"/>
        <item x="16"/>
        <item x="7"/>
        <item x="19"/>
        <item x="83"/>
        <item x="63"/>
        <item t="default"/>
      </items>
    </pivotField>
    <pivotField showAll="0"/>
    <pivotField numFmtId="164" showAll="0"/>
    <pivotField numFmtId="164" showAll="0"/>
    <pivotField showAll="0"/>
    <pivotField showAll="0"/>
    <pivotField showAll="0"/>
    <pivotField showAll="0"/>
    <pivotField showAll="0"/>
    <pivotField showAll="0"/>
    <pivotField showAll="0"/>
    <pivotField showAll="0"/>
    <pivotField showAll="0"/>
  </pivotFields>
  <rowFields count="1">
    <field x="1"/>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t="grand">
      <x/>
    </i>
  </rowItems>
  <colItems count="1">
    <i/>
  </colItems>
  <dataFields count="1">
    <dataField name="Count of OrderID" fld="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6A75BF-26A4-462F-B4EF-3A30D7E642E3}"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ID">
  <location ref="L8:M10" firstHeaderRow="1" firstDataRow="1" firstDataCol="1"/>
  <pivotFields count="14">
    <pivotField showAll="0"/>
    <pivotField showAll="0"/>
    <pivotField showAll="0"/>
    <pivotField showAll="0"/>
    <pivotField showAll="0"/>
    <pivotField dataField="1" showAll="0"/>
    <pivotField axis="axisRow" showAll="0" measureFilter="1">
      <items count="90">
        <item x="85"/>
        <item x="39"/>
        <item x="59"/>
        <item x="55"/>
        <item x="25"/>
        <item x="76"/>
        <item x="15"/>
        <item x="46"/>
        <item x="48"/>
        <item x="66"/>
        <item x="31"/>
        <item x="78"/>
        <item x="10"/>
        <item x="5"/>
        <item x="32"/>
        <item x="72"/>
        <item x="57"/>
        <item x="41"/>
        <item x="58"/>
        <item x="9"/>
        <item x="52"/>
        <item x="68"/>
        <item x="14"/>
        <item x="17"/>
        <item x="86"/>
        <item x="70"/>
        <item x="47"/>
        <item x="60"/>
        <item x="36"/>
        <item x="71"/>
        <item x="79"/>
        <item x="18"/>
        <item x="2"/>
        <item x="8"/>
        <item x="64"/>
        <item x="34"/>
        <item x="42"/>
        <item x="44"/>
        <item x="88"/>
        <item x="53"/>
        <item x="75"/>
        <item x="74"/>
        <item x="26"/>
        <item x="82"/>
        <item x="28"/>
        <item x="67"/>
        <item x="38"/>
        <item x="22"/>
        <item x="80"/>
        <item x="49"/>
        <item x="24"/>
        <item x="77"/>
        <item x="69"/>
        <item x="37"/>
        <item x="11"/>
        <item x="43"/>
        <item x="54"/>
        <item x="50"/>
        <item x="12"/>
        <item x="62"/>
        <item x="21"/>
        <item x="73"/>
        <item x="13"/>
        <item x="30"/>
        <item x="29"/>
        <item x="6"/>
        <item x="27"/>
        <item x="65"/>
        <item x="45"/>
        <item x="56"/>
        <item x="51"/>
        <item x="87"/>
        <item x="20"/>
        <item x="4"/>
        <item x="40"/>
        <item x="84"/>
        <item x="1"/>
        <item x="23"/>
        <item x="33"/>
        <item x="81"/>
        <item x="61"/>
        <item x="3"/>
        <item x="0"/>
        <item x="35"/>
        <item x="16"/>
        <item x="7"/>
        <item x="19"/>
        <item x="83"/>
        <item x="63"/>
        <item t="default"/>
      </items>
    </pivotField>
    <pivotField showAll="0"/>
    <pivotField showAll="0"/>
    <pivotField showAll="0"/>
    <pivotField showAll="0"/>
    <pivotField showAll="0"/>
    <pivotField showAll="0"/>
    <pivotField showAll="0"/>
  </pivotFields>
  <rowFields count="1">
    <field x="6"/>
  </rowFields>
  <rowItems count="2">
    <i>
      <x v="60"/>
    </i>
    <i t="grand">
      <x/>
    </i>
  </rowItems>
  <colItems count="1">
    <i/>
  </colItems>
  <dataFields count="1">
    <dataField name="Sum of Total_sales" fld="5" baseField="0" baseItem="0"/>
  </dataFields>
  <pivotTableStyleInfo name="PivotStyleLight16" showRowHeaders="1" showColHeaders="1" showRowStripes="0" showColStripes="0" showLastColumn="1"/>
  <filters count="1">
    <filter fld="6" type="sum" evalOrder="-1" id="1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F8A736-3C11-42DC-A112-ECC0305BF692}"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ountry / City">
  <location ref="F6:G98" firstHeaderRow="1" firstDataRow="1" firstDataCol="1"/>
  <pivotFields count="14">
    <pivotField showAll="0"/>
    <pivotField showAll="0"/>
    <pivotField showAll="0"/>
    <pivotField showAll="0"/>
    <pivotField showAll="0"/>
    <pivotField dataField="1" showAll="0"/>
    <pivotField showAll="0"/>
    <pivotField axis="axisRow" showAll="0">
      <items count="22">
        <item x="20"/>
        <item x="6"/>
        <item x="3"/>
        <item x="2"/>
        <item x="16"/>
        <item x="17"/>
        <item x="10"/>
        <item x="0"/>
        <item x="1"/>
        <item x="14"/>
        <item x="11"/>
        <item x="7"/>
        <item x="19"/>
        <item x="18"/>
        <item x="15"/>
        <item x="12"/>
        <item x="9"/>
        <item x="4"/>
        <item x="13"/>
        <item x="8"/>
        <item x="5"/>
        <item t="default"/>
      </items>
    </pivotField>
    <pivotField axis="axisRow" showAll="0">
      <items count="71">
        <item x="46"/>
        <item x="12"/>
        <item x="33"/>
        <item x="48"/>
        <item x="47"/>
        <item x="26"/>
        <item x="21"/>
        <item x="67"/>
        <item x="5"/>
        <item x="38"/>
        <item x="13"/>
        <item x="37"/>
        <item x="62"/>
        <item x="55"/>
        <item x="66"/>
        <item x="57"/>
        <item x="17"/>
        <item x="4"/>
        <item x="45"/>
        <item x="30"/>
        <item x="36"/>
        <item x="20"/>
        <item x="50"/>
        <item x="61"/>
        <item x="24"/>
        <item x="6"/>
        <item x="9"/>
        <item x="65"/>
        <item x="53"/>
        <item x="63"/>
        <item x="42"/>
        <item x="11"/>
        <item x="19"/>
        <item x="22"/>
        <item x="54"/>
        <item x="39"/>
        <item x="28"/>
        <item x="23"/>
        <item x="3"/>
        <item x="25"/>
        <item x="60"/>
        <item x="40"/>
        <item x="10"/>
        <item x="41"/>
        <item x="16"/>
        <item x="1"/>
        <item x="35"/>
        <item x="15"/>
        <item x="68"/>
        <item x="34"/>
        <item x="27"/>
        <item x="0"/>
        <item x="7"/>
        <item x="2"/>
        <item x="44"/>
        <item x="8"/>
        <item x="64"/>
        <item x="29"/>
        <item x="18"/>
        <item x="32"/>
        <item x="51"/>
        <item x="14"/>
        <item x="31"/>
        <item x="56"/>
        <item x="43"/>
        <item x="52"/>
        <item x="59"/>
        <item x="69"/>
        <item x="58"/>
        <item x="49"/>
        <item t="default"/>
      </items>
    </pivotField>
    <pivotField showAll="0"/>
    <pivotField showAll="0"/>
    <pivotField showAll="0"/>
    <pivotField showAll="0"/>
    <pivotField showAll="0"/>
  </pivotFields>
  <rowFields count="2">
    <field x="7"/>
    <field x="8"/>
  </rowFields>
  <rowItems count="92">
    <i>
      <x/>
    </i>
    <i r="1">
      <x v="13"/>
    </i>
    <i>
      <x v="1"/>
    </i>
    <i r="1">
      <x v="26"/>
    </i>
    <i r="1">
      <x v="54"/>
    </i>
    <i>
      <x v="2"/>
    </i>
    <i r="1">
      <x v="12"/>
    </i>
    <i r="1">
      <x v="17"/>
    </i>
    <i>
      <x v="3"/>
    </i>
    <i r="1">
      <x v="15"/>
    </i>
    <i r="1">
      <x v="52"/>
    </i>
    <i r="1">
      <x v="53"/>
    </i>
    <i r="1">
      <x v="57"/>
    </i>
    <i>
      <x v="4"/>
    </i>
    <i r="1">
      <x v="43"/>
    </i>
    <i r="1">
      <x v="65"/>
    </i>
    <i r="1">
      <x v="66"/>
    </i>
    <i>
      <x v="5"/>
    </i>
    <i r="1">
      <x v="3"/>
    </i>
    <i r="1">
      <x v="30"/>
    </i>
    <i>
      <x v="6"/>
    </i>
    <i r="1">
      <x v="27"/>
    </i>
    <i r="1">
      <x v="47"/>
    </i>
    <i>
      <x v="7"/>
    </i>
    <i r="1">
      <x v="34"/>
    </i>
    <i r="1">
      <x v="38"/>
    </i>
    <i r="1">
      <x v="41"/>
    </i>
    <i r="1">
      <x v="46"/>
    </i>
    <i r="1">
      <x v="48"/>
    </i>
    <i r="1">
      <x v="51"/>
    </i>
    <i r="1">
      <x v="61"/>
    </i>
    <i r="1">
      <x v="64"/>
    </i>
    <i r="1">
      <x v="67"/>
    </i>
    <i>
      <x v="8"/>
    </i>
    <i r="1">
      <x/>
    </i>
    <i r="1">
      <x v="7"/>
    </i>
    <i r="1">
      <x v="11"/>
    </i>
    <i r="1">
      <x v="21"/>
    </i>
    <i r="1">
      <x v="24"/>
    </i>
    <i r="1">
      <x v="31"/>
    </i>
    <i r="1">
      <x v="33"/>
    </i>
    <i r="1">
      <x v="40"/>
    </i>
    <i r="1">
      <x v="44"/>
    </i>
    <i r="1">
      <x v="45"/>
    </i>
    <i r="1">
      <x v="62"/>
    </i>
    <i>
      <x v="9"/>
    </i>
    <i r="1">
      <x v="19"/>
    </i>
    <i>
      <x v="10"/>
    </i>
    <i r="1">
      <x v="6"/>
    </i>
    <i r="1">
      <x v="50"/>
    </i>
    <i r="1">
      <x v="63"/>
    </i>
    <i>
      <x v="11"/>
    </i>
    <i r="1">
      <x v="42"/>
    </i>
    <i>
      <x v="12"/>
    </i>
    <i r="1">
      <x v="60"/>
    </i>
    <i>
      <x v="13"/>
    </i>
    <i r="1">
      <x v="69"/>
    </i>
    <i>
      <x v="14"/>
    </i>
    <i r="1">
      <x v="35"/>
    </i>
    <i>
      <x v="15"/>
    </i>
    <i r="1">
      <x v="4"/>
    </i>
    <i r="1">
      <x v="39"/>
    </i>
    <i r="1">
      <x v="59"/>
    </i>
    <i>
      <x v="16"/>
    </i>
    <i r="1">
      <x v="10"/>
    </i>
    <i r="1">
      <x v="37"/>
    </i>
    <i>
      <x v="17"/>
    </i>
    <i r="1">
      <x v="8"/>
    </i>
    <i r="1">
      <x v="25"/>
    </i>
    <i>
      <x v="18"/>
    </i>
    <i r="1">
      <x v="18"/>
    </i>
    <i r="1">
      <x v="20"/>
    </i>
    <i r="1">
      <x v="36"/>
    </i>
    <i>
      <x v="19"/>
    </i>
    <i r="1">
      <x v="1"/>
    </i>
    <i r="1">
      <x v="2"/>
    </i>
    <i r="1">
      <x v="9"/>
    </i>
    <i r="1">
      <x v="14"/>
    </i>
    <i r="1">
      <x v="22"/>
    </i>
    <i r="1">
      <x v="23"/>
    </i>
    <i r="1">
      <x v="29"/>
    </i>
    <i r="1">
      <x v="32"/>
    </i>
    <i r="1">
      <x v="49"/>
    </i>
    <i r="1">
      <x v="56"/>
    </i>
    <i r="1">
      <x v="58"/>
    </i>
    <i r="1">
      <x v="68"/>
    </i>
    <i>
      <x v="20"/>
    </i>
    <i r="1">
      <x v="5"/>
    </i>
    <i r="1">
      <x v="16"/>
    </i>
    <i r="1">
      <x v="28"/>
    </i>
    <i r="1">
      <x v="55"/>
    </i>
    <i t="grand">
      <x/>
    </i>
  </rowItems>
  <colItems count="1">
    <i/>
  </colItems>
  <dataFields count="1">
    <dataField name="Sum of Total_sale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A64AE0-9020-4818-815F-44CFDBB3B31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ountry / City">
  <location ref="C6:D98" firstHeaderRow="1" firstDataRow="1" firstDataCol="1"/>
  <pivotFields count="14">
    <pivotField dataField="1" showAll="0"/>
    <pivotField showAll="0"/>
    <pivotField showAll="0"/>
    <pivotField numFmtId="164" showAll="0"/>
    <pivotField numFmtId="164" showAll="0"/>
    <pivotField showAll="0"/>
    <pivotField showAll="0"/>
    <pivotField showAll="0"/>
    <pivotField showAll="0"/>
    <pivotField showAll="0"/>
    <pivotField axis="axisRow" showAll="0">
      <items count="71">
        <item x="46"/>
        <item x="12"/>
        <item x="33"/>
        <item x="48"/>
        <item x="47"/>
        <item x="26"/>
        <item x="21"/>
        <item x="67"/>
        <item x="5"/>
        <item x="38"/>
        <item x="13"/>
        <item x="37"/>
        <item x="62"/>
        <item x="55"/>
        <item x="66"/>
        <item x="57"/>
        <item x="17"/>
        <item x="4"/>
        <item x="45"/>
        <item x="30"/>
        <item x="36"/>
        <item x="20"/>
        <item x="50"/>
        <item x="61"/>
        <item x="24"/>
        <item x="6"/>
        <item x="9"/>
        <item x="65"/>
        <item x="53"/>
        <item x="63"/>
        <item x="42"/>
        <item x="11"/>
        <item x="19"/>
        <item x="22"/>
        <item x="54"/>
        <item x="39"/>
        <item x="28"/>
        <item x="23"/>
        <item x="3"/>
        <item x="25"/>
        <item x="60"/>
        <item x="40"/>
        <item x="10"/>
        <item x="41"/>
        <item x="16"/>
        <item x="1"/>
        <item x="35"/>
        <item x="15"/>
        <item x="68"/>
        <item x="34"/>
        <item x="27"/>
        <item x="0"/>
        <item x="7"/>
        <item x="2"/>
        <item x="44"/>
        <item x="8"/>
        <item x="64"/>
        <item x="29"/>
        <item x="18"/>
        <item x="32"/>
        <item x="51"/>
        <item x="14"/>
        <item x="31"/>
        <item x="56"/>
        <item x="43"/>
        <item x="52"/>
        <item x="59"/>
        <item x="69"/>
        <item x="58"/>
        <item x="49"/>
        <item t="default"/>
      </items>
    </pivotField>
    <pivotField showAll="0"/>
    <pivotField showAll="0"/>
    <pivotField axis="axisRow" showAll="0">
      <items count="22">
        <item x="20"/>
        <item x="6"/>
        <item x="3"/>
        <item x="2"/>
        <item x="16"/>
        <item x="17"/>
        <item x="10"/>
        <item x="0"/>
        <item x="1"/>
        <item x="14"/>
        <item x="11"/>
        <item x="7"/>
        <item x="19"/>
        <item x="18"/>
        <item x="15"/>
        <item x="12"/>
        <item x="9"/>
        <item x="4"/>
        <item x="13"/>
        <item x="8"/>
        <item x="5"/>
        <item t="default"/>
      </items>
    </pivotField>
  </pivotFields>
  <rowFields count="2">
    <field x="13"/>
    <field x="10"/>
  </rowFields>
  <rowItems count="92">
    <i>
      <x/>
    </i>
    <i r="1">
      <x v="13"/>
    </i>
    <i>
      <x v="1"/>
    </i>
    <i r="1">
      <x v="26"/>
    </i>
    <i r="1">
      <x v="54"/>
    </i>
    <i>
      <x v="2"/>
    </i>
    <i r="1">
      <x v="12"/>
    </i>
    <i r="1">
      <x v="17"/>
    </i>
    <i>
      <x v="3"/>
    </i>
    <i r="1">
      <x v="15"/>
    </i>
    <i r="1">
      <x v="52"/>
    </i>
    <i r="1">
      <x v="53"/>
    </i>
    <i r="1">
      <x v="57"/>
    </i>
    <i>
      <x v="4"/>
    </i>
    <i r="1">
      <x v="43"/>
    </i>
    <i r="1">
      <x v="65"/>
    </i>
    <i r="1">
      <x v="66"/>
    </i>
    <i>
      <x v="5"/>
    </i>
    <i r="1">
      <x v="3"/>
    </i>
    <i r="1">
      <x v="30"/>
    </i>
    <i>
      <x v="6"/>
    </i>
    <i r="1">
      <x v="27"/>
    </i>
    <i r="1">
      <x v="47"/>
    </i>
    <i>
      <x v="7"/>
    </i>
    <i r="1">
      <x v="34"/>
    </i>
    <i r="1">
      <x v="38"/>
    </i>
    <i r="1">
      <x v="41"/>
    </i>
    <i r="1">
      <x v="46"/>
    </i>
    <i r="1">
      <x v="48"/>
    </i>
    <i r="1">
      <x v="51"/>
    </i>
    <i r="1">
      <x v="61"/>
    </i>
    <i r="1">
      <x v="64"/>
    </i>
    <i r="1">
      <x v="67"/>
    </i>
    <i>
      <x v="8"/>
    </i>
    <i r="1">
      <x/>
    </i>
    <i r="1">
      <x v="7"/>
    </i>
    <i r="1">
      <x v="11"/>
    </i>
    <i r="1">
      <x v="21"/>
    </i>
    <i r="1">
      <x v="24"/>
    </i>
    <i r="1">
      <x v="31"/>
    </i>
    <i r="1">
      <x v="33"/>
    </i>
    <i r="1">
      <x v="40"/>
    </i>
    <i r="1">
      <x v="44"/>
    </i>
    <i r="1">
      <x v="45"/>
    </i>
    <i r="1">
      <x v="62"/>
    </i>
    <i>
      <x v="9"/>
    </i>
    <i r="1">
      <x v="19"/>
    </i>
    <i>
      <x v="10"/>
    </i>
    <i r="1">
      <x v="6"/>
    </i>
    <i r="1">
      <x v="50"/>
    </i>
    <i r="1">
      <x v="63"/>
    </i>
    <i>
      <x v="11"/>
    </i>
    <i r="1">
      <x v="42"/>
    </i>
    <i>
      <x v="12"/>
    </i>
    <i r="1">
      <x v="60"/>
    </i>
    <i>
      <x v="13"/>
    </i>
    <i r="1">
      <x v="69"/>
    </i>
    <i>
      <x v="14"/>
    </i>
    <i r="1">
      <x v="35"/>
    </i>
    <i>
      <x v="15"/>
    </i>
    <i r="1">
      <x v="4"/>
    </i>
    <i r="1">
      <x v="39"/>
    </i>
    <i r="1">
      <x v="59"/>
    </i>
    <i>
      <x v="16"/>
    </i>
    <i r="1">
      <x v="10"/>
    </i>
    <i r="1">
      <x v="37"/>
    </i>
    <i>
      <x v="17"/>
    </i>
    <i r="1">
      <x v="8"/>
    </i>
    <i r="1">
      <x v="25"/>
    </i>
    <i>
      <x v="18"/>
    </i>
    <i r="1">
      <x v="18"/>
    </i>
    <i r="1">
      <x v="20"/>
    </i>
    <i r="1">
      <x v="36"/>
    </i>
    <i>
      <x v="19"/>
    </i>
    <i r="1">
      <x v="1"/>
    </i>
    <i r="1">
      <x v="2"/>
    </i>
    <i r="1">
      <x v="9"/>
    </i>
    <i r="1">
      <x v="14"/>
    </i>
    <i r="1">
      <x v="22"/>
    </i>
    <i r="1">
      <x v="23"/>
    </i>
    <i r="1">
      <x v="29"/>
    </i>
    <i r="1">
      <x v="32"/>
    </i>
    <i r="1">
      <x v="49"/>
    </i>
    <i r="1">
      <x v="56"/>
    </i>
    <i r="1">
      <x v="58"/>
    </i>
    <i r="1">
      <x v="68"/>
    </i>
    <i>
      <x v="20"/>
    </i>
    <i r="1">
      <x v="5"/>
    </i>
    <i r="1">
      <x v="16"/>
    </i>
    <i r="1">
      <x v="28"/>
    </i>
    <i r="1">
      <x v="55"/>
    </i>
    <i t="grand">
      <x/>
    </i>
  </rowItems>
  <colItems count="1">
    <i/>
  </colItems>
  <dataFields count="1">
    <dataField name="Count of OrderID" fld="0"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E465EC-96D0-4F17-AD6C-D5F7F656DAB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Preffered_Category">
  <location ref="H8:I18" firstHeaderRow="1" firstDataRow="1" firstDataCol="1"/>
  <pivotFields count="4">
    <pivotField dataField="1" showAll="0"/>
    <pivotField showAll="0"/>
    <pivotField showAll="0"/>
    <pivotField axis="axisRow" showAll="0">
      <items count="10">
        <item x="2"/>
        <item x="3"/>
        <item x="6"/>
        <item x="1"/>
        <item x="7"/>
        <item x="4"/>
        <item x="0"/>
        <item x="5"/>
        <item x="8"/>
        <item t="default"/>
      </items>
    </pivotField>
  </pivotFields>
  <rowFields count="1">
    <field x="3"/>
  </rowFields>
  <rowItems count="10">
    <i>
      <x/>
    </i>
    <i>
      <x v="1"/>
    </i>
    <i>
      <x v="2"/>
    </i>
    <i>
      <x v="3"/>
    </i>
    <i>
      <x v="4"/>
    </i>
    <i>
      <x v="5"/>
    </i>
    <i>
      <x v="6"/>
    </i>
    <i>
      <x v="7"/>
    </i>
    <i>
      <x v="8"/>
    </i>
    <i t="grand">
      <x/>
    </i>
  </rowItems>
  <colItems count="1">
    <i/>
  </colItems>
  <dataFields count="1">
    <dataField name="Count of CustomerId" fld="0" subtotal="count" baseField="0" baseItem="0"/>
  </dataFields>
  <chartFormats count="10">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3" count="1" selected="0">
            <x v="0"/>
          </reference>
        </references>
      </pivotArea>
    </chartFormat>
    <chartFormat chart="10" format="2">
      <pivotArea type="data" outline="0" fieldPosition="0">
        <references count="2">
          <reference field="4294967294" count="1" selected="0">
            <x v="0"/>
          </reference>
          <reference field="3" count="1" selected="0">
            <x v="1"/>
          </reference>
        </references>
      </pivotArea>
    </chartFormat>
    <chartFormat chart="10" format="3">
      <pivotArea type="data" outline="0" fieldPosition="0">
        <references count="2">
          <reference field="4294967294" count="1" selected="0">
            <x v="0"/>
          </reference>
          <reference field="3" count="1" selected="0">
            <x v="2"/>
          </reference>
        </references>
      </pivotArea>
    </chartFormat>
    <chartFormat chart="10" format="4">
      <pivotArea type="data" outline="0" fieldPosition="0">
        <references count="2">
          <reference field="4294967294" count="1" selected="0">
            <x v="0"/>
          </reference>
          <reference field="3" count="1" selected="0">
            <x v="3"/>
          </reference>
        </references>
      </pivotArea>
    </chartFormat>
    <chartFormat chart="10" format="5">
      <pivotArea type="data" outline="0" fieldPosition="0">
        <references count="2">
          <reference field="4294967294" count="1" selected="0">
            <x v="0"/>
          </reference>
          <reference field="3" count="1" selected="0">
            <x v="4"/>
          </reference>
        </references>
      </pivotArea>
    </chartFormat>
    <chartFormat chart="10" format="6">
      <pivotArea type="data" outline="0" fieldPosition="0">
        <references count="2">
          <reference field="4294967294" count="1" selected="0">
            <x v="0"/>
          </reference>
          <reference field="3" count="1" selected="0">
            <x v="5"/>
          </reference>
        </references>
      </pivotArea>
    </chartFormat>
    <chartFormat chart="10" format="7">
      <pivotArea type="data" outline="0" fieldPosition="0">
        <references count="2">
          <reference field="4294967294" count="1" selected="0">
            <x v="0"/>
          </reference>
          <reference field="3" count="1" selected="0">
            <x v="6"/>
          </reference>
        </references>
      </pivotArea>
    </chartFormat>
    <chartFormat chart="10" format="8">
      <pivotArea type="data" outline="0" fieldPosition="0">
        <references count="2">
          <reference field="4294967294" count="1" selected="0">
            <x v="0"/>
          </reference>
          <reference field="3" count="1" selected="0">
            <x v="7"/>
          </reference>
        </references>
      </pivotArea>
    </chartFormat>
    <chartFormat chart="10" format="9">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68E3B5-7300-4722-A6BA-6880B1610D8A}"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9:Z101" firstHeaderRow="1" firstDataRow="1" firstDataCol="1"/>
  <pivotFields count="14">
    <pivotField showAll="0"/>
    <pivotField showAll="0"/>
    <pivotField showAll="0"/>
    <pivotField showAll="0"/>
    <pivotField showAll="0"/>
    <pivotField dataField="1" showAll="0"/>
    <pivotField showAll="0"/>
    <pivotField axis="axisRow" showAll="0">
      <items count="22">
        <item x="20"/>
        <item x="6"/>
        <item x="3"/>
        <item x="2"/>
        <item x="16"/>
        <item x="17"/>
        <item x="10"/>
        <item x="0"/>
        <item x="1"/>
        <item x="14"/>
        <item x="11"/>
        <item x="7"/>
        <item x="19"/>
        <item x="18"/>
        <item x="15"/>
        <item x="12"/>
        <item x="9"/>
        <item x="4"/>
        <item x="13"/>
        <item x="8"/>
        <item x="5"/>
        <item t="default"/>
      </items>
    </pivotField>
    <pivotField axis="axisRow" showAll="0">
      <items count="71">
        <item x="46"/>
        <item x="12"/>
        <item x="33"/>
        <item x="48"/>
        <item x="47"/>
        <item x="26"/>
        <item x="21"/>
        <item x="67"/>
        <item x="5"/>
        <item x="38"/>
        <item x="13"/>
        <item x="37"/>
        <item x="62"/>
        <item x="55"/>
        <item x="66"/>
        <item x="57"/>
        <item x="17"/>
        <item x="4"/>
        <item x="45"/>
        <item x="30"/>
        <item x="36"/>
        <item x="20"/>
        <item x="50"/>
        <item x="61"/>
        <item x="24"/>
        <item x="6"/>
        <item x="9"/>
        <item x="65"/>
        <item x="53"/>
        <item x="63"/>
        <item x="42"/>
        <item x="11"/>
        <item x="19"/>
        <item x="22"/>
        <item x="54"/>
        <item x="39"/>
        <item x="28"/>
        <item x="23"/>
        <item x="3"/>
        <item x="25"/>
        <item x="60"/>
        <item x="40"/>
        <item x="10"/>
        <item x="41"/>
        <item x="16"/>
        <item x="1"/>
        <item x="35"/>
        <item x="15"/>
        <item x="68"/>
        <item x="34"/>
        <item x="27"/>
        <item x="0"/>
        <item x="7"/>
        <item x="2"/>
        <item x="44"/>
        <item x="8"/>
        <item x="64"/>
        <item x="29"/>
        <item x="18"/>
        <item x="32"/>
        <item x="51"/>
        <item x="14"/>
        <item x="31"/>
        <item x="56"/>
        <item x="43"/>
        <item x="52"/>
        <item x="59"/>
        <item x="69"/>
        <item x="58"/>
        <item x="49"/>
        <item t="default"/>
      </items>
    </pivotField>
    <pivotField showAll="0"/>
    <pivotField showAll="0"/>
    <pivotField showAll="0"/>
    <pivotField showAll="0"/>
    <pivotField showAll="0"/>
  </pivotFields>
  <rowFields count="2">
    <field x="7"/>
    <field x="8"/>
  </rowFields>
  <rowItems count="92">
    <i>
      <x/>
    </i>
    <i r="1">
      <x v="13"/>
    </i>
    <i>
      <x v="1"/>
    </i>
    <i r="1">
      <x v="26"/>
    </i>
    <i r="1">
      <x v="54"/>
    </i>
    <i>
      <x v="2"/>
    </i>
    <i r="1">
      <x v="12"/>
    </i>
    <i r="1">
      <x v="17"/>
    </i>
    <i>
      <x v="3"/>
    </i>
    <i r="1">
      <x v="15"/>
    </i>
    <i r="1">
      <x v="52"/>
    </i>
    <i r="1">
      <x v="53"/>
    </i>
    <i r="1">
      <x v="57"/>
    </i>
    <i>
      <x v="4"/>
    </i>
    <i r="1">
      <x v="43"/>
    </i>
    <i r="1">
      <x v="65"/>
    </i>
    <i r="1">
      <x v="66"/>
    </i>
    <i>
      <x v="5"/>
    </i>
    <i r="1">
      <x v="3"/>
    </i>
    <i r="1">
      <x v="30"/>
    </i>
    <i>
      <x v="6"/>
    </i>
    <i r="1">
      <x v="27"/>
    </i>
    <i r="1">
      <x v="47"/>
    </i>
    <i>
      <x v="7"/>
    </i>
    <i r="1">
      <x v="34"/>
    </i>
    <i r="1">
      <x v="38"/>
    </i>
    <i r="1">
      <x v="41"/>
    </i>
    <i r="1">
      <x v="46"/>
    </i>
    <i r="1">
      <x v="48"/>
    </i>
    <i r="1">
      <x v="51"/>
    </i>
    <i r="1">
      <x v="61"/>
    </i>
    <i r="1">
      <x v="64"/>
    </i>
    <i r="1">
      <x v="67"/>
    </i>
    <i>
      <x v="8"/>
    </i>
    <i r="1">
      <x/>
    </i>
    <i r="1">
      <x v="7"/>
    </i>
    <i r="1">
      <x v="11"/>
    </i>
    <i r="1">
      <x v="21"/>
    </i>
    <i r="1">
      <x v="24"/>
    </i>
    <i r="1">
      <x v="31"/>
    </i>
    <i r="1">
      <x v="33"/>
    </i>
    <i r="1">
      <x v="40"/>
    </i>
    <i r="1">
      <x v="44"/>
    </i>
    <i r="1">
      <x v="45"/>
    </i>
    <i r="1">
      <x v="62"/>
    </i>
    <i>
      <x v="9"/>
    </i>
    <i r="1">
      <x v="19"/>
    </i>
    <i>
      <x v="10"/>
    </i>
    <i r="1">
      <x v="6"/>
    </i>
    <i r="1">
      <x v="50"/>
    </i>
    <i r="1">
      <x v="63"/>
    </i>
    <i>
      <x v="11"/>
    </i>
    <i r="1">
      <x v="42"/>
    </i>
    <i>
      <x v="12"/>
    </i>
    <i r="1">
      <x v="60"/>
    </i>
    <i>
      <x v="13"/>
    </i>
    <i r="1">
      <x v="69"/>
    </i>
    <i>
      <x v="14"/>
    </i>
    <i r="1">
      <x v="35"/>
    </i>
    <i>
      <x v="15"/>
    </i>
    <i r="1">
      <x v="4"/>
    </i>
    <i r="1">
      <x v="39"/>
    </i>
    <i r="1">
      <x v="59"/>
    </i>
    <i>
      <x v="16"/>
    </i>
    <i r="1">
      <x v="10"/>
    </i>
    <i r="1">
      <x v="37"/>
    </i>
    <i>
      <x v="17"/>
    </i>
    <i r="1">
      <x v="8"/>
    </i>
    <i r="1">
      <x v="25"/>
    </i>
    <i>
      <x v="18"/>
    </i>
    <i r="1">
      <x v="18"/>
    </i>
    <i r="1">
      <x v="20"/>
    </i>
    <i r="1">
      <x v="36"/>
    </i>
    <i>
      <x v="19"/>
    </i>
    <i r="1">
      <x v="1"/>
    </i>
    <i r="1">
      <x v="2"/>
    </i>
    <i r="1">
      <x v="9"/>
    </i>
    <i r="1">
      <x v="14"/>
    </i>
    <i r="1">
      <x v="22"/>
    </i>
    <i r="1">
      <x v="23"/>
    </i>
    <i r="1">
      <x v="29"/>
    </i>
    <i r="1">
      <x v="32"/>
    </i>
    <i r="1">
      <x v="49"/>
    </i>
    <i r="1">
      <x v="56"/>
    </i>
    <i r="1">
      <x v="58"/>
    </i>
    <i r="1">
      <x v="68"/>
    </i>
    <i>
      <x v="20"/>
    </i>
    <i r="1">
      <x v="5"/>
    </i>
    <i r="1">
      <x v="16"/>
    </i>
    <i r="1">
      <x v="28"/>
    </i>
    <i r="1">
      <x v="55"/>
    </i>
    <i t="grand">
      <x/>
    </i>
  </rowItems>
  <colItems count="1">
    <i/>
  </colItems>
  <dataFields count="1">
    <dataField name="Sum of Total_sale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87EA9DA-EFB3-4441-88FF-D103C81E1C21}"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Category name">
  <location ref="B21:C30" firstHeaderRow="1" firstDataRow="1" firstDataCol="1"/>
  <pivotFields count="14">
    <pivotField showAll="0"/>
    <pivotField showAll="0"/>
    <pivotField showAll="0"/>
    <pivotField showAll="0"/>
    <pivotField showAll="0"/>
    <pivotField dataField="1" showAll="0"/>
    <pivotField showAll="0"/>
    <pivotField showAll="0"/>
    <pivotField showAll="0"/>
    <pivotField showAll="0"/>
    <pivotField axis="axisRow" showAll="0">
      <items count="9">
        <item x="6"/>
        <item x="4"/>
        <item x="5"/>
        <item x="0"/>
        <item x="1"/>
        <item x="7"/>
        <item x="2"/>
        <item x="3"/>
        <item t="default"/>
      </items>
    </pivotField>
    <pivotField showAll="0"/>
    <pivotField showAll="0"/>
    <pivotField showAll="0"/>
  </pivotFields>
  <rowFields count="1">
    <field x="10"/>
  </rowFields>
  <rowItems count="9">
    <i>
      <x/>
    </i>
    <i>
      <x v="1"/>
    </i>
    <i>
      <x v="2"/>
    </i>
    <i>
      <x v="3"/>
    </i>
    <i>
      <x v="4"/>
    </i>
    <i>
      <x v="5"/>
    </i>
    <i>
      <x v="6"/>
    </i>
    <i>
      <x v="7"/>
    </i>
    <i t="grand">
      <x/>
    </i>
  </rowItems>
  <colItems count="1">
    <i/>
  </colItems>
  <dataFields count="1">
    <dataField name="Sum of Total_sales" fld="5" baseField="10" baseItem="0">
      <extLst>
        <ext xmlns:x14="http://schemas.microsoft.com/office/spreadsheetml/2009/9/main" uri="{E15A36E0-9728-4e99-A89B-3F7291B0FE68}">
          <x14:dataField pivotShowAs="rankDescending"/>
        </ext>
      </extLst>
    </dataField>
  </dataFields>
  <chartFormats count="3">
    <chartFormat chart="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F54B58A-D71F-47D5-A6DA-D2D8E902644D}"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Category name">
  <location ref="B9:C18" firstHeaderRow="1" firstDataRow="1" firstDataCol="1"/>
  <pivotFields count="14">
    <pivotField showAll="0"/>
    <pivotField showAll="0"/>
    <pivotField showAll="0"/>
    <pivotField showAll="0"/>
    <pivotField showAll="0"/>
    <pivotField dataField="1" showAll="0"/>
    <pivotField showAll="0"/>
    <pivotField showAll="0"/>
    <pivotField showAll="0"/>
    <pivotField showAll="0"/>
    <pivotField axis="axisRow" showAll="0">
      <items count="9">
        <item x="6"/>
        <item x="4"/>
        <item x="5"/>
        <item x="0"/>
        <item x="1"/>
        <item x="7"/>
        <item x="2"/>
        <item x="3"/>
        <item t="default"/>
      </items>
    </pivotField>
    <pivotField showAll="0"/>
    <pivotField showAll="0"/>
    <pivotField showAll="0"/>
  </pivotFields>
  <rowFields count="1">
    <field x="10"/>
  </rowFields>
  <rowItems count="9">
    <i>
      <x/>
    </i>
    <i>
      <x v="1"/>
    </i>
    <i>
      <x v="2"/>
    </i>
    <i>
      <x v="3"/>
    </i>
    <i>
      <x v="4"/>
    </i>
    <i>
      <x v="5"/>
    </i>
    <i>
      <x v="6"/>
    </i>
    <i>
      <x v="7"/>
    </i>
    <i t="grand">
      <x/>
    </i>
  </rowItems>
  <colItems count="1">
    <i/>
  </colItems>
  <dataFields count="1">
    <dataField name="Sum of Total_sales" fld="5"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A672CAC-9289-41AB-812A-7C56757F2646}"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E7:AF194" firstHeaderRow="1" firstDataRow="1" firstDataCol="1"/>
  <pivotFields count="14">
    <pivotField showAll="0"/>
    <pivotField showAll="0"/>
    <pivotField showAll="0"/>
    <pivotField showAll="0"/>
    <pivotField showAll="0"/>
    <pivotField dataField="1" showAll="0"/>
    <pivotField showAll="0"/>
    <pivotField axis="axisRow" showAll="0">
      <items count="22">
        <item x="20"/>
        <item x="6"/>
        <item x="3"/>
        <item x="2"/>
        <item x="16"/>
        <item x="17"/>
        <item x="10"/>
        <item x="0"/>
        <item x="1"/>
        <item x="14"/>
        <item x="11"/>
        <item x="7"/>
        <item x="19"/>
        <item x="18"/>
        <item x="15"/>
        <item x="12"/>
        <item x="9"/>
        <item x="4"/>
        <item x="13"/>
        <item x="8"/>
        <item x="5"/>
        <item t="default"/>
      </items>
    </pivotField>
    <pivotField showAll="0"/>
    <pivotField showAll="0"/>
    <pivotField axis="axisRow" showAll="0">
      <items count="9">
        <item x="6"/>
        <item x="4"/>
        <item x="5"/>
        <item x="0"/>
        <item x="1"/>
        <item x="7"/>
        <item x="2"/>
        <item x="3"/>
        <item t="default"/>
      </items>
    </pivotField>
    <pivotField showAll="0"/>
    <pivotField showAll="0"/>
    <pivotField showAll="0"/>
  </pivotFields>
  <rowFields count="2">
    <field x="7"/>
    <field x="10"/>
  </rowFields>
  <rowItems count="187">
    <i>
      <x/>
    </i>
    <i r="1">
      <x/>
    </i>
    <i r="1">
      <x v="1"/>
    </i>
    <i r="1">
      <x v="2"/>
    </i>
    <i r="1">
      <x v="3"/>
    </i>
    <i r="1">
      <x v="4"/>
    </i>
    <i r="1">
      <x v="6"/>
    </i>
    <i r="1">
      <x v="7"/>
    </i>
    <i>
      <x v="1"/>
    </i>
    <i r="1">
      <x/>
    </i>
    <i r="1">
      <x v="1"/>
    </i>
    <i r="1">
      <x v="2"/>
    </i>
    <i r="1">
      <x v="3"/>
    </i>
    <i r="1">
      <x v="4"/>
    </i>
    <i r="1">
      <x v="5"/>
    </i>
    <i r="1">
      <x v="6"/>
    </i>
    <i r="1">
      <x v="7"/>
    </i>
    <i>
      <x v="2"/>
    </i>
    <i r="1">
      <x/>
    </i>
    <i r="1">
      <x v="1"/>
    </i>
    <i r="1">
      <x v="2"/>
    </i>
    <i r="1">
      <x v="3"/>
    </i>
    <i r="1">
      <x v="4"/>
    </i>
    <i r="1">
      <x v="5"/>
    </i>
    <i r="1">
      <x v="6"/>
    </i>
    <i r="1">
      <x v="7"/>
    </i>
    <i>
      <x v="3"/>
    </i>
    <i r="1">
      <x/>
    </i>
    <i r="1">
      <x v="1"/>
    </i>
    <i r="1">
      <x v="2"/>
    </i>
    <i r="1">
      <x v="3"/>
    </i>
    <i r="1">
      <x v="4"/>
    </i>
    <i r="1">
      <x v="5"/>
    </i>
    <i r="1">
      <x v="6"/>
    </i>
    <i r="1">
      <x v="7"/>
    </i>
    <i>
      <x v="4"/>
    </i>
    <i r="1">
      <x/>
    </i>
    <i r="1">
      <x v="1"/>
    </i>
    <i r="1">
      <x v="2"/>
    </i>
    <i r="1">
      <x v="3"/>
    </i>
    <i r="1">
      <x v="4"/>
    </i>
    <i r="1">
      <x v="5"/>
    </i>
    <i r="1">
      <x v="6"/>
    </i>
    <i r="1">
      <x v="7"/>
    </i>
    <i>
      <x v="5"/>
    </i>
    <i r="1">
      <x/>
    </i>
    <i r="1">
      <x v="1"/>
    </i>
    <i r="1">
      <x v="2"/>
    </i>
    <i r="1">
      <x v="3"/>
    </i>
    <i r="1">
      <x v="4"/>
    </i>
    <i r="1">
      <x v="5"/>
    </i>
    <i r="1">
      <x v="6"/>
    </i>
    <i r="1">
      <x v="7"/>
    </i>
    <i>
      <x v="6"/>
    </i>
    <i r="1">
      <x/>
    </i>
    <i r="1">
      <x v="1"/>
    </i>
    <i r="1">
      <x v="2"/>
    </i>
    <i r="1">
      <x v="3"/>
    </i>
    <i r="1">
      <x v="4"/>
    </i>
    <i r="1">
      <x v="5"/>
    </i>
    <i r="1">
      <x v="6"/>
    </i>
    <i r="1">
      <x v="7"/>
    </i>
    <i>
      <x v="7"/>
    </i>
    <i r="1">
      <x/>
    </i>
    <i r="1">
      <x v="1"/>
    </i>
    <i r="1">
      <x v="2"/>
    </i>
    <i r="1">
      <x v="3"/>
    </i>
    <i r="1">
      <x v="4"/>
    </i>
    <i r="1">
      <x v="5"/>
    </i>
    <i r="1">
      <x v="6"/>
    </i>
    <i r="1">
      <x v="7"/>
    </i>
    <i>
      <x v="8"/>
    </i>
    <i r="1">
      <x/>
    </i>
    <i r="1">
      <x v="1"/>
    </i>
    <i r="1">
      <x v="2"/>
    </i>
    <i r="1">
      <x v="3"/>
    </i>
    <i r="1">
      <x v="4"/>
    </i>
    <i r="1">
      <x v="5"/>
    </i>
    <i r="1">
      <x v="6"/>
    </i>
    <i r="1">
      <x v="7"/>
    </i>
    <i>
      <x v="9"/>
    </i>
    <i r="1">
      <x/>
    </i>
    <i r="1">
      <x v="1"/>
    </i>
    <i r="1">
      <x v="2"/>
    </i>
    <i r="1">
      <x v="3"/>
    </i>
    <i r="1">
      <x v="4"/>
    </i>
    <i r="1">
      <x v="5"/>
    </i>
    <i r="1">
      <x v="6"/>
    </i>
    <i r="1">
      <x v="7"/>
    </i>
    <i>
      <x v="10"/>
    </i>
    <i r="1">
      <x/>
    </i>
    <i r="1">
      <x v="1"/>
    </i>
    <i r="1">
      <x v="2"/>
    </i>
    <i r="1">
      <x v="3"/>
    </i>
    <i r="1">
      <x v="4"/>
    </i>
    <i r="1">
      <x v="5"/>
    </i>
    <i r="1">
      <x v="6"/>
    </i>
    <i r="1">
      <x v="7"/>
    </i>
    <i>
      <x v="11"/>
    </i>
    <i r="1">
      <x/>
    </i>
    <i r="1">
      <x v="1"/>
    </i>
    <i r="1">
      <x v="2"/>
    </i>
    <i r="1">
      <x v="3"/>
    </i>
    <i r="1">
      <x v="4"/>
    </i>
    <i r="1">
      <x v="5"/>
    </i>
    <i r="1">
      <x v="6"/>
    </i>
    <i r="1">
      <x v="7"/>
    </i>
    <i>
      <x v="12"/>
    </i>
    <i r="1">
      <x/>
    </i>
    <i r="1">
      <x v="1"/>
    </i>
    <i r="1">
      <x v="2"/>
    </i>
    <i r="1">
      <x v="3"/>
    </i>
    <i r="1">
      <x v="5"/>
    </i>
    <i r="1">
      <x v="6"/>
    </i>
    <i r="1">
      <x v="7"/>
    </i>
    <i>
      <x v="13"/>
    </i>
    <i r="1">
      <x/>
    </i>
    <i r="1">
      <x v="1"/>
    </i>
    <i r="1">
      <x v="2"/>
    </i>
    <i r="1">
      <x v="3"/>
    </i>
    <i r="1">
      <x v="5"/>
    </i>
    <i r="1">
      <x v="6"/>
    </i>
    <i r="1">
      <x v="7"/>
    </i>
    <i>
      <x v="14"/>
    </i>
    <i r="1">
      <x/>
    </i>
    <i r="1">
      <x v="1"/>
    </i>
    <i r="1">
      <x v="2"/>
    </i>
    <i r="1">
      <x v="3"/>
    </i>
    <i r="1">
      <x v="4"/>
    </i>
    <i r="1">
      <x v="5"/>
    </i>
    <i r="1">
      <x v="6"/>
    </i>
    <i r="1">
      <x v="7"/>
    </i>
    <i>
      <x v="15"/>
    </i>
    <i r="1">
      <x/>
    </i>
    <i r="1">
      <x v="1"/>
    </i>
    <i r="1">
      <x v="2"/>
    </i>
    <i r="1">
      <x v="3"/>
    </i>
    <i r="1">
      <x v="4"/>
    </i>
    <i r="1">
      <x v="5"/>
    </i>
    <i r="1">
      <x v="6"/>
    </i>
    <i r="1">
      <x v="7"/>
    </i>
    <i>
      <x v="16"/>
    </i>
    <i r="1">
      <x/>
    </i>
    <i r="1">
      <x v="1"/>
    </i>
    <i r="1">
      <x v="2"/>
    </i>
    <i r="1">
      <x v="3"/>
    </i>
    <i r="1">
      <x v="4"/>
    </i>
    <i r="1">
      <x v="5"/>
    </i>
    <i r="1">
      <x v="6"/>
    </i>
    <i r="1">
      <x v="7"/>
    </i>
    <i>
      <x v="17"/>
    </i>
    <i r="1">
      <x/>
    </i>
    <i r="1">
      <x v="1"/>
    </i>
    <i r="1">
      <x v="2"/>
    </i>
    <i r="1">
      <x v="3"/>
    </i>
    <i r="1">
      <x v="4"/>
    </i>
    <i r="1">
      <x v="5"/>
    </i>
    <i r="1">
      <x v="6"/>
    </i>
    <i r="1">
      <x v="7"/>
    </i>
    <i>
      <x v="18"/>
    </i>
    <i r="1">
      <x/>
    </i>
    <i r="1">
      <x v="1"/>
    </i>
    <i r="1">
      <x v="2"/>
    </i>
    <i r="1">
      <x v="3"/>
    </i>
    <i r="1">
      <x v="4"/>
    </i>
    <i r="1">
      <x v="5"/>
    </i>
    <i r="1">
      <x v="6"/>
    </i>
    <i r="1">
      <x v="7"/>
    </i>
    <i>
      <x v="19"/>
    </i>
    <i r="1">
      <x/>
    </i>
    <i r="1">
      <x v="1"/>
    </i>
    <i r="1">
      <x v="2"/>
    </i>
    <i r="1">
      <x v="3"/>
    </i>
    <i r="1">
      <x v="4"/>
    </i>
    <i r="1">
      <x v="5"/>
    </i>
    <i r="1">
      <x v="6"/>
    </i>
    <i r="1">
      <x v="7"/>
    </i>
    <i>
      <x v="20"/>
    </i>
    <i r="1">
      <x/>
    </i>
    <i r="1">
      <x v="1"/>
    </i>
    <i r="1">
      <x v="2"/>
    </i>
    <i r="1">
      <x v="3"/>
    </i>
    <i r="1">
      <x v="4"/>
    </i>
    <i r="1">
      <x v="5"/>
    </i>
    <i r="1">
      <x v="6"/>
    </i>
    <i r="1">
      <x v="7"/>
    </i>
    <i t="grand">
      <x/>
    </i>
  </rowItems>
  <colItems count="1">
    <i/>
  </colItems>
  <dataFields count="1">
    <dataField name="Sum of Total_sale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E6D79D6-F548-42B2-B391-4114A09D6C3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C7:AD29" firstHeaderRow="1" firstDataRow="1" firstDataCol="1"/>
  <pivotFields count="14">
    <pivotField dataField="1" showAll="0"/>
    <pivotField showAll="0"/>
    <pivotField showAll="0"/>
    <pivotField numFmtId="164" showAll="0"/>
    <pivotField numFmtId="164" showAll="0"/>
    <pivotField showAll="0"/>
    <pivotField showAll="0"/>
    <pivotField showAll="0"/>
    <pivotField showAll="0"/>
    <pivotField showAll="0"/>
    <pivotField showAll="0"/>
    <pivotField showAll="0"/>
    <pivotField showAll="0"/>
    <pivotField axis="axisRow" showAll="0">
      <items count="22">
        <item x="20"/>
        <item x="6"/>
        <item x="3"/>
        <item x="2"/>
        <item x="16"/>
        <item x="17"/>
        <item x="10"/>
        <item x="0"/>
        <item x="1"/>
        <item x="14"/>
        <item x="11"/>
        <item x="7"/>
        <item x="19"/>
        <item x="18"/>
        <item x="15"/>
        <item x="12"/>
        <item x="9"/>
        <item x="4"/>
        <item x="13"/>
        <item x="8"/>
        <item x="5"/>
        <item t="default"/>
      </items>
    </pivotField>
  </pivotFields>
  <rowFields count="1">
    <field x="13"/>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4C621D7-FDA0-4DB1-87C4-4A66875FB02A}"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Customer segment">
  <location ref="G6:I10" firstHeaderRow="0" firstDataRow="1" firstDataCol="1"/>
  <pivotFields count="3">
    <pivotField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dataField="1" showAll="0"/>
    <pivotField axis="axisRow" showAll="0">
      <items count="4">
        <item x="1"/>
        <item x="2"/>
        <item x="0"/>
        <item t="default"/>
      </items>
    </pivotField>
  </pivotFields>
  <rowFields count="1">
    <field x="2"/>
  </rowFields>
  <rowItems count="4">
    <i>
      <x/>
    </i>
    <i>
      <x v="1"/>
    </i>
    <i>
      <x v="2"/>
    </i>
    <i t="grand">
      <x/>
    </i>
  </rowItems>
  <colFields count="1">
    <field x="-2"/>
  </colFields>
  <colItems count="2">
    <i>
      <x/>
    </i>
    <i i="1">
      <x v="1"/>
    </i>
  </colItems>
  <dataFields count="2">
    <dataField name="Average order per customer" fld="1" subtotal="average" baseField="2" baseItem="0"/>
    <dataField name="total ordres" fld="1" baseField="2" baseItem="0"/>
  </dataFields>
  <chartFormats count="2">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F2A995B-C86A-4B35-BCF7-9834F2A7A9BC}"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Title" colHeaderCaption="Country">
  <location ref="G11:J17" firstHeaderRow="1" firstDataRow="2" firstDataCol="1"/>
  <pivotFields count="18">
    <pivotField dataField="1" showAll="0"/>
    <pivotField showAll="0"/>
    <pivotField showAll="0"/>
    <pivotField showAll="0"/>
    <pivotField axis="axisRow" showAll="0">
      <items count="5">
        <item x="3"/>
        <item x="2"/>
        <item x="0"/>
        <item x="1"/>
        <item t="default"/>
      </items>
    </pivotField>
    <pivotField showAll="0"/>
    <pivotField numFmtId="14" showAll="0"/>
    <pivotField numFmtId="14" showAll="0"/>
    <pivotField showAll="0"/>
    <pivotField showAll="0"/>
    <pivotField showAll="0"/>
    <pivotField showAll="0"/>
    <pivotField axis="axisCol" showAll="0">
      <items count="3">
        <item x="1"/>
        <item x="0"/>
        <item t="default"/>
      </items>
    </pivotField>
    <pivotField showAll="0"/>
    <pivotField showAll="0"/>
    <pivotField showAll="0"/>
    <pivotField showAll="0"/>
    <pivotField showAll="0"/>
  </pivotFields>
  <rowFields count="1">
    <field x="4"/>
  </rowFields>
  <rowItems count="5">
    <i>
      <x/>
    </i>
    <i>
      <x v="1"/>
    </i>
    <i>
      <x v="2"/>
    </i>
    <i>
      <x v="3"/>
    </i>
    <i t="grand">
      <x/>
    </i>
  </rowItems>
  <colFields count="1">
    <field x="12"/>
  </colFields>
  <colItems count="3">
    <i>
      <x/>
    </i>
    <i>
      <x v="1"/>
    </i>
    <i t="grand">
      <x/>
    </i>
  </colItems>
  <dataFields count="1">
    <dataField name="Count of EmployeeID" fld="0" subtotal="count" baseField="4" baseItem="0"/>
  </dataFields>
  <chartFormats count="2">
    <chartFormat chart="4" format="0" series="1">
      <pivotArea type="data" outline="0" fieldPosition="0">
        <references count="2">
          <reference field="4294967294" count="1" selected="0">
            <x v="0"/>
          </reference>
          <reference field="12" count="1" selected="0">
            <x v="0"/>
          </reference>
        </references>
      </pivotArea>
    </chartFormat>
    <chartFormat chart="4" format="1"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BD08E15-986F-4A40-A6A3-546F152010FC}"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Title">
  <location ref="D11:E16" firstHeaderRow="1" firstDataRow="1" firstDataCol="1"/>
  <pivotFields count="18">
    <pivotField dataField="1" showAll="0"/>
    <pivotField showAll="0"/>
    <pivotField showAll="0"/>
    <pivotField showAll="0"/>
    <pivotField axis="axisRow" showAll="0">
      <items count="5">
        <item x="3"/>
        <item x="2"/>
        <item x="0"/>
        <item x="1"/>
        <item t="default"/>
      </items>
    </pivotField>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Count of EmployeeID" fld="0" subtotal="count" baseField="4" baseItem="0"/>
  </dataFields>
  <chartFormats count="1">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33F5220-5058-4EB9-B33D-CC65BA832298}"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ountry">
  <location ref="D19:E22" firstHeaderRow="1" firstDataRow="1" firstDataCol="1"/>
  <pivotFields count="18">
    <pivotField dataField="1" showAll="0"/>
    <pivotField showAll="0"/>
    <pivotField showAll="0"/>
    <pivotField showAll="0"/>
    <pivotField showAll="0"/>
    <pivotField showAll="0"/>
    <pivotField numFmtId="14" showAll="0"/>
    <pivotField numFmtId="14"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s>
  <rowFields count="1">
    <field x="12"/>
  </rowFields>
  <rowItems count="3">
    <i>
      <x/>
    </i>
    <i>
      <x v="1"/>
    </i>
    <i t="grand">
      <x/>
    </i>
  </rowItems>
  <colItems count="1">
    <i/>
  </colItems>
  <dataFields count="1">
    <dataField name="Count of EmployeeID" fld="0" subtotal="count" baseField="12"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78661A3-033F-44E7-9105-319FA0E88575}"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Title">
  <location ref="L10:M15" firstHeaderRow="1" firstDataRow="1" firstDataCol="1"/>
  <pivotFields count="18">
    <pivotField showAll="0"/>
    <pivotField showAll="0"/>
    <pivotField showAll="0"/>
    <pivotField showAll="0"/>
    <pivotField axis="axisRow" showAll="0">
      <items count="5">
        <item x="3"/>
        <item x="2"/>
        <item x="0"/>
        <item x="1"/>
        <item t="default"/>
      </items>
    </pivotField>
    <pivotField showAll="0"/>
    <pivotField numFmtId="14" showAll="0"/>
    <pivotField numFmtId="14" showAll="0"/>
    <pivotField showAll="0"/>
    <pivotField showAll="0"/>
    <pivotField showAll="0"/>
    <pivotField showAll="0"/>
    <pivotField showAll="0"/>
    <pivotField showAll="0"/>
    <pivotField showAll="0"/>
    <pivotField showAll="0"/>
    <pivotField showAll="0"/>
    <pivotField dataField="1" showAll="0"/>
  </pivotFields>
  <rowFields count="1">
    <field x="4"/>
  </rowFields>
  <rowItems count="5">
    <i>
      <x/>
    </i>
    <i>
      <x v="1"/>
    </i>
    <i>
      <x v="2"/>
    </i>
    <i>
      <x v="3"/>
    </i>
    <i t="grand">
      <x/>
    </i>
  </rowItems>
  <colItems count="1">
    <i/>
  </colItems>
  <dataFields count="1">
    <dataField name="Average of Hire year" fld="17" subtotal="average" baseField="4"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F1DD49A-69E5-4DDE-BB0D-F992FC9DF053}"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Hire year" colHeaderCaption="Title">
  <location ref="D10:I15" firstHeaderRow="1" firstDataRow="2" firstDataCol="1"/>
  <pivotFields count="18">
    <pivotField dataField="1" showAll="0"/>
    <pivotField showAll="0"/>
    <pivotField showAll="0"/>
    <pivotField showAll="0"/>
    <pivotField axis="axisCol" showAll="0">
      <items count="5">
        <item x="3"/>
        <item x="2"/>
        <item x="0"/>
        <item x="1"/>
        <item t="default"/>
      </items>
    </pivotField>
    <pivotField showAll="0"/>
    <pivotField numFmtId="14" showAll="0"/>
    <pivotField numFmtId="14"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s>
  <rowFields count="1">
    <field x="17"/>
  </rowFields>
  <rowItems count="4">
    <i>
      <x/>
    </i>
    <i>
      <x v="1"/>
    </i>
    <i>
      <x v="2"/>
    </i>
    <i t="grand">
      <x/>
    </i>
  </rowItems>
  <colFields count="1">
    <field x="4"/>
  </colFields>
  <colItems count="5">
    <i>
      <x/>
    </i>
    <i>
      <x v="1"/>
    </i>
    <i>
      <x v="2"/>
    </i>
    <i>
      <x v="3"/>
    </i>
    <i t="grand">
      <x/>
    </i>
  </colItems>
  <dataFields count="1">
    <dataField name="Count of EmployeeID" fld="0" subtotal="count" baseField="17" baseItem="0"/>
  </dataFields>
  <chartFormats count="4">
    <chartFormat chart="13" format="0" series="1">
      <pivotArea type="data" outline="0" fieldPosition="0">
        <references count="2">
          <reference field="4294967294" count="1" selected="0">
            <x v="0"/>
          </reference>
          <reference field="4" count="1" selected="0">
            <x v="0"/>
          </reference>
        </references>
      </pivotArea>
    </chartFormat>
    <chartFormat chart="13" format="1" series="1">
      <pivotArea type="data" outline="0" fieldPosition="0">
        <references count="2">
          <reference field="4294967294" count="1" selected="0">
            <x v="0"/>
          </reference>
          <reference field="4" count="1" selected="0">
            <x v="1"/>
          </reference>
        </references>
      </pivotArea>
    </chartFormat>
    <chartFormat chart="13" format="2" series="1">
      <pivotArea type="data" outline="0" fieldPosition="0">
        <references count="2">
          <reference field="4294967294" count="1" selected="0">
            <x v="0"/>
          </reference>
          <reference field="4" count="1" selected="0">
            <x v="2"/>
          </reference>
        </references>
      </pivotArea>
    </chartFormat>
    <chartFormat chart="13" format="3" series="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D3B6F18-8B1E-452E-B3BA-54BB2E9B07B6}"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title">
  <location ref="C10:D21" firstHeaderRow="1" firstDataRow="1" firstDataCol="1"/>
  <pivotFields count="18">
    <pivotField dataField="1" showAll="0"/>
    <pivotField showAll="0"/>
    <pivotField showAll="0"/>
    <pivotField showAll="0"/>
    <pivotField axis="axisRow" showAll="0">
      <items count="5">
        <item x="3"/>
        <item x="2"/>
        <item x="0"/>
        <item x="1"/>
        <item t="default"/>
      </items>
    </pivotField>
    <pivotField axis="axisRow" showAll="0">
      <items count="5">
        <item x="1"/>
        <item x="3"/>
        <item x="2"/>
        <item x="0"/>
        <item t="default"/>
      </items>
    </pivotField>
    <pivotField numFmtId="14" showAll="0"/>
    <pivotField numFmtId="14" showAll="0"/>
    <pivotField showAll="0"/>
    <pivotField showAll="0"/>
    <pivotField showAll="0"/>
    <pivotField showAll="0"/>
    <pivotField showAll="0"/>
    <pivotField showAll="0"/>
    <pivotField showAll="0"/>
    <pivotField showAll="0"/>
    <pivotField showAll="0"/>
    <pivotField showAll="0"/>
  </pivotFields>
  <rowFields count="2">
    <field x="4"/>
    <field x="5"/>
  </rowFields>
  <rowItems count="11">
    <i>
      <x/>
    </i>
    <i r="1">
      <x v="3"/>
    </i>
    <i>
      <x v="1"/>
    </i>
    <i r="1">
      <x v="1"/>
    </i>
    <i>
      <x v="2"/>
    </i>
    <i r="1">
      <x v="1"/>
    </i>
    <i r="1">
      <x v="2"/>
    </i>
    <i r="1">
      <x v="3"/>
    </i>
    <i>
      <x v="3"/>
    </i>
    <i r="1">
      <x/>
    </i>
    <i t="grand">
      <x/>
    </i>
  </rowItems>
  <colItems count="1">
    <i/>
  </colItems>
  <dataFields count="1">
    <dataField name="Count of EmployeeID" fld="0" subtotal="count" baseField="4"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CC8BD22-541E-4EFA-89E4-23FFC76D7E58}"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7:D34" firstHeaderRow="0" firstDataRow="1" firstDataCol="1"/>
  <pivotFields count="14">
    <pivotField showAll="0"/>
    <pivotField showAll="0"/>
    <pivotField showAll="0"/>
    <pivotField dataField="1" showAll="0"/>
    <pivotField showAll="0"/>
    <pivotField dataField="1" showAll="0"/>
    <pivotField showAll="0"/>
    <pivotField showAll="0"/>
    <pivotField showAll="0"/>
    <pivotField showAll="0"/>
    <pivotField showAll="0"/>
    <pivotField axis="axisRow" showAll="0">
      <items count="13">
        <item x="5"/>
        <item x="6"/>
        <item x="7"/>
        <item x="8"/>
        <item x="9"/>
        <item x="10"/>
        <item x="11"/>
        <item x="0"/>
        <item x="1"/>
        <item x="2"/>
        <item x="3"/>
        <item x="4"/>
        <item t="default"/>
      </items>
    </pivotField>
    <pivotField showAll="0"/>
    <pivotField axis="axisRow" showAll="0">
      <items count="4">
        <item x="0"/>
        <item x="1"/>
        <item x="2"/>
        <item t="default"/>
      </items>
    </pivotField>
  </pivotFields>
  <rowFields count="2">
    <field x="13"/>
    <field x="11"/>
  </rowFields>
  <rowItems count="27">
    <i>
      <x/>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t="grand">
      <x/>
    </i>
  </rowItems>
  <colFields count="1">
    <field x="-2"/>
  </colFields>
  <colItems count="2">
    <i>
      <x/>
    </i>
    <i i="1">
      <x v="1"/>
    </i>
  </colItems>
  <dataFields count="2">
    <dataField name="Sum of Quantity" fld="3" baseField="0" baseItem="0"/>
    <dataField name="Sum of Total_sales" fld="5" baseField="0" baseItem="0"/>
  </dataFields>
  <chartFormats count="2">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03D6F1C-90EC-4E2B-AB45-63130F6B96F6}"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upplier country">
  <location ref="B7:F25" firstHeaderRow="0" firstDataRow="1" firstDataCol="1"/>
  <pivotFields count="13">
    <pivotField showAll="0"/>
    <pivotField showAll="0"/>
    <pivotField dataField="1" showAll="0"/>
    <pivotField showAll="0"/>
    <pivotField showAll="0"/>
    <pivotField dataField="1" showAll="0"/>
    <pivotField showAll="0"/>
    <pivotField showAll="0"/>
    <pivotField showAll="0"/>
    <pivotField showAll="0"/>
    <pivotField axis="axisRow" showAll="0">
      <items count="18">
        <item x="4"/>
        <item x="6"/>
        <item x="16"/>
        <item x="13"/>
        <item x="15"/>
        <item x="11"/>
        <item x="7"/>
        <item x="8"/>
        <item x="2"/>
        <item x="14"/>
        <item x="9"/>
        <item x="12"/>
        <item x="3"/>
        <item x="10"/>
        <item x="5"/>
        <item x="0"/>
        <item x="1"/>
        <item t="default"/>
      </items>
    </pivotField>
    <pivotField showAll="0"/>
    <pivotField showAll="0"/>
  </pivotFields>
  <rowFields count="1">
    <field x="10"/>
  </rowFields>
  <rowItems count="18">
    <i>
      <x/>
    </i>
    <i>
      <x v="1"/>
    </i>
    <i>
      <x v="2"/>
    </i>
    <i>
      <x v="3"/>
    </i>
    <i>
      <x v="4"/>
    </i>
    <i>
      <x v="5"/>
    </i>
    <i>
      <x v="6"/>
    </i>
    <i>
      <x v="7"/>
    </i>
    <i>
      <x v="8"/>
    </i>
    <i>
      <x v="9"/>
    </i>
    <i>
      <x v="10"/>
    </i>
    <i>
      <x v="11"/>
    </i>
    <i>
      <x v="12"/>
    </i>
    <i>
      <x v="13"/>
    </i>
    <i>
      <x v="14"/>
    </i>
    <i>
      <x v="15"/>
    </i>
    <i>
      <x v="16"/>
    </i>
    <i t="grand">
      <x/>
    </i>
  </rowItems>
  <colFields count="1">
    <field x="-2"/>
  </colFields>
  <colItems count="4">
    <i>
      <x/>
    </i>
    <i i="1">
      <x v="1"/>
    </i>
    <i i="2">
      <x v="2"/>
    </i>
    <i i="3">
      <x v="3"/>
    </i>
  </colItems>
  <dataFields count="4">
    <dataField name="No of suppliers" fld="2" subtotal="count" baseField="10" baseItem="0"/>
    <dataField name="Average of UnitPrice" fld="5" subtotal="average" baseField="10" baseItem="0"/>
    <dataField name="Max of UnitPrice" fld="5" subtotal="max" baseField="10" baseItem="0"/>
    <dataField name="Min of UnitPrice" fld="5" subtotal="min" baseField="10" baseItem="0"/>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3145DAC-0D99-4135-9BE5-3AB4F066C554}"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ategory name">
  <location ref="I6:J15" firstHeaderRow="1" firstDataRow="1" firstDataCol="1"/>
  <pivotFields count="5">
    <pivotField showAll="0"/>
    <pivotField dataField="1" showAll="0"/>
    <pivotField showAll="0"/>
    <pivotField showAll="0">
      <items count="30">
        <item x="17"/>
        <item x="15"/>
        <item x="4"/>
        <item x="26"/>
        <item x="0"/>
        <item x="28"/>
        <item x="13"/>
        <item x="27"/>
        <item x="23"/>
        <item x="2"/>
        <item x="10"/>
        <item x="22"/>
        <item x="19"/>
        <item x="20"/>
        <item x="24"/>
        <item x="5"/>
        <item x="18"/>
        <item x="1"/>
        <item x="12"/>
        <item x="14"/>
        <item x="25"/>
        <item x="6"/>
        <item x="8"/>
        <item x="11"/>
        <item x="9"/>
        <item x="7"/>
        <item x="16"/>
        <item x="3"/>
        <item x="21"/>
        <item t="default"/>
      </items>
    </pivotField>
    <pivotField axis="axisRow" showAll="0">
      <items count="9">
        <item x="0"/>
        <item x="1"/>
        <item x="6"/>
        <item x="5"/>
        <item x="7"/>
        <item x="3"/>
        <item x="2"/>
        <item x="4"/>
        <item t="default"/>
      </items>
    </pivotField>
  </pivotFields>
  <rowFields count="1">
    <field x="4"/>
  </rowFields>
  <rowItems count="9">
    <i>
      <x/>
    </i>
    <i>
      <x v="1"/>
    </i>
    <i>
      <x v="2"/>
    </i>
    <i>
      <x v="3"/>
    </i>
    <i>
      <x v="4"/>
    </i>
    <i>
      <x v="5"/>
    </i>
    <i>
      <x v="6"/>
    </i>
    <i>
      <x v="7"/>
    </i>
    <i t="grand">
      <x/>
    </i>
  </rowItems>
  <colItems count="1">
    <i/>
  </colItems>
  <dataFields count="1">
    <dataField name="Count of SupplierID" fld="1" subtotal="count" baseField="4"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26E3B01C-EC50-466D-B4A4-35A5A1BA89AA}"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upplier country">
  <location ref="F7:O26" firstHeaderRow="1" firstDataRow="2" firstDataCol="1"/>
  <pivotFields count="13">
    <pivotField showAll="0"/>
    <pivotField showAll="0"/>
    <pivotField showAll="0"/>
    <pivotField showAll="0"/>
    <pivotField showAll="0"/>
    <pivotField dataField="1" showAll="0"/>
    <pivotField showAll="0"/>
    <pivotField showAll="0"/>
    <pivotField showAll="0"/>
    <pivotField showAll="0"/>
    <pivotField showAll="0"/>
    <pivotField axis="axisCol" showAll="0">
      <items count="9">
        <item x="0"/>
        <item x="1"/>
        <item x="6"/>
        <item x="5"/>
        <item x="7"/>
        <item x="3"/>
        <item x="2"/>
        <item x="4"/>
        <item t="default"/>
      </items>
    </pivotField>
    <pivotField axis="axisRow" showAll="0">
      <items count="18">
        <item x="4"/>
        <item x="6"/>
        <item x="16"/>
        <item x="13"/>
        <item x="15"/>
        <item x="11"/>
        <item x="7"/>
        <item x="8"/>
        <item x="2"/>
        <item x="14"/>
        <item x="9"/>
        <item x="12"/>
        <item x="3"/>
        <item x="10"/>
        <item x="5"/>
        <item x="0"/>
        <item x="1"/>
        <item t="default"/>
      </items>
    </pivotField>
  </pivotFields>
  <rowFields count="1">
    <field x="12"/>
  </rowFields>
  <rowItems count="18">
    <i>
      <x/>
    </i>
    <i>
      <x v="1"/>
    </i>
    <i>
      <x v="2"/>
    </i>
    <i>
      <x v="3"/>
    </i>
    <i>
      <x v="4"/>
    </i>
    <i>
      <x v="5"/>
    </i>
    <i>
      <x v="6"/>
    </i>
    <i>
      <x v="7"/>
    </i>
    <i>
      <x v="8"/>
    </i>
    <i>
      <x v="9"/>
    </i>
    <i>
      <x v="10"/>
    </i>
    <i>
      <x v="11"/>
    </i>
    <i>
      <x v="12"/>
    </i>
    <i>
      <x v="13"/>
    </i>
    <i>
      <x v="14"/>
    </i>
    <i>
      <x v="15"/>
    </i>
    <i>
      <x v="16"/>
    </i>
    <i t="grand">
      <x/>
    </i>
  </rowItems>
  <colFields count="1">
    <field x="11"/>
  </colFields>
  <colItems count="9">
    <i>
      <x/>
    </i>
    <i>
      <x v="1"/>
    </i>
    <i>
      <x v="2"/>
    </i>
    <i>
      <x v="3"/>
    </i>
    <i>
      <x v="4"/>
    </i>
    <i>
      <x v="5"/>
    </i>
    <i>
      <x v="6"/>
    </i>
    <i>
      <x v="7"/>
    </i>
    <i t="grand">
      <x/>
    </i>
  </colItems>
  <dataFields count="1">
    <dataField name="Average of UnitPrice" fld="5" subtotal="average" baseField="12" baseItem="0"/>
  </dataFields>
  <chartFormats count="8">
    <chartFormat chart="4" format="0" series="1">
      <pivotArea type="data" outline="0" fieldPosition="0">
        <references count="2">
          <reference field="4294967294" count="1" selected="0">
            <x v="0"/>
          </reference>
          <reference field="11" count="1" selected="0">
            <x v="0"/>
          </reference>
        </references>
      </pivotArea>
    </chartFormat>
    <chartFormat chart="4" format="1" series="1">
      <pivotArea type="data" outline="0" fieldPosition="0">
        <references count="2">
          <reference field="4294967294" count="1" selected="0">
            <x v="0"/>
          </reference>
          <reference field="11" count="1" selected="0">
            <x v="1"/>
          </reference>
        </references>
      </pivotArea>
    </chartFormat>
    <chartFormat chart="4" format="2" series="1">
      <pivotArea type="data" outline="0" fieldPosition="0">
        <references count="2">
          <reference field="4294967294" count="1" selected="0">
            <x v="0"/>
          </reference>
          <reference field="11" count="1" selected="0">
            <x v="2"/>
          </reference>
        </references>
      </pivotArea>
    </chartFormat>
    <chartFormat chart="4" format="3" series="1">
      <pivotArea type="data" outline="0" fieldPosition="0">
        <references count="2">
          <reference field="4294967294" count="1" selected="0">
            <x v="0"/>
          </reference>
          <reference field="11" count="1" selected="0">
            <x v="3"/>
          </reference>
        </references>
      </pivotArea>
    </chartFormat>
    <chartFormat chart="4" format="4" series="1">
      <pivotArea type="data" outline="0" fieldPosition="0">
        <references count="2">
          <reference field="4294967294" count="1" selected="0">
            <x v="0"/>
          </reference>
          <reference field="11" count="1" selected="0">
            <x v="4"/>
          </reference>
        </references>
      </pivotArea>
    </chartFormat>
    <chartFormat chart="4" format="5" series="1">
      <pivotArea type="data" outline="0" fieldPosition="0">
        <references count="2">
          <reference field="4294967294" count="1" selected="0">
            <x v="0"/>
          </reference>
          <reference field="11" count="1" selected="0">
            <x v="5"/>
          </reference>
        </references>
      </pivotArea>
    </chartFormat>
    <chartFormat chart="4" format="6" series="1">
      <pivotArea type="data" outline="0" fieldPosition="0">
        <references count="2">
          <reference field="4294967294" count="1" selected="0">
            <x v="0"/>
          </reference>
          <reference field="11" count="1" selected="0">
            <x v="6"/>
          </reference>
        </references>
      </pivotArea>
    </chartFormat>
    <chartFormat chart="4" format="7" series="1">
      <pivotArea type="data" outline="0" fieldPosition="0">
        <references count="2">
          <reference field="4294967294" count="1" selected="0">
            <x v="0"/>
          </reference>
          <reference field="1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E7A56912-6D11-4AC6-9900-FE02B18BA4BF}"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upplier country">
  <location ref="B7:D70" firstHeaderRow="0" firstDataRow="1" firstDataCol="1"/>
  <pivotFields count="13">
    <pivotField dataField="1" showAll="0"/>
    <pivotField showAll="0"/>
    <pivotField showAll="0"/>
    <pivotField showAll="0"/>
    <pivotField showAll="0"/>
    <pivotField dataField="1" showAll="0"/>
    <pivotField showAll="0"/>
    <pivotField showAll="0"/>
    <pivotField showAll="0"/>
    <pivotField showAll="0"/>
    <pivotField showAll="0"/>
    <pivotField axis="axisRow" showAll="0">
      <items count="9">
        <item x="0"/>
        <item x="1"/>
        <item x="6"/>
        <item x="5"/>
        <item x="7"/>
        <item x="3"/>
        <item x="2"/>
        <item x="4"/>
        <item t="default"/>
      </items>
    </pivotField>
    <pivotField axis="axisRow" showAll="0">
      <items count="18">
        <item x="4"/>
        <item x="6"/>
        <item x="16"/>
        <item x="13"/>
        <item x="15"/>
        <item x="11"/>
        <item x="7"/>
        <item x="8"/>
        <item x="2"/>
        <item x="14"/>
        <item x="9"/>
        <item x="12"/>
        <item x="3"/>
        <item x="10"/>
        <item x="5"/>
        <item x="0"/>
        <item x="1"/>
        <item t="default"/>
      </items>
    </pivotField>
  </pivotFields>
  <rowFields count="2">
    <field x="12"/>
    <field x="11"/>
  </rowFields>
  <rowItems count="63">
    <i>
      <x/>
    </i>
    <i r="1">
      <x/>
    </i>
    <i r="1">
      <x v="1"/>
    </i>
    <i r="1">
      <x v="2"/>
    </i>
    <i r="1">
      <x v="4"/>
    </i>
    <i r="1">
      <x v="5"/>
    </i>
    <i r="1">
      <x v="6"/>
    </i>
    <i r="1">
      <x v="7"/>
    </i>
    <i>
      <x v="1"/>
    </i>
    <i r="1">
      <x/>
    </i>
    <i>
      <x v="2"/>
    </i>
    <i r="1">
      <x v="1"/>
    </i>
    <i r="1">
      <x v="2"/>
    </i>
    <i r="1">
      <x v="5"/>
    </i>
    <i>
      <x v="3"/>
    </i>
    <i r="1">
      <x v="7"/>
    </i>
    <i>
      <x v="4"/>
    </i>
    <i r="1">
      <x/>
    </i>
    <i r="1">
      <x v="2"/>
    </i>
    <i>
      <x v="5"/>
    </i>
    <i r="1">
      <x/>
    </i>
    <i r="1">
      <x v="3"/>
    </i>
    <i r="1">
      <x v="7"/>
    </i>
    <i>
      <x v="6"/>
    </i>
    <i r="1">
      <x/>
    </i>
    <i r="1">
      <x v="1"/>
    </i>
    <i r="1">
      <x v="2"/>
    </i>
    <i r="1">
      <x v="4"/>
    </i>
    <i r="1">
      <x v="5"/>
    </i>
    <i r="1">
      <x v="6"/>
    </i>
    <i r="1">
      <x v="7"/>
    </i>
    <i>
      <x v="7"/>
    </i>
    <i r="1">
      <x v="3"/>
    </i>
    <i r="1">
      <x v="4"/>
    </i>
    <i>
      <x v="8"/>
    </i>
    <i r="1">
      <x v="1"/>
    </i>
    <i r="1">
      <x v="5"/>
    </i>
    <i r="1">
      <x v="6"/>
    </i>
    <i r="1">
      <x v="7"/>
    </i>
    <i>
      <x v="9"/>
    </i>
    <i r="1">
      <x v="2"/>
    </i>
    <i>
      <x v="10"/>
    </i>
    <i r="1">
      <x v="3"/>
    </i>
    <i>
      <x v="11"/>
    </i>
    <i r="1">
      <x/>
    </i>
    <i r="1">
      <x v="1"/>
    </i>
    <i r="1">
      <x v="4"/>
    </i>
    <i>
      <x v="12"/>
    </i>
    <i r="1">
      <x v="3"/>
    </i>
    <i>
      <x v="13"/>
    </i>
    <i r="1">
      <x v="7"/>
    </i>
    <i>
      <x v="14"/>
    </i>
    <i r="1">
      <x v="4"/>
    </i>
    <i>
      <x v="15"/>
    </i>
    <i r="1">
      <x/>
    </i>
    <i r="1">
      <x v="1"/>
    </i>
    <i r="1">
      <x v="2"/>
    </i>
    <i>
      <x v="16"/>
    </i>
    <i r="1">
      <x/>
    </i>
    <i r="1">
      <x v="1"/>
    </i>
    <i r="1">
      <x v="6"/>
    </i>
    <i r="1">
      <x v="7"/>
    </i>
    <i t="grand">
      <x/>
    </i>
  </rowItems>
  <colFields count="1">
    <field x="-2"/>
  </colFields>
  <colItems count="2">
    <i>
      <x/>
    </i>
    <i i="1">
      <x v="1"/>
    </i>
  </colItems>
  <dataFields count="2">
    <dataField name="Average of UnitPrice" fld="5" subtotal="average" baseField="12" baseItem="0"/>
    <dataField name="Count of ProductID" fld="0" subtotal="count"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18FDA91-3F77-4792-9E85-DF31268A377B}" autoFormatId="16" applyNumberFormats="0" applyBorderFormats="0" applyFontFormats="0" applyPatternFormats="0" applyAlignmentFormats="0" applyWidthHeightFormats="0">
  <queryTableRefresh nextId="5">
    <queryTableFields count="3">
      <queryTableField id="1" name="CategoryID" tableColumnId="1"/>
      <queryTableField id="2" name="CategoryName" tableColumnId="2"/>
      <queryTableField id="3" name="Description" tableColumnId="3"/>
    </queryTableFields>
    <queryTableDeletedFields count="1">
      <deletedField name="Picture"/>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5D97B518-C561-4416-B736-2D373C11A39C}" autoFormatId="16" applyNumberFormats="0" applyBorderFormats="0" applyFontFormats="0" applyPatternFormats="0" applyAlignmentFormats="0" applyWidthHeightFormats="0">
  <queryTableRefresh nextId="14">
    <queryTableFields count="10">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s>
    <queryTableDeletedFields count="3">
      <deletedField name="Column12"/>
      <deletedField name="Column13"/>
      <deletedField name="Column11"/>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D08E74E2-6DEB-4C2B-BEA3-EDA6E2E01EC2}" autoFormatId="16" applyNumberFormats="0" applyBorderFormats="0" applyFontFormats="0" applyPatternFormats="0" applyAlignmentFormats="0" applyWidthHeightFormats="0">
  <queryTableRefresh nextId="20" unboundColumnsRight="1">
    <queryTableFields count="18">
      <queryTableField id="1" name="EmployeeID" tableColumnId="1"/>
      <queryTableField id="2" name="LastName" tableColumnId="2"/>
      <queryTableField id="3" name="FirstName" tableColumnId="3"/>
      <queryTableField id="18" dataBound="0" tableColumnId="19"/>
      <queryTableField id="4" name="Title" tableColumnId="4"/>
      <queryTableField id="5" name="TitleOfCourtesy" tableColumnId="5"/>
      <queryTableField id="6" name="BirthDate" tableColumnId="6"/>
      <queryTableField id="7" name="HireDate" tableColumnId="7"/>
      <queryTableField id="8" name="Address" tableColumnId="8"/>
      <queryTableField id="9" name="City" tableColumnId="9"/>
      <queryTableField id="10" name="Region" tableColumnId="10"/>
      <queryTableField id="11" name="PostalCode" tableColumnId="11"/>
      <queryTableField id="12" name="Country" tableColumnId="12"/>
      <queryTableField id="13" name="HomePhone" tableColumnId="13"/>
      <queryTableField id="14" name="Extension" tableColumnId="14"/>
      <queryTableField id="16" name="Notes" tableColumnId="16"/>
      <queryTableField id="17" name="ReportsTo" tableColumnId="17"/>
      <queryTableField id="19" dataBound="0" tableColumnId="15"/>
    </queryTableFields>
    <queryTableDeletedFields count="1">
      <deletedField name="Photo"/>
    </queryTableDeleted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5" xr16:uid="{98FD865A-119C-45A3-830E-267723C79A8F}" autoFormatId="16" applyNumberFormats="0" applyBorderFormats="0" applyFontFormats="0" applyPatternFormats="0" applyAlignmentFormats="0" applyWidthHeightFormats="0">
  <queryTableRefresh nextId="20" unboundColumnsRight="3">
    <queryTableFields count="17">
      <queryTableField id="1" name="OrderID" tableColumnId="1"/>
      <queryTableField id="2" name="CustomerID" tableColumnId="2"/>
      <queryTableField id="3" name="EmployeeID" tableColumnId="3"/>
      <queryTableField id="4" name="OrderDate" tableColumnId="4"/>
      <queryTableField id="5" name="RequiredDate" tableColumnId="5"/>
      <queryTableField id="6" name="ShippedDate" tableColumnId="6"/>
      <queryTableField id="7" name="ShipVia" tableColumnId="7"/>
      <queryTableField id="8" name="Freight" tableColumnId="8"/>
      <queryTableField id="9" name="ShipName" tableColumnId="9"/>
      <queryTableField id="10" name="ShipAddress" tableColumnId="10"/>
      <queryTableField id="11" name="ShipCity" tableColumnId="11"/>
      <queryTableField id="12" name="ShipRegion" tableColumnId="12"/>
      <queryTableField id="13" name="ShipPostalCode" tableColumnId="13"/>
      <queryTableField id="14" name="ShipCountry" tableColumnId="14"/>
      <queryTableField id="17" dataBound="0" tableColumnId="15"/>
      <queryTableField id="18" dataBound="0" tableColumnId="16"/>
      <queryTableField id="19" dataBound="0" tableColumnId="1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4" xr16:uid="{E9378992-C49B-4A8F-B195-2C8BF45C3464}" autoFormatId="16" applyNumberFormats="0" applyBorderFormats="0" applyFontFormats="0" applyPatternFormats="0" applyAlignmentFormats="0" applyWidthHeightFormats="0">
  <queryTableRefresh nextId="22" unboundColumnsRight="9">
    <queryTableFields count="14">
      <queryTableField id="1" name="OrderID" tableColumnId="1"/>
      <queryTableField id="2" name="ProductID" tableColumnId="2"/>
      <queryTableField id="3" name="UnitPrice" tableColumnId="3"/>
      <queryTableField id="4" name="Quantity" tableColumnId="4"/>
      <queryTableField id="5" name="Discount" tableColumnId="5"/>
      <queryTableField id="6" dataBound="0" tableColumnId="6"/>
      <queryTableField id="7" dataBound="0" tableColumnId="7"/>
      <queryTableField id="13" dataBound="0" tableColumnId="10"/>
      <queryTableField id="14" dataBound="0" tableColumnId="11"/>
      <queryTableField id="15" dataBound="0" tableColumnId="8"/>
      <queryTableField id="16" dataBound="0" tableColumnId="9"/>
      <queryTableField id="19" dataBound="0" tableColumnId="13"/>
      <queryTableField id="20" dataBound="0" tableColumnId="14"/>
      <queryTableField id="21" dataBound="0" tableColumnId="15"/>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6" xr16:uid="{B4E34E64-2FBE-435E-84B2-32DFC857F406}" autoFormatId="16" applyNumberFormats="0" applyBorderFormats="0" applyFontFormats="0" applyPatternFormats="0" applyAlignmentFormats="0" applyWidthHeightFormats="0">
  <queryTableRefresh nextId="15" unboundColumnsRight="3">
    <queryTableFields count="13">
      <queryTableField id="1" name="ProductID" tableColumnId="1"/>
      <queryTableField id="2" name="ProductName" tableColumnId="2"/>
      <queryTableField id="3" name="SupplierID" tableColumnId="3"/>
      <queryTableField id="4" name="CategoryID" tableColumnId="4"/>
      <queryTableField id="5" name="QuantityPerUnit" tableColumnId="5"/>
      <queryTableField id="6" name="UnitPrice" tableColumnId="6"/>
      <queryTableField id="7" name="UnitsInStock" tableColumnId="7"/>
      <queryTableField id="8" name="UnitsOnOrder" tableColumnId="8"/>
      <queryTableField id="9" name="ReorderLevel" tableColumnId="9"/>
      <queryTableField id="10" name="Discontinued" tableColumnId="10"/>
      <queryTableField id="12" dataBound="0" tableColumnId="11"/>
      <queryTableField id="13" dataBound="0" tableColumnId="12"/>
      <queryTableField id="14" dataBound="0" tableColumnId="13"/>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7" xr16:uid="{4FE13F50-FDC1-4306-84B6-619FAB8EB4DD}" autoFormatId="16" applyNumberFormats="0" applyBorderFormats="0" applyFontFormats="0" applyPatternFormats="0" applyAlignmentFormats="0" applyWidthHeightFormats="0">
  <queryTableRefresh nextId="4">
    <queryTableFields count="3">
      <queryTableField id="1" name="ShipperID" tableColumnId="1"/>
      <queryTableField id="2" name="CompanyName" tableColumnId="2"/>
      <queryTableField id="3" name="Phone" tableColumnId="3"/>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8" xr16:uid="{605C9768-D49D-4AFC-91E3-47EA5E0DAA5C}" autoFormatId="16" applyNumberFormats="0" applyBorderFormats="0" applyFontFormats="0" applyPatternFormats="0" applyAlignmentFormats="0" applyWidthHeightFormats="0">
  <queryTableRefresh nextId="13">
    <queryTableFields count="10">
      <queryTableField id="1" name="SupplierID" tableColumnId="1"/>
      <queryTableField id="2" name="CompanyName" tableColumnId="2"/>
      <queryTableField id="3" name="ContactName" tableColumnId="3"/>
      <queryTableField id="4" name="ContactTitle" tableColumnId="4"/>
      <queryTableField id="5" name="Address" tableColumnId="5"/>
      <queryTableField id="6" name="City" tableColumnId="6"/>
      <queryTableField id="7" name="Region" tableColumnId="7"/>
      <queryTableField id="8" name="PostalCode" tableColumnId="8"/>
      <queryTableField id="9" name="Country" tableColumnId="9"/>
      <queryTableField id="10" name="Phone" tableColumnId="10"/>
    </queryTableFields>
    <queryTableDeletedFields count="2">
      <deletedField name="HomePage"/>
      <deletedField name="Fax"/>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Country" xr10:uid="{A9C6487B-1E33-40AD-B892-5937466CAA9B}" sourceName="ShipCountry">
  <extLst>
    <x:ext xmlns:x15="http://schemas.microsoft.com/office/spreadsheetml/2010/11/main" uri="{2F2917AC-EB37-4324-AD4E-5DD8C200BD13}">
      <x15:tableSlicerCache tableId="9"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Country" xr10:uid="{9143FCD1-F9ED-45F9-898C-3BF9E12DBDC9}" cache="Slicer_ShipCountry" caption="ShipCountry" rowHeight="234950"/>
</slicers>
</file>

<file path=xl/tables/_rels/table8.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16.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1D7EA68-8467-47C1-B1FC-7D22827EE163}" name="Table10" displayName="Table10" ref="B8:E98" totalsRowShown="0">
  <autoFilter ref="B8:E98" xr:uid="{C1D7EA68-8467-47C1-B1FC-7D22827EE163}"/>
  <tableColumns count="4">
    <tableColumn id="1" xr3:uid="{FA5C5CE9-EF20-4143-86B4-8F172BA2D4CA}" name="CustomerId"/>
    <tableColumn id="2" xr3:uid="{4B6B86C3-F684-4222-95E7-7C66BECD37D5}" name="Count of OrderID"/>
    <tableColumn id="3" xr3:uid="{8EE675B5-FDF0-4278-8B0D-8EDB17ED37AC}" name="Sum of Total_revenue"/>
    <tableColumn id="4" xr3:uid="{6003DD43-35C5-47F9-8931-A5E3CB924A39}" name="Preffered_Category"/>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8EEA232-DD06-4368-866D-1AA424B80731}" name="Table11" displayName="Table11" ref="B6:D95" totalsRowShown="0">
  <autoFilter ref="B6:D95" xr:uid="{18EEA232-DD06-4368-866D-1AA424B80731}"/>
  <tableColumns count="3">
    <tableColumn id="1" xr3:uid="{4F8BF781-94DC-42F9-B02A-8A877CE527ED}" name="CustomerID"/>
    <tableColumn id="2" xr3:uid="{F139B1C6-5F7E-46B2-B261-1187982319DC}" name="Count of OrderID"/>
    <tableColumn id="3" xr3:uid="{A5AAC0C5-9DB3-43CD-8A0D-EF6F527E4E17}" name="Customer segment"/>
  </tableColumns>
  <tableStyleInfo name="TableStyleLight1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52C3FB2-1FDF-4D10-8B81-C9C4E7229538}" name="Table12" displayName="Table12" ref="B5:F83" totalsRowShown="0">
  <autoFilter ref="B5:F83" xr:uid="{452C3FB2-1FDF-4D10-8B81-C9C4E7229538}"/>
  <tableColumns count="5">
    <tableColumn id="1" xr3:uid="{50447FB1-8249-4DF2-A66F-003BE83135B5}" name="ProductID"/>
    <tableColumn id="2" xr3:uid="{AE1E7567-8060-4664-8DB8-F008972A4C01}" name="Quantity sold"/>
    <tableColumn id="3" xr3:uid="{0649BAD0-66CB-42CD-8AEC-0D78F6A70D74}" name="Unit price"/>
    <tableColumn id="4" xr3:uid="{100329B1-4130-45A4-AD42-363C23603DFE}" name="Units in stock"/>
    <tableColumn id="5" xr3:uid="{B67EB6C6-8C2A-4A96-B431-BD94B018E9FF}" name="Total Revenue"/>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C8310A3-5575-4037-A66A-1B99E48DC299}" name="Table13" displayName="Table13" ref="G7:H33" totalsRowShown="0">
  <autoFilter ref="G7:H33" xr:uid="{3C8310A3-5575-4037-A66A-1B99E48DC299}"/>
  <tableColumns count="2">
    <tableColumn id="1" xr3:uid="{3E23902C-5D16-4AC6-8D17-236F76EC7E0E}" name="Year / Month"/>
    <tableColumn id="2" xr3:uid="{F8210669-1F6A-4E87-83AD-547DAB40D258}" name="Sum of Quantity"/>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77608AC-EF54-4F5E-92C4-EE7820FAF9EE}" name="Table14" displayName="Table14" ref="H7:I25" totalsRowShown="0">
  <autoFilter ref="H7:I25" xr:uid="{777608AC-EF54-4F5E-92C4-EE7820FAF9EE}"/>
  <tableColumns count="2">
    <tableColumn id="1" xr3:uid="{F9620BD6-1F63-498C-A733-74AF20ADEEF9}" name="Supplier country"/>
    <tableColumn id="2" xr3:uid="{9E7B14BF-FE76-4A37-9CBF-7F49FA0F21D5}" name="Average of UnitPrice"/>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EFA3D85-0A1D-4BAD-A2B1-D5D3D949599F}" name="Table16" displayName="Table16" ref="S7:T24" totalsRowShown="0" tableBorderDxfId="73">
  <autoFilter ref="S7:T24" xr:uid="{0EFA3D85-0A1D-4BAD-A2B1-D5D3D949599F}"/>
  <tableColumns count="2">
    <tableColumn id="1" xr3:uid="{9B344B6D-1BB5-4288-A805-59F249CA4498}" name="Supplier country" dataDxfId="72"/>
    <tableColumn id="2" xr3:uid="{FA5F773B-C48A-4D9E-8BAB-9F6E90486ED2}" name="No of suppliers"/>
  </tableColumns>
  <tableStyleInfo name="TableStyleMedium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AF24D07-4E2B-403C-A000-C99C65B373E5}" name="Table15" displayName="Table15" ref="C5:G82" totalsRowShown="0">
  <autoFilter ref="C5:G82" xr:uid="{1AF24D07-4E2B-403C-A000-C99C65B373E5}"/>
  <tableColumns count="5">
    <tableColumn id="1" xr3:uid="{480B2619-99E9-4FF4-9F44-83CC15B693E6}" name="ProductID"/>
    <tableColumn id="2" xr3:uid="{0F73C2E2-954F-4E8B-8D42-CF0B785C8497}" name="SupplierID"/>
    <tableColumn id="3" xr3:uid="{872A9685-A1DE-478F-8B51-61447052FAB8}" name="CategoryID"/>
    <tableColumn id="4" xr3:uid="{93DE9B32-0C45-4220-B645-E8CA09BDB19E}" name="Company name">
      <calculatedColumnFormula>_xlfn.XLOOKUP(D6,suppliers[SupplierID],suppliers[CompanyName])</calculatedColumnFormula>
    </tableColumn>
    <tableColumn id="5" xr3:uid="{164BBB4D-5AF9-4C5A-95B5-7BEBCD2D3D49}" name="Category name">
      <calculatedColumnFormula>_xlfn.XLOOKUP(E6,categories[CategoryID],categories[CategoryName])</calculatedColumnFormula>
    </tableColumn>
  </tableColumns>
  <tableStyleInfo name="TableStyleMedium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0DF04C-2498-4220-BAAD-B17FBFD0F34F}" name="categories" displayName="categories" ref="A1:C9" tableType="queryTable" totalsRowShown="0">
  <autoFilter ref="A1:C9" xr:uid="{D60DF04C-2498-4220-BAAD-B17FBFD0F34F}"/>
  <tableColumns count="3">
    <tableColumn id="1" xr3:uid="{3C059A27-BF2D-4AAE-90C8-B0F13985C603}" uniqueName="1" name="CategoryID" queryTableFieldId="1"/>
    <tableColumn id="2" xr3:uid="{1715C498-300F-494F-93B5-2DA542B74650}" uniqueName="2" name="CategoryName" queryTableFieldId="2" dataDxfId="71"/>
    <tableColumn id="3" xr3:uid="{D78FA519-C939-416D-84C1-F0E281ACA4C9}" uniqueName="3" name="Description" queryTableFieldId="3" dataDxfId="70"/>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4688968-0D1D-4C3A-9903-A24A250ACAFD}" name="customers" displayName="customers" ref="A1:J93" tableType="queryTable" totalsRowShown="0">
  <autoFilter ref="A1:J93" xr:uid="{D4688968-0D1D-4C3A-9903-A24A250ACAFD}"/>
  <tableColumns count="10">
    <tableColumn id="1" xr3:uid="{97EF807F-800A-481F-AA9C-5B5555FAA989}" uniqueName="1" name="Column1" queryTableFieldId="1" dataDxfId="69"/>
    <tableColumn id="2" xr3:uid="{4E69CDEC-2DAF-408B-A70C-673E56FFED6A}" uniqueName="2" name="Column2" queryTableFieldId="2" dataDxfId="68"/>
    <tableColumn id="3" xr3:uid="{54F8B6BC-4122-4FFA-B9A7-62B0026781FA}" uniqueName="3" name="Column3" queryTableFieldId="3" dataDxfId="67"/>
    <tableColumn id="4" xr3:uid="{5E1E2A42-03A3-4690-BEEC-5F478849F7D1}" uniqueName="4" name="Column4" queryTableFieldId="4" dataDxfId="66"/>
    <tableColumn id="5" xr3:uid="{9A1CB7E4-7F49-4891-9147-47E0D8802C1D}" uniqueName="5" name="Column5" queryTableFieldId="5" dataDxfId="65"/>
    <tableColumn id="6" xr3:uid="{C719F102-A506-425E-8F4C-7FF230CFB035}" uniqueName="6" name="Column6" queryTableFieldId="6" dataDxfId="64"/>
    <tableColumn id="7" xr3:uid="{5AE72DA9-5FF2-421C-AAE2-93952FEBF938}" uniqueName="7" name="Column7" queryTableFieldId="7" dataDxfId="63"/>
    <tableColumn id="8" xr3:uid="{8C9CDF7F-93A7-453A-9A9B-D5D3D19EF0A6}" uniqueName="8" name="Column8" queryTableFieldId="8" dataDxfId="62"/>
    <tableColumn id="9" xr3:uid="{23F177A4-F125-4A1C-8B51-72C096787712}" uniqueName="9" name="Column9" queryTableFieldId="9" dataDxfId="61"/>
    <tableColumn id="10" xr3:uid="{8D90A2AE-D0C4-415D-99FB-83EA1CDB460A}" uniqueName="10" name="Column10" queryTableFieldId="10" dataDxfId="60"/>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892E5C-0BAF-4768-B419-CD420A798CED}" name="employees" displayName="employees" ref="A1:R10" tableType="queryTable" totalsRowShown="0">
  <autoFilter ref="A1:R10" xr:uid="{87892E5C-0BAF-4768-B419-CD420A798CED}"/>
  <tableColumns count="18">
    <tableColumn id="1" xr3:uid="{38A648DD-6A79-48B3-AF5B-C9D2FF94FF75}" uniqueName="1" name="EmployeeID" queryTableFieldId="1"/>
    <tableColumn id="2" xr3:uid="{6952F550-845F-4D4A-B9C3-0F37F0766FAA}" uniqueName="2" name="LastName" queryTableFieldId="2" dataDxfId="59"/>
    <tableColumn id="3" xr3:uid="{ECDC34FC-5DA9-4235-A7CD-26482717A0FA}" uniqueName="3" name="FirstName" queryTableFieldId="3" dataDxfId="58"/>
    <tableColumn id="19" xr3:uid="{424E4E6A-06B8-4FBD-872C-EFC140DEBE24}" uniqueName="19" name="Fullname" queryTableFieldId="18" dataDxfId="57">
      <calculatedColumnFormula>_xlfn.CONCAT(employees[[#This Row],[FirstName]], " ", employees[[#This Row],[LastName]])</calculatedColumnFormula>
    </tableColumn>
    <tableColumn id="4" xr3:uid="{78C1DA61-ED1C-444A-92D0-2BABCCAECECB}" uniqueName="4" name="Title" queryTableFieldId="4" dataDxfId="56"/>
    <tableColumn id="5" xr3:uid="{978020C9-A977-4FE0-8E9E-080A3A95DD43}" uniqueName="5" name="TitleOfCourtesy" queryTableFieldId="5" dataDxfId="55"/>
    <tableColumn id="6" xr3:uid="{A28E3D47-F7F2-40A7-BAD3-BE4E9A866D60}" uniqueName="6" name="BirthDate" queryTableFieldId="6" dataDxfId="54"/>
    <tableColumn id="7" xr3:uid="{4FC436D1-4108-4CA7-8C51-ACDE039229E8}" uniqueName="7" name="HireDate" queryTableFieldId="7" dataDxfId="53"/>
    <tableColumn id="8" xr3:uid="{FF616D3A-150A-467B-8F93-02EB21313BB8}" uniqueName="8" name="Address" queryTableFieldId="8" dataDxfId="52"/>
    <tableColumn id="9" xr3:uid="{B014C286-E3C3-47E0-A902-6E2ABD40494D}" uniqueName="9" name="City" queryTableFieldId="9" dataDxfId="51"/>
    <tableColumn id="10" xr3:uid="{FB16176F-BFE7-430B-A8F2-9139E5475BD1}" uniqueName="10" name="Region" queryTableFieldId="10" dataDxfId="50"/>
    <tableColumn id="11" xr3:uid="{AEDEA237-7860-4D56-9702-65931FBD83D4}" uniqueName="11" name="PostalCode" queryTableFieldId="11" dataDxfId="49"/>
    <tableColumn id="12" xr3:uid="{4B7B99E6-A5FB-443F-A76F-51B52E250893}" uniqueName="12" name="Country" queryTableFieldId="12" dataDxfId="48"/>
    <tableColumn id="13" xr3:uid="{41AE3785-ECA5-4FB1-9D72-D268B6D1D109}" uniqueName="13" name="HomePhone" queryTableFieldId="13" dataDxfId="47"/>
    <tableColumn id="14" xr3:uid="{60A9AA4F-86B0-46E1-AA71-99DE291961BC}" uniqueName="14" name="Extension" queryTableFieldId="14"/>
    <tableColumn id="16" xr3:uid="{D6404BF4-3CA5-46E3-A1F9-1D2CB7E403C5}" uniqueName="16" name="Notes" queryTableFieldId="16" dataDxfId="46"/>
    <tableColumn id="17" xr3:uid="{67837AFC-C012-4792-94D2-F64A79B04290}" uniqueName="17" name="ReportsTo" queryTableFieldId="17"/>
    <tableColumn id="15" xr3:uid="{E6ABA6AF-44BE-43DE-86C8-3BA2E9736A70}" uniqueName="15" name="Hire year" queryTableFieldId="19" dataDxfId="45">
      <calculatedColumnFormula>YEAR(employees[[#This Row],[HireDate]])</calculatedColumnFormula>
    </tableColumn>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55BC259-0A34-436E-8AB0-A742B24E1D2F}" name="orders" displayName="orders" ref="A1:Q831" tableType="queryTable" totalsRowShown="0">
  <autoFilter ref="A1:Q831" xr:uid="{355BC259-0A34-436E-8AB0-A742B24E1D2F}"/>
  <tableColumns count="17">
    <tableColumn id="1" xr3:uid="{8009AAAB-61A1-42E3-B5C5-B7E969AEDA8F}" uniqueName="1" name="OrderID" queryTableFieldId="1"/>
    <tableColumn id="2" xr3:uid="{52B7DBD8-D075-4E79-8070-C1521ADD8941}" uniqueName="2" name="CustomerID" queryTableFieldId="2" dataDxfId="44"/>
    <tableColumn id="3" xr3:uid="{106CF28B-EAD1-41C0-83A6-DA01BFB9B8AE}" uniqueName="3" name="EmployeeID" queryTableFieldId="3"/>
    <tableColumn id="4" xr3:uid="{3860F640-867D-4173-8A09-1A895F861A06}" uniqueName="4" name="OrderDate" queryTableFieldId="4" dataDxfId="43"/>
    <tableColumn id="5" xr3:uid="{ADD9D91F-0E72-4C95-8423-CCEEE1538C46}" uniqueName="5" name="RequiredDate" queryTableFieldId="5" dataDxfId="42"/>
    <tableColumn id="6" xr3:uid="{658FDCE9-A2CA-448D-AB25-A8738D809930}" uniqueName="6" name="ShippedDate" queryTableFieldId="6" dataDxfId="41"/>
    <tableColumn id="7" xr3:uid="{4E98D955-A375-40C2-935E-B1364793024B}" uniqueName="7" name="ShipVia" queryTableFieldId="7"/>
    <tableColumn id="8" xr3:uid="{C11F794D-017A-4042-A3B6-DDF8CC88D634}" uniqueName="8" name="Freight" queryTableFieldId="8"/>
    <tableColumn id="9" xr3:uid="{1CF06439-1B17-4567-AE62-E20EAEDC9722}" uniqueName="9" name="ShipName" queryTableFieldId="9" dataDxfId="40"/>
    <tableColumn id="10" xr3:uid="{055E3D73-EA24-4C13-8EB6-427F057C6E29}" uniqueName="10" name="ShipAddress" queryTableFieldId="10" dataDxfId="39"/>
    <tableColumn id="11" xr3:uid="{11D7660C-DDF3-49CD-9EC4-9C8ACAADBFB2}" uniqueName="11" name="ShipCity" queryTableFieldId="11" dataDxfId="38"/>
    <tableColumn id="12" xr3:uid="{F6A7AB75-793F-4E57-A72F-C220555F6A2F}" uniqueName="12" name="ShipRegion" queryTableFieldId="12" dataDxfId="37"/>
    <tableColumn id="13" xr3:uid="{8C37514F-026A-4101-8664-4961928478A8}" uniqueName="13" name="ShipPostalCode" queryTableFieldId="13" dataDxfId="36"/>
    <tableColumn id="14" xr3:uid="{985BAD76-BE6D-45E0-A9D9-0A05F9CC8FE1}" uniqueName="14" name="ShipCountry" queryTableFieldId="14" dataDxfId="35"/>
    <tableColumn id="15" xr3:uid="{A2FD8246-8010-4B19-8003-75E48EC4E31F}" uniqueName="15" name="month" queryTableFieldId="17" dataDxfId="34">
      <calculatedColumnFormula>TEXT(orders[[#This Row],[OrderDate]],"mmm")</calculatedColumnFormula>
    </tableColumn>
    <tableColumn id="16" xr3:uid="{305033B3-793E-4E48-9E22-4DBC07F11F07}" uniqueName="16" name="month number" queryTableFieldId="18" dataDxfId="33">
      <calculatedColumnFormula>MONTH(orders[[#This Row],[OrderDate]])</calculatedColumnFormula>
    </tableColumn>
    <tableColumn id="17" xr3:uid="{6DBF86DB-FCE2-42EB-BEFF-7F52356BBC47}" uniqueName="17" name="year" queryTableFieldId="19" dataDxfId="32">
      <calculatedColumnFormula>YEAR(orders[[#This Row],[OrderDate]])</calculatedColumnFormula>
    </tableColumn>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F38C769-842C-430F-A244-27BA1694F867}" name="order_details" displayName="order_details" ref="A1:N2156" tableType="queryTable" totalsRowShown="0">
  <autoFilter ref="A1:N2156" xr:uid="{DF38C769-842C-430F-A244-27BA1694F867}"/>
  <tableColumns count="14">
    <tableColumn id="1" xr3:uid="{C6C5F013-81B4-43B0-9D02-62E4DC8E6CB5}" uniqueName="1" name="OrderID" queryTableFieldId="1"/>
    <tableColumn id="2" xr3:uid="{DBCA8F90-7259-4B43-9F72-03C5BDA84323}" uniqueName="2" name="ProductID" queryTableFieldId="2"/>
    <tableColumn id="3" xr3:uid="{1D6816DB-177F-4223-BEF6-31F69E26DA7E}" uniqueName="3" name="UnitPrice" queryTableFieldId="3"/>
    <tableColumn id="4" xr3:uid="{BB8D6C22-3054-46EE-9BF0-09439CE5DD95}" uniqueName="4" name="Quantity" queryTableFieldId="4"/>
    <tableColumn id="5" xr3:uid="{653C382A-CB36-4B74-A070-EE002BE47DBF}" uniqueName="5" name="Discount" queryTableFieldId="5"/>
    <tableColumn id="6" xr3:uid="{77E83001-BB4B-49D2-B8AC-9A40560E705E}" uniqueName="6" name="Total_sales" queryTableFieldId="6" dataDxfId="31">
      <calculatedColumnFormula>order_details[[#This Row],[UnitPrice]]*order_details[[#This Row],[Quantity]]*(1-order_details[[#This Row],[Discount]])</calculatedColumnFormula>
    </tableColumn>
    <tableColumn id="7" xr3:uid="{86FF8230-E747-4ABB-8712-1172B6B19A31}" uniqueName="7" name="CustomerID" queryTableFieldId="7" dataDxfId="30">
      <calculatedColumnFormula>_xlfn.XLOOKUP(order_details[[#This Row],[OrderID]],orders[OrderID],orders[CustomerID])</calculatedColumnFormula>
    </tableColumn>
    <tableColumn id="10" xr3:uid="{B994C303-417C-4863-A4A6-12F58FA064FC}" uniqueName="10" name="ShipCountry" queryTableFieldId="13" dataDxfId="29">
      <calculatedColumnFormula>_xlfn.XLOOKUP(order_details[[#This Row],[CustomerID]],orders[CustomerID],orders[ShipCountry])</calculatedColumnFormula>
    </tableColumn>
    <tableColumn id="11" xr3:uid="{C28B5DD9-B5B0-439D-93D9-A3B268B97123}" uniqueName="11" name="ShipCity" queryTableFieldId="14" dataDxfId="28">
      <calculatedColumnFormula>_xlfn.XLOOKUP(order_details[[#This Row],[CustomerID]],orders[CustomerID],orders[ShipCity])</calculatedColumnFormula>
    </tableColumn>
    <tableColumn id="8" xr3:uid="{A7C32820-6AEA-4592-844F-A90F7F47BC80}" uniqueName="8" name="CategoryID" queryTableFieldId="15" dataDxfId="27">
      <calculatedColumnFormula>_xlfn.XLOOKUP(order_details[[#This Row],[ProductID]],products[ProductID],products[CategoryID])</calculatedColumnFormula>
    </tableColumn>
    <tableColumn id="9" xr3:uid="{9E944A6A-3AFA-4843-A3A1-3A5CB79C3F47}" uniqueName="9" name="Category Name" queryTableFieldId="16" dataDxfId="26">
      <calculatedColumnFormula>_xlfn.XLOOKUP(order_details[[#This Row],[CategoryID]],categories[CategoryID],categories[CategoryName])</calculatedColumnFormula>
    </tableColumn>
    <tableColumn id="13" xr3:uid="{FAF8AA5D-F232-458C-A451-C1BE2A7CD70F}" uniqueName="13" name="month" queryTableFieldId="19" dataDxfId="25">
      <calculatedColumnFormula>_xlfn.XLOOKUP(order_details[[#This Row],[OrderID]],orders[OrderID],orders[month])</calculatedColumnFormula>
    </tableColumn>
    <tableColumn id="14" xr3:uid="{15636A34-C776-403C-9DF9-885BEF46D361}" uniqueName="14" name="month number" queryTableFieldId="20" dataDxfId="24">
      <calculatedColumnFormula>_xlfn.XLOOKUP(order_details[[#This Row],[OrderID]],orders[OrderID],orders[month number])</calculatedColumnFormula>
    </tableColumn>
    <tableColumn id="15" xr3:uid="{1ADBC0B7-BA1E-4E0B-A030-814B72B10546}" uniqueName="15" name="year" queryTableFieldId="21" dataDxfId="23">
      <calculatedColumnFormula>_xlfn.XLOOKUP(order_details[[#This Row],[OrderID]],orders[OrderID],orders[year])</calculatedColumnFormula>
    </tableColumn>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E027137-F8EF-4DE5-83F6-853A400D96AB}" name="Table9" displayName="Table9" ref="Q1:R2156" totalsRowShown="0" headerRowDxfId="22" dataDxfId="20" headerRowBorderDxfId="21" tableBorderDxfId="19" totalsRowBorderDxfId="18">
  <autoFilter ref="Q1:R2156" xr:uid="{AE027137-F8EF-4DE5-83F6-853A400D96AB}"/>
  <tableColumns count="2">
    <tableColumn id="1" xr3:uid="{5A7DF9A2-0498-41C0-BC4E-4FA7F5259303}" name="ShipCountry" dataDxfId="17">
      <calculatedColumnFormula>_xlfn.XLOOKUP(order_details[[#This Row],[CustomerID]],orders[CustomerID],orders[ShipCountry])</calculatedColumnFormula>
    </tableColumn>
    <tableColumn id="2" xr3:uid="{D53A7BA5-A7A8-4B3C-9D58-AB7496FEAD5D}" name="Total_sales" dataDxfId="16">
      <calculatedColumnFormula>order_details[[#This Row],[UnitPrice]]*order_details[[#This Row],[Quantity]]*(1-order_details[[#This Row],[Discount]])</calculatedColumnFormula>
    </tableColumn>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8E3E7A2-3E88-4971-85E4-D5B78541F459}" name="products" displayName="products" ref="A1:M78" tableType="queryTable" totalsRowShown="0">
  <autoFilter ref="A1:M78" xr:uid="{08E3E7A2-3E88-4971-85E4-D5B78541F459}"/>
  <tableColumns count="13">
    <tableColumn id="1" xr3:uid="{39166700-2944-4517-9C60-F66DC6BBB002}" uniqueName="1" name="ProductID" queryTableFieldId="1"/>
    <tableColumn id="2" xr3:uid="{841605DC-AE29-44D6-AB40-6551809713D6}" uniqueName="2" name="ProductName" queryTableFieldId="2" dataDxfId="15"/>
    <tableColumn id="3" xr3:uid="{C9FA0761-3321-4129-A690-EB4C9E7B1A69}" uniqueName="3" name="SupplierID" queryTableFieldId="3"/>
    <tableColumn id="4" xr3:uid="{B3680113-6C4C-49DD-8133-DDD5A15CF900}" uniqueName="4" name="CategoryID" queryTableFieldId="4"/>
    <tableColumn id="5" xr3:uid="{EE4195F7-4193-4C83-9B5F-CED1F7209A78}" uniqueName="5" name="QuantityPerUnit" queryTableFieldId="5" dataDxfId="14"/>
    <tableColumn id="6" xr3:uid="{8E92949F-0759-41FA-BDC8-D12A659EF62C}" uniqueName="6" name="UnitPrice" queryTableFieldId="6"/>
    <tableColumn id="7" xr3:uid="{33B581FE-590B-4768-8799-F2C892B84F55}" uniqueName="7" name="UnitsInStock" queryTableFieldId="7"/>
    <tableColumn id="8" xr3:uid="{21AFEE7F-C05F-4AED-A51F-E8372924E399}" uniqueName="8" name="UnitsOnOrder" queryTableFieldId="8"/>
    <tableColumn id="9" xr3:uid="{49A00175-349A-45BC-8A98-101297A8600D}" uniqueName="9" name="ReorderLevel" queryTableFieldId="9"/>
    <tableColumn id="10" xr3:uid="{316FE6EC-4712-408F-B5AD-1AA782814878}" uniqueName="10" name="Discontinued" queryTableFieldId="10"/>
    <tableColumn id="11" xr3:uid="{E506F5AB-5EB4-46D3-B4B6-B66B06226D9D}" uniqueName="11" name="country" queryTableFieldId="12" dataDxfId="13">
      <calculatedColumnFormula>_xlfn.XLOOKUP(products[[#This Row],[SupplierID]],suppliers[SupplierID],suppliers[Country])</calculatedColumnFormula>
    </tableColumn>
    <tableColumn id="12" xr3:uid="{1025299E-B6A4-4EBC-A21F-275300FBC911}" uniqueName="12" name="Category name" queryTableFieldId="13" dataDxfId="12">
      <calculatedColumnFormula>_xlfn.XLOOKUP(products[[#This Row],[CategoryID]],categories[CategoryID],categories[CategoryName])</calculatedColumnFormula>
    </tableColumn>
    <tableColumn id="13" xr3:uid="{E973734F-C5A4-4376-92C3-390E01FDF571}" uniqueName="13" name="Supplier country" queryTableFieldId="14" dataDxfId="11">
      <calculatedColumnFormula>_xlfn.XLOOKUP(products[[#This Row],[SupplierID]],suppliers[SupplierID],suppliers[Country])</calculatedColumnFormula>
    </tableColumn>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62BFE2D-8837-48BE-A057-8A526F655661}" name="shippers" displayName="shippers" ref="A1:C4" tableType="queryTable" totalsRowShown="0">
  <autoFilter ref="A1:C4" xr:uid="{F62BFE2D-8837-48BE-A057-8A526F655661}"/>
  <tableColumns count="3">
    <tableColumn id="1" xr3:uid="{DDBDF4FB-56C5-4106-9822-7773666EDBB5}" uniqueName="1" name="ShipperID" queryTableFieldId="1"/>
    <tableColumn id="2" xr3:uid="{81EC0CA2-6E38-4839-A1CC-4C4CB3ACB517}" uniqueName="2" name="CompanyName" queryTableFieldId="2" dataDxfId="10"/>
    <tableColumn id="3" xr3:uid="{1D7FEE6C-5E23-4E10-B4C0-18B1E9A3C74A}" uniqueName="3" name="Phone" queryTableFieldId="3" dataDxfId="9"/>
  </tableColumns>
  <tableStyleInfo name="TableStyleMedium7"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98196E4-65D0-47C3-9889-414903D8FB5A}" name="suppliers" displayName="suppliers" ref="A1:J30" tableType="queryTable" totalsRowShown="0">
  <autoFilter ref="A1:J30" xr:uid="{F98196E4-65D0-47C3-9889-414903D8FB5A}"/>
  <tableColumns count="10">
    <tableColumn id="1" xr3:uid="{ECD7632D-EB54-47D1-B7CA-896C09AA874E}" uniqueName="1" name="SupplierID" queryTableFieldId="1"/>
    <tableColumn id="2" xr3:uid="{F49026A4-408B-4B12-8E17-75C6FBE5A660}" uniqueName="2" name="CompanyName" queryTableFieldId="2" dataDxfId="8"/>
    <tableColumn id="3" xr3:uid="{2E045C91-4096-4589-9478-6965271229E0}" uniqueName="3" name="ContactName" queryTableFieldId="3" dataDxfId="7"/>
    <tableColumn id="4" xr3:uid="{D70F15AC-6BC2-4A79-A58B-081C589C4DEA}" uniqueName="4" name="ContactTitle" queryTableFieldId="4" dataDxfId="6"/>
    <tableColumn id="5" xr3:uid="{C06A143E-9DDD-46DF-B9F1-96F7325A6CE9}" uniqueName="5" name="Address" queryTableFieldId="5" dataDxfId="5"/>
    <tableColumn id="6" xr3:uid="{E9DD6AFC-3CBD-493C-8A1C-6F5CDDDD3E7B}" uniqueName="6" name="City" queryTableFieldId="6" dataDxfId="4"/>
    <tableColumn id="7" xr3:uid="{F0F5C8B1-BDFB-440F-AE52-59C3E8DC589D}" uniqueName="7" name="Region" queryTableFieldId="7" dataDxfId="3"/>
    <tableColumn id="8" xr3:uid="{98B7491D-A365-4842-9E4C-DCBC0C401763}" uniqueName="8" name="PostalCode" queryTableFieldId="8" dataDxfId="2"/>
    <tableColumn id="9" xr3:uid="{F0C4889A-E8A2-4B62-843D-7DA0C0CD8E74}" uniqueName="9" name="Country" queryTableFieldId="9" dataDxfId="1"/>
    <tableColumn id="10" xr3:uid="{BC6EBDC2-6B24-403C-B37E-0013CD413233}" uniqueName="10" name="Phone" queryTableFieldId="1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7" Type="http://schemas.openxmlformats.org/officeDocument/2006/relationships/drawing" Target="../drawings/drawing4.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rinterSettings" Target="../printerSettings/printerSettings1.bin"/><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ivotTable" Target="../pivotTables/pivotTable1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16.xml"/><Relationship Id="rId1" Type="http://schemas.openxmlformats.org/officeDocument/2006/relationships/pivotTable" Target="../pivotTables/pivotTable1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10.xml"/><Relationship Id="rId1" Type="http://schemas.openxmlformats.org/officeDocument/2006/relationships/pivotTable" Target="../pivotTables/pivotTable18.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11.xml"/><Relationship Id="rId1" Type="http://schemas.openxmlformats.org/officeDocument/2006/relationships/pivotTable" Target="../pivotTables/pivotTable19.xml"/><Relationship Id="rId4"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12.xml"/><Relationship Id="rId1" Type="http://schemas.openxmlformats.org/officeDocument/2006/relationships/pivotTable" Target="../pivotTables/pivotTable20.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ivotTable" Target="../pivotTables/pivotTable22.xml"/><Relationship Id="rId1" Type="http://schemas.openxmlformats.org/officeDocument/2006/relationships/pivotTable" Target="../pivotTables/pivotTable2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table" Target="../tables/table12.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9AE3E-C36B-466C-BAD6-336A0226358E}">
  <sheetPr>
    <tabColor theme="7" tint="0.79998168889431442"/>
  </sheetPr>
  <dimension ref="B2:O96"/>
  <sheetViews>
    <sheetView topLeftCell="A19" workbookViewId="0">
      <selection activeCell="K8" sqref="K8"/>
    </sheetView>
  </sheetViews>
  <sheetFormatPr defaultRowHeight="14.4" x14ac:dyDescent="0.3"/>
  <cols>
    <col min="1" max="1" width="12.5546875" bestFit="1" customWidth="1"/>
    <col min="2" max="2" width="15.44140625" bestFit="1" customWidth="1"/>
    <col min="3" max="3" width="14.77734375" customWidth="1"/>
    <col min="4" max="4" width="16.21875" customWidth="1"/>
    <col min="5" max="5" width="15.88671875" customWidth="1"/>
    <col min="8" max="8" width="12.5546875" bestFit="1" customWidth="1"/>
    <col min="9" max="9" width="16.77734375" bestFit="1" customWidth="1"/>
    <col min="10" max="10" width="15.44140625" bestFit="1" customWidth="1"/>
    <col min="11" max="11" width="20" bestFit="1" customWidth="1"/>
    <col min="12" max="12" width="13.109375" bestFit="1" customWidth="1"/>
    <col min="13" max="14" width="16.77734375" bestFit="1" customWidth="1"/>
    <col min="15" max="15" width="15.44140625" bestFit="1" customWidth="1"/>
  </cols>
  <sheetData>
    <row r="2" spans="2:15" x14ac:dyDescent="0.3">
      <c r="B2" s="6"/>
      <c r="C2" s="6"/>
      <c r="D2" s="6"/>
      <c r="E2" s="6"/>
      <c r="F2" s="6"/>
    </row>
    <row r="3" spans="2:15" ht="21" x14ac:dyDescent="0.3">
      <c r="B3" s="8" t="s">
        <v>1154</v>
      </c>
      <c r="C3" s="7"/>
      <c r="D3" s="6"/>
      <c r="E3" s="6"/>
      <c r="F3" s="6"/>
      <c r="L3" s="10"/>
      <c r="M3" s="10"/>
      <c r="N3" s="10"/>
      <c r="O3" s="10"/>
    </row>
    <row r="4" spans="2:15" ht="19.8" x14ac:dyDescent="0.4">
      <c r="B4" s="6"/>
      <c r="C4" s="6"/>
      <c r="D4" s="6"/>
      <c r="E4" s="6"/>
      <c r="F4" s="6"/>
      <c r="L4" s="11" t="s">
        <v>1157</v>
      </c>
      <c r="M4" s="10"/>
      <c r="N4" s="10"/>
      <c r="O4" s="10"/>
    </row>
    <row r="5" spans="2:15" x14ac:dyDescent="0.3">
      <c r="L5" s="10"/>
      <c r="M5" s="10"/>
      <c r="N5" s="10"/>
      <c r="O5" s="10"/>
    </row>
    <row r="6" spans="2:15" x14ac:dyDescent="0.3">
      <c r="B6" s="4" t="s">
        <v>1151</v>
      </c>
      <c r="C6" t="s">
        <v>1153</v>
      </c>
    </row>
    <row r="7" spans="2:15" x14ac:dyDescent="0.3">
      <c r="B7" s="5" t="s">
        <v>39</v>
      </c>
      <c r="C7">
        <v>6</v>
      </c>
      <c r="F7" s="9"/>
    </row>
    <row r="8" spans="2:15" x14ac:dyDescent="0.3">
      <c r="B8" s="5" t="s">
        <v>49</v>
      </c>
      <c r="C8">
        <v>4</v>
      </c>
      <c r="L8" s="4" t="s">
        <v>29</v>
      </c>
      <c r="M8" t="s">
        <v>1156</v>
      </c>
    </row>
    <row r="9" spans="2:15" x14ac:dyDescent="0.3">
      <c r="B9" s="5" t="s">
        <v>58</v>
      </c>
      <c r="C9">
        <v>7</v>
      </c>
      <c r="L9" s="5" t="s">
        <v>498</v>
      </c>
      <c r="M9">
        <v>110277.30500000001</v>
      </c>
    </row>
    <row r="10" spans="2:15" x14ac:dyDescent="0.3">
      <c r="B10" s="5" t="s">
        <v>64</v>
      </c>
      <c r="C10">
        <v>13</v>
      </c>
      <c r="L10" s="5" t="s">
        <v>1152</v>
      </c>
      <c r="M10">
        <v>110277.30500000001</v>
      </c>
    </row>
    <row r="11" spans="2:15" x14ac:dyDescent="0.3">
      <c r="B11" s="5" t="s">
        <v>72</v>
      </c>
      <c r="C11">
        <v>18</v>
      </c>
    </row>
    <row r="12" spans="2:15" x14ac:dyDescent="0.3">
      <c r="B12" s="5" t="s">
        <v>81</v>
      </c>
      <c r="C12">
        <v>7</v>
      </c>
    </row>
    <row r="13" spans="2:15" x14ac:dyDescent="0.3">
      <c r="B13" s="5" t="s">
        <v>88</v>
      </c>
      <c r="C13">
        <v>11</v>
      </c>
    </row>
    <row r="14" spans="2:15" x14ac:dyDescent="0.3">
      <c r="B14" s="5" t="s">
        <v>97</v>
      </c>
      <c r="C14">
        <v>3</v>
      </c>
    </row>
    <row r="15" spans="2:15" x14ac:dyDescent="0.3">
      <c r="B15" s="5" t="s">
        <v>105</v>
      </c>
      <c r="C15">
        <v>17</v>
      </c>
    </row>
    <row r="16" spans="2:15" x14ac:dyDescent="0.3">
      <c r="B16" s="5" t="s">
        <v>112</v>
      </c>
      <c r="C16">
        <v>14</v>
      </c>
    </row>
    <row r="17" spans="2:3" x14ac:dyDescent="0.3">
      <c r="B17" s="5" t="s">
        <v>122</v>
      </c>
      <c r="C17">
        <v>10</v>
      </c>
    </row>
    <row r="18" spans="2:3" x14ac:dyDescent="0.3">
      <c r="B18" s="5" t="s">
        <v>128</v>
      </c>
      <c r="C18">
        <v>6</v>
      </c>
    </row>
    <row r="19" spans="2:3" x14ac:dyDescent="0.3">
      <c r="B19" s="5" t="s">
        <v>137</v>
      </c>
      <c r="C19">
        <v>1</v>
      </c>
    </row>
    <row r="20" spans="2:3" x14ac:dyDescent="0.3">
      <c r="B20" s="5" t="s">
        <v>143</v>
      </c>
      <c r="C20">
        <v>8</v>
      </c>
    </row>
    <row r="21" spans="2:3" x14ac:dyDescent="0.3">
      <c r="B21" s="5" t="s">
        <v>151</v>
      </c>
      <c r="C21">
        <v>5</v>
      </c>
    </row>
    <row r="22" spans="2:3" x14ac:dyDescent="0.3">
      <c r="B22" s="5" t="s">
        <v>161</v>
      </c>
      <c r="C22">
        <v>3</v>
      </c>
    </row>
    <row r="23" spans="2:3" x14ac:dyDescent="0.3">
      <c r="B23" s="5" t="s">
        <v>167</v>
      </c>
      <c r="C23">
        <v>6</v>
      </c>
    </row>
    <row r="24" spans="2:3" x14ac:dyDescent="0.3">
      <c r="B24" s="5" t="s">
        <v>174</v>
      </c>
      <c r="C24">
        <v>4</v>
      </c>
    </row>
    <row r="25" spans="2:3" x14ac:dyDescent="0.3">
      <c r="B25" s="5" t="s">
        <v>181</v>
      </c>
      <c r="C25">
        <v>8</v>
      </c>
    </row>
    <row r="26" spans="2:3" x14ac:dyDescent="0.3">
      <c r="B26" s="5" t="s">
        <v>187</v>
      </c>
      <c r="C26">
        <v>30</v>
      </c>
    </row>
    <row r="27" spans="2:3" x14ac:dyDescent="0.3">
      <c r="B27" s="5" t="s">
        <v>196</v>
      </c>
      <c r="C27">
        <v>7</v>
      </c>
    </row>
    <row r="28" spans="2:3" x14ac:dyDescent="0.3">
      <c r="B28" s="5" t="s">
        <v>209</v>
      </c>
      <c r="C28">
        <v>5</v>
      </c>
    </row>
    <row r="29" spans="2:3" x14ac:dyDescent="0.3">
      <c r="B29" s="5" t="s">
        <v>217</v>
      </c>
      <c r="C29">
        <v>19</v>
      </c>
    </row>
    <row r="30" spans="2:3" x14ac:dyDescent="0.3">
      <c r="B30" s="5" t="s">
        <v>224</v>
      </c>
      <c r="C30">
        <v>15</v>
      </c>
    </row>
    <row r="31" spans="2:3" x14ac:dyDescent="0.3">
      <c r="B31" s="5" t="s">
        <v>231</v>
      </c>
      <c r="C31">
        <v>3</v>
      </c>
    </row>
    <row r="32" spans="2:3" x14ac:dyDescent="0.3">
      <c r="B32" s="5" t="s">
        <v>236</v>
      </c>
      <c r="C32">
        <v>6</v>
      </c>
    </row>
    <row r="33" spans="2:3" x14ac:dyDescent="0.3">
      <c r="B33" s="5" t="s">
        <v>244</v>
      </c>
      <c r="C33">
        <v>8</v>
      </c>
    </row>
    <row r="34" spans="2:3" x14ac:dyDescent="0.3">
      <c r="B34" s="5" t="s">
        <v>252</v>
      </c>
      <c r="C34">
        <v>5</v>
      </c>
    </row>
    <row r="35" spans="2:3" x14ac:dyDescent="0.3">
      <c r="B35" s="5" t="s">
        <v>259</v>
      </c>
      <c r="C35">
        <v>10</v>
      </c>
    </row>
    <row r="36" spans="2:3" x14ac:dyDescent="0.3">
      <c r="B36" s="5" t="s">
        <v>266</v>
      </c>
      <c r="C36">
        <v>9</v>
      </c>
    </row>
    <row r="37" spans="2:3" x14ac:dyDescent="0.3">
      <c r="B37" s="5" t="s">
        <v>273</v>
      </c>
      <c r="C37">
        <v>11</v>
      </c>
    </row>
    <row r="38" spans="2:3" x14ac:dyDescent="0.3">
      <c r="B38" s="5" t="s">
        <v>282</v>
      </c>
      <c r="C38">
        <v>2</v>
      </c>
    </row>
    <row r="39" spans="2:3" x14ac:dyDescent="0.3">
      <c r="B39" s="5" t="s">
        <v>291</v>
      </c>
      <c r="C39">
        <v>14</v>
      </c>
    </row>
    <row r="40" spans="2:3" x14ac:dyDescent="0.3">
      <c r="B40" s="5" t="s">
        <v>299</v>
      </c>
      <c r="C40">
        <v>18</v>
      </c>
    </row>
    <row r="41" spans="2:3" x14ac:dyDescent="0.3">
      <c r="B41" s="5" t="s">
        <v>307</v>
      </c>
      <c r="C41">
        <v>5</v>
      </c>
    </row>
    <row r="42" spans="2:3" x14ac:dyDescent="0.3">
      <c r="B42" s="5" t="s">
        <v>314</v>
      </c>
      <c r="C42">
        <v>19</v>
      </c>
    </row>
    <row r="43" spans="2:3" x14ac:dyDescent="0.3">
      <c r="B43" s="5" t="s">
        <v>322</v>
      </c>
      <c r="C43">
        <v>10</v>
      </c>
    </row>
    <row r="44" spans="2:3" x14ac:dyDescent="0.3">
      <c r="B44" s="5" t="s">
        <v>330</v>
      </c>
      <c r="C44">
        <v>14</v>
      </c>
    </row>
    <row r="45" spans="2:3" x14ac:dyDescent="0.3">
      <c r="B45" s="5" t="s">
        <v>337</v>
      </c>
      <c r="C45">
        <v>4</v>
      </c>
    </row>
    <row r="46" spans="2:3" x14ac:dyDescent="0.3">
      <c r="B46" s="5" t="s">
        <v>344</v>
      </c>
      <c r="C46">
        <v>14</v>
      </c>
    </row>
    <row r="47" spans="2:3" x14ac:dyDescent="0.3">
      <c r="B47" s="5" t="s">
        <v>351</v>
      </c>
      <c r="C47">
        <v>3</v>
      </c>
    </row>
    <row r="48" spans="2:3" x14ac:dyDescent="0.3">
      <c r="B48" s="5" t="s">
        <v>358</v>
      </c>
      <c r="C48">
        <v>2</v>
      </c>
    </row>
    <row r="49" spans="2:3" x14ac:dyDescent="0.3">
      <c r="B49" s="5" t="s">
        <v>366</v>
      </c>
      <c r="C49">
        <v>15</v>
      </c>
    </row>
    <row r="50" spans="2:3" x14ac:dyDescent="0.3">
      <c r="B50" s="5" t="s">
        <v>373</v>
      </c>
      <c r="C50">
        <v>4</v>
      </c>
    </row>
    <row r="51" spans="2:3" x14ac:dyDescent="0.3">
      <c r="B51" s="5" t="s">
        <v>381</v>
      </c>
      <c r="C51">
        <v>14</v>
      </c>
    </row>
    <row r="52" spans="2:3" x14ac:dyDescent="0.3">
      <c r="B52" s="5" t="s">
        <v>389</v>
      </c>
      <c r="C52">
        <v>12</v>
      </c>
    </row>
    <row r="53" spans="2:3" x14ac:dyDescent="0.3">
      <c r="B53" s="5" t="s">
        <v>397</v>
      </c>
      <c r="C53">
        <v>8</v>
      </c>
    </row>
    <row r="54" spans="2:3" x14ac:dyDescent="0.3">
      <c r="B54" s="5" t="s">
        <v>404</v>
      </c>
      <c r="C54">
        <v>10</v>
      </c>
    </row>
    <row r="55" spans="2:3" x14ac:dyDescent="0.3">
      <c r="B55" s="5" t="s">
        <v>411</v>
      </c>
      <c r="C55">
        <v>7</v>
      </c>
    </row>
    <row r="56" spans="2:3" x14ac:dyDescent="0.3">
      <c r="B56" s="5" t="s">
        <v>419</v>
      </c>
      <c r="C56">
        <v>13</v>
      </c>
    </row>
    <row r="57" spans="2:3" x14ac:dyDescent="0.3">
      <c r="B57" s="5" t="s">
        <v>427</v>
      </c>
      <c r="C57">
        <v>5</v>
      </c>
    </row>
    <row r="58" spans="2:3" x14ac:dyDescent="0.3">
      <c r="B58" s="5" t="s">
        <v>434</v>
      </c>
      <c r="C58">
        <v>3</v>
      </c>
    </row>
    <row r="59" spans="2:3" x14ac:dyDescent="0.3">
      <c r="B59" s="5" t="s">
        <v>440</v>
      </c>
      <c r="C59">
        <v>5</v>
      </c>
    </row>
    <row r="60" spans="2:3" x14ac:dyDescent="0.3">
      <c r="B60" s="5" t="s">
        <v>445</v>
      </c>
      <c r="C60">
        <v>10</v>
      </c>
    </row>
    <row r="61" spans="2:3" x14ac:dyDescent="0.3">
      <c r="B61" s="5" t="s">
        <v>453</v>
      </c>
      <c r="C61">
        <v>10</v>
      </c>
    </row>
    <row r="62" spans="2:3" x14ac:dyDescent="0.3">
      <c r="B62" s="5" t="s">
        <v>467</v>
      </c>
      <c r="C62">
        <v>6</v>
      </c>
    </row>
    <row r="63" spans="2:3" x14ac:dyDescent="0.3">
      <c r="B63" s="5" t="s">
        <v>473</v>
      </c>
      <c r="C63">
        <v>10</v>
      </c>
    </row>
    <row r="64" spans="2:3" x14ac:dyDescent="0.3">
      <c r="B64" s="5" t="s">
        <v>480</v>
      </c>
      <c r="C64">
        <v>5</v>
      </c>
    </row>
    <row r="65" spans="2:3" x14ac:dyDescent="0.3">
      <c r="B65" s="5" t="s">
        <v>486</v>
      </c>
      <c r="C65">
        <v>9</v>
      </c>
    </row>
    <row r="66" spans="2:3" x14ac:dyDescent="0.3">
      <c r="B66" s="5" t="s">
        <v>492</v>
      </c>
      <c r="C66">
        <v>13</v>
      </c>
    </row>
    <row r="67" spans="2:3" x14ac:dyDescent="0.3">
      <c r="B67" s="5" t="s">
        <v>498</v>
      </c>
      <c r="C67">
        <v>28</v>
      </c>
    </row>
    <row r="68" spans="2:3" x14ac:dyDescent="0.3">
      <c r="B68" s="5" t="s">
        <v>505</v>
      </c>
      <c r="C68">
        <v>5</v>
      </c>
    </row>
    <row r="69" spans="2:3" x14ac:dyDescent="0.3">
      <c r="B69" s="5" t="s">
        <v>510</v>
      </c>
      <c r="C69">
        <v>18</v>
      </c>
    </row>
    <row r="70" spans="2:3" x14ac:dyDescent="0.3">
      <c r="B70" s="5" t="s">
        <v>519</v>
      </c>
      <c r="C70">
        <v>12</v>
      </c>
    </row>
    <row r="71" spans="2:3" x14ac:dyDescent="0.3">
      <c r="B71" s="5" t="s">
        <v>526</v>
      </c>
      <c r="C71">
        <v>11</v>
      </c>
    </row>
    <row r="72" spans="2:3" x14ac:dyDescent="0.3">
      <c r="B72" s="5" t="s">
        <v>532</v>
      </c>
      <c r="C72">
        <v>10</v>
      </c>
    </row>
    <row r="73" spans="2:3" x14ac:dyDescent="0.3">
      <c r="B73" s="5" t="s">
        <v>539</v>
      </c>
      <c r="C73">
        <v>5</v>
      </c>
    </row>
    <row r="74" spans="2:3" x14ac:dyDescent="0.3">
      <c r="B74" s="5" t="s">
        <v>545</v>
      </c>
      <c r="C74">
        <v>6</v>
      </c>
    </row>
    <row r="75" spans="2:3" x14ac:dyDescent="0.3">
      <c r="B75" s="5" t="s">
        <v>553</v>
      </c>
      <c r="C75">
        <v>31</v>
      </c>
    </row>
    <row r="76" spans="2:3" x14ac:dyDescent="0.3">
      <c r="B76" s="5" t="s">
        <v>561</v>
      </c>
      <c r="C76">
        <v>9</v>
      </c>
    </row>
    <row r="77" spans="2:3" x14ac:dyDescent="0.3">
      <c r="B77" s="5" t="s">
        <v>567</v>
      </c>
      <c r="C77">
        <v>7</v>
      </c>
    </row>
    <row r="78" spans="2:3" x14ac:dyDescent="0.3">
      <c r="B78" s="5" t="s">
        <v>575</v>
      </c>
      <c r="C78">
        <v>4</v>
      </c>
    </row>
    <row r="79" spans="2:3" x14ac:dyDescent="0.3">
      <c r="B79" s="5" t="s">
        <v>581</v>
      </c>
      <c r="C79">
        <v>9</v>
      </c>
    </row>
    <row r="80" spans="2:3" x14ac:dyDescent="0.3">
      <c r="B80" s="5" t="s">
        <v>589</v>
      </c>
      <c r="C80">
        <v>12</v>
      </c>
    </row>
    <row r="81" spans="2:3" x14ac:dyDescent="0.3">
      <c r="B81" s="5" t="s">
        <v>596</v>
      </c>
      <c r="C81">
        <v>4</v>
      </c>
    </row>
    <row r="82" spans="2:3" x14ac:dyDescent="0.3">
      <c r="B82" s="5" t="s">
        <v>602</v>
      </c>
      <c r="C82">
        <v>3</v>
      </c>
    </row>
    <row r="83" spans="2:3" x14ac:dyDescent="0.3">
      <c r="B83" s="5" t="s">
        <v>610</v>
      </c>
      <c r="C83">
        <v>6</v>
      </c>
    </row>
    <row r="84" spans="2:3" x14ac:dyDescent="0.3">
      <c r="B84" s="5" t="s">
        <v>617</v>
      </c>
      <c r="C84">
        <v>10</v>
      </c>
    </row>
    <row r="85" spans="2:3" x14ac:dyDescent="0.3">
      <c r="B85" s="5" t="s">
        <v>622</v>
      </c>
      <c r="C85">
        <v>6</v>
      </c>
    </row>
    <row r="86" spans="2:3" x14ac:dyDescent="0.3">
      <c r="B86" s="5" t="s">
        <v>628</v>
      </c>
      <c r="C86">
        <v>3</v>
      </c>
    </row>
    <row r="87" spans="2:3" x14ac:dyDescent="0.3">
      <c r="B87" s="5" t="s">
        <v>635</v>
      </c>
      <c r="C87">
        <v>11</v>
      </c>
    </row>
    <row r="88" spans="2:3" x14ac:dyDescent="0.3">
      <c r="B88" s="5" t="s">
        <v>642</v>
      </c>
      <c r="C88">
        <v>10</v>
      </c>
    </row>
    <row r="89" spans="2:3" x14ac:dyDescent="0.3">
      <c r="B89" s="5" t="s">
        <v>649</v>
      </c>
      <c r="C89">
        <v>5</v>
      </c>
    </row>
    <row r="90" spans="2:3" x14ac:dyDescent="0.3">
      <c r="B90" s="5" t="s">
        <v>656</v>
      </c>
      <c r="C90">
        <v>10</v>
      </c>
    </row>
    <row r="91" spans="2:3" x14ac:dyDescent="0.3">
      <c r="B91" s="5" t="s">
        <v>663</v>
      </c>
      <c r="C91">
        <v>15</v>
      </c>
    </row>
    <row r="92" spans="2:3" x14ac:dyDescent="0.3">
      <c r="B92" s="5" t="s">
        <v>671</v>
      </c>
      <c r="C92">
        <v>9</v>
      </c>
    </row>
    <row r="93" spans="2:3" x14ac:dyDescent="0.3">
      <c r="B93" s="5" t="s">
        <v>678</v>
      </c>
      <c r="C93">
        <v>14</v>
      </c>
    </row>
    <row r="94" spans="2:3" x14ac:dyDescent="0.3">
      <c r="B94" s="5" t="s">
        <v>685</v>
      </c>
      <c r="C94">
        <v>7</v>
      </c>
    </row>
    <row r="95" spans="2:3" x14ac:dyDescent="0.3">
      <c r="B95" s="5" t="s">
        <v>693</v>
      </c>
      <c r="C95">
        <v>7</v>
      </c>
    </row>
    <row r="96" spans="2:3" x14ac:dyDescent="0.3">
      <c r="B96" s="5" t="s">
        <v>1152</v>
      </c>
      <c r="C96">
        <v>830</v>
      </c>
    </row>
  </sheetData>
  <sortState xmlns:xlrd2="http://schemas.microsoft.com/office/spreadsheetml/2017/richdata2" columnSort="1" ref="H7:J97">
    <sortCondition descending="1" ref="I7"/>
  </sortState>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21A2E-9CAF-4FF3-8519-D39A8AEE02D3}">
  <dimension ref="C2:U98"/>
  <sheetViews>
    <sheetView topLeftCell="D4" zoomScaleNormal="100" workbookViewId="0">
      <selection activeCell="AB2" sqref="AB2"/>
    </sheetView>
  </sheetViews>
  <sheetFormatPr defaultRowHeight="14.4" x14ac:dyDescent="0.3"/>
  <cols>
    <col min="1" max="1" width="10.33203125" customWidth="1"/>
    <col min="2" max="2" width="9.6640625" customWidth="1"/>
    <col min="3" max="3" width="17.21875" bestFit="1" customWidth="1"/>
    <col min="4" max="4" width="15.44140625" bestFit="1" customWidth="1"/>
    <col min="5" max="5" width="13.6640625" bestFit="1" customWidth="1"/>
    <col min="6" max="6" width="17.21875" bestFit="1" customWidth="1"/>
    <col min="7" max="7" width="16.77734375" bestFit="1" customWidth="1"/>
    <col min="12" max="12" width="18.5546875" customWidth="1"/>
    <col min="13" max="13" width="18.44140625" customWidth="1"/>
    <col min="15" max="15" width="17.21875" bestFit="1" customWidth="1"/>
    <col min="16" max="16" width="16.77734375" bestFit="1" customWidth="1"/>
  </cols>
  <sheetData>
    <row r="2" spans="3:21" ht="75.599999999999994" customHeight="1" x14ac:dyDescent="0.3">
      <c r="D2" s="17"/>
      <c r="E2" s="19" t="s">
        <v>1158</v>
      </c>
      <c r="F2" s="17"/>
      <c r="G2" s="17"/>
      <c r="H2" s="17"/>
      <c r="I2" s="17"/>
      <c r="J2" s="17"/>
      <c r="K2" s="17"/>
      <c r="L2" s="17"/>
      <c r="M2" s="17"/>
      <c r="N2" s="17"/>
      <c r="O2" s="17"/>
      <c r="P2" s="17"/>
      <c r="Q2" s="17"/>
      <c r="R2" s="17"/>
    </row>
    <row r="6" spans="3:21" x14ac:dyDescent="0.3">
      <c r="C6" s="4" t="s">
        <v>1160</v>
      </c>
      <c r="D6" t="s">
        <v>1153</v>
      </c>
      <c r="F6" s="4" t="s">
        <v>1160</v>
      </c>
      <c r="G6" t="s">
        <v>1156</v>
      </c>
    </row>
    <row r="7" spans="3:21" x14ac:dyDescent="0.3">
      <c r="C7" s="5" t="s">
        <v>135</v>
      </c>
      <c r="D7">
        <v>16</v>
      </c>
      <c r="F7" s="5" t="s">
        <v>135</v>
      </c>
      <c r="G7">
        <v>8119.0999999999995</v>
      </c>
    </row>
    <row r="8" spans="3:21" x14ac:dyDescent="0.3">
      <c r="C8" s="12" t="s">
        <v>133</v>
      </c>
      <c r="D8">
        <v>16</v>
      </c>
      <c r="F8" s="12" t="s">
        <v>133</v>
      </c>
      <c r="G8">
        <v>8119.0999999999995</v>
      </c>
      <c r="U8" s="18"/>
    </row>
    <row r="9" spans="3:21" x14ac:dyDescent="0.3">
      <c r="C9" s="5" t="s">
        <v>194</v>
      </c>
      <c r="D9">
        <v>40</v>
      </c>
      <c r="F9" s="5" t="s">
        <v>194</v>
      </c>
      <c r="G9">
        <v>128003.8385</v>
      </c>
    </row>
    <row r="10" spans="3:21" x14ac:dyDescent="0.3">
      <c r="C10" s="12" t="s">
        <v>192</v>
      </c>
      <c r="D10">
        <v>30</v>
      </c>
      <c r="F10" s="12" t="s">
        <v>192</v>
      </c>
      <c r="G10">
        <v>104874.9785</v>
      </c>
    </row>
    <row r="11" spans="3:21" x14ac:dyDescent="0.3">
      <c r="C11" s="12" t="s">
        <v>477</v>
      </c>
      <c r="D11">
        <v>10</v>
      </c>
      <c r="F11" s="12" t="s">
        <v>477</v>
      </c>
      <c r="G11">
        <v>23128.86</v>
      </c>
    </row>
    <row r="12" spans="3:21" x14ac:dyDescent="0.3">
      <c r="C12" s="5" t="s">
        <v>417</v>
      </c>
      <c r="D12">
        <v>19</v>
      </c>
      <c r="F12" s="5" t="s">
        <v>417</v>
      </c>
      <c r="G12">
        <v>33824.854999999996</v>
      </c>
    </row>
    <row r="13" spans="3:21" x14ac:dyDescent="0.3">
      <c r="C13" s="12" t="s">
        <v>415</v>
      </c>
      <c r="D13">
        <v>7</v>
      </c>
      <c r="F13" s="12" t="s">
        <v>415</v>
      </c>
      <c r="G13">
        <v>9736.0749999999989</v>
      </c>
    </row>
    <row r="14" spans="3:21" x14ac:dyDescent="0.3">
      <c r="C14" s="12" t="s">
        <v>593</v>
      </c>
      <c r="D14">
        <v>12</v>
      </c>
      <c r="F14" s="12" t="s">
        <v>593</v>
      </c>
      <c r="G14">
        <v>24088.78</v>
      </c>
    </row>
    <row r="15" spans="3:21" x14ac:dyDescent="0.3">
      <c r="C15" s="5" t="s">
        <v>159</v>
      </c>
      <c r="D15">
        <v>83</v>
      </c>
      <c r="F15" s="5" t="s">
        <v>159</v>
      </c>
      <c r="G15">
        <v>106925.77650000001</v>
      </c>
    </row>
    <row r="16" spans="3:21" x14ac:dyDescent="0.3">
      <c r="C16" s="12" t="s">
        <v>270</v>
      </c>
      <c r="D16">
        <v>9</v>
      </c>
      <c r="F16" s="12" t="s">
        <v>270</v>
      </c>
      <c r="G16">
        <v>8414.1350000000002</v>
      </c>
    </row>
    <row r="17" spans="3:7" x14ac:dyDescent="0.3">
      <c r="C17" s="12" t="s">
        <v>675</v>
      </c>
      <c r="D17">
        <v>9</v>
      </c>
      <c r="F17" s="12" t="s">
        <v>675</v>
      </c>
      <c r="G17">
        <v>6068.2000000000007</v>
      </c>
    </row>
    <row r="18" spans="3:7" x14ac:dyDescent="0.3">
      <c r="C18" s="12" t="s">
        <v>295</v>
      </c>
      <c r="D18">
        <v>34</v>
      </c>
      <c r="F18" s="12" t="s">
        <v>295</v>
      </c>
      <c r="G18">
        <v>51956.979999999996</v>
      </c>
    </row>
    <row r="19" spans="3:7" x14ac:dyDescent="0.3">
      <c r="C19" s="12" t="s">
        <v>156</v>
      </c>
      <c r="D19">
        <v>31</v>
      </c>
      <c r="F19" s="12" t="s">
        <v>156</v>
      </c>
      <c r="G19">
        <v>40486.461500000012</v>
      </c>
    </row>
    <row r="20" spans="3:7" x14ac:dyDescent="0.3">
      <c r="C20" s="5" t="s">
        <v>120</v>
      </c>
      <c r="D20">
        <v>30</v>
      </c>
      <c r="F20" s="5" t="s">
        <v>120</v>
      </c>
      <c r="G20">
        <v>50196.289999999994</v>
      </c>
    </row>
    <row r="21" spans="3:7" x14ac:dyDescent="0.3">
      <c r="C21" s="12" t="s">
        <v>423</v>
      </c>
      <c r="D21">
        <v>13</v>
      </c>
      <c r="F21" s="12" t="s">
        <v>423</v>
      </c>
      <c r="G21">
        <v>28872.19</v>
      </c>
    </row>
    <row r="22" spans="3:7" x14ac:dyDescent="0.3">
      <c r="C22" s="12" t="s">
        <v>117</v>
      </c>
      <c r="D22">
        <v>14</v>
      </c>
      <c r="F22" s="12" t="s">
        <v>117</v>
      </c>
      <c r="G22">
        <v>20801.599999999999</v>
      </c>
    </row>
    <row r="23" spans="3:7" x14ac:dyDescent="0.3">
      <c r="C23" s="12" t="s">
        <v>355</v>
      </c>
      <c r="D23">
        <v>3</v>
      </c>
      <c r="F23" s="12" t="s">
        <v>355</v>
      </c>
      <c r="G23">
        <v>522.5</v>
      </c>
    </row>
    <row r="24" spans="3:7" x14ac:dyDescent="0.3">
      <c r="C24" s="5" t="s">
        <v>573</v>
      </c>
      <c r="D24">
        <v>18</v>
      </c>
      <c r="F24" s="5" t="s">
        <v>573</v>
      </c>
      <c r="G24">
        <v>32661.022499999999</v>
      </c>
    </row>
    <row r="25" spans="3:7" x14ac:dyDescent="0.3">
      <c r="C25" s="12" t="s">
        <v>639</v>
      </c>
      <c r="D25">
        <v>11</v>
      </c>
      <c r="F25" s="12" t="s">
        <v>639</v>
      </c>
      <c r="G25">
        <v>15843.924999999999</v>
      </c>
    </row>
    <row r="26" spans="3:7" x14ac:dyDescent="0.3">
      <c r="C26" s="12" t="s">
        <v>571</v>
      </c>
      <c r="D26">
        <v>7</v>
      </c>
      <c r="F26" s="12" t="s">
        <v>571</v>
      </c>
      <c r="G26">
        <v>16817.0975</v>
      </c>
    </row>
    <row r="27" spans="3:7" x14ac:dyDescent="0.3">
      <c r="C27" s="5" t="s">
        <v>669</v>
      </c>
      <c r="D27">
        <v>22</v>
      </c>
      <c r="F27" s="5" t="s">
        <v>669</v>
      </c>
      <c r="G27">
        <v>18810.052499999998</v>
      </c>
    </row>
    <row r="28" spans="3:7" x14ac:dyDescent="0.3">
      <c r="C28" s="12" t="s">
        <v>690</v>
      </c>
      <c r="D28">
        <v>7</v>
      </c>
      <c r="F28" s="12" t="s">
        <v>690</v>
      </c>
      <c r="G28">
        <v>3161.35</v>
      </c>
    </row>
    <row r="29" spans="3:7" x14ac:dyDescent="0.3">
      <c r="C29" s="12" t="s">
        <v>667</v>
      </c>
      <c r="D29">
        <v>15</v>
      </c>
      <c r="F29" s="12" t="s">
        <v>667</v>
      </c>
      <c r="G29">
        <v>15648.702499999998</v>
      </c>
    </row>
    <row r="30" spans="3:7" x14ac:dyDescent="0.3">
      <c r="C30" s="5" t="s">
        <v>95</v>
      </c>
      <c r="D30">
        <v>77</v>
      </c>
      <c r="F30" s="5" t="s">
        <v>95</v>
      </c>
      <c r="G30">
        <v>81358.322500000009</v>
      </c>
    </row>
    <row r="31" spans="3:7" x14ac:dyDescent="0.3">
      <c r="C31" s="12" t="s">
        <v>214</v>
      </c>
      <c r="D31">
        <v>5</v>
      </c>
      <c r="F31" s="12" t="s">
        <v>214</v>
      </c>
      <c r="G31">
        <v>11666.9</v>
      </c>
    </row>
    <row r="32" spans="3:7" x14ac:dyDescent="0.3">
      <c r="C32" s="12" t="s">
        <v>646</v>
      </c>
      <c r="D32">
        <v>10</v>
      </c>
      <c r="F32" s="12" t="s">
        <v>646</v>
      </c>
      <c r="G32">
        <v>9182.43</v>
      </c>
    </row>
    <row r="33" spans="3:7" x14ac:dyDescent="0.3">
      <c r="C33" s="12" t="s">
        <v>109</v>
      </c>
      <c r="D33">
        <v>17</v>
      </c>
      <c r="F33" s="12" t="s">
        <v>109</v>
      </c>
      <c r="G33">
        <v>21963.252500000002</v>
      </c>
    </row>
    <row r="34" spans="3:7" x14ac:dyDescent="0.3">
      <c r="C34" s="12" t="s">
        <v>178</v>
      </c>
      <c r="D34">
        <v>7</v>
      </c>
      <c r="F34" s="12" t="s">
        <v>178</v>
      </c>
      <c r="G34">
        <v>4788.0600000000004</v>
      </c>
    </row>
    <row r="35" spans="3:7" x14ac:dyDescent="0.3">
      <c r="C35" s="12" t="s">
        <v>464</v>
      </c>
      <c r="D35">
        <v>4</v>
      </c>
      <c r="F35" s="12" t="s">
        <v>464</v>
      </c>
      <c r="G35">
        <v>2423.35</v>
      </c>
    </row>
    <row r="36" spans="3:7" x14ac:dyDescent="0.3">
      <c r="C36" s="12" t="s">
        <v>653</v>
      </c>
      <c r="D36">
        <v>5</v>
      </c>
      <c r="F36" s="12" t="s">
        <v>653</v>
      </c>
      <c r="G36">
        <v>1480</v>
      </c>
    </row>
    <row r="37" spans="3:7" x14ac:dyDescent="0.3">
      <c r="C37" s="12" t="s">
        <v>93</v>
      </c>
      <c r="D37">
        <v>11</v>
      </c>
      <c r="F37" s="12" t="s">
        <v>93</v>
      </c>
      <c r="G37">
        <v>18534.080000000002</v>
      </c>
    </row>
    <row r="38" spans="3:7" x14ac:dyDescent="0.3">
      <c r="C38" s="12" t="s">
        <v>348</v>
      </c>
      <c r="D38">
        <v>14</v>
      </c>
      <c r="F38" s="12" t="s">
        <v>348</v>
      </c>
      <c r="G38">
        <v>9328.1999999999971</v>
      </c>
    </row>
    <row r="39" spans="3:7" x14ac:dyDescent="0.3">
      <c r="C39" s="12" t="s">
        <v>341</v>
      </c>
      <c r="D39">
        <v>4</v>
      </c>
      <c r="F39" s="12" t="s">
        <v>341</v>
      </c>
      <c r="G39">
        <v>1992.0500000000002</v>
      </c>
    </row>
    <row r="40" spans="3:7" x14ac:dyDescent="0.3">
      <c r="C40" s="5" t="s">
        <v>47</v>
      </c>
      <c r="D40">
        <v>122</v>
      </c>
      <c r="F40" s="5" t="s">
        <v>47</v>
      </c>
      <c r="G40">
        <v>230284.6335</v>
      </c>
    </row>
    <row r="41" spans="3:7" x14ac:dyDescent="0.3">
      <c r="C41" s="12" t="s">
        <v>171</v>
      </c>
      <c r="D41">
        <v>6</v>
      </c>
      <c r="F41" s="12" t="s">
        <v>171</v>
      </c>
      <c r="G41">
        <v>3763.21</v>
      </c>
    </row>
    <row r="42" spans="3:7" x14ac:dyDescent="0.3">
      <c r="C42" s="12" t="s">
        <v>44</v>
      </c>
      <c r="D42">
        <v>6</v>
      </c>
      <c r="F42" s="12" t="s">
        <v>44</v>
      </c>
      <c r="G42">
        <v>4273</v>
      </c>
    </row>
    <row r="43" spans="3:7" x14ac:dyDescent="0.3">
      <c r="C43" s="12" t="s">
        <v>334</v>
      </c>
      <c r="D43">
        <v>14</v>
      </c>
      <c r="F43" s="12" t="s">
        <v>334</v>
      </c>
      <c r="G43">
        <v>30908.384000000002</v>
      </c>
    </row>
    <row r="44" spans="3:7" x14ac:dyDescent="0.3">
      <c r="C44" s="12" t="s">
        <v>502</v>
      </c>
      <c r="D44">
        <v>28</v>
      </c>
      <c r="F44" s="12" t="s">
        <v>502</v>
      </c>
      <c r="G44">
        <v>110277.30500000001</v>
      </c>
    </row>
    <row r="45" spans="3:7" x14ac:dyDescent="0.3">
      <c r="C45" s="12" t="s">
        <v>370</v>
      </c>
      <c r="D45">
        <v>15</v>
      </c>
      <c r="F45" s="12" t="s">
        <v>370</v>
      </c>
      <c r="G45">
        <v>19261.41</v>
      </c>
    </row>
    <row r="46" spans="3:7" x14ac:dyDescent="0.3">
      <c r="C46" s="12" t="s">
        <v>457</v>
      </c>
      <c r="D46">
        <v>10</v>
      </c>
      <c r="F46" s="12" t="s">
        <v>457</v>
      </c>
      <c r="G46">
        <v>12496.2</v>
      </c>
    </row>
    <row r="47" spans="3:7" x14ac:dyDescent="0.3">
      <c r="C47" s="12" t="s">
        <v>431</v>
      </c>
      <c r="D47">
        <v>5</v>
      </c>
      <c r="F47" s="12" t="s">
        <v>431</v>
      </c>
      <c r="G47">
        <v>5042.2</v>
      </c>
    </row>
    <row r="48" spans="3:7" x14ac:dyDescent="0.3">
      <c r="C48" s="12" t="s">
        <v>85</v>
      </c>
      <c r="D48">
        <v>7</v>
      </c>
      <c r="F48" s="12" t="s">
        <v>85</v>
      </c>
      <c r="G48">
        <v>3239.8</v>
      </c>
    </row>
    <row r="49" spans="3:7" x14ac:dyDescent="0.3">
      <c r="C49" s="12" t="s">
        <v>228</v>
      </c>
      <c r="D49">
        <v>15</v>
      </c>
      <c r="F49" s="12" t="s">
        <v>228</v>
      </c>
      <c r="G49">
        <v>26656.559499999996</v>
      </c>
    </row>
    <row r="50" spans="3:7" x14ac:dyDescent="0.3">
      <c r="C50" s="12" t="s">
        <v>614</v>
      </c>
      <c r="D50">
        <v>6</v>
      </c>
      <c r="F50" s="12" t="s">
        <v>614</v>
      </c>
      <c r="G50">
        <v>4778.1399999999994</v>
      </c>
    </row>
    <row r="51" spans="3:7" x14ac:dyDescent="0.3">
      <c r="C51" s="12" t="s">
        <v>660</v>
      </c>
      <c r="D51">
        <v>10</v>
      </c>
      <c r="F51" s="12" t="s">
        <v>660</v>
      </c>
      <c r="G51">
        <v>9588.4249999999993</v>
      </c>
    </row>
    <row r="52" spans="3:7" x14ac:dyDescent="0.3">
      <c r="C52" s="5" t="s">
        <v>320</v>
      </c>
      <c r="D52">
        <v>19</v>
      </c>
      <c r="F52" s="5" t="s">
        <v>320</v>
      </c>
      <c r="G52">
        <v>49979.905000000006</v>
      </c>
    </row>
    <row r="53" spans="3:7" x14ac:dyDescent="0.3">
      <c r="C53" s="12" t="s">
        <v>318</v>
      </c>
      <c r="D53">
        <v>19</v>
      </c>
      <c r="F53" s="12" t="s">
        <v>318</v>
      </c>
      <c r="G53">
        <v>49979.905000000006</v>
      </c>
    </row>
    <row r="54" spans="3:7" x14ac:dyDescent="0.3">
      <c r="C54" s="5" t="s">
        <v>242</v>
      </c>
      <c r="D54">
        <v>28</v>
      </c>
      <c r="F54" s="5" t="s">
        <v>242</v>
      </c>
      <c r="G54">
        <v>15770.155000000001</v>
      </c>
    </row>
    <row r="55" spans="3:7" x14ac:dyDescent="0.3">
      <c r="C55" s="12" t="s">
        <v>408</v>
      </c>
      <c r="D55">
        <v>10</v>
      </c>
      <c r="F55" s="12" t="s">
        <v>408</v>
      </c>
      <c r="G55">
        <v>7176.2150000000001</v>
      </c>
    </row>
    <row r="56" spans="3:7" x14ac:dyDescent="0.3">
      <c r="C56" s="12" t="s">
        <v>523</v>
      </c>
      <c r="D56">
        <v>12</v>
      </c>
      <c r="F56" s="12" t="s">
        <v>523</v>
      </c>
      <c r="G56">
        <v>7048.24</v>
      </c>
    </row>
    <row r="57" spans="3:7" x14ac:dyDescent="0.3">
      <c r="C57" s="12" t="s">
        <v>240</v>
      </c>
      <c r="D57">
        <v>6</v>
      </c>
      <c r="F57" s="12" t="s">
        <v>240</v>
      </c>
      <c r="G57">
        <v>1545.7</v>
      </c>
    </row>
    <row r="58" spans="3:7" x14ac:dyDescent="0.3">
      <c r="C58" s="5" t="s">
        <v>56</v>
      </c>
      <c r="D58">
        <v>28</v>
      </c>
      <c r="F58" s="5" t="s">
        <v>56</v>
      </c>
      <c r="G58">
        <v>23582.077500000003</v>
      </c>
    </row>
    <row r="59" spans="3:7" x14ac:dyDescent="0.3">
      <c r="C59" s="12" t="s">
        <v>54</v>
      </c>
      <c r="D59">
        <v>28</v>
      </c>
      <c r="F59" s="12" t="s">
        <v>54</v>
      </c>
      <c r="G59">
        <v>23582.077500000003</v>
      </c>
    </row>
    <row r="60" spans="3:7" x14ac:dyDescent="0.3">
      <c r="C60" s="5" t="s">
        <v>551</v>
      </c>
      <c r="D60">
        <v>6</v>
      </c>
      <c r="F60" s="5" t="s">
        <v>551</v>
      </c>
      <c r="G60">
        <v>5735.1500000000005</v>
      </c>
    </row>
    <row r="61" spans="3:7" x14ac:dyDescent="0.3">
      <c r="C61" s="12" t="s">
        <v>549</v>
      </c>
      <c r="D61">
        <v>6</v>
      </c>
      <c r="F61" s="12" t="s">
        <v>549</v>
      </c>
      <c r="G61">
        <v>5735.1500000000005</v>
      </c>
    </row>
    <row r="62" spans="3:7" x14ac:dyDescent="0.3">
      <c r="C62" s="5" t="s">
        <v>699</v>
      </c>
      <c r="D62">
        <v>7</v>
      </c>
      <c r="F62" s="5" t="s">
        <v>699</v>
      </c>
      <c r="G62">
        <v>3531.95</v>
      </c>
    </row>
    <row r="63" spans="3:7" x14ac:dyDescent="0.3">
      <c r="C63" s="12" t="s">
        <v>697</v>
      </c>
      <c r="D63">
        <v>7</v>
      </c>
      <c r="F63" s="12" t="s">
        <v>697</v>
      </c>
      <c r="G63">
        <v>3531.95</v>
      </c>
    </row>
    <row r="64" spans="3:7" x14ac:dyDescent="0.3">
      <c r="C64" s="5" t="s">
        <v>250</v>
      </c>
      <c r="D64">
        <v>13</v>
      </c>
      <c r="F64" s="5" t="s">
        <v>250</v>
      </c>
      <c r="G64">
        <v>11472.362499999999</v>
      </c>
    </row>
    <row r="65" spans="3:7" x14ac:dyDescent="0.3">
      <c r="C65" s="12" t="s">
        <v>248</v>
      </c>
      <c r="D65">
        <v>13</v>
      </c>
      <c r="F65" s="12" t="s">
        <v>248</v>
      </c>
      <c r="G65">
        <v>11472.362499999999</v>
      </c>
    </row>
    <row r="66" spans="3:7" x14ac:dyDescent="0.3">
      <c r="C66" s="5" t="s">
        <v>103</v>
      </c>
      <c r="D66">
        <v>23</v>
      </c>
      <c r="F66" s="5" t="s">
        <v>103</v>
      </c>
      <c r="G66">
        <v>17983.2</v>
      </c>
    </row>
    <row r="67" spans="3:7" x14ac:dyDescent="0.3">
      <c r="C67" s="12" t="s">
        <v>256</v>
      </c>
      <c r="D67">
        <v>5</v>
      </c>
      <c r="F67" s="12" t="s">
        <v>256</v>
      </c>
      <c r="G67">
        <v>836.7</v>
      </c>
    </row>
    <row r="68" spans="3:7" x14ac:dyDescent="0.3">
      <c r="C68" s="12" t="s">
        <v>101</v>
      </c>
      <c r="D68">
        <v>8</v>
      </c>
      <c r="F68" s="12" t="s">
        <v>101</v>
      </c>
      <c r="G68">
        <v>5700.14</v>
      </c>
    </row>
    <row r="69" spans="3:7" x14ac:dyDescent="0.3">
      <c r="C69" s="12" t="s">
        <v>263</v>
      </c>
      <c r="D69">
        <v>10</v>
      </c>
      <c r="F69" s="12" t="s">
        <v>263</v>
      </c>
      <c r="G69">
        <v>11446.36</v>
      </c>
    </row>
    <row r="70" spans="3:7" x14ac:dyDescent="0.3">
      <c r="C70" s="5" t="s">
        <v>79</v>
      </c>
      <c r="D70">
        <v>37</v>
      </c>
      <c r="F70" s="5" t="s">
        <v>79</v>
      </c>
      <c r="G70">
        <v>54495.14</v>
      </c>
    </row>
    <row r="71" spans="3:7" x14ac:dyDescent="0.3">
      <c r="C71" s="12" t="s">
        <v>221</v>
      </c>
      <c r="D71">
        <v>19</v>
      </c>
      <c r="F71" s="12" t="s">
        <v>221</v>
      </c>
      <c r="G71">
        <v>29567.5625</v>
      </c>
    </row>
    <row r="72" spans="3:7" x14ac:dyDescent="0.3">
      <c r="C72" s="12" t="s">
        <v>77</v>
      </c>
      <c r="D72">
        <v>18</v>
      </c>
      <c r="F72" s="12" t="s">
        <v>77</v>
      </c>
      <c r="G72">
        <v>24927.577499999996</v>
      </c>
    </row>
    <row r="73" spans="3:7" x14ac:dyDescent="0.3">
      <c r="C73" s="5" t="s">
        <v>149</v>
      </c>
      <c r="D73">
        <v>18</v>
      </c>
      <c r="F73" s="5" t="s">
        <v>149</v>
      </c>
      <c r="G73">
        <v>31692.659</v>
      </c>
    </row>
    <row r="74" spans="3:7" x14ac:dyDescent="0.3">
      <c r="C74" s="12" t="s">
        <v>147</v>
      </c>
      <c r="D74">
        <v>8</v>
      </c>
      <c r="F74" s="12" t="s">
        <v>147</v>
      </c>
      <c r="G74">
        <v>12348.88</v>
      </c>
    </row>
    <row r="75" spans="3:7" x14ac:dyDescent="0.3">
      <c r="C75" s="12" t="s">
        <v>536</v>
      </c>
      <c r="D75">
        <v>10</v>
      </c>
      <c r="F75" s="12" t="s">
        <v>536</v>
      </c>
      <c r="G75">
        <v>19343.779000000002</v>
      </c>
    </row>
    <row r="76" spans="3:7" x14ac:dyDescent="0.3">
      <c r="C76" s="5" t="s">
        <v>70</v>
      </c>
      <c r="D76">
        <v>56</v>
      </c>
      <c r="F76" s="5" t="s">
        <v>70</v>
      </c>
      <c r="G76">
        <v>58971.310000000012</v>
      </c>
    </row>
    <row r="77" spans="3:7" x14ac:dyDescent="0.3">
      <c r="C77" s="12" t="s">
        <v>796</v>
      </c>
      <c r="D77">
        <v>13</v>
      </c>
      <c r="F77" s="12" t="s">
        <v>796</v>
      </c>
      <c r="G77">
        <v>13390.650000000001</v>
      </c>
    </row>
    <row r="78" spans="3:7" x14ac:dyDescent="0.3">
      <c r="C78" s="12" t="s">
        <v>326</v>
      </c>
      <c r="D78">
        <v>10</v>
      </c>
      <c r="F78" s="12" t="s">
        <v>326</v>
      </c>
      <c r="G78">
        <v>6146.3</v>
      </c>
    </row>
    <row r="79" spans="3:7" x14ac:dyDescent="0.3">
      <c r="C79" s="12" t="s">
        <v>68</v>
      </c>
      <c r="D79">
        <v>33</v>
      </c>
      <c r="F79" s="12" t="s">
        <v>68</v>
      </c>
      <c r="G79">
        <v>39434.360000000008</v>
      </c>
    </row>
    <row r="80" spans="3:7" x14ac:dyDescent="0.3">
      <c r="C80" s="5" t="s">
        <v>280</v>
      </c>
      <c r="D80">
        <v>122</v>
      </c>
      <c r="F80" s="5" t="s">
        <v>280</v>
      </c>
      <c r="G80">
        <v>245584.61050000004</v>
      </c>
    </row>
    <row r="81" spans="3:7" x14ac:dyDescent="0.3">
      <c r="C81" s="12" t="s">
        <v>515</v>
      </c>
      <c r="D81">
        <v>18</v>
      </c>
      <c r="F81" s="12" t="s">
        <v>515</v>
      </c>
      <c r="G81">
        <v>51097.80049999999</v>
      </c>
    </row>
    <row r="82" spans="3:7" x14ac:dyDescent="0.3">
      <c r="C82" s="12" t="s">
        <v>449</v>
      </c>
      <c r="D82">
        <v>10</v>
      </c>
      <c r="F82" s="12" t="s">
        <v>449</v>
      </c>
      <c r="G82">
        <v>15177.4625</v>
      </c>
    </row>
    <row r="83" spans="3:7" x14ac:dyDescent="0.3">
      <c r="C83" s="12" t="s">
        <v>557</v>
      </c>
      <c r="D83">
        <v>31</v>
      </c>
      <c r="F83" s="12" t="s">
        <v>557</v>
      </c>
      <c r="G83">
        <v>104361.95000000001</v>
      </c>
    </row>
    <row r="84" spans="3:7" x14ac:dyDescent="0.3">
      <c r="C84" s="12" t="s">
        <v>606</v>
      </c>
      <c r="D84">
        <v>3</v>
      </c>
      <c r="F84" s="12" t="s">
        <v>606</v>
      </c>
      <c r="G84">
        <v>1947.24</v>
      </c>
    </row>
    <row r="85" spans="3:7" x14ac:dyDescent="0.3">
      <c r="C85" s="12" t="s">
        <v>311</v>
      </c>
      <c r="D85">
        <v>5</v>
      </c>
      <c r="F85" s="12" t="s">
        <v>311</v>
      </c>
      <c r="G85">
        <v>3063.2</v>
      </c>
    </row>
    <row r="86" spans="3:7" x14ac:dyDescent="0.3">
      <c r="C86" s="12" t="s">
        <v>277</v>
      </c>
      <c r="D86">
        <v>11</v>
      </c>
      <c r="F86" s="12" t="s">
        <v>277</v>
      </c>
      <c r="G86">
        <v>18507.45</v>
      </c>
    </row>
    <row r="87" spans="3:7" x14ac:dyDescent="0.3">
      <c r="C87" s="12" t="s">
        <v>632</v>
      </c>
      <c r="D87">
        <v>3</v>
      </c>
      <c r="F87" s="12" t="s">
        <v>632</v>
      </c>
      <c r="G87">
        <v>1571.1999999999998</v>
      </c>
    </row>
    <row r="88" spans="3:7" x14ac:dyDescent="0.3">
      <c r="C88" s="12" t="s">
        <v>585</v>
      </c>
      <c r="D88">
        <v>9</v>
      </c>
      <c r="F88" s="12" t="s">
        <v>585</v>
      </c>
      <c r="G88">
        <v>11441.630000000001</v>
      </c>
    </row>
    <row r="89" spans="3:7" x14ac:dyDescent="0.3">
      <c r="C89" s="12" t="s">
        <v>401</v>
      </c>
      <c r="D89">
        <v>12</v>
      </c>
      <c r="F89" s="12" t="s">
        <v>401</v>
      </c>
      <c r="G89">
        <v>7619.6</v>
      </c>
    </row>
    <row r="90" spans="3:7" x14ac:dyDescent="0.3">
      <c r="C90" s="12" t="s">
        <v>377</v>
      </c>
      <c r="D90">
        <v>4</v>
      </c>
      <c r="F90" s="12" t="s">
        <v>377</v>
      </c>
      <c r="G90">
        <v>3076.4724999999999</v>
      </c>
    </row>
    <row r="91" spans="3:7" x14ac:dyDescent="0.3">
      <c r="C91" s="12" t="s">
        <v>682</v>
      </c>
      <c r="D91">
        <v>14</v>
      </c>
      <c r="F91" s="12" t="s">
        <v>682</v>
      </c>
      <c r="G91">
        <v>27363.605</v>
      </c>
    </row>
    <row r="92" spans="3:7" x14ac:dyDescent="0.3">
      <c r="C92" s="12" t="s">
        <v>362</v>
      </c>
      <c r="D92">
        <v>2</v>
      </c>
      <c r="F92" s="12" t="s">
        <v>362</v>
      </c>
      <c r="G92">
        <v>357</v>
      </c>
    </row>
    <row r="93" spans="3:7" x14ac:dyDescent="0.3">
      <c r="C93" s="5" t="s">
        <v>289</v>
      </c>
      <c r="D93">
        <v>46</v>
      </c>
      <c r="F93" s="5" t="s">
        <v>289</v>
      </c>
      <c r="G93">
        <v>56810.629000000008</v>
      </c>
    </row>
    <row r="94" spans="3:7" x14ac:dyDescent="0.3">
      <c r="C94" s="12" t="s">
        <v>385</v>
      </c>
      <c r="D94">
        <v>14</v>
      </c>
      <c r="F94" s="12" t="s">
        <v>385</v>
      </c>
      <c r="G94">
        <v>16076.599999999999</v>
      </c>
    </row>
    <row r="95" spans="3:7" x14ac:dyDescent="0.3">
      <c r="C95" s="12" t="s">
        <v>286</v>
      </c>
      <c r="D95">
        <v>2</v>
      </c>
      <c r="F95" s="12" t="s">
        <v>286</v>
      </c>
      <c r="G95">
        <v>1488.7</v>
      </c>
    </row>
    <row r="96" spans="3:7" x14ac:dyDescent="0.3">
      <c r="C96" s="12" t="s">
        <v>393</v>
      </c>
      <c r="D96">
        <v>12</v>
      </c>
      <c r="F96" s="12" t="s">
        <v>393</v>
      </c>
      <c r="G96">
        <v>16476.565000000002</v>
      </c>
    </row>
    <row r="97" spans="3:7" x14ac:dyDescent="0.3">
      <c r="C97" s="12" t="s">
        <v>303</v>
      </c>
      <c r="D97">
        <v>18</v>
      </c>
      <c r="F97" s="12" t="s">
        <v>303</v>
      </c>
      <c r="G97">
        <v>22768.764000000003</v>
      </c>
    </row>
    <row r="98" spans="3:7" x14ac:dyDescent="0.3">
      <c r="C98" s="5" t="s">
        <v>1152</v>
      </c>
      <c r="D98">
        <v>830</v>
      </c>
      <c r="F98" s="5" t="s">
        <v>1152</v>
      </c>
      <c r="G98">
        <v>1265793.0394999997</v>
      </c>
    </row>
  </sheetData>
  <pageMargins left="0.7" right="0.7" top="0.75" bottom="0.75" header="0.3" footer="0.3"/>
  <drawing r:id="rId3"/>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1C988-43BD-4211-89D3-383DFAC6288F}">
  <dimension ref="B2:I98"/>
  <sheetViews>
    <sheetView workbookViewId="0">
      <selection activeCell="AG21" sqref="AG21"/>
    </sheetView>
  </sheetViews>
  <sheetFormatPr defaultRowHeight="14.4" x14ac:dyDescent="0.3"/>
  <cols>
    <col min="1" max="1" width="20.21875" customWidth="1"/>
    <col min="2" max="2" width="19.6640625" customWidth="1"/>
    <col min="3" max="3" width="18.88671875" customWidth="1"/>
    <col min="4" max="4" width="22.109375" customWidth="1"/>
    <col min="5" max="5" width="21.5546875" customWidth="1"/>
    <col min="7" max="7" width="8.88671875" customWidth="1"/>
    <col min="8" max="8" width="24.109375" customWidth="1"/>
    <col min="9" max="9" width="18.77734375" bestFit="1" customWidth="1"/>
  </cols>
  <sheetData>
    <row r="2" spans="2:9" x14ac:dyDescent="0.3">
      <c r="B2" s="21"/>
      <c r="C2" s="21"/>
      <c r="D2" s="21"/>
      <c r="E2" s="21"/>
      <c r="F2" s="21"/>
      <c r="G2" s="21"/>
      <c r="H2" s="21"/>
      <c r="I2" s="21"/>
    </row>
    <row r="3" spans="2:9" ht="21" x14ac:dyDescent="0.3">
      <c r="B3" s="22" t="s">
        <v>1163</v>
      </c>
      <c r="C3" s="21"/>
      <c r="D3" s="21"/>
      <c r="E3" s="21"/>
      <c r="F3" s="21"/>
      <c r="G3" s="21"/>
      <c r="H3" s="21"/>
      <c r="I3" s="21"/>
    </row>
    <row r="4" spans="2:9" x14ac:dyDescent="0.3">
      <c r="B4" s="21"/>
      <c r="C4" s="21"/>
      <c r="D4" s="21"/>
      <c r="E4" s="21"/>
      <c r="F4" s="21"/>
      <c r="G4" s="21"/>
      <c r="H4" s="21"/>
      <c r="I4" s="21"/>
    </row>
    <row r="5" spans="2:9" ht="21" x14ac:dyDescent="0.3">
      <c r="B5" s="21"/>
      <c r="C5" s="21"/>
      <c r="D5" s="24" t="s">
        <v>1164</v>
      </c>
      <c r="E5" s="23"/>
      <c r="F5" s="21"/>
      <c r="G5" s="21"/>
      <c r="H5" s="21"/>
      <c r="I5" s="21"/>
    </row>
    <row r="8" spans="2:9" x14ac:dyDescent="0.3">
      <c r="B8" t="s">
        <v>1161</v>
      </c>
      <c r="C8" t="s">
        <v>1153</v>
      </c>
      <c r="D8" t="s">
        <v>1169</v>
      </c>
      <c r="E8" t="s">
        <v>1162</v>
      </c>
      <c r="H8" s="4" t="s">
        <v>1162</v>
      </c>
      <c r="I8" t="s">
        <v>1165</v>
      </c>
    </row>
    <row r="9" spans="2:9" x14ac:dyDescent="0.3">
      <c r="B9" t="s">
        <v>39</v>
      </c>
      <c r="C9">
        <v>6</v>
      </c>
      <c r="D9">
        <v>4273</v>
      </c>
      <c r="E9" t="str">
        <f>_xlfn.XLOOKUP(B9,order_details[CustomerID],order_details[Category Name])</f>
        <v>Produce</v>
      </c>
      <c r="H9" s="5" t="s">
        <v>3</v>
      </c>
      <c r="I9">
        <v>12</v>
      </c>
    </row>
    <row r="10" spans="2:9" x14ac:dyDescent="0.3">
      <c r="B10" t="s">
        <v>49</v>
      </c>
      <c r="C10">
        <v>4</v>
      </c>
      <c r="D10">
        <v>1402.95</v>
      </c>
      <c r="E10" t="str">
        <f>_xlfn.XLOOKUP(B10,order_details[CustomerID],order_details[Category Name])</f>
        <v>Dairy Products</v>
      </c>
      <c r="H10" s="5" t="s">
        <v>5</v>
      </c>
      <c r="I10">
        <v>11</v>
      </c>
    </row>
    <row r="11" spans="2:9" x14ac:dyDescent="0.3">
      <c r="B11" t="s">
        <v>58</v>
      </c>
      <c r="C11">
        <v>7</v>
      </c>
      <c r="D11">
        <v>7023.9774999999991</v>
      </c>
      <c r="E11" t="str">
        <f>_xlfn.XLOOKUP(B11,order_details[CustomerID],order_details[Category Name])</f>
        <v>Dairy Products</v>
      </c>
      <c r="H11" s="5" t="s">
        <v>7</v>
      </c>
      <c r="I11">
        <v>18</v>
      </c>
    </row>
    <row r="12" spans="2:9" x14ac:dyDescent="0.3">
      <c r="B12" t="s">
        <v>64</v>
      </c>
      <c r="C12">
        <v>13</v>
      </c>
      <c r="D12">
        <v>13390.650000000001</v>
      </c>
      <c r="E12" t="str">
        <f>_xlfn.XLOOKUP(B12,order_details[CustomerID],order_details[Category Name])</f>
        <v>Beverages</v>
      </c>
      <c r="H12" s="5" t="s">
        <v>9</v>
      </c>
      <c r="I12">
        <v>15</v>
      </c>
    </row>
    <row r="13" spans="2:9" x14ac:dyDescent="0.3">
      <c r="B13" t="s">
        <v>72</v>
      </c>
      <c r="C13">
        <v>18</v>
      </c>
      <c r="D13">
        <v>24927.577499999996</v>
      </c>
      <c r="E13" t="str">
        <f>_xlfn.XLOOKUP(B13,order_details[CustomerID],order_details[Category Name])</f>
        <v>Condiments</v>
      </c>
      <c r="H13" s="5" t="s">
        <v>11</v>
      </c>
      <c r="I13">
        <v>5</v>
      </c>
    </row>
    <row r="14" spans="2:9" x14ac:dyDescent="0.3">
      <c r="B14" t="s">
        <v>81</v>
      </c>
      <c r="C14">
        <v>7</v>
      </c>
      <c r="D14">
        <v>3239.8</v>
      </c>
      <c r="E14" t="str">
        <f>_xlfn.XLOOKUP(B14,order_details[CustomerID],order_details[Category Name])</f>
        <v>Meat/Poultry</v>
      </c>
      <c r="H14" s="5" t="s">
        <v>13</v>
      </c>
      <c r="I14">
        <v>9</v>
      </c>
    </row>
    <row r="15" spans="2:9" x14ac:dyDescent="0.3">
      <c r="B15" t="s">
        <v>88</v>
      </c>
      <c r="C15">
        <v>11</v>
      </c>
      <c r="D15">
        <v>18534.080000000002</v>
      </c>
      <c r="E15" t="str">
        <f>_xlfn.XLOOKUP(B15,order_details[CustomerID],order_details[Category Name])</f>
        <v>Meat/Poultry</v>
      </c>
      <c r="H15" s="5" t="s">
        <v>15</v>
      </c>
      <c r="I15">
        <v>7</v>
      </c>
    </row>
    <row r="16" spans="2:9" x14ac:dyDescent="0.3">
      <c r="B16" t="s">
        <v>97</v>
      </c>
      <c r="C16">
        <v>3</v>
      </c>
      <c r="D16">
        <v>4232.8500000000004</v>
      </c>
      <c r="E16" t="str">
        <f>_xlfn.XLOOKUP(B16,order_details[CustomerID],order_details[Category Name])</f>
        <v>Condiments</v>
      </c>
      <c r="H16" s="5" t="s">
        <v>17</v>
      </c>
      <c r="I16">
        <v>12</v>
      </c>
    </row>
    <row r="17" spans="2:9" x14ac:dyDescent="0.3">
      <c r="B17" t="s">
        <v>105</v>
      </c>
      <c r="C17">
        <v>17</v>
      </c>
      <c r="D17">
        <v>21963.252500000002</v>
      </c>
      <c r="E17" t="str">
        <f>_xlfn.XLOOKUP(B17,order_details[CustomerID],order_details[Category Name])</f>
        <v>Meat/Poultry</v>
      </c>
      <c r="H17" s="5" t="s">
        <v>1166</v>
      </c>
      <c r="I17">
        <v>1</v>
      </c>
    </row>
    <row r="18" spans="2:9" x14ac:dyDescent="0.3">
      <c r="B18" t="s">
        <v>112</v>
      </c>
      <c r="C18">
        <v>14</v>
      </c>
      <c r="D18">
        <v>20801.599999999999</v>
      </c>
      <c r="E18" t="str">
        <f>_xlfn.XLOOKUP(B18,order_details[CustomerID],order_details[Category Name])</f>
        <v>Seafood</v>
      </c>
      <c r="H18" s="5" t="s">
        <v>1152</v>
      </c>
      <c r="I18">
        <v>90</v>
      </c>
    </row>
    <row r="19" spans="2:9" x14ac:dyDescent="0.3">
      <c r="B19" t="s">
        <v>122</v>
      </c>
      <c r="C19">
        <v>10</v>
      </c>
      <c r="D19">
        <v>6089.9</v>
      </c>
      <c r="E19" t="str">
        <f>_xlfn.XLOOKUP(B19,order_details[CustomerID],order_details[Category Name])</f>
        <v>Condiments</v>
      </c>
    </row>
    <row r="20" spans="2:9" x14ac:dyDescent="0.3">
      <c r="B20" t="s">
        <v>128</v>
      </c>
      <c r="C20">
        <v>6</v>
      </c>
      <c r="D20">
        <v>1814.8</v>
      </c>
      <c r="E20" t="str">
        <f>_xlfn.XLOOKUP(B20,order_details[CustomerID],order_details[Category Name])</f>
        <v>Beverages</v>
      </c>
    </row>
    <row r="21" spans="2:9" x14ac:dyDescent="0.3">
      <c r="B21" t="s">
        <v>137</v>
      </c>
      <c r="C21">
        <v>1</v>
      </c>
      <c r="D21">
        <v>100.8</v>
      </c>
      <c r="E21" t="str">
        <f>_xlfn.XLOOKUP(B21,order_details[CustomerID],order_details[Category Name])</f>
        <v>Confections</v>
      </c>
    </row>
    <row r="22" spans="2:9" x14ac:dyDescent="0.3">
      <c r="B22" t="s">
        <v>143</v>
      </c>
      <c r="C22">
        <v>8</v>
      </c>
      <c r="D22">
        <v>12348.88</v>
      </c>
      <c r="E22" t="str">
        <f>_xlfn.XLOOKUP(B22,order_details[CustomerID],order_details[Category Name])</f>
        <v>Beverages</v>
      </c>
    </row>
    <row r="23" spans="2:9" x14ac:dyDescent="0.3">
      <c r="B23" t="s">
        <v>151</v>
      </c>
      <c r="C23">
        <v>5</v>
      </c>
      <c r="D23">
        <v>3810.75</v>
      </c>
      <c r="E23" t="str">
        <f>_xlfn.XLOOKUP(B23,order_details[CustomerID],order_details[Category Name])</f>
        <v>Condiments</v>
      </c>
    </row>
    <row r="24" spans="2:9" x14ac:dyDescent="0.3">
      <c r="B24" t="s">
        <v>161</v>
      </c>
      <c r="C24">
        <v>3</v>
      </c>
      <c r="D24">
        <v>1719.1</v>
      </c>
      <c r="E24" t="str">
        <f>_xlfn.XLOOKUP(B24,order_details[CustomerID],order_details[Category Name])</f>
        <v>Beverages</v>
      </c>
    </row>
    <row r="25" spans="2:9" x14ac:dyDescent="0.3">
      <c r="B25" t="s">
        <v>167</v>
      </c>
      <c r="C25">
        <v>6</v>
      </c>
      <c r="D25">
        <v>3763.21</v>
      </c>
      <c r="E25" t="str">
        <f>_xlfn.XLOOKUP(B25,order_details[CustomerID],order_details[Category Name])</f>
        <v>Dairy Products</v>
      </c>
    </row>
    <row r="26" spans="2:9" x14ac:dyDescent="0.3">
      <c r="B26" t="s">
        <v>174</v>
      </c>
      <c r="C26">
        <v>4</v>
      </c>
      <c r="D26">
        <v>1615.8999999999999</v>
      </c>
      <c r="E26" t="str">
        <f>_xlfn.XLOOKUP(B26,order_details[CustomerID],order_details[Category Name])</f>
        <v>Grains/Cereals</v>
      </c>
    </row>
    <row r="27" spans="2:9" x14ac:dyDescent="0.3">
      <c r="B27" t="s">
        <v>181</v>
      </c>
      <c r="C27">
        <v>8</v>
      </c>
      <c r="D27">
        <v>14761.035</v>
      </c>
      <c r="E27" t="str">
        <f>_xlfn.XLOOKUP(B27,order_details[CustomerID],order_details[Category Name])</f>
        <v>Dairy Products</v>
      </c>
    </row>
    <row r="28" spans="2:9" x14ac:dyDescent="0.3">
      <c r="B28" t="s">
        <v>187</v>
      </c>
      <c r="C28">
        <v>30</v>
      </c>
      <c r="D28">
        <v>104874.9785</v>
      </c>
      <c r="E28" t="str">
        <f>_xlfn.XLOOKUP(B28,order_details[CustomerID],order_details[Category Name])</f>
        <v>Beverages</v>
      </c>
    </row>
    <row r="29" spans="2:9" x14ac:dyDescent="0.3">
      <c r="B29" t="s">
        <v>196</v>
      </c>
      <c r="C29">
        <v>7</v>
      </c>
      <c r="D29">
        <v>4107.55</v>
      </c>
      <c r="E29" t="str">
        <f>_xlfn.XLOOKUP(B29,order_details[CustomerID],order_details[Category Name])</f>
        <v>Confections</v>
      </c>
    </row>
    <row r="30" spans="2:9" x14ac:dyDescent="0.3">
      <c r="B30" t="s">
        <v>209</v>
      </c>
      <c r="C30">
        <v>5</v>
      </c>
      <c r="D30">
        <v>11666.9</v>
      </c>
      <c r="E30" t="str">
        <f>_xlfn.XLOOKUP(B30,order_details[CustomerID],order_details[Category Name])</f>
        <v>Seafood</v>
      </c>
    </row>
    <row r="31" spans="2:9" x14ac:dyDescent="0.3">
      <c r="B31" t="s">
        <v>217</v>
      </c>
      <c r="C31">
        <v>19</v>
      </c>
      <c r="D31">
        <v>29567.5625</v>
      </c>
      <c r="E31" t="str">
        <f>_xlfn.XLOOKUP(B31,order_details[CustomerID],order_details[Category Name])</f>
        <v>Beverages</v>
      </c>
    </row>
    <row r="32" spans="2:9" x14ac:dyDescent="0.3">
      <c r="B32" t="s">
        <v>224</v>
      </c>
      <c r="C32">
        <v>15</v>
      </c>
      <c r="D32">
        <v>26656.559499999996</v>
      </c>
      <c r="E32" t="str">
        <f>_xlfn.XLOOKUP(B32,order_details[CustomerID],order_details[Category Name])</f>
        <v>Seafood</v>
      </c>
    </row>
    <row r="33" spans="2:5" x14ac:dyDescent="0.3">
      <c r="B33" t="s">
        <v>231</v>
      </c>
      <c r="C33">
        <v>3</v>
      </c>
      <c r="D33">
        <v>3172.16</v>
      </c>
      <c r="E33" t="str">
        <f>_xlfn.XLOOKUP(B33,order_details[CustomerID],order_details[Category Name])</f>
        <v>Confections</v>
      </c>
    </row>
    <row r="34" spans="2:5" x14ac:dyDescent="0.3">
      <c r="B34" t="s">
        <v>236</v>
      </c>
      <c r="C34">
        <v>6</v>
      </c>
      <c r="D34">
        <v>1545.7</v>
      </c>
      <c r="E34" t="str">
        <f>_xlfn.XLOOKUP(B34,order_details[CustomerID],order_details[Category Name])</f>
        <v>Confections</v>
      </c>
    </row>
    <row r="35" spans="2:5" x14ac:dyDescent="0.3">
      <c r="B35" t="s">
        <v>244</v>
      </c>
      <c r="C35">
        <v>8</v>
      </c>
      <c r="D35">
        <v>6427.4225000000006</v>
      </c>
      <c r="E35" t="str">
        <f>_xlfn.XLOOKUP(B35,order_details[CustomerID],order_details[Category Name])</f>
        <v>Dairy Products</v>
      </c>
    </row>
    <row r="36" spans="2:5" x14ac:dyDescent="0.3">
      <c r="B36" t="s">
        <v>252</v>
      </c>
      <c r="C36">
        <v>5</v>
      </c>
      <c r="D36">
        <v>836.7</v>
      </c>
      <c r="E36" t="str">
        <f>_xlfn.XLOOKUP(B36,order_details[CustomerID],order_details[Category Name])</f>
        <v>Condiments</v>
      </c>
    </row>
    <row r="37" spans="2:5" x14ac:dyDescent="0.3">
      <c r="B37" t="s">
        <v>259</v>
      </c>
      <c r="C37">
        <v>10</v>
      </c>
      <c r="D37">
        <v>11446.36</v>
      </c>
      <c r="E37" t="str">
        <f>_xlfn.XLOOKUP(B37,order_details[CustomerID],order_details[Category Name])</f>
        <v>Seafood</v>
      </c>
    </row>
    <row r="38" spans="2:5" x14ac:dyDescent="0.3">
      <c r="B38" t="s">
        <v>266</v>
      </c>
      <c r="C38">
        <v>9</v>
      </c>
      <c r="D38">
        <v>8414.1350000000002</v>
      </c>
      <c r="E38" t="str">
        <f>_xlfn.XLOOKUP(B38,order_details[CustomerID],order_details[Category Name])</f>
        <v>Dairy Products</v>
      </c>
    </row>
    <row r="39" spans="2:5" x14ac:dyDescent="0.3">
      <c r="B39" t="s">
        <v>273</v>
      </c>
      <c r="C39">
        <v>11</v>
      </c>
      <c r="D39">
        <v>18507.45</v>
      </c>
      <c r="E39" t="str">
        <f>_xlfn.XLOOKUP(B39,order_details[CustomerID],order_details[Category Name])</f>
        <v>Dairy Products</v>
      </c>
    </row>
    <row r="40" spans="2:5" x14ac:dyDescent="0.3">
      <c r="B40" t="s">
        <v>282</v>
      </c>
      <c r="C40">
        <v>2</v>
      </c>
      <c r="D40">
        <v>1488.7</v>
      </c>
      <c r="E40" t="str">
        <f>_xlfn.XLOOKUP(B40,order_details[CustomerID],order_details[Category Name])</f>
        <v>Meat/Poultry</v>
      </c>
    </row>
    <row r="41" spans="2:5" x14ac:dyDescent="0.3">
      <c r="B41" t="s">
        <v>291</v>
      </c>
      <c r="C41">
        <v>14</v>
      </c>
      <c r="D41">
        <v>32841.369999999995</v>
      </c>
      <c r="E41" t="str">
        <f>_xlfn.XLOOKUP(B41,order_details[CustomerID],order_details[Category Name])</f>
        <v>Seafood</v>
      </c>
    </row>
    <row r="42" spans="2:5" x14ac:dyDescent="0.3">
      <c r="B42" t="s">
        <v>299</v>
      </c>
      <c r="C42">
        <v>18</v>
      </c>
      <c r="D42">
        <v>22768.764000000003</v>
      </c>
      <c r="E42" t="str">
        <f>_xlfn.XLOOKUP(B42,order_details[CustomerID],order_details[Category Name])</f>
        <v>Confections</v>
      </c>
    </row>
    <row r="43" spans="2:5" x14ac:dyDescent="0.3">
      <c r="B43" t="s">
        <v>307</v>
      </c>
      <c r="C43">
        <v>5</v>
      </c>
      <c r="D43">
        <v>3063.2</v>
      </c>
      <c r="E43" t="str">
        <f>_xlfn.XLOOKUP(B43,order_details[CustomerID],order_details[Category Name])</f>
        <v>Produce</v>
      </c>
    </row>
    <row r="44" spans="2:5" x14ac:dyDescent="0.3">
      <c r="B44" t="s">
        <v>314</v>
      </c>
      <c r="C44">
        <v>19</v>
      </c>
      <c r="D44">
        <v>49979.905000000006</v>
      </c>
      <c r="E44" t="str">
        <f>_xlfn.XLOOKUP(B44,order_details[CustomerID],order_details[Category Name])</f>
        <v>Beverages</v>
      </c>
    </row>
    <row r="45" spans="2:5" x14ac:dyDescent="0.3">
      <c r="B45" t="s">
        <v>322</v>
      </c>
      <c r="C45">
        <v>10</v>
      </c>
      <c r="D45">
        <v>6146.3</v>
      </c>
      <c r="E45" t="str">
        <f>_xlfn.XLOOKUP(B45,order_details[CustomerID],order_details[Category Name])</f>
        <v>Beverages</v>
      </c>
    </row>
    <row r="46" spans="2:5" x14ac:dyDescent="0.3">
      <c r="B46" t="s">
        <v>330</v>
      </c>
      <c r="C46">
        <v>14</v>
      </c>
      <c r="D46">
        <v>30908.384000000002</v>
      </c>
      <c r="E46" t="str">
        <f>_xlfn.XLOOKUP(B46,order_details[CustomerID],order_details[Category Name])</f>
        <v>Condiments</v>
      </c>
    </row>
    <row r="47" spans="2:5" x14ac:dyDescent="0.3">
      <c r="B47" t="s">
        <v>337</v>
      </c>
      <c r="C47">
        <v>4</v>
      </c>
      <c r="D47">
        <v>1992.0500000000002</v>
      </c>
      <c r="E47" t="str">
        <f>_xlfn.XLOOKUP(B47,order_details[CustomerID],order_details[Category Name])</f>
        <v>Produce</v>
      </c>
    </row>
    <row r="48" spans="2:5" x14ac:dyDescent="0.3">
      <c r="B48" t="s">
        <v>344</v>
      </c>
      <c r="C48">
        <v>14</v>
      </c>
      <c r="D48">
        <v>9328.1999999999971</v>
      </c>
      <c r="E48" t="str">
        <f>_xlfn.XLOOKUP(B48,order_details[CustomerID],order_details[Category Name])</f>
        <v>Confections</v>
      </c>
    </row>
    <row r="49" spans="2:5" x14ac:dyDescent="0.3">
      <c r="B49" t="s">
        <v>351</v>
      </c>
      <c r="C49">
        <v>3</v>
      </c>
      <c r="D49">
        <v>522.5</v>
      </c>
      <c r="E49" t="str">
        <f>_xlfn.XLOOKUP(B49,order_details[CustomerID],order_details[Category Name])</f>
        <v>Grains/Cereals</v>
      </c>
    </row>
    <row r="50" spans="2:5" x14ac:dyDescent="0.3">
      <c r="B50" t="s">
        <v>358</v>
      </c>
      <c r="C50">
        <v>2</v>
      </c>
      <c r="D50">
        <v>357</v>
      </c>
      <c r="E50" t="str">
        <f>_xlfn.XLOOKUP(B50,order_details[CustomerID],order_details[Category Name])</f>
        <v>Seafood</v>
      </c>
    </row>
    <row r="51" spans="2:5" x14ac:dyDescent="0.3">
      <c r="B51" t="s">
        <v>366</v>
      </c>
      <c r="C51">
        <v>15</v>
      </c>
      <c r="D51">
        <v>19261.41</v>
      </c>
      <c r="E51" t="str">
        <f>_xlfn.XLOOKUP(B51,order_details[CustomerID],order_details[Category Name])</f>
        <v>Meat/Poultry</v>
      </c>
    </row>
    <row r="52" spans="2:5" x14ac:dyDescent="0.3">
      <c r="B52" t="s">
        <v>373</v>
      </c>
      <c r="C52">
        <v>4</v>
      </c>
      <c r="D52">
        <v>3076.4724999999999</v>
      </c>
      <c r="E52" t="str">
        <f>_xlfn.XLOOKUP(B52,order_details[CustomerID],order_details[Category Name])</f>
        <v>Condiments</v>
      </c>
    </row>
    <row r="53" spans="2:5" x14ac:dyDescent="0.3">
      <c r="B53" t="s">
        <v>381</v>
      </c>
      <c r="C53">
        <v>14</v>
      </c>
      <c r="D53">
        <v>16076.599999999999</v>
      </c>
      <c r="E53" t="str">
        <f>_xlfn.XLOOKUP(B53,order_details[CustomerID],order_details[Category Name])</f>
        <v>Condiments</v>
      </c>
    </row>
    <row r="54" spans="2:5" x14ac:dyDescent="0.3">
      <c r="B54" t="s">
        <v>389</v>
      </c>
      <c r="C54">
        <v>12</v>
      </c>
      <c r="D54">
        <v>16476.565000000002</v>
      </c>
      <c r="E54" t="str">
        <f>_xlfn.XLOOKUP(B54,order_details[CustomerID],order_details[Category Name])</f>
        <v>Condiments</v>
      </c>
    </row>
    <row r="55" spans="2:5" x14ac:dyDescent="0.3">
      <c r="B55" t="s">
        <v>397</v>
      </c>
      <c r="C55">
        <v>8</v>
      </c>
      <c r="D55">
        <v>4258.6000000000004</v>
      </c>
      <c r="E55" t="str">
        <f>_xlfn.XLOOKUP(B55,order_details[CustomerID],order_details[Category Name])</f>
        <v>Confections</v>
      </c>
    </row>
    <row r="56" spans="2:5" x14ac:dyDescent="0.3">
      <c r="B56" t="s">
        <v>404</v>
      </c>
      <c r="C56">
        <v>10</v>
      </c>
      <c r="D56">
        <v>7176.2150000000001</v>
      </c>
      <c r="E56" t="str">
        <f>_xlfn.XLOOKUP(B56,order_details[CustomerID],order_details[Category Name])</f>
        <v>Beverages</v>
      </c>
    </row>
    <row r="57" spans="2:5" x14ac:dyDescent="0.3">
      <c r="B57" t="s">
        <v>411</v>
      </c>
      <c r="C57">
        <v>7</v>
      </c>
      <c r="D57">
        <v>9736.0749999999989</v>
      </c>
      <c r="E57" t="str">
        <f>_xlfn.XLOOKUP(B57,order_details[CustomerID],order_details[Category Name])</f>
        <v>Meat/Poultry</v>
      </c>
    </row>
    <row r="58" spans="2:5" x14ac:dyDescent="0.3">
      <c r="B58" t="s">
        <v>419</v>
      </c>
      <c r="C58">
        <v>13</v>
      </c>
      <c r="D58">
        <v>28872.19</v>
      </c>
      <c r="E58" t="str">
        <f>_xlfn.XLOOKUP(B58,order_details[CustomerID],order_details[Category Name])</f>
        <v>Seafood</v>
      </c>
    </row>
    <row r="59" spans="2:5" x14ac:dyDescent="0.3">
      <c r="B59" t="s">
        <v>427</v>
      </c>
      <c r="C59">
        <v>5</v>
      </c>
      <c r="D59">
        <v>5042.2</v>
      </c>
      <c r="E59" t="str">
        <f>_xlfn.XLOOKUP(B59,order_details[CustomerID],order_details[Category Name])</f>
        <v>Produce</v>
      </c>
    </row>
    <row r="60" spans="2:5" x14ac:dyDescent="0.3">
      <c r="B60" t="s">
        <v>434</v>
      </c>
      <c r="C60">
        <v>3</v>
      </c>
      <c r="D60">
        <v>649</v>
      </c>
      <c r="E60" t="str">
        <f>_xlfn.XLOOKUP(B60,order_details[CustomerID],order_details[Category Name])</f>
        <v>Grains/Cereals</v>
      </c>
    </row>
    <row r="61" spans="2:5" x14ac:dyDescent="0.3">
      <c r="B61" t="s">
        <v>440</v>
      </c>
      <c r="C61">
        <v>5</v>
      </c>
      <c r="D61">
        <v>3460.2</v>
      </c>
      <c r="E61" t="str">
        <f>_xlfn.XLOOKUP(B61,order_details[CustomerID],order_details[Category Name])</f>
        <v>Produce</v>
      </c>
    </row>
    <row r="62" spans="2:5" x14ac:dyDescent="0.3">
      <c r="B62" t="s">
        <v>445</v>
      </c>
      <c r="C62">
        <v>10</v>
      </c>
      <c r="D62">
        <v>15177.4625</v>
      </c>
      <c r="E62" t="str">
        <f>_xlfn.XLOOKUP(B62,order_details[CustomerID],order_details[Category Name])</f>
        <v>Seafood</v>
      </c>
    </row>
    <row r="63" spans="2:5" x14ac:dyDescent="0.3">
      <c r="B63" t="s">
        <v>453</v>
      </c>
      <c r="C63">
        <v>10</v>
      </c>
      <c r="D63">
        <v>12496.2</v>
      </c>
      <c r="E63" t="str">
        <f>_xlfn.XLOOKUP(B63,order_details[CustomerID],order_details[Category Name])</f>
        <v>Seafood</v>
      </c>
    </row>
    <row r="64" spans="2:5" x14ac:dyDescent="0.3">
      <c r="B64" t="s">
        <v>467</v>
      </c>
      <c r="C64">
        <v>6</v>
      </c>
      <c r="D64">
        <v>4242.2</v>
      </c>
      <c r="E64" t="str">
        <f>_xlfn.XLOOKUP(B64,order_details[CustomerID],order_details[Category Name])</f>
        <v>Grains/Cereals</v>
      </c>
    </row>
    <row r="65" spans="2:5" x14ac:dyDescent="0.3">
      <c r="B65" t="s">
        <v>473</v>
      </c>
      <c r="C65">
        <v>10</v>
      </c>
      <c r="D65">
        <v>23128.86</v>
      </c>
      <c r="E65" t="str">
        <f>_xlfn.XLOOKUP(B65,order_details[CustomerID],order_details[Category Name])</f>
        <v>Dairy Products</v>
      </c>
    </row>
    <row r="66" spans="2:5" x14ac:dyDescent="0.3">
      <c r="B66" t="s">
        <v>480</v>
      </c>
      <c r="C66">
        <v>5</v>
      </c>
      <c r="D66">
        <v>5044.9400000000005</v>
      </c>
      <c r="E66" t="str">
        <f>_xlfn.XLOOKUP(B66,order_details[CustomerID],order_details[Category Name])</f>
        <v>Condiments</v>
      </c>
    </row>
    <row r="67" spans="2:5" x14ac:dyDescent="0.3">
      <c r="B67" t="s">
        <v>486</v>
      </c>
      <c r="C67">
        <v>9</v>
      </c>
      <c r="D67">
        <v>6664.8100000000013</v>
      </c>
      <c r="E67" t="str">
        <f>_xlfn.XLOOKUP(B67,order_details[CustomerID],order_details[Category Name])</f>
        <v>Confections</v>
      </c>
    </row>
    <row r="68" spans="2:5" x14ac:dyDescent="0.3">
      <c r="B68" t="s">
        <v>492</v>
      </c>
      <c r="C68">
        <v>13</v>
      </c>
      <c r="D68">
        <v>25717.497500000005</v>
      </c>
      <c r="E68" t="str">
        <f>_xlfn.XLOOKUP(B68,order_details[CustomerID],order_details[Category Name])</f>
        <v>Confections</v>
      </c>
    </row>
    <row r="69" spans="2:5" x14ac:dyDescent="0.3">
      <c r="B69" t="s">
        <v>498</v>
      </c>
      <c r="C69">
        <v>28</v>
      </c>
      <c r="D69">
        <v>110277.30500000001</v>
      </c>
      <c r="E69" t="str">
        <f>_xlfn.XLOOKUP(B69,order_details[CustomerID],order_details[Category Name])</f>
        <v>Seafood</v>
      </c>
    </row>
    <row r="70" spans="2:5" x14ac:dyDescent="0.3">
      <c r="B70" t="s">
        <v>505</v>
      </c>
      <c r="C70">
        <v>5</v>
      </c>
      <c r="D70">
        <v>2844.1</v>
      </c>
      <c r="E70" t="str">
        <f>_xlfn.XLOOKUP(B70,order_details[CustomerID],order_details[Category Name])</f>
        <v>Confections</v>
      </c>
    </row>
    <row r="71" spans="2:5" x14ac:dyDescent="0.3">
      <c r="B71" t="s">
        <v>510</v>
      </c>
      <c r="C71">
        <v>18</v>
      </c>
      <c r="D71">
        <v>51097.80049999999</v>
      </c>
      <c r="E71" t="str">
        <f>_xlfn.XLOOKUP(B71,order_details[CustomerID],order_details[Category Name])</f>
        <v>Condiments</v>
      </c>
    </row>
    <row r="72" spans="2:5" x14ac:dyDescent="0.3">
      <c r="B72" t="s">
        <v>519</v>
      </c>
      <c r="C72">
        <v>12</v>
      </c>
      <c r="D72">
        <v>7048.24</v>
      </c>
      <c r="E72" t="str">
        <f>_xlfn.XLOOKUP(B72,order_details[CustomerID],order_details[Category Name])</f>
        <v>Meat/Poultry</v>
      </c>
    </row>
    <row r="73" spans="2:5" x14ac:dyDescent="0.3">
      <c r="B73" t="s">
        <v>526</v>
      </c>
      <c r="C73">
        <v>11</v>
      </c>
      <c r="D73">
        <v>12450.8</v>
      </c>
      <c r="E73" t="str">
        <f>_xlfn.XLOOKUP(B73,order_details[CustomerID],order_details[Category Name])</f>
        <v>Confections</v>
      </c>
    </row>
    <row r="74" spans="2:5" x14ac:dyDescent="0.3">
      <c r="B74" t="s">
        <v>532</v>
      </c>
      <c r="C74">
        <v>10</v>
      </c>
      <c r="D74">
        <v>19343.779000000002</v>
      </c>
      <c r="E74" t="str">
        <f>_xlfn.XLOOKUP(B74,order_details[CustomerID],order_details[Category Name])</f>
        <v>Beverages</v>
      </c>
    </row>
    <row r="75" spans="2:5" x14ac:dyDescent="0.3">
      <c r="B75" t="s">
        <v>539</v>
      </c>
      <c r="C75">
        <v>5</v>
      </c>
      <c r="D75">
        <v>1467.29</v>
      </c>
      <c r="E75" t="str">
        <f>_xlfn.XLOOKUP(B75,order_details[CustomerID],order_details[Category Name])</f>
        <v>Confections</v>
      </c>
    </row>
    <row r="76" spans="2:5" x14ac:dyDescent="0.3">
      <c r="B76" t="s">
        <v>545</v>
      </c>
      <c r="C76">
        <v>6</v>
      </c>
      <c r="D76">
        <v>5735.1500000000005</v>
      </c>
      <c r="E76" t="str">
        <f>_xlfn.XLOOKUP(B76,order_details[CustomerID],order_details[Category Name])</f>
        <v>Beverages</v>
      </c>
    </row>
    <row r="77" spans="2:5" x14ac:dyDescent="0.3">
      <c r="B77" t="s">
        <v>553</v>
      </c>
      <c r="C77">
        <v>31</v>
      </c>
      <c r="D77">
        <v>104361.95000000001</v>
      </c>
      <c r="E77" t="str">
        <f>_xlfn.XLOOKUP(B77,order_details[CustomerID],order_details[Category Name])</f>
        <v>Confections</v>
      </c>
    </row>
    <row r="78" spans="2:5" x14ac:dyDescent="0.3">
      <c r="B78" t="s">
        <v>561</v>
      </c>
      <c r="C78">
        <v>9</v>
      </c>
      <c r="D78">
        <v>16215.325000000001</v>
      </c>
      <c r="E78" t="str">
        <f>_xlfn.XLOOKUP(B78,order_details[CustomerID],order_details[Category Name])</f>
        <v>Confections</v>
      </c>
    </row>
    <row r="79" spans="2:5" x14ac:dyDescent="0.3">
      <c r="B79" t="s">
        <v>567</v>
      </c>
      <c r="C79">
        <v>7</v>
      </c>
      <c r="D79">
        <v>16817.0975</v>
      </c>
      <c r="E79" t="str">
        <f>_xlfn.XLOOKUP(B79,order_details[CustomerID],order_details[Category Name])</f>
        <v>Dairy Products</v>
      </c>
    </row>
    <row r="80" spans="2:5" x14ac:dyDescent="0.3">
      <c r="B80" t="s">
        <v>575</v>
      </c>
      <c r="C80">
        <v>4</v>
      </c>
      <c r="D80">
        <v>2423.35</v>
      </c>
      <c r="E80" t="str">
        <f>_xlfn.XLOOKUP(B80,order_details[CustomerID],order_details[Category Name])</f>
        <v>Confections</v>
      </c>
    </row>
    <row r="81" spans="2:5" x14ac:dyDescent="0.3">
      <c r="B81" t="s">
        <v>581</v>
      </c>
      <c r="C81">
        <v>9</v>
      </c>
      <c r="D81">
        <v>11441.630000000001</v>
      </c>
      <c r="E81" t="str">
        <f>_xlfn.XLOOKUP(B81,order_details[CustomerID],order_details[Category Name])</f>
        <v>Dairy Products</v>
      </c>
    </row>
    <row r="82" spans="2:5" x14ac:dyDescent="0.3">
      <c r="B82" t="s">
        <v>589</v>
      </c>
      <c r="C82">
        <v>12</v>
      </c>
      <c r="D82">
        <v>24088.78</v>
      </c>
      <c r="E82" t="str">
        <f>_xlfn.XLOOKUP(B82,order_details[CustomerID],order_details[Category Name])</f>
        <v>Confections</v>
      </c>
    </row>
    <row r="83" spans="2:5" x14ac:dyDescent="0.3">
      <c r="B83" t="s">
        <v>596</v>
      </c>
      <c r="C83">
        <v>4</v>
      </c>
      <c r="D83">
        <v>3361</v>
      </c>
      <c r="E83" t="str">
        <f>_xlfn.XLOOKUP(B83,order_details[CustomerID],order_details[Category Name])</f>
        <v>Confections</v>
      </c>
    </row>
    <row r="84" spans="2:5" x14ac:dyDescent="0.3">
      <c r="B84" t="s">
        <v>602</v>
      </c>
      <c r="C84">
        <v>3</v>
      </c>
      <c r="D84">
        <v>1947.24</v>
      </c>
      <c r="E84" t="str">
        <f>_xlfn.XLOOKUP(B84,order_details[CustomerID],order_details[Category Name])</f>
        <v>Produce</v>
      </c>
    </row>
    <row r="85" spans="2:5" x14ac:dyDescent="0.3">
      <c r="B85" t="s">
        <v>610</v>
      </c>
      <c r="C85">
        <v>6</v>
      </c>
      <c r="D85">
        <v>4778.1399999999994</v>
      </c>
      <c r="E85" t="str">
        <f>_xlfn.XLOOKUP(B85,order_details[CustomerID],order_details[Category Name])</f>
        <v>Produce</v>
      </c>
    </row>
    <row r="86" spans="2:5" x14ac:dyDescent="0.3">
      <c r="B86" t="s">
        <v>617</v>
      </c>
      <c r="C86">
        <v>10</v>
      </c>
      <c r="D86">
        <v>10812.15</v>
      </c>
      <c r="E86" t="str">
        <f>_xlfn.XLOOKUP(B86,order_details[CustomerID],order_details[Category Name])</f>
        <v>Seafood</v>
      </c>
    </row>
    <row r="87" spans="2:5" x14ac:dyDescent="0.3">
      <c r="B87" t="s">
        <v>622</v>
      </c>
      <c r="C87">
        <v>6</v>
      </c>
      <c r="D87">
        <v>6850.6639999999998</v>
      </c>
      <c r="E87" t="str">
        <f>_xlfn.XLOOKUP(B87,order_details[CustomerID],order_details[Category Name])</f>
        <v>Confections</v>
      </c>
    </row>
    <row r="88" spans="2:5" x14ac:dyDescent="0.3">
      <c r="B88" t="s">
        <v>628</v>
      </c>
      <c r="C88">
        <v>3</v>
      </c>
      <c r="D88">
        <v>1571.1999999999998</v>
      </c>
      <c r="E88" t="str">
        <f>_xlfn.XLOOKUP(B88,order_details[CustomerID],order_details[Category Name])</f>
        <v>Dairy Products</v>
      </c>
    </row>
    <row r="89" spans="2:5" x14ac:dyDescent="0.3">
      <c r="B89" t="s">
        <v>635</v>
      </c>
      <c r="C89">
        <v>11</v>
      </c>
      <c r="D89">
        <v>15843.924999999999</v>
      </c>
      <c r="E89" t="str">
        <f>_xlfn.XLOOKUP(B89,order_details[CustomerID],order_details[Category Name])</f>
        <v>Beverages</v>
      </c>
    </row>
    <row r="90" spans="2:5" x14ac:dyDescent="0.3">
      <c r="B90" t="s">
        <v>642</v>
      </c>
      <c r="C90">
        <v>10</v>
      </c>
      <c r="D90">
        <v>9182.43</v>
      </c>
      <c r="E90" t="str">
        <f>_xlfn.XLOOKUP(B90,order_details[CustomerID],order_details[Category Name])</f>
        <v>Grains/Cereals</v>
      </c>
    </row>
    <row r="91" spans="2:5" x14ac:dyDescent="0.3">
      <c r="B91" t="s">
        <v>649</v>
      </c>
      <c r="C91">
        <v>5</v>
      </c>
      <c r="D91">
        <v>1480</v>
      </c>
      <c r="E91" t="str">
        <f>_xlfn.XLOOKUP(B91,order_details[CustomerID],order_details[Category Name])</f>
        <v>Dairy Products</v>
      </c>
    </row>
    <row r="92" spans="2:5" x14ac:dyDescent="0.3">
      <c r="B92" t="s">
        <v>656</v>
      </c>
      <c r="C92">
        <v>10</v>
      </c>
      <c r="D92">
        <v>9588.4249999999993</v>
      </c>
      <c r="E92" t="str">
        <f>_xlfn.XLOOKUP(B92,order_details[CustomerID],order_details[Category Name])</f>
        <v>Seafood</v>
      </c>
    </row>
    <row r="93" spans="2:5" x14ac:dyDescent="0.3">
      <c r="B93" t="s">
        <v>663</v>
      </c>
      <c r="C93">
        <v>15</v>
      </c>
      <c r="D93">
        <v>15648.702499999998</v>
      </c>
      <c r="E93" t="str">
        <f>_xlfn.XLOOKUP(B93,order_details[CustomerID],order_details[Category Name])</f>
        <v>Dairy Products</v>
      </c>
    </row>
    <row r="94" spans="2:5" x14ac:dyDescent="0.3">
      <c r="B94" t="s">
        <v>671</v>
      </c>
      <c r="C94">
        <v>9</v>
      </c>
      <c r="D94">
        <v>6068.2000000000007</v>
      </c>
      <c r="E94" t="str">
        <f>_xlfn.XLOOKUP(B94,order_details[CustomerID],order_details[Category Name])</f>
        <v>Meat/Poultry</v>
      </c>
    </row>
    <row r="95" spans="2:5" x14ac:dyDescent="0.3">
      <c r="B95" t="s">
        <v>678</v>
      </c>
      <c r="C95">
        <v>14</v>
      </c>
      <c r="D95">
        <v>27363.605</v>
      </c>
      <c r="E95" t="str">
        <f>_xlfn.XLOOKUP(B95,order_details[CustomerID],order_details[Category Name])</f>
        <v>Dairy Products</v>
      </c>
    </row>
    <row r="96" spans="2:5" x14ac:dyDescent="0.3">
      <c r="B96" t="s">
        <v>685</v>
      </c>
      <c r="C96">
        <v>7</v>
      </c>
      <c r="D96">
        <v>3161.35</v>
      </c>
      <c r="E96" t="str">
        <f>_xlfn.XLOOKUP(B96,order_details[CustomerID],order_details[Category Name])</f>
        <v>Meat/Poultry</v>
      </c>
    </row>
    <row r="97" spans="2:5" x14ac:dyDescent="0.3">
      <c r="B97" t="s">
        <v>693</v>
      </c>
      <c r="C97">
        <v>7</v>
      </c>
      <c r="D97">
        <v>3531.95</v>
      </c>
      <c r="E97" t="str">
        <f>_xlfn.XLOOKUP(B97,order_details[CustomerID],order_details[Category Name])</f>
        <v>Dairy Products</v>
      </c>
    </row>
    <row r="98" spans="2:5" x14ac:dyDescent="0.3">
      <c r="B98" t="s">
        <v>1152</v>
      </c>
      <c r="C98">
        <v>830</v>
      </c>
      <c r="D98">
        <v>1265793.0394999997</v>
      </c>
    </row>
  </sheetData>
  <pageMargins left="0.7" right="0.7" top="0.75" bottom="0.75" header="0.3" footer="0.3"/>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CE731-FE16-4751-8942-5F9B7044A530}">
  <dimension ref="B2:AR194"/>
  <sheetViews>
    <sheetView workbookViewId="0">
      <selection activeCell="AT18" sqref="AT18"/>
    </sheetView>
  </sheetViews>
  <sheetFormatPr defaultRowHeight="14.4" x14ac:dyDescent="0.3"/>
  <cols>
    <col min="1" max="1" width="12.88671875" bestFit="1" customWidth="1"/>
    <col min="2" max="2" width="16.109375" bestFit="1" customWidth="1"/>
    <col min="3" max="3" width="16.77734375" bestFit="1" customWidth="1"/>
    <col min="25" max="25" width="17.21875" bestFit="1" customWidth="1"/>
    <col min="26" max="26" width="16.77734375" bestFit="1" customWidth="1"/>
    <col min="29" max="29" width="12.5546875" bestFit="1" customWidth="1"/>
    <col min="30" max="30" width="15.44140625" bestFit="1" customWidth="1"/>
    <col min="31" max="31" width="17" bestFit="1" customWidth="1"/>
    <col min="32" max="32" width="16.77734375" bestFit="1" customWidth="1"/>
  </cols>
  <sheetData>
    <row r="2" spans="2:44" x14ac:dyDescent="0.3">
      <c r="B2" s="17"/>
      <c r="C2" s="17"/>
      <c r="D2" s="17"/>
      <c r="E2" s="17"/>
      <c r="F2" s="17"/>
      <c r="G2" s="17"/>
      <c r="H2" s="17"/>
      <c r="I2" s="17"/>
      <c r="J2" s="17"/>
      <c r="K2" s="17"/>
      <c r="L2" s="17"/>
      <c r="M2" s="17"/>
      <c r="N2" s="17"/>
      <c r="O2" s="17"/>
      <c r="P2" s="17"/>
      <c r="Q2" s="17"/>
      <c r="R2" s="17"/>
      <c r="S2" s="17"/>
      <c r="T2" s="17"/>
      <c r="U2" s="17"/>
    </row>
    <row r="3" spans="2:44" ht="18" x14ac:dyDescent="0.3">
      <c r="B3" s="17"/>
      <c r="C3" s="25" t="s">
        <v>1167</v>
      </c>
      <c r="D3" s="17"/>
      <c r="E3" s="17"/>
      <c r="F3" s="17"/>
      <c r="G3" s="17"/>
      <c r="H3" s="17"/>
      <c r="I3" s="17"/>
      <c r="J3" s="17"/>
      <c r="K3" s="17"/>
      <c r="L3" s="17"/>
      <c r="M3" s="17"/>
      <c r="N3" s="17"/>
      <c r="O3" s="17"/>
      <c r="P3" s="17"/>
      <c r="Q3" s="17"/>
      <c r="R3" s="17"/>
      <c r="S3" s="17"/>
      <c r="T3" s="17"/>
      <c r="U3" s="17"/>
      <c r="AB3" s="29"/>
      <c r="AC3" s="29"/>
      <c r="AD3" s="29"/>
      <c r="AE3" s="29"/>
      <c r="AF3" s="29"/>
      <c r="AG3" s="29"/>
      <c r="AH3" s="29"/>
      <c r="AI3" s="29"/>
    </row>
    <row r="4" spans="2:44" ht="15.6" x14ac:dyDescent="0.3">
      <c r="B4" s="17"/>
      <c r="C4" s="17"/>
      <c r="D4" s="17"/>
      <c r="E4" s="17"/>
      <c r="F4" s="17"/>
      <c r="G4" s="17"/>
      <c r="H4" s="17"/>
      <c r="I4" s="17"/>
      <c r="J4" s="17"/>
      <c r="K4" s="17"/>
      <c r="L4" s="17"/>
      <c r="M4" s="17"/>
      <c r="N4" s="17"/>
      <c r="O4" s="17"/>
      <c r="P4" s="17"/>
      <c r="Q4" s="17"/>
      <c r="R4" s="17"/>
      <c r="S4" s="17"/>
      <c r="T4" s="17"/>
      <c r="U4" s="17"/>
      <c r="AB4" s="29" t="s">
        <v>1171</v>
      </c>
      <c r="AC4" s="29"/>
      <c r="AD4" s="29"/>
      <c r="AE4" s="29"/>
      <c r="AF4" s="29"/>
      <c r="AG4" s="29"/>
      <c r="AH4" s="29"/>
      <c r="AI4" s="29"/>
    </row>
    <row r="5" spans="2:44" x14ac:dyDescent="0.3">
      <c r="AB5" s="29"/>
      <c r="AC5" s="29"/>
      <c r="AD5" s="29"/>
      <c r="AE5" s="29"/>
      <c r="AF5" s="29"/>
      <c r="AG5" s="29"/>
      <c r="AH5" s="29"/>
      <c r="AI5" s="29"/>
    </row>
    <row r="7" spans="2:44" x14ac:dyDescent="0.3">
      <c r="X7" s="27" t="s">
        <v>1170</v>
      </c>
      <c r="Y7" s="28"/>
      <c r="Z7" s="26"/>
      <c r="AA7" s="26"/>
      <c r="AC7" s="4" t="s">
        <v>1151</v>
      </c>
      <c r="AD7" t="s">
        <v>1153</v>
      </c>
      <c r="AE7" s="4" t="s">
        <v>1151</v>
      </c>
      <c r="AF7" t="s">
        <v>1156</v>
      </c>
    </row>
    <row r="8" spans="2:44" x14ac:dyDescent="0.3">
      <c r="AC8" s="5" t="s">
        <v>135</v>
      </c>
      <c r="AD8">
        <v>16</v>
      </c>
      <c r="AE8" s="5" t="s">
        <v>135</v>
      </c>
      <c r="AF8">
        <v>8119.1</v>
      </c>
      <c r="AH8" s="6"/>
      <c r="AI8" s="6"/>
      <c r="AJ8" s="6"/>
      <c r="AK8" s="6"/>
      <c r="AL8" s="6"/>
      <c r="AM8" s="6"/>
      <c r="AN8" s="6"/>
      <c r="AO8" s="6"/>
      <c r="AP8" s="6"/>
      <c r="AQ8" s="6"/>
      <c r="AR8" s="6"/>
    </row>
    <row r="9" spans="2:44" x14ac:dyDescent="0.3">
      <c r="B9" s="4" t="s">
        <v>1168</v>
      </c>
      <c r="C9" t="s">
        <v>1156</v>
      </c>
      <c r="Y9" s="4" t="s">
        <v>1151</v>
      </c>
      <c r="Z9" t="s">
        <v>1156</v>
      </c>
      <c r="AC9" s="5" t="s">
        <v>194</v>
      </c>
      <c r="AD9">
        <v>40</v>
      </c>
      <c r="AE9" s="12" t="s">
        <v>3</v>
      </c>
      <c r="AF9">
        <v>1798</v>
      </c>
      <c r="AH9" s="6"/>
      <c r="AI9" s="6"/>
      <c r="AJ9" s="6"/>
      <c r="AK9" s="6"/>
      <c r="AL9" s="6"/>
      <c r="AM9" s="6"/>
      <c r="AN9" s="6"/>
      <c r="AO9" s="6"/>
      <c r="AP9" s="6"/>
      <c r="AQ9" s="6"/>
      <c r="AR9" s="6"/>
    </row>
    <row r="10" spans="2:44" x14ac:dyDescent="0.3">
      <c r="B10" s="5" t="s">
        <v>3</v>
      </c>
      <c r="C10">
        <v>267868.17999999993</v>
      </c>
      <c r="Y10" s="5" t="s">
        <v>135</v>
      </c>
      <c r="Z10">
        <v>8119.0999999999995</v>
      </c>
      <c r="AC10" s="5" t="s">
        <v>417</v>
      </c>
      <c r="AD10">
        <v>19</v>
      </c>
      <c r="AE10" s="12" t="s">
        <v>5</v>
      </c>
      <c r="AF10">
        <v>907</v>
      </c>
      <c r="AH10" s="6"/>
      <c r="AI10" s="6"/>
      <c r="AJ10" s="6"/>
      <c r="AK10" s="6"/>
      <c r="AL10" s="6"/>
      <c r="AM10" s="6"/>
      <c r="AN10" s="6"/>
      <c r="AO10" s="6"/>
      <c r="AP10" s="6"/>
      <c r="AQ10" s="6"/>
      <c r="AR10" s="6"/>
    </row>
    <row r="11" spans="2:44" x14ac:dyDescent="0.3">
      <c r="B11" s="5" t="s">
        <v>5</v>
      </c>
      <c r="C11">
        <v>106047.08500000002</v>
      </c>
      <c r="Y11" s="12" t="s">
        <v>133</v>
      </c>
      <c r="Z11">
        <v>8119.0999999999995</v>
      </c>
      <c r="AC11" s="5" t="s">
        <v>159</v>
      </c>
      <c r="AD11">
        <v>83</v>
      </c>
      <c r="AE11" s="12" t="s">
        <v>7</v>
      </c>
      <c r="AF11">
        <v>2135.1</v>
      </c>
      <c r="AH11" s="6"/>
      <c r="AI11" s="6"/>
      <c r="AJ11" s="6"/>
      <c r="AK11" s="6"/>
      <c r="AL11" s="6"/>
      <c r="AM11" s="6"/>
      <c r="AN11" s="6"/>
      <c r="AO11" s="6"/>
      <c r="AP11" s="6"/>
      <c r="AQ11" s="6"/>
      <c r="AR11" s="6"/>
    </row>
    <row r="12" spans="2:44" x14ac:dyDescent="0.3">
      <c r="B12" s="5" t="s">
        <v>7</v>
      </c>
      <c r="C12">
        <v>167357.22499999995</v>
      </c>
      <c r="Y12" s="5" t="s">
        <v>194</v>
      </c>
      <c r="Z12">
        <v>128003.8385</v>
      </c>
      <c r="AC12" s="5" t="s">
        <v>120</v>
      </c>
      <c r="AD12">
        <v>30</v>
      </c>
      <c r="AE12" s="12" t="s">
        <v>9</v>
      </c>
      <c r="AF12">
        <v>1143.5</v>
      </c>
      <c r="AH12" s="6"/>
      <c r="AI12" s="6"/>
      <c r="AJ12" s="6"/>
      <c r="AK12" s="6"/>
      <c r="AL12" s="6"/>
      <c r="AM12" s="6"/>
      <c r="AN12" s="6"/>
      <c r="AO12" s="6"/>
      <c r="AP12" s="6"/>
      <c r="AQ12" s="6"/>
      <c r="AR12" s="6"/>
    </row>
    <row r="13" spans="2:44" x14ac:dyDescent="0.3">
      <c r="B13" s="5" t="s">
        <v>9</v>
      </c>
      <c r="C13">
        <v>234507.285</v>
      </c>
      <c r="Y13" s="12" t="s">
        <v>192</v>
      </c>
      <c r="Z13">
        <v>104874.9785</v>
      </c>
      <c r="AC13" s="5" t="s">
        <v>573</v>
      </c>
      <c r="AD13">
        <v>18</v>
      </c>
      <c r="AE13" s="12" t="s">
        <v>11</v>
      </c>
      <c r="AF13">
        <v>390</v>
      </c>
      <c r="AH13" s="6"/>
      <c r="AI13" s="6"/>
      <c r="AJ13" s="6"/>
      <c r="AK13" s="6"/>
      <c r="AL13" s="6"/>
      <c r="AM13" s="6"/>
      <c r="AN13" s="6"/>
      <c r="AO13" s="6"/>
      <c r="AP13" s="6"/>
      <c r="AQ13" s="6"/>
      <c r="AR13" s="6"/>
    </row>
    <row r="14" spans="2:44" x14ac:dyDescent="0.3">
      <c r="B14" s="5" t="s">
        <v>11</v>
      </c>
      <c r="C14">
        <v>95744.587500000009</v>
      </c>
      <c r="Y14" s="12" t="s">
        <v>477</v>
      </c>
      <c r="Z14">
        <v>23128.86</v>
      </c>
      <c r="AC14" s="5" t="s">
        <v>669</v>
      </c>
      <c r="AD14">
        <v>22</v>
      </c>
      <c r="AE14" s="12" t="s">
        <v>15</v>
      </c>
      <c r="AF14">
        <v>1139</v>
      </c>
      <c r="AH14" s="6"/>
      <c r="AI14" s="6"/>
      <c r="AJ14" s="6"/>
      <c r="AK14" s="6"/>
      <c r="AL14" s="6"/>
      <c r="AM14" s="6"/>
      <c r="AN14" s="6"/>
      <c r="AO14" s="6"/>
      <c r="AP14" s="6"/>
      <c r="AQ14" s="6"/>
      <c r="AR14" s="6"/>
    </row>
    <row r="15" spans="2:44" x14ac:dyDescent="0.3">
      <c r="B15" s="5" t="s">
        <v>13</v>
      </c>
      <c r="C15">
        <v>163022.35949999999</v>
      </c>
      <c r="Y15" s="5" t="s">
        <v>417</v>
      </c>
      <c r="Z15">
        <v>33824.854999999996</v>
      </c>
      <c r="AC15" s="5" t="s">
        <v>95</v>
      </c>
      <c r="AD15">
        <v>77</v>
      </c>
      <c r="AE15" s="12" t="s">
        <v>17</v>
      </c>
      <c r="AF15">
        <v>606.5</v>
      </c>
      <c r="AH15" s="6"/>
      <c r="AI15" s="6"/>
      <c r="AJ15" s="6"/>
      <c r="AK15" s="6"/>
      <c r="AL15" s="6"/>
      <c r="AM15" s="6"/>
      <c r="AN15" s="6"/>
      <c r="AO15" s="6"/>
      <c r="AP15" s="6"/>
      <c r="AQ15" s="6"/>
      <c r="AR15" s="6"/>
    </row>
    <row r="16" spans="2:44" x14ac:dyDescent="0.3">
      <c r="B16" s="5" t="s">
        <v>15</v>
      </c>
      <c r="C16">
        <v>99984.579999999987</v>
      </c>
      <c r="Y16" s="12" t="s">
        <v>415</v>
      </c>
      <c r="Z16">
        <v>9736.0749999999989</v>
      </c>
      <c r="AC16" s="5" t="s">
        <v>47</v>
      </c>
      <c r="AD16">
        <v>122</v>
      </c>
      <c r="AE16" s="5" t="s">
        <v>194</v>
      </c>
      <c r="AF16">
        <v>128003.83849999998</v>
      </c>
      <c r="AH16" s="6"/>
      <c r="AI16" s="6"/>
      <c r="AJ16" s="6"/>
      <c r="AK16" s="6"/>
      <c r="AL16" s="6"/>
      <c r="AM16" s="6"/>
      <c r="AN16" s="6"/>
      <c r="AO16" s="6"/>
      <c r="AP16" s="6"/>
      <c r="AQ16" s="6"/>
      <c r="AR16" s="6"/>
    </row>
    <row r="17" spans="2:44" x14ac:dyDescent="0.3">
      <c r="B17" s="5" t="s">
        <v>17</v>
      </c>
      <c r="C17">
        <v>131261.73750000002</v>
      </c>
      <c r="Y17" s="12" t="s">
        <v>593</v>
      </c>
      <c r="Z17">
        <v>24088.78</v>
      </c>
      <c r="AC17" s="5" t="s">
        <v>320</v>
      </c>
      <c r="AD17">
        <v>19</v>
      </c>
      <c r="AE17" s="12" t="s">
        <v>3</v>
      </c>
      <c r="AF17">
        <v>23317.300000000003</v>
      </c>
      <c r="AH17" s="6"/>
      <c r="AI17" s="6"/>
      <c r="AJ17" s="6"/>
      <c r="AK17" s="6"/>
      <c r="AL17" s="6"/>
      <c r="AM17" s="6"/>
      <c r="AN17" s="6"/>
      <c r="AO17" s="6"/>
      <c r="AP17" s="6"/>
      <c r="AQ17" s="6"/>
      <c r="AR17" s="6"/>
    </row>
    <row r="18" spans="2:44" x14ac:dyDescent="0.3">
      <c r="B18" s="5" t="s">
        <v>1152</v>
      </c>
      <c r="C18">
        <v>1265793.0395</v>
      </c>
      <c r="Y18" s="5" t="s">
        <v>159</v>
      </c>
      <c r="Z18">
        <v>106925.77650000001</v>
      </c>
      <c r="AC18" s="5" t="s">
        <v>242</v>
      </c>
      <c r="AD18">
        <v>28</v>
      </c>
      <c r="AE18" s="12" t="s">
        <v>5</v>
      </c>
      <c r="AF18">
        <v>15237.2425</v>
      </c>
      <c r="AH18" s="6"/>
      <c r="AI18" s="6"/>
      <c r="AJ18" s="6"/>
      <c r="AK18" s="6"/>
      <c r="AL18" s="6"/>
      <c r="AM18" s="6"/>
      <c r="AN18" s="6"/>
      <c r="AO18" s="6"/>
      <c r="AP18" s="6"/>
      <c r="AQ18" s="6"/>
      <c r="AR18" s="6"/>
    </row>
    <row r="19" spans="2:44" x14ac:dyDescent="0.3">
      <c r="Y19" s="12" t="s">
        <v>270</v>
      </c>
      <c r="Z19">
        <v>8414.1350000000002</v>
      </c>
      <c r="AC19" s="5" t="s">
        <v>56</v>
      </c>
      <c r="AD19">
        <v>28</v>
      </c>
      <c r="AE19" s="12" t="s">
        <v>7</v>
      </c>
      <c r="AF19">
        <v>13534.407500000001</v>
      </c>
      <c r="AH19" s="6"/>
      <c r="AI19" s="6"/>
      <c r="AJ19" s="6"/>
      <c r="AK19" s="6"/>
      <c r="AL19" s="6"/>
      <c r="AM19" s="6"/>
      <c r="AN19" s="6"/>
      <c r="AO19" s="6"/>
      <c r="AP19" s="6"/>
      <c r="AQ19" s="6"/>
      <c r="AR19" s="6"/>
    </row>
    <row r="20" spans="2:44" x14ac:dyDescent="0.3">
      <c r="Y20" s="12" t="s">
        <v>675</v>
      </c>
      <c r="Z20">
        <v>6068.2000000000007</v>
      </c>
      <c r="AC20" s="5" t="s">
        <v>551</v>
      </c>
      <c r="AD20">
        <v>6</v>
      </c>
      <c r="AE20" s="12" t="s">
        <v>9</v>
      </c>
      <c r="AF20">
        <v>28106.739999999998</v>
      </c>
      <c r="AH20" s="6"/>
      <c r="AI20" s="6"/>
      <c r="AJ20" s="6"/>
      <c r="AK20" s="6"/>
      <c r="AL20" s="6"/>
      <c r="AM20" s="6"/>
      <c r="AN20" s="6"/>
      <c r="AO20" s="6"/>
      <c r="AP20" s="6"/>
      <c r="AQ20" s="6"/>
      <c r="AR20" s="6"/>
    </row>
    <row r="21" spans="2:44" x14ac:dyDescent="0.3">
      <c r="B21" s="4" t="s">
        <v>1168</v>
      </c>
      <c r="C21" t="s">
        <v>1156</v>
      </c>
      <c r="Y21" s="12" t="s">
        <v>295</v>
      </c>
      <c r="Z21">
        <v>51956.979999999996</v>
      </c>
      <c r="AC21" s="5" t="s">
        <v>699</v>
      </c>
      <c r="AD21">
        <v>7</v>
      </c>
      <c r="AE21" s="12" t="s">
        <v>11</v>
      </c>
      <c r="AF21">
        <v>14527.7</v>
      </c>
      <c r="AH21" s="6"/>
      <c r="AI21" s="6"/>
      <c r="AJ21" s="6"/>
      <c r="AK21" s="6"/>
      <c r="AL21" s="6"/>
      <c r="AM21" s="6"/>
      <c r="AN21" s="6"/>
      <c r="AO21" s="6"/>
      <c r="AP21" s="6"/>
      <c r="AQ21" s="6"/>
      <c r="AR21" s="6"/>
    </row>
    <row r="22" spans="2:44" x14ac:dyDescent="0.3">
      <c r="B22" s="5" t="s">
        <v>3</v>
      </c>
      <c r="C22">
        <v>1</v>
      </c>
      <c r="Y22" s="12" t="s">
        <v>156</v>
      </c>
      <c r="Z22">
        <v>40486.461500000012</v>
      </c>
      <c r="AC22" s="5" t="s">
        <v>250</v>
      </c>
      <c r="AD22">
        <v>13</v>
      </c>
      <c r="AE22" s="12" t="s">
        <v>13</v>
      </c>
      <c r="AF22">
        <v>10821.556</v>
      </c>
      <c r="AH22" s="6"/>
      <c r="AI22" s="6"/>
      <c r="AJ22" s="6"/>
      <c r="AK22" s="6"/>
      <c r="AL22" s="6"/>
      <c r="AM22" s="6"/>
      <c r="AN22" s="6"/>
      <c r="AO22" s="6"/>
      <c r="AP22" s="6"/>
      <c r="AQ22" s="6"/>
      <c r="AR22" s="6"/>
    </row>
    <row r="23" spans="2:44" x14ac:dyDescent="0.3">
      <c r="B23" s="5" t="s">
        <v>5</v>
      </c>
      <c r="C23">
        <v>6</v>
      </c>
      <c r="Y23" s="5" t="s">
        <v>120</v>
      </c>
      <c r="Z23">
        <v>50196.289999999994</v>
      </c>
      <c r="AC23" s="5" t="s">
        <v>103</v>
      </c>
      <c r="AD23">
        <v>23</v>
      </c>
      <c r="AE23" s="12" t="s">
        <v>15</v>
      </c>
      <c r="AF23">
        <v>13120.6675</v>
      </c>
      <c r="AH23" s="6"/>
      <c r="AI23" s="6"/>
      <c r="AJ23" s="6"/>
      <c r="AK23" s="6"/>
      <c r="AL23" s="6"/>
      <c r="AM23" s="6"/>
      <c r="AN23" s="6"/>
      <c r="AO23" s="6"/>
      <c r="AP23" s="6"/>
      <c r="AQ23" s="6"/>
      <c r="AR23" s="6"/>
    </row>
    <row r="24" spans="2:44" x14ac:dyDescent="0.3">
      <c r="B24" s="5" t="s">
        <v>7</v>
      </c>
      <c r="C24">
        <v>3</v>
      </c>
      <c r="Y24" s="12" t="s">
        <v>423</v>
      </c>
      <c r="Z24">
        <v>28872.19</v>
      </c>
      <c r="AC24" s="5" t="s">
        <v>79</v>
      </c>
      <c r="AD24">
        <v>37</v>
      </c>
      <c r="AE24" s="12" t="s">
        <v>17</v>
      </c>
      <c r="AF24">
        <v>9338.2249999999985</v>
      </c>
    </row>
    <row r="25" spans="2:44" x14ac:dyDescent="0.3">
      <c r="B25" s="5" t="s">
        <v>9</v>
      </c>
      <c r="C25">
        <v>2</v>
      </c>
      <c r="Y25" s="12" t="s">
        <v>117</v>
      </c>
      <c r="Z25">
        <v>20801.599999999999</v>
      </c>
      <c r="AC25" s="5" t="s">
        <v>149</v>
      </c>
      <c r="AD25">
        <v>18</v>
      </c>
      <c r="AE25" s="5" t="s">
        <v>417</v>
      </c>
      <c r="AF25">
        <v>33824.855000000003</v>
      </c>
    </row>
    <row r="26" spans="2:44" x14ac:dyDescent="0.3">
      <c r="B26" s="5" t="s">
        <v>11</v>
      </c>
      <c r="C26">
        <v>8</v>
      </c>
      <c r="Y26" s="12" t="s">
        <v>355</v>
      </c>
      <c r="Z26">
        <v>522.5</v>
      </c>
      <c r="AC26" s="5" t="s">
        <v>70</v>
      </c>
      <c r="AD26">
        <v>56</v>
      </c>
      <c r="AE26" s="12" t="s">
        <v>3</v>
      </c>
      <c r="AF26">
        <v>5428.68</v>
      </c>
    </row>
    <row r="27" spans="2:44" x14ac:dyDescent="0.3">
      <c r="B27" s="5" t="s">
        <v>13</v>
      </c>
      <c r="C27">
        <v>4</v>
      </c>
      <c r="Y27" s="5" t="s">
        <v>573</v>
      </c>
      <c r="Z27">
        <v>32661.022499999999</v>
      </c>
      <c r="AC27" s="5" t="s">
        <v>280</v>
      </c>
      <c r="AD27">
        <v>122</v>
      </c>
      <c r="AE27" s="12" t="s">
        <v>5</v>
      </c>
      <c r="AF27">
        <v>2454.7950000000001</v>
      </c>
    </row>
    <row r="28" spans="2:44" x14ac:dyDescent="0.3">
      <c r="B28" s="5" t="s">
        <v>15</v>
      </c>
      <c r="C28">
        <v>7</v>
      </c>
      <c r="Y28" s="12" t="s">
        <v>639</v>
      </c>
      <c r="Z28">
        <v>15843.924999999999</v>
      </c>
      <c r="AC28" s="5" t="s">
        <v>289</v>
      </c>
      <c r="AD28">
        <v>46</v>
      </c>
      <c r="AE28" s="12" t="s">
        <v>7</v>
      </c>
      <c r="AF28">
        <v>7479.5800000000008</v>
      </c>
    </row>
    <row r="29" spans="2:44" x14ac:dyDescent="0.3">
      <c r="B29" s="5" t="s">
        <v>17</v>
      </c>
      <c r="C29">
        <v>5</v>
      </c>
      <c r="Y29" s="12" t="s">
        <v>571</v>
      </c>
      <c r="Z29">
        <v>16817.0975</v>
      </c>
      <c r="AC29" s="5" t="s">
        <v>1152</v>
      </c>
      <c r="AD29">
        <v>830</v>
      </c>
      <c r="AE29" s="12" t="s">
        <v>9</v>
      </c>
      <c r="AF29">
        <v>8660</v>
      </c>
    </row>
    <row r="30" spans="2:44" x14ac:dyDescent="0.3">
      <c r="B30" s="5" t="s">
        <v>1152</v>
      </c>
      <c r="Y30" s="5" t="s">
        <v>669</v>
      </c>
      <c r="Z30">
        <v>18810.052499999998</v>
      </c>
      <c r="AE30" s="12" t="s">
        <v>11</v>
      </c>
      <c r="AF30">
        <v>3226</v>
      </c>
    </row>
    <row r="31" spans="2:44" x14ac:dyDescent="0.3">
      <c r="Y31" s="12" t="s">
        <v>690</v>
      </c>
      <c r="Z31">
        <v>3161.35</v>
      </c>
      <c r="AE31" s="12" t="s">
        <v>13</v>
      </c>
      <c r="AF31">
        <v>2138.5</v>
      </c>
    </row>
    <row r="32" spans="2:44" x14ac:dyDescent="0.3">
      <c r="Y32" s="12" t="s">
        <v>667</v>
      </c>
      <c r="Z32">
        <v>15648.702499999998</v>
      </c>
      <c r="AE32" s="12" t="s">
        <v>15</v>
      </c>
      <c r="AF32">
        <v>3223.2</v>
      </c>
    </row>
    <row r="33" spans="25:32" x14ac:dyDescent="0.3">
      <c r="Y33" s="5" t="s">
        <v>95</v>
      </c>
      <c r="Z33">
        <v>81358.322500000009</v>
      </c>
      <c r="AE33" s="12" t="s">
        <v>17</v>
      </c>
      <c r="AF33">
        <v>1214.0999999999999</v>
      </c>
    </row>
    <row r="34" spans="25:32" x14ac:dyDescent="0.3">
      <c r="Y34" s="12" t="s">
        <v>214</v>
      </c>
      <c r="Z34">
        <v>11666.9</v>
      </c>
      <c r="AE34" s="5" t="s">
        <v>159</v>
      </c>
      <c r="AF34">
        <v>106925.77650000001</v>
      </c>
    </row>
    <row r="35" spans="25:32" x14ac:dyDescent="0.3">
      <c r="Y35" s="12" t="s">
        <v>646</v>
      </c>
      <c r="Z35">
        <v>9182.43</v>
      </c>
      <c r="AE35" s="12" t="s">
        <v>3</v>
      </c>
      <c r="AF35">
        <v>37193.445</v>
      </c>
    </row>
    <row r="36" spans="25:32" x14ac:dyDescent="0.3">
      <c r="Y36" s="12" t="s">
        <v>109</v>
      </c>
      <c r="Z36">
        <v>21963.252500000002</v>
      </c>
      <c r="AE36" s="12" t="s">
        <v>5</v>
      </c>
      <c r="AF36">
        <v>11180.759999999998</v>
      </c>
    </row>
    <row r="37" spans="25:32" x14ac:dyDescent="0.3">
      <c r="Y37" s="12" t="s">
        <v>178</v>
      </c>
      <c r="Z37">
        <v>4788.0600000000004</v>
      </c>
      <c r="AE37" s="12" t="s">
        <v>7</v>
      </c>
      <c r="AF37">
        <v>11436.102500000001</v>
      </c>
    </row>
    <row r="38" spans="25:32" x14ac:dyDescent="0.3">
      <c r="Y38" s="12" t="s">
        <v>464</v>
      </c>
      <c r="Z38">
        <v>2423.35</v>
      </c>
      <c r="AE38" s="12" t="s">
        <v>9</v>
      </c>
      <c r="AF38">
        <v>15680.449999999999</v>
      </c>
    </row>
    <row r="39" spans="25:32" x14ac:dyDescent="0.3">
      <c r="Y39" s="12" t="s">
        <v>653</v>
      </c>
      <c r="Z39">
        <v>1480</v>
      </c>
      <c r="AE39" s="12" t="s">
        <v>11</v>
      </c>
      <c r="AF39">
        <v>6121.5499999999993</v>
      </c>
    </row>
    <row r="40" spans="25:32" x14ac:dyDescent="0.3">
      <c r="Y40" s="12" t="s">
        <v>93</v>
      </c>
      <c r="Z40">
        <v>18534.080000000002</v>
      </c>
      <c r="AE40" s="12" t="s">
        <v>13</v>
      </c>
      <c r="AF40">
        <v>7563.1140000000005</v>
      </c>
    </row>
    <row r="41" spans="25:32" x14ac:dyDescent="0.3">
      <c r="Y41" s="12" t="s">
        <v>348</v>
      </c>
      <c r="Z41">
        <v>9328.1999999999971</v>
      </c>
      <c r="AE41" s="12" t="s">
        <v>15</v>
      </c>
      <c r="AF41">
        <v>4863.2199999999993</v>
      </c>
    </row>
    <row r="42" spans="25:32" x14ac:dyDescent="0.3">
      <c r="Y42" s="12" t="s">
        <v>341</v>
      </c>
      <c r="Z42">
        <v>1992.0500000000002</v>
      </c>
      <c r="AE42" s="12" t="s">
        <v>17</v>
      </c>
      <c r="AF42">
        <v>12887.135</v>
      </c>
    </row>
    <row r="43" spans="25:32" x14ac:dyDescent="0.3">
      <c r="Y43" s="5" t="s">
        <v>47</v>
      </c>
      <c r="Z43">
        <v>230284.6335</v>
      </c>
      <c r="AE43" s="5" t="s">
        <v>120</v>
      </c>
      <c r="AF43">
        <v>50196.290000000008</v>
      </c>
    </row>
    <row r="44" spans="25:32" x14ac:dyDescent="0.3">
      <c r="Y44" s="12" t="s">
        <v>171</v>
      </c>
      <c r="Z44">
        <v>3763.21</v>
      </c>
      <c r="AE44" s="12" t="s">
        <v>3</v>
      </c>
      <c r="AF44">
        <v>11276.060000000001</v>
      </c>
    </row>
    <row r="45" spans="25:32" x14ac:dyDescent="0.3">
      <c r="Y45" s="12" t="s">
        <v>44</v>
      </c>
      <c r="Z45">
        <v>4273</v>
      </c>
      <c r="AE45" s="12" t="s">
        <v>5</v>
      </c>
      <c r="AF45">
        <v>4760.0749999999998</v>
      </c>
    </row>
    <row r="46" spans="25:32" x14ac:dyDescent="0.3">
      <c r="Y46" s="12" t="s">
        <v>334</v>
      </c>
      <c r="Z46">
        <v>30908.384000000002</v>
      </c>
      <c r="AE46" s="12" t="s">
        <v>7</v>
      </c>
      <c r="AF46">
        <v>8842.48</v>
      </c>
    </row>
    <row r="47" spans="25:32" x14ac:dyDescent="0.3">
      <c r="Y47" s="12" t="s">
        <v>502</v>
      </c>
      <c r="Z47">
        <v>110277.30500000001</v>
      </c>
      <c r="AE47" s="12" t="s">
        <v>9</v>
      </c>
      <c r="AF47">
        <v>9557.1749999999993</v>
      </c>
    </row>
    <row r="48" spans="25:32" x14ac:dyDescent="0.3">
      <c r="Y48" s="12" t="s">
        <v>370</v>
      </c>
      <c r="Z48">
        <v>19261.41</v>
      </c>
      <c r="AE48" s="12" t="s">
        <v>11</v>
      </c>
      <c r="AF48">
        <v>5557.65</v>
      </c>
    </row>
    <row r="49" spans="25:32" x14ac:dyDescent="0.3">
      <c r="Y49" s="12" t="s">
        <v>457</v>
      </c>
      <c r="Z49">
        <v>12496.2</v>
      </c>
      <c r="AE49" s="12" t="s">
        <v>13</v>
      </c>
      <c r="AF49">
        <v>3766.7999999999997</v>
      </c>
    </row>
    <row r="50" spans="25:32" x14ac:dyDescent="0.3">
      <c r="Y50" s="12" t="s">
        <v>431</v>
      </c>
      <c r="Z50">
        <v>5042.2</v>
      </c>
      <c r="AE50" s="12" t="s">
        <v>15</v>
      </c>
      <c r="AF50">
        <v>2112</v>
      </c>
    </row>
    <row r="51" spans="25:32" x14ac:dyDescent="0.3">
      <c r="Y51" s="12" t="s">
        <v>85</v>
      </c>
      <c r="Z51">
        <v>3239.8</v>
      </c>
      <c r="AE51" s="12" t="s">
        <v>17</v>
      </c>
      <c r="AF51">
        <v>4324.05</v>
      </c>
    </row>
    <row r="52" spans="25:32" x14ac:dyDescent="0.3">
      <c r="Y52" s="12" t="s">
        <v>228</v>
      </c>
      <c r="Z52">
        <v>26656.559499999996</v>
      </c>
      <c r="AE52" s="5" t="s">
        <v>573</v>
      </c>
      <c r="AF52">
        <v>32661.022500000003</v>
      </c>
    </row>
    <row r="53" spans="25:32" x14ac:dyDescent="0.3">
      <c r="Y53" s="12" t="s">
        <v>614</v>
      </c>
      <c r="Z53">
        <v>4778.1399999999994</v>
      </c>
      <c r="AE53" s="12" t="s">
        <v>3</v>
      </c>
      <c r="AF53">
        <v>12025.7</v>
      </c>
    </row>
    <row r="54" spans="25:32" x14ac:dyDescent="0.3">
      <c r="Y54" s="12" t="s">
        <v>660</v>
      </c>
      <c r="Z54">
        <v>9588.4249999999993</v>
      </c>
      <c r="AE54" s="12" t="s">
        <v>5</v>
      </c>
      <c r="AF54">
        <v>4325.1499999999996</v>
      </c>
    </row>
    <row r="55" spans="25:32" x14ac:dyDescent="0.3">
      <c r="Y55" s="5" t="s">
        <v>320</v>
      </c>
      <c r="Z55">
        <v>49979.905000000006</v>
      </c>
      <c r="AE55" s="12" t="s">
        <v>7</v>
      </c>
      <c r="AF55">
        <v>2591.46</v>
      </c>
    </row>
    <row r="56" spans="25:32" x14ac:dyDescent="0.3">
      <c r="Y56" s="12" t="s">
        <v>318</v>
      </c>
      <c r="Z56">
        <v>49979.905000000006</v>
      </c>
      <c r="AE56" s="12" t="s">
        <v>9</v>
      </c>
      <c r="AF56">
        <v>2644.2999999999997</v>
      </c>
    </row>
    <row r="57" spans="25:32" x14ac:dyDescent="0.3">
      <c r="Y57" s="5" t="s">
        <v>242</v>
      </c>
      <c r="Z57">
        <v>15770.155000000001</v>
      </c>
      <c r="AE57" s="12" t="s">
        <v>11</v>
      </c>
      <c r="AF57">
        <v>99.75</v>
      </c>
    </row>
    <row r="58" spans="25:32" x14ac:dyDescent="0.3">
      <c r="Y58" s="12" t="s">
        <v>408</v>
      </c>
      <c r="Z58">
        <v>7176.2150000000001</v>
      </c>
      <c r="AE58" s="12" t="s">
        <v>13</v>
      </c>
      <c r="AF58">
        <v>3162.5</v>
      </c>
    </row>
    <row r="59" spans="25:32" x14ac:dyDescent="0.3">
      <c r="Y59" s="12" t="s">
        <v>523</v>
      </c>
      <c r="Z59">
        <v>7048.24</v>
      </c>
      <c r="AE59" s="12" t="s">
        <v>15</v>
      </c>
      <c r="AF59">
        <v>3954.9</v>
      </c>
    </row>
    <row r="60" spans="25:32" x14ac:dyDescent="0.3">
      <c r="Y60" s="12" t="s">
        <v>240</v>
      </c>
      <c r="Z60">
        <v>1545.7</v>
      </c>
      <c r="AE60" s="12" t="s">
        <v>17</v>
      </c>
      <c r="AF60">
        <v>3857.2625000000003</v>
      </c>
    </row>
    <row r="61" spans="25:32" x14ac:dyDescent="0.3">
      <c r="Y61" s="5" t="s">
        <v>56</v>
      </c>
      <c r="Z61">
        <v>23582.077500000003</v>
      </c>
      <c r="AE61" s="5" t="s">
        <v>669</v>
      </c>
      <c r="AF61">
        <v>18810.052499999998</v>
      </c>
    </row>
    <row r="62" spans="25:32" x14ac:dyDescent="0.3">
      <c r="Y62" s="12" t="s">
        <v>54</v>
      </c>
      <c r="Z62">
        <v>23582.077500000003</v>
      </c>
      <c r="AE62" s="12" t="s">
        <v>3</v>
      </c>
      <c r="AF62">
        <v>2182.4</v>
      </c>
    </row>
    <row r="63" spans="25:32" x14ac:dyDescent="0.3">
      <c r="Y63" s="5" t="s">
        <v>551</v>
      </c>
      <c r="Z63">
        <v>5735.1500000000005</v>
      </c>
      <c r="AE63" s="12" t="s">
        <v>5</v>
      </c>
      <c r="AF63">
        <v>1873</v>
      </c>
    </row>
    <row r="64" spans="25:32" x14ac:dyDescent="0.3">
      <c r="Y64" s="12" t="s">
        <v>549</v>
      </c>
      <c r="Z64">
        <v>5735.1500000000005</v>
      </c>
      <c r="AE64" s="12" t="s">
        <v>7</v>
      </c>
      <c r="AF64">
        <v>1025.05</v>
      </c>
    </row>
    <row r="65" spans="25:32" x14ac:dyDescent="0.3">
      <c r="Y65" s="5" t="s">
        <v>699</v>
      </c>
      <c r="Z65">
        <v>3531.95</v>
      </c>
      <c r="AE65" s="12" t="s">
        <v>9</v>
      </c>
      <c r="AF65">
        <v>5558.1100000000006</v>
      </c>
    </row>
    <row r="66" spans="25:32" x14ac:dyDescent="0.3">
      <c r="Y66" s="12" t="s">
        <v>697</v>
      </c>
      <c r="Z66">
        <v>3531.95</v>
      </c>
      <c r="AE66" s="12" t="s">
        <v>11</v>
      </c>
      <c r="AF66">
        <v>2477</v>
      </c>
    </row>
    <row r="67" spans="25:32" x14ac:dyDescent="0.3">
      <c r="Y67" s="5" t="s">
        <v>250</v>
      </c>
      <c r="Z67">
        <v>11472.362499999999</v>
      </c>
      <c r="AE67" s="12" t="s">
        <v>13</v>
      </c>
      <c r="AF67">
        <v>3340.78</v>
      </c>
    </row>
    <row r="68" spans="25:32" x14ac:dyDescent="0.3">
      <c r="Y68" s="12" t="s">
        <v>248</v>
      </c>
      <c r="Z68">
        <v>11472.362499999999</v>
      </c>
      <c r="AE68" s="12" t="s">
        <v>15</v>
      </c>
      <c r="AF68">
        <v>1106.4124999999999</v>
      </c>
    </row>
    <row r="69" spans="25:32" x14ac:dyDescent="0.3">
      <c r="Y69" s="5" t="s">
        <v>103</v>
      </c>
      <c r="Z69">
        <v>17983.2</v>
      </c>
      <c r="AE69" s="12" t="s">
        <v>17</v>
      </c>
      <c r="AF69">
        <v>1247.3</v>
      </c>
    </row>
    <row r="70" spans="25:32" x14ac:dyDescent="0.3">
      <c r="Y70" s="12" t="s">
        <v>256</v>
      </c>
      <c r="Z70">
        <v>836.7</v>
      </c>
      <c r="AE70" s="5" t="s">
        <v>95</v>
      </c>
      <c r="AF70">
        <v>81358.322499999995</v>
      </c>
    </row>
    <row r="71" spans="25:32" x14ac:dyDescent="0.3">
      <c r="Y71" s="12" t="s">
        <v>101</v>
      </c>
      <c r="Z71">
        <v>5700.14</v>
      </c>
      <c r="AE71" s="12" t="s">
        <v>3</v>
      </c>
      <c r="AF71">
        <v>12997.470000000001</v>
      </c>
    </row>
    <row r="72" spans="25:32" x14ac:dyDescent="0.3">
      <c r="Y72" s="12" t="s">
        <v>263</v>
      </c>
      <c r="Z72">
        <v>11446.36</v>
      </c>
      <c r="AE72" s="12" t="s">
        <v>5</v>
      </c>
      <c r="AF72">
        <v>6486.7849999999989</v>
      </c>
    </row>
    <row r="73" spans="25:32" x14ac:dyDescent="0.3">
      <c r="Y73" s="5" t="s">
        <v>79</v>
      </c>
      <c r="Z73">
        <v>54495.14</v>
      </c>
      <c r="AE73" s="12" t="s">
        <v>7</v>
      </c>
      <c r="AF73">
        <v>12816.272500000001</v>
      </c>
    </row>
    <row r="74" spans="25:32" x14ac:dyDescent="0.3">
      <c r="Y74" s="12" t="s">
        <v>221</v>
      </c>
      <c r="Z74">
        <v>29567.5625</v>
      </c>
      <c r="AE74" s="12" t="s">
        <v>9</v>
      </c>
      <c r="AF74">
        <v>8860.3849999999984</v>
      </c>
    </row>
    <row r="75" spans="25:32" x14ac:dyDescent="0.3">
      <c r="Y75" s="12" t="s">
        <v>77</v>
      </c>
      <c r="Z75">
        <v>24927.577499999996</v>
      </c>
      <c r="AE75" s="12" t="s">
        <v>11</v>
      </c>
      <c r="AF75">
        <v>5873.06</v>
      </c>
    </row>
    <row r="76" spans="25:32" x14ac:dyDescent="0.3">
      <c r="Y76" s="5" t="s">
        <v>149</v>
      </c>
      <c r="Z76">
        <v>31692.659</v>
      </c>
      <c r="AE76" s="12" t="s">
        <v>13</v>
      </c>
      <c r="AF76">
        <v>10911.289999999999</v>
      </c>
    </row>
    <row r="77" spans="25:32" x14ac:dyDescent="0.3">
      <c r="Y77" s="12" t="s">
        <v>147</v>
      </c>
      <c r="Z77">
        <v>12348.88</v>
      </c>
      <c r="AE77" s="12" t="s">
        <v>15</v>
      </c>
      <c r="AF77">
        <v>8247.61</v>
      </c>
    </row>
    <row r="78" spans="25:32" x14ac:dyDescent="0.3">
      <c r="Y78" s="12" t="s">
        <v>536</v>
      </c>
      <c r="Z78">
        <v>19343.779000000002</v>
      </c>
      <c r="AE78" s="12" t="s">
        <v>17</v>
      </c>
      <c r="AF78">
        <v>15165.449999999997</v>
      </c>
    </row>
    <row r="79" spans="25:32" x14ac:dyDescent="0.3">
      <c r="Y79" s="5" t="s">
        <v>70</v>
      </c>
      <c r="Z79">
        <v>58971.310000000012</v>
      </c>
      <c r="AE79" s="5" t="s">
        <v>47</v>
      </c>
      <c r="AF79">
        <v>230284.63349999997</v>
      </c>
    </row>
    <row r="80" spans="25:32" x14ac:dyDescent="0.3">
      <c r="Y80" s="12" t="s">
        <v>796</v>
      </c>
      <c r="Z80">
        <v>13390.650000000001</v>
      </c>
      <c r="AE80" s="12" t="s">
        <v>3</v>
      </c>
      <c r="AF80">
        <v>54634.12</v>
      </c>
    </row>
    <row r="81" spans="25:32" x14ac:dyDescent="0.3">
      <c r="Y81" s="12" t="s">
        <v>326</v>
      </c>
      <c r="Z81">
        <v>6146.3</v>
      </c>
      <c r="AE81" s="12" t="s">
        <v>5</v>
      </c>
      <c r="AF81">
        <v>16736.535</v>
      </c>
    </row>
    <row r="82" spans="25:32" x14ac:dyDescent="0.3">
      <c r="Y82" s="12" t="s">
        <v>68</v>
      </c>
      <c r="Z82">
        <v>39434.360000000008</v>
      </c>
      <c r="AE82" s="12" t="s">
        <v>7</v>
      </c>
      <c r="AF82">
        <v>35878.5965</v>
      </c>
    </row>
    <row r="83" spans="25:32" x14ac:dyDescent="0.3">
      <c r="Y83" s="5" t="s">
        <v>280</v>
      </c>
      <c r="Z83">
        <v>245584.61050000004</v>
      </c>
      <c r="AE83" s="12" t="s">
        <v>9</v>
      </c>
      <c r="AF83">
        <v>49640.950000000004</v>
      </c>
    </row>
    <row r="84" spans="25:32" x14ac:dyDescent="0.3">
      <c r="Y84" s="12" t="s">
        <v>515</v>
      </c>
      <c r="Z84">
        <v>51097.80049999999</v>
      </c>
      <c r="AE84" s="12" t="s">
        <v>11</v>
      </c>
      <c r="AF84">
        <v>13639.800000000001</v>
      </c>
    </row>
    <row r="85" spans="25:32" x14ac:dyDescent="0.3">
      <c r="Y85" s="12" t="s">
        <v>449</v>
      </c>
      <c r="Z85">
        <v>15177.4625</v>
      </c>
      <c r="AE85" s="12" t="s">
        <v>13</v>
      </c>
      <c r="AF85">
        <v>21455.799500000001</v>
      </c>
    </row>
    <row r="86" spans="25:32" x14ac:dyDescent="0.3">
      <c r="Y86" s="12" t="s">
        <v>557</v>
      </c>
      <c r="Z86">
        <v>104361.95000000001</v>
      </c>
      <c r="AE86" s="12" t="s">
        <v>15</v>
      </c>
      <c r="AF86">
        <v>16013.112500000001</v>
      </c>
    </row>
    <row r="87" spans="25:32" x14ac:dyDescent="0.3">
      <c r="Y87" s="12" t="s">
        <v>606</v>
      </c>
      <c r="Z87">
        <v>1947.24</v>
      </c>
      <c r="AE87" s="12" t="s">
        <v>17</v>
      </c>
      <c r="AF87">
        <v>22285.72</v>
      </c>
    </row>
    <row r="88" spans="25:32" x14ac:dyDescent="0.3">
      <c r="Y88" s="12" t="s">
        <v>311</v>
      </c>
      <c r="Z88">
        <v>3063.2</v>
      </c>
      <c r="AE88" s="5" t="s">
        <v>320</v>
      </c>
      <c r="AF88">
        <v>49979.905000000006</v>
      </c>
    </row>
    <row r="89" spans="25:32" x14ac:dyDescent="0.3">
      <c r="Y89" s="12" t="s">
        <v>277</v>
      </c>
      <c r="Z89">
        <v>18507.45</v>
      </c>
      <c r="AE89" s="12" t="s">
        <v>3</v>
      </c>
      <c r="AF89">
        <v>3145.3199999999997</v>
      </c>
    </row>
    <row r="90" spans="25:32" x14ac:dyDescent="0.3">
      <c r="Y90" s="12" t="s">
        <v>632</v>
      </c>
      <c r="Z90">
        <v>1571.1999999999998</v>
      </c>
      <c r="AE90" s="12" t="s">
        <v>5</v>
      </c>
      <c r="AF90">
        <v>3477.625</v>
      </c>
    </row>
    <row r="91" spans="25:32" x14ac:dyDescent="0.3">
      <c r="Y91" s="12" t="s">
        <v>585</v>
      </c>
      <c r="Z91">
        <v>11441.630000000001</v>
      </c>
      <c r="AE91" s="12" t="s">
        <v>7</v>
      </c>
      <c r="AF91">
        <v>1676.38</v>
      </c>
    </row>
    <row r="92" spans="25:32" x14ac:dyDescent="0.3">
      <c r="Y92" s="12" t="s">
        <v>401</v>
      </c>
      <c r="Z92">
        <v>7619.6</v>
      </c>
      <c r="AE92" s="12" t="s">
        <v>9</v>
      </c>
      <c r="AF92">
        <v>9010.11</v>
      </c>
    </row>
    <row r="93" spans="25:32" x14ac:dyDescent="0.3">
      <c r="Y93" s="12" t="s">
        <v>377</v>
      </c>
      <c r="Z93">
        <v>3076.4724999999999</v>
      </c>
      <c r="AE93" s="12" t="s">
        <v>11</v>
      </c>
      <c r="AF93">
        <v>1442.4</v>
      </c>
    </row>
    <row r="94" spans="25:32" x14ac:dyDescent="0.3">
      <c r="Y94" s="12" t="s">
        <v>682</v>
      </c>
      <c r="Z94">
        <v>27363.605</v>
      </c>
      <c r="AE94" s="12" t="s">
        <v>13</v>
      </c>
      <c r="AF94">
        <v>20914.23</v>
      </c>
    </row>
    <row r="95" spans="25:32" x14ac:dyDescent="0.3">
      <c r="Y95" s="12" t="s">
        <v>362</v>
      </c>
      <c r="Z95">
        <v>357</v>
      </c>
      <c r="AE95" s="12" t="s">
        <v>15</v>
      </c>
      <c r="AF95">
        <v>3414.66</v>
      </c>
    </row>
    <row r="96" spans="25:32" x14ac:dyDescent="0.3">
      <c r="Y96" s="5" t="s">
        <v>289</v>
      </c>
      <c r="Z96">
        <v>56810.629000000008</v>
      </c>
      <c r="AE96" s="12" t="s">
        <v>17</v>
      </c>
      <c r="AF96">
        <v>6899.1799999999994</v>
      </c>
    </row>
    <row r="97" spans="25:32" x14ac:dyDescent="0.3">
      <c r="Y97" s="12" t="s">
        <v>385</v>
      </c>
      <c r="Z97">
        <v>16076.599999999999</v>
      </c>
      <c r="AE97" s="5" t="s">
        <v>242</v>
      </c>
      <c r="AF97">
        <v>15770.154999999999</v>
      </c>
    </row>
    <row r="98" spans="25:32" x14ac:dyDescent="0.3">
      <c r="Y98" s="12" t="s">
        <v>286</v>
      </c>
      <c r="Z98">
        <v>1488.7</v>
      </c>
      <c r="AE98" s="12" t="s">
        <v>3</v>
      </c>
      <c r="AF98">
        <v>998.94</v>
      </c>
    </row>
    <row r="99" spans="25:32" x14ac:dyDescent="0.3">
      <c r="Y99" s="12" t="s">
        <v>393</v>
      </c>
      <c r="Z99">
        <v>16476.565000000002</v>
      </c>
      <c r="AE99" s="12" t="s">
        <v>5</v>
      </c>
      <c r="AF99">
        <v>1394.2249999999999</v>
      </c>
    </row>
    <row r="100" spans="25:32" x14ac:dyDescent="0.3">
      <c r="Y100" s="12" t="s">
        <v>303</v>
      </c>
      <c r="Z100">
        <v>22768.764000000003</v>
      </c>
      <c r="AE100" s="12" t="s">
        <v>7</v>
      </c>
      <c r="AF100">
        <v>2674.05</v>
      </c>
    </row>
    <row r="101" spans="25:32" x14ac:dyDescent="0.3">
      <c r="Y101" s="5" t="s">
        <v>1152</v>
      </c>
      <c r="Z101">
        <v>1265793.0394999997</v>
      </c>
      <c r="AE101" s="12" t="s">
        <v>9</v>
      </c>
      <c r="AF101">
        <v>3995.1400000000003</v>
      </c>
    </row>
    <row r="102" spans="25:32" x14ac:dyDescent="0.3">
      <c r="AE102" s="12" t="s">
        <v>11</v>
      </c>
      <c r="AF102">
        <v>1743.5</v>
      </c>
    </row>
    <row r="103" spans="25:32" x14ac:dyDescent="0.3">
      <c r="AE103" s="12" t="s">
        <v>13</v>
      </c>
      <c r="AF103">
        <v>1056.5</v>
      </c>
    </row>
    <row r="104" spans="25:32" x14ac:dyDescent="0.3">
      <c r="AE104" s="12" t="s">
        <v>15</v>
      </c>
      <c r="AF104">
        <v>2186.8000000000002</v>
      </c>
    </row>
    <row r="105" spans="25:32" x14ac:dyDescent="0.3">
      <c r="AE105" s="12" t="s">
        <v>17</v>
      </c>
      <c r="AF105">
        <v>1721</v>
      </c>
    </row>
    <row r="106" spans="25:32" x14ac:dyDescent="0.3">
      <c r="AE106" s="5" t="s">
        <v>56</v>
      </c>
      <c r="AF106">
        <v>23582.077499999999</v>
      </c>
    </row>
    <row r="107" spans="25:32" x14ac:dyDescent="0.3">
      <c r="AE107" s="12" t="s">
        <v>3</v>
      </c>
      <c r="AF107">
        <v>7994</v>
      </c>
    </row>
    <row r="108" spans="25:32" x14ac:dyDescent="0.3">
      <c r="AE108" s="12" t="s">
        <v>5</v>
      </c>
      <c r="AF108">
        <v>1235.45</v>
      </c>
    </row>
    <row r="109" spans="25:32" x14ac:dyDescent="0.3">
      <c r="AE109" s="12" t="s">
        <v>7</v>
      </c>
      <c r="AF109">
        <v>1897.7275</v>
      </c>
    </row>
    <row r="110" spans="25:32" x14ac:dyDescent="0.3">
      <c r="AE110" s="12" t="s">
        <v>9</v>
      </c>
      <c r="AF110">
        <v>4721.8999999999996</v>
      </c>
    </row>
    <row r="111" spans="25:32" x14ac:dyDescent="0.3">
      <c r="AE111" s="12" t="s">
        <v>11</v>
      </c>
      <c r="AF111">
        <v>549.75</v>
      </c>
    </row>
    <row r="112" spans="25:32" x14ac:dyDescent="0.3">
      <c r="AE112" s="12" t="s">
        <v>13</v>
      </c>
      <c r="AF112">
        <v>2828.9</v>
      </c>
    </row>
    <row r="113" spans="31:32" x14ac:dyDescent="0.3">
      <c r="AE113" s="12" t="s">
        <v>15</v>
      </c>
      <c r="AF113">
        <v>2517.75</v>
      </c>
    </row>
    <row r="114" spans="31:32" x14ac:dyDescent="0.3">
      <c r="AE114" s="12" t="s">
        <v>17</v>
      </c>
      <c r="AF114">
        <v>1836.6</v>
      </c>
    </row>
    <row r="115" spans="31:32" x14ac:dyDescent="0.3">
      <c r="AE115" s="5" t="s">
        <v>551</v>
      </c>
      <c r="AF115">
        <v>5735.15</v>
      </c>
    </row>
    <row r="116" spans="31:32" x14ac:dyDescent="0.3">
      <c r="AE116" s="12" t="s">
        <v>3</v>
      </c>
      <c r="AF116">
        <v>2756</v>
      </c>
    </row>
    <row r="117" spans="31:32" x14ac:dyDescent="0.3">
      <c r="AE117" s="12" t="s">
        <v>5</v>
      </c>
      <c r="AF117">
        <v>234</v>
      </c>
    </row>
    <row r="118" spans="31:32" x14ac:dyDescent="0.3">
      <c r="AE118" s="12" t="s">
        <v>7</v>
      </c>
      <c r="AF118">
        <v>280.14999999999998</v>
      </c>
    </row>
    <row r="119" spans="31:32" x14ac:dyDescent="0.3">
      <c r="AE119" s="12" t="s">
        <v>9</v>
      </c>
      <c r="AF119">
        <v>786</v>
      </c>
    </row>
    <row r="120" spans="31:32" x14ac:dyDescent="0.3">
      <c r="AE120" s="12" t="s">
        <v>13</v>
      </c>
      <c r="AF120">
        <v>164</v>
      </c>
    </row>
    <row r="121" spans="31:32" x14ac:dyDescent="0.3">
      <c r="AE121" s="12" t="s">
        <v>15</v>
      </c>
      <c r="AF121">
        <v>578.4</v>
      </c>
    </row>
    <row r="122" spans="31:32" x14ac:dyDescent="0.3">
      <c r="AE122" s="12" t="s">
        <v>17</v>
      </c>
      <c r="AF122">
        <v>936.6</v>
      </c>
    </row>
    <row r="123" spans="31:32" x14ac:dyDescent="0.3">
      <c r="AE123" s="5" t="s">
        <v>699</v>
      </c>
      <c r="AF123">
        <v>3531.95</v>
      </c>
    </row>
    <row r="124" spans="31:32" x14ac:dyDescent="0.3">
      <c r="AE124" s="12" t="s">
        <v>3</v>
      </c>
      <c r="AF124">
        <v>828.5</v>
      </c>
    </row>
    <row r="125" spans="31:32" x14ac:dyDescent="0.3">
      <c r="AE125" s="12" t="s">
        <v>5</v>
      </c>
      <c r="AF125">
        <v>627</v>
      </c>
    </row>
    <row r="126" spans="31:32" x14ac:dyDescent="0.3">
      <c r="AE126" s="12" t="s">
        <v>7</v>
      </c>
      <c r="AF126">
        <v>779.09999999999991</v>
      </c>
    </row>
    <row r="127" spans="31:32" x14ac:dyDescent="0.3">
      <c r="AE127" s="12" t="s">
        <v>9</v>
      </c>
      <c r="AF127">
        <v>810</v>
      </c>
    </row>
    <row r="128" spans="31:32" x14ac:dyDescent="0.3">
      <c r="AE128" s="12" t="s">
        <v>13</v>
      </c>
      <c r="AF128">
        <v>22.35</v>
      </c>
    </row>
    <row r="129" spans="31:32" x14ac:dyDescent="0.3">
      <c r="AE129" s="12" t="s">
        <v>15</v>
      </c>
      <c r="AF129">
        <v>306</v>
      </c>
    </row>
    <row r="130" spans="31:32" x14ac:dyDescent="0.3">
      <c r="AE130" s="12" t="s">
        <v>17</v>
      </c>
      <c r="AF130">
        <v>159</v>
      </c>
    </row>
    <row r="131" spans="31:32" x14ac:dyDescent="0.3">
      <c r="AE131" s="5" t="s">
        <v>250</v>
      </c>
      <c r="AF131">
        <v>11472.362499999999</v>
      </c>
    </row>
    <row r="132" spans="31:32" x14ac:dyDescent="0.3">
      <c r="AE132" s="12" t="s">
        <v>3</v>
      </c>
      <c r="AF132">
        <v>1046.4000000000001</v>
      </c>
    </row>
    <row r="133" spans="31:32" x14ac:dyDescent="0.3">
      <c r="AE133" s="12" t="s">
        <v>5</v>
      </c>
      <c r="AF133">
        <v>3688.2925</v>
      </c>
    </row>
    <row r="134" spans="31:32" x14ac:dyDescent="0.3">
      <c r="AE134" s="12" t="s">
        <v>7</v>
      </c>
      <c r="AF134">
        <v>956.15</v>
      </c>
    </row>
    <row r="135" spans="31:32" x14ac:dyDescent="0.3">
      <c r="AE135" s="12" t="s">
        <v>9</v>
      </c>
      <c r="AF135">
        <v>997.8</v>
      </c>
    </row>
    <row r="136" spans="31:32" x14ac:dyDescent="0.3">
      <c r="AE136" s="12" t="s">
        <v>11</v>
      </c>
      <c r="AF136">
        <v>2164.3999999999996</v>
      </c>
    </row>
    <row r="137" spans="31:32" x14ac:dyDescent="0.3">
      <c r="AE137" s="12" t="s">
        <v>13</v>
      </c>
      <c r="AF137">
        <v>1338.2</v>
      </c>
    </row>
    <row r="138" spans="31:32" x14ac:dyDescent="0.3">
      <c r="AE138" s="12" t="s">
        <v>15</v>
      </c>
      <c r="AF138">
        <v>648.71999999999991</v>
      </c>
    </row>
    <row r="139" spans="31:32" x14ac:dyDescent="0.3">
      <c r="AE139" s="12" t="s">
        <v>17</v>
      </c>
      <c r="AF139">
        <v>632.4</v>
      </c>
    </row>
    <row r="140" spans="31:32" x14ac:dyDescent="0.3">
      <c r="AE140" s="5" t="s">
        <v>103</v>
      </c>
      <c r="AF140">
        <v>17983.2</v>
      </c>
    </row>
    <row r="141" spans="31:32" x14ac:dyDescent="0.3">
      <c r="AE141" s="12" t="s">
        <v>3</v>
      </c>
      <c r="AF141">
        <v>1363.2</v>
      </c>
    </row>
    <row r="142" spans="31:32" x14ac:dyDescent="0.3">
      <c r="AE142" s="12" t="s">
        <v>5</v>
      </c>
      <c r="AF142">
        <v>1688.4475</v>
      </c>
    </row>
    <row r="143" spans="31:32" x14ac:dyDescent="0.3">
      <c r="AE143" s="12" t="s">
        <v>7</v>
      </c>
      <c r="AF143">
        <v>1738.75</v>
      </c>
    </row>
    <row r="144" spans="31:32" x14ac:dyDescent="0.3">
      <c r="AE144" s="12" t="s">
        <v>9</v>
      </c>
      <c r="AF144">
        <v>646</v>
      </c>
    </row>
    <row r="145" spans="31:32" x14ac:dyDescent="0.3">
      <c r="AE145" s="12" t="s">
        <v>11</v>
      </c>
      <c r="AF145">
        <v>1762.0625</v>
      </c>
    </row>
    <row r="146" spans="31:32" x14ac:dyDescent="0.3">
      <c r="AE146" s="12" t="s">
        <v>13</v>
      </c>
      <c r="AF146">
        <v>6866.9500000000007</v>
      </c>
    </row>
    <row r="147" spans="31:32" x14ac:dyDescent="0.3">
      <c r="AE147" s="12" t="s">
        <v>15</v>
      </c>
      <c r="AF147">
        <v>2120</v>
      </c>
    </row>
    <row r="148" spans="31:32" x14ac:dyDescent="0.3">
      <c r="AE148" s="12" t="s">
        <v>17</v>
      </c>
      <c r="AF148">
        <v>1797.7900000000002</v>
      </c>
    </row>
    <row r="149" spans="31:32" x14ac:dyDescent="0.3">
      <c r="AE149" s="5" t="s">
        <v>79</v>
      </c>
      <c r="AF149">
        <v>54495.140000000007</v>
      </c>
    </row>
    <row r="150" spans="31:32" x14ac:dyDescent="0.3">
      <c r="AE150" s="12" t="s">
        <v>3</v>
      </c>
      <c r="AF150">
        <v>12163.995000000001</v>
      </c>
    </row>
    <row r="151" spans="31:32" x14ac:dyDescent="0.3">
      <c r="AE151" s="12" t="s">
        <v>5</v>
      </c>
      <c r="AF151">
        <v>4717.8999999999996</v>
      </c>
    </row>
    <row r="152" spans="31:32" x14ac:dyDescent="0.3">
      <c r="AE152" s="12" t="s">
        <v>7</v>
      </c>
      <c r="AF152">
        <v>5169.6274999999996</v>
      </c>
    </row>
    <row r="153" spans="31:32" x14ac:dyDescent="0.3">
      <c r="AE153" s="12" t="s">
        <v>9</v>
      </c>
      <c r="AF153">
        <v>6378.95</v>
      </c>
    </row>
    <row r="154" spans="31:32" x14ac:dyDescent="0.3">
      <c r="AE154" s="12" t="s">
        <v>11</v>
      </c>
      <c r="AF154">
        <v>3196</v>
      </c>
    </row>
    <row r="155" spans="31:32" x14ac:dyDescent="0.3">
      <c r="AE155" s="12" t="s">
        <v>13</v>
      </c>
      <c r="AF155">
        <v>7656.63</v>
      </c>
    </row>
    <row r="156" spans="31:32" x14ac:dyDescent="0.3">
      <c r="AE156" s="12" t="s">
        <v>15</v>
      </c>
      <c r="AF156">
        <v>8979.2000000000007</v>
      </c>
    </row>
    <row r="157" spans="31:32" x14ac:dyDescent="0.3">
      <c r="AE157" s="12" t="s">
        <v>17</v>
      </c>
      <c r="AF157">
        <v>6232.8374999999996</v>
      </c>
    </row>
    <row r="158" spans="31:32" x14ac:dyDescent="0.3">
      <c r="AE158" s="5" t="s">
        <v>149</v>
      </c>
      <c r="AF158">
        <v>31692.659</v>
      </c>
    </row>
    <row r="159" spans="31:32" x14ac:dyDescent="0.3">
      <c r="AE159" s="12" t="s">
        <v>3</v>
      </c>
      <c r="AF159">
        <v>2149.7249999999999</v>
      </c>
    </row>
    <row r="160" spans="31:32" x14ac:dyDescent="0.3">
      <c r="AE160" s="12" t="s">
        <v>5</v>
      </c>
      <c r="AF160">
        <v>2054.3000000000002</v>
      </c>
    </row>
    <row r="161" spans="31:32" x14ac:dyDescent="0.3">
      <c r="AE161" s="12" t="s">
        <v>7</v>
      </c>
      <c r="AF161">
        <v>3067.4439999999995</v>
      </c>
    </row>
    <row r="162" spans="31:32" x14ac:dyDescent="0.3">
      <c r="AE162" s="12" t="s">
        <v>9</v>
      </c>
      <c r="AF162">
        <v>7488.4249999999993</v>
      </c>
    </row>
    <row r="163" spans="31:32" x14ac:dyDescent="0.3">
      <c r="AE163" s="12" t="s">
        <v>11</v>
      </c>
      <c r="AF163">
        <v>4862.6000000000004</v>
      </c>
    </row>
    <row r="164" spans="31:32" x14ac:dyDescent="0.3">
      <c r="AE164" s="12" t="s">
        <v>13</v>
      </c>
      <c r="AF164">
        <v>6865.5600000000013</v>
      </c>
    </row>
    <row r="165" spans="31:32" x14ac:dyDescent="0.3">
      <c r="AE165" s="12" t="s">
        <v>15</v>
      </c>
      <c r="AF165">
        <v>2132.5</v>
      </c>
    </row>
    <row r="166" spans="31:32" x14ac:dyDescent="0.3">
      <c r="AE166" s="12" t="s">
        <v>17</v>
      </c>
      <c r="AF166">
        <v>3072.105</v>
      </c>
    </row>
    <row r="167" spans="31:32" x14ac:dyDescent="0.3">
      <c r="AE167" s="5" t="s">
        <v>70</v>
      </c>
      <c r="AF167">
        <v>58971.31</v>
      </c>
    </row>
    <row r="168" spans="31:32" x14ac:dyDescent="0.3">
      <c r="AE168" s="12" t="s">
        <v>3</v>
      </c>
      <c r="AF168">
        <v>7276.1</v>
      </c>
    </row>
    <row r="169" spans="31:32" x14ac:dyDescent="0.3">
      <c r="AE169" s="12" t="s">
        <v>5</v>
      </c>
      <c r="AF169">
        <v>4415.9250000000002</v>
      </c>
    </row>
    <row r="170" spans="31:32" x14ac:dyDescent="0.3">
      <c r="AE170" s="12" t="s">
        <v>7</v>
      </c>
      <c r="AF170">
        <v>8833.0400000000009</v>
      </c>
    </row>
    <row r="171" spans="31:32" x14ac:dyDescent="0.3">
      <c r="AE171" s="12" t="s">
        <v>9</v>
      </c>
      <c r="AF171">
        <v>14158.45</v>
      </c>
    </row>
    <row r="172" spans="31:32" x14ac:dyDescent="0.3">
      <c r="AE172" s="12" t="s">
        <v>11</v>
      </c>
      <c r="AF172">
        <v>5172.8</v>
      </c>
    </row>
    <row r="173" spans="31:32" x14ac:dyDescent="0.3">
      <c r="AE173" s="12" t="s">
        <v>13</v>
      </c>
      <c r="AF173">
        <v>6342.4350000000004</v>
      </c>
    </row>
    <row r="174" spans="31:32" x14ac:dyDescent="0.3">
      <c r="AE174" s="12" t="s">
        <v>15</v>
      </c>
      <c r="AF174">
        <v>7980.6</v>
      </c>
    </row>
    <row r="175" spans="31:32" x14ac:dyDescent="0.3">
      <c r="AE175" s="12" t="s">
        <v>17</v>
      </c>
      <c r="AF175">
        <v>4791.9599999999991</v>
      </c>
    </row>
    <row r="176" spans="31:32" x14ac:dyDescent="0.3">
      <c r="AE176" s="5" t="s">
        <v>280</v>
      </c>
      <c r="AF176">
        <v>245584.61049999998</v>
      </c>
    </row>
    <row r="177" spans="31:32" x14ac:dyDescent="0.3">
      <c r="AE177" s="12" t="s">
        <v>3</v>
      </c>
      <c r="AF177">
        <v>60520.974999999999</v>
      </c>
    </row>
    <row r="178" spans="31:32" x14ac:dyDescent="0.3">
      <c r="AE178" s="12" t="s">
        <v>5</v>
      </c>
      <c r="AF178">
        <v>16597.527499999997</v>
      </c>
    </row>
    <row r="179" spans="31:32" x14ac:dyDescent="0.3">
      <c r="AE179" s="12" t="s">
        <v>7</v>
      </c>
      <c r="AF179">
        <v>36314.933000000012</v>
      </c>
    </row>
    <row r="180" spans="31:32" x14ac:dyDescent="0.3">
      <c r="AE180" s="12" t="s">
        <v>9</v>
      </c>
      <c r="AF180">
        <v>37902.044999999998</v>
      </c>
    </row>
    <row r="181" spans="31:32" x14ac:dyDescent="0.3">
      <c r="AE181" s="12" t="s">
        <v>11</v>
      </c>
      <c r="AF181">
        <v>19290.564999999999</v>
      </c>
    </row>
    <row r="182" spans="31:32" x14ac:dyDescent="0.3">
      <c r="AE182" s="12" t="s">
        <v>13</v>
      </c>
      <c r="AF182">
        <v>41635.035000000003</v>
      </c>
    </row>
    <row r="183" spans="31:32" x14ac:dyDescent="0.3">
      <c r="AE183" s="12" t="s">
        <v>15</v>
      </c>
      <c r="AF183">
        <v>9816.3274999999994</v>
      </c>
    </row>
    <row r="184" spans="31:32" x14ac:dyDescent="0.3">
      <c r="AE184" s="12" t="s">
        <v>17</v>
      </c>
      <c r="AF184">
        <v>23507.202499999996</v>
      </c>
    </row>
    <row r="185" spans="31:32" x14ac:dyDescent="0.3">
      <c r="AE185" s="5" t="s">
        <v>289</v>
      </c>
      <c r="AF185">
        <v>56810.629000000008</v>
      </c>
    </row>
    <row r="186" spans="31:32" x14ac:dyDescent="0.3">
      <c r="AE186" s="12" t="s">
        <v>3</v>
      </c>
      <c r="AF186">
        <v>6771.8499999999995</v>
      </c>
    </row>
    <row r="187" spans="31:32" x14ac:dyDescent="0.3">
      <c r="AE187" s="12" t="s">
        <v>5</v>
      </c>
      <c r="AF187">
        <v>1955.05</v>
      </c>
    </row>
    <row r="188" spans="31:32" x14ac:dyDescent="0.3">
      <c r="AE188" s="12" t="s">
        <v>7</v>
      </c>
      <c r="AF188">
        <v>8230.8240000000005</v>
      </c>
    </row>
    <row r="189" spans="31:32" x14ac:dyDescent="0.3">
      <c r="AE189" s="12" t="s">
        <v>9</v>
      </c>
      <c r="AF189">
        <v>17760.855000000003</v>
      </c>
    </row>
    <row r="190" spans="31:32" x14ac:dyDescent="0.3">
      <c r="AE190" s="12" t="s">
        <v>11</v>
      </c>
      <c r="AF190">
        <v>3648</v>
      </c>
    </row>
    <row r="191" spans="31:32" x14ac:dyDescent="0.3">
      <c r="AE191" s="12" t="s">
        <v>13</v>
      </c>
      <c r="AF191">
        <v>4171.2300000000005</v>
      </c>
    </row>
    <row r="192" spans="31:32" x14ac:dyDescent="0.3">
      <c r="AE192" s="12" t="s">
        <v>15</v>
      </c>
      <c r="AF192">
        <v>5523.5</v>
      </c>
    </row>
    <row r="193" spans="31:32" x14ac:dyDescent="0.3">
      <c r="AE193" s="12" t="s">
        <v>17</v>
      </c>
      <c r="AF193">
        <v>8749.3200000000015</v>
      </c>
    </row>
    <row r="194" spans="31:32" x14ac:dyDescent="0.3">
      <c r="AE194" s="5" t="s">
        <v>1152</v>
      </c>
      <c r="AF194">
        <v>1265793.0394999997</v>
      </c>
    </row>
  </sheetData>
  <pageMargins left="0.7" right="0.7" top="0.75" bottom="0.75" header="0.3" footer="0.3"/>
  <pageSetup orientation="portrait" r:id="rId6"/>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11521-E4CD-4F90-8F75-03E7A8D479E8}">
  <dimension ref="B2:O96"/>
  <sheetViews>
    <sheetView workbookViewId="0">
      <selection activeCell="B3" sqref="B3"/>
    </sheetView>
  </sheetViews>
  <sheetFormatPr defaultRowHeight="14.4" x14ac:dyDescent="0.3"/>
  <cols>
    <col min="2" max="2" width="12.21875" customWidth="1"/>
    <col min="3" max="3" width="17.21875" customWidth="1"/>
    <col min="4" max="4" width="18.6640625" customWidth="1"/>
    <col min="7" max="7" width="19.21875" bestFit="1" customWidth="1"/>
    <col min="8" max="8" width="24.77734375" bestFit="1" customWidth="1"/>
    <col min="9" max="10" width="10.6640625" bestFit="1" customWidth="1"/>
  </cols>
  <sheetData>
    <row r="2" spans="2:15" x14ac:dyDescent="0.3">
      <c r="D2" s="30"/>
      <c r="E2" s="30"/>
      <c r="F2" s="30"/>
      <c r="G2" s="30"/>
      <c r="H2" s="30"/>
      <c r="I2" s="30"/>
      <c r="J2" s="30"/>
      <c r="K2" s="30"/>
      <c r="L2" s="30"/>
      <c r="M2" s="30"/>
    </row>
    <row r="3" spans="2:15" ht="22.8" x14ac:dyDescent="0.3">
      <c r="D3" s="31" t="s">
        <v>1178</v>
      </c>
      <c r="E3" s="30"/>
      <c r="F3" s="30"/>
      <c r="G3" s="32"/>
      <c r="H3" s="30"/>
      <c r="I3" s="30"/>
      <c r="J3" s="30"/>
      <c r="K3" s="30"/>
      <c r="L3" s="30"/>
      <c r="M3" s="30"/>
    </row>
    <row r="4" spans="2:15" x14ac:dyDescent="0.3">
      <c r="D4" s="30"/>
      <c r="E4" s="30"/>
      <c r="F4" s="30"/>
      <c r="G4" s="30"/>
      <c r="H4" s="30"/>
      <c r="I4" s="30"/>
      <c r="J4" s="30"/>
      <c r="K4" s="30"/>
      <c r="L4" s="30"/>
      <c r="M4" s="30"/>
      <c r="O4" s="33"/>
    </row>
    <row r="6" spans="2:15" x14ac:dyDescent="0.3">
      <c r="B6" t="s">
        <v>29</v>
      </c>
      <c r="C6" t="s">
        <v>1153</v>
      </c>
      <c r="D6" t="s">
        <v>1172</v>
      </c>
      <c r="G6" s="4" t="s">
        <v>1172</v>
      </c>
      <c r="H6" t="s">
        <v>1176</v>
      </c>
      <c r="I6" t="s">
        <v>1177</v>
      </c>
    </row>
    <row r="7" spans="2:15" x14ac:dyDescent="0.3">
      <c r="B7" t="s">
        <v>39</v>
      </c>
      <c r="C7">
        <v>6</v>
      </c>
      <c r="D7" t="str">
        <f>IF(C7&gt;=10,"Frequent Customers",
 IF(C7&gt;=4,"Regular Customers",
 "Occasional Customers"))</f>
        <v>Regular Customers</v>
      </c>
      <c r="G7" s="5" t="s">
        <v>1173</v>
      </c>
      <c r="H7">
        <v>14.256410256410257</v>
      </c>
      <c r="I7">
        <v>556</v>
      </c>
    </row>
    <row r="8" spans="2:15" x14ac:dyDescent="0.3">
      <c r="B8" t="s">
        <v>49</v>
      </c>
      <c r="C8">
        <v>4</v>
      </c>
      <c r="D8" t="str">
        <f t="shared" ref="D8:D71" si="0">IF(C8&gt;=10,"Frequent Customers",
 IF(C8&gt;=4,"Regular Customers",
 "Occasional Customers"))</f>
        <v>Regular Customers</v>
      </c>
      <c r="G8" s="5" t="s">
        <v>1174</v>
      </c>
      <c r="H8">
        <v>2.6</v>
      </c>
      <c r="I8">
        <v>26</v>
      </c>
    </row>
    <row r="9" spans="2:15" x14ac:dyDescent="0.3">
      <c r="B9" t="s">
        <v>58</v>
      </c>
      <c r="C9">
        <v>7</v>
      </c>
      <c r="D9" t="str">
        <f t="shared" si="0"/>
        <v>Regular Customers</v>
      </c>
      <c r="G9" s="5" t="s">
        <v>1175</v>
      </c>
      <c r="H9">
        <v>6.2</v>
      </c>
      <c r="I9">
        <v>248</v>
      </c>
    </row>
    <row r="10" spans="2:15" x14ac:dyDescent="0.3">
      <c r="B10" t="s">
        <v>64</v>
      </c>
      <c r="C10">
        <v>13</v>
      </c>
      <c r="D10" t="str">
        <f t="shared" si="0"/>
        <v>Frequent Customers</v>
      </c>
      <c r="G10" s="5" t="s">
        <v>1152</v>
      </c>
      <c r="H10">
        <v>9.3258426966292127</v>
      </c>
      <c r="I10">
        <v>830</v>
      </c>
    </row>
    <row r="11" spans="2:15" x14ac:dyDescent="0.3">
      <c r="B11" t="s">
        <v>72</v>
      </c>
      <c r="C11">
        <v>18</v>
      </c>
      <c r="D11" t="str">
        <f t="shared" si="0"/>
        <v>Frequent Customers</v>
      </c>
    </row>
    <row r="12" spans="2:15" x14ac:dyDescent="0.3">
      <c r="B12" t="s">
        <v>81</v>
      </c>
      <c r="C12">
        <v>7</v>
      </c>
      <c r="D12" t="str">
        <f t="shared" si="0"/>
        <v>Regular Customers</v>
      </c>
    </row>
    <row r="13" spans="2:15" x14ac:dyDescent="0.3">
      <c r="B13" t="s">
        <v>88</v>
      </c>
      <c r="C13">
        <v>11</v>
      </c>
      <c r="D13" t="str">
        <f t="shared" si="0"/>
        <v>Frequent Customers</v>
      </c>
    </row>
    <row r="14" spans="2:15" x14ac:dyDescent="0.3">
      <c r="B14" t="s">
        <v>97</v>
      </c>
      <c r="C14">
        <v>3</v>
      </c>
      <c r="D14" t="str">
        <f t="shared" si="0"/>
        <v>Occasional Customers</v>
      </c>
    </row>
    <row r="15" spans="2:15" x14ac:dyDescent="0.3">
      <c r="B15" t="s">
        <v>105</v>
      </c>
      <c r="C15">
        <v>17</v>
      </c>
      <c r="D15" t="str">
        <f t="shared" si="0"/>
        <v>Frequent Customers</v>
      </c>
    </row>
    <row r="16" spans="2:15" x14ac:dyDescent="0.3">
      <c r="B16" t="s">
        <v>112</v>
      </c>
      <c r="C16">
        <v>14</v>
      </c>
      <c r="D16" t="str">
        <f t="shared" si="0"/>
        <v>Frequent Customers</v>
      </c>
    </row>
    <row r="17" spans="2:4" x14ac:dyDescent="0.3">
      <c r="B17" t="s">
        <v>122</v>
      </c>
      <c r="C17">
        <v>10</v>
      </c>
      <c r="D17" t="str">
        <f t="shared" si="0"/>
        <v>Frequent Customers</v>
      </c>
    </row>
    <row r="18" spans="2:4" x14ac:dyDescent="0.3">
      <c r="B18" t="s">
        <v>128</v>
      </c>
      <c r="C18">
        <v>6</v>
      </c>
      <c r="D18" t="str">
        <f t="shared" si="0"/>
        <v>Regular Customers</v>
      </c>
    </row>
    <row r="19" spans="2:4" x14ac:dyDescent="0.3">
      <c r="B19" t="s">
        <v>137</v>
      </c>
      <c r="C19">
        <v>1</v>
      </c>
      <c r="D19" t="str">
        <f t="shared" si="0"/>
        <v>Occasional Customers</v>
      </c>
    </row>
    <row r="20" spans="2:4" x14ac:dyDescent="0.3">
      <c r="B20" t="s">
        <v>143</v>
      </c>
      <c r="C20">
        <v>8</v>
      </c>
      <c r="D20" t="str">
        <f t="shared" si="0"/>
        <v>Regular Customers</v>
      </c>
    </row>
    <row r="21" spans="2:4" x14ac:dyDescent="0.3">
      <c r="B21" t="s">
        <v>151</v>
      </c>
      <c r="C21">
        <v>5</v>
      </c>
      <c r="D21" t="str">
        <f t="shared" si="0"/>
        <v>Regular Customers</v>
      </c>
    </row>
    <row r="22" spans="2:4" x14ac:dyDescent="0.3">
      <c r="B22" t="s">
        <v>161</v>
      </c>
      <c r="C22">
        <v>3</v>
      </c>
      <c r="D22" t="str">
        <f t="shared" si="0"/>
        <v>Occasional Customers</v>
      </c>
    </row>
    <row r="23" spans="2:4" x14ac:dyDescent="0.3">
      <c r="B23" t="s">
        <v>167</v>
      </c>
      <c r="C23">
        <v>6</v>
      </c>
      <c r="D23" t="str">
        <f t="shared" si="0"/>
        <v>Regular Customers</v>
      </c>
    </row>
    <row r="24" spans="2:4" x14ac:dyDescent="0.3">
      <c r="B24" t="s">
        <v>174</v>
      </c>
      <c r="C24">
        <v>4</v>
      </c>
      <c r="D24" t="str">
        <f t="shared" si="0"/>
        <v>Regular Customers</v>
      </c>
    </row>
    <row r="25" spans="2:4" x14ac:dyDescent="0.3">
      <c r="B25" t="s">
        <v>181</v>
      </c>
      <c r="C25">
        <v>8</v>
      </c>
      <c r="D25" t="str">
        <f t="shared" si="0"/>
        <v>Regular Customers</v>
      </c>
    </row>
    <row r="26" spans="2:4" x14ac:dyDescent="0.3">
      <c r="B26" t="s">
        <v>187</v>
      </c>
      <c r="C26">
        <v>30</v>
      </c>
      <c r="D26" t="str">
        <f t="shared" si="0"/>
        <v>Frequent Customers</v>
      </c>
    </row>
    <row r="27" spans="2:4" x14ac:dyDescent="0.3">
      <c r="B27" t="s">
        <v>196</v>
      </c>
      <c r="C27">
        <v>7</v>
      </c>
      <c r="D27" t="str">
        <f t="shared" si="0"/>
        <v>Regular Customers</v>
      </c>
    </row>
    <row r="28" spans="2:4" x14ac:dyDescent="0.3">
      <c r="B28" t="s">
        <v>209</v>
      </c>
      <c r="C28">
        <v>5</v>
      </c>
      <c r="D28" t="str">
        <f t="shared" si="0"/>
        <v>Regular Customers</v>
      </c>
    </row>
    <row r="29" spans="2:4" x14ac:dyDescent="0.3">
      <c r="B29" t="s">
        <v>217</v>
      </c>
      <c r="C29">
        <v>19</v>
      </c>
      <c r="D29" t="str">
        <f t="shared" si="0"/>
        <v>Frequent Customers</v>
      </c>
    </row>
    <row r="30" spans="2:4" x14ac:dyDescent="0.3">
      <c r="B30" t="s">
        <v>224</v>
      </c>
      <c r="C30">
        <v>15</v>
      </c>
      <c r="D30" t="str">
        <f t="shared" si="0"/>
        <v>Frequent Customers</v>
      </c>
    </row>
    <row r="31" spans="2:4" x14ac:dyDescent="0.3">
      <c r="B31" t="s">
        <v>231</v>
      </c>
      <c r="C31">
        <v>3</v>
      </c>
      <c r="D31" t="str">
        <f t="shared" si="0"/>
        <v>Occasional Customers</v>
      </c>
    </row>
    <row r="32" spans="2:4" x14ac:dyDescent="0.3">
      <c r="B32" t="s">
        <v>236</v>
      </c>
      <c r="C32">
        <v>6</v>
      </c>
      <c r="D32" t="str">
        <f t="shared" si="0"/>
        <v>Regular Customers</v>
      </c>
    </row>
    <row r="33" spans="2:4" x14ac:dyDescent="0.3">
      <c r="B33" t="s">
        <v>244</v>
      </c>
      <c r="C33">
        <v>8</v>
      </c>
      <c r="D33" t="str">
        <f t="shared" si="0"/>
        <v>Regular Customers</v>
      </c>
    </row>
    <row r="34" spans="2:4" x14ac:dyDescent="0.3">
      <c r="B34" t="s">
        <v>252</v>
      </c>
      <c r="C34">
        <v>5</v>
      </c>
      <c r="D34" t="str">
        <f t="shared" si="0"/>
        <v>Regular Customers</v>
      </c>
    </row>
    <row r="35" spans="2:4" x14ac:dyDescent="0.3">
      <c r="B35" t="s">
        <v>259</v>
      </c>
      <c r="C35">
        <v>10</v>
      </c>
      <c r="D35" t="str">
        <f t="shared" si="0"/>
        <v>Frequent Customers</v>
      </c>
    </row>
    <row r="36" spans="2:4" x14ac:dyDescent="0.3">
      <c r="B36" t="s">
        <v>266</v>
      </c>
      <c r="C36">
        <v>9</v>
      </c>
      <c r="D36" t="str">
        <f t="shared" si="0"/>
        <v>Regular Customers</v>
      </c>
    </row>
    <row r="37" spans="2:4" x14ac:dyDescent="0.3">
      <c r="B37" t="s">
        <v>273</v>
      </c>
      <c r="C37">
        <v>11</v>
      </c>
      <c r="D37" t="str">
        <f t="shared" si="0"/>
        <v>Frequent Customers</v>
      </c>
    </row>
    <row r="38" spans="2:4" x14ac:dyDescent="0.3">
      <c r="B38" t="s">
        <v>282</v>
      </c>
      <c r="C38">
        <v>2</v>
      </c>
      <c r="D38" t="str">
        <f t="shared" si="0"/>
        <v>Occasional Customers</v>
      </c>
    </row>
    <row r="39" spans="2:4" x14ac:dyDescent="0.3">
      <c r="B39" t="s">
        <v>291</v>
      </c>
      <c r="C39">
        <v>14</v>
      </c>
      <c r="D39" t="str">
        <f t="shared" si="0"/>
        <v>Frequent Customers</v>
      </c>
    </row>
    <row r="40" spans="2:4" x14ac:dyDescent="0.3">
      <c r="B40" t="s">
        <v>299</v>
      </c>
      <c r="C40">
        <v>18</v>
      </c>
      <c r="D40" t="str">
        <f t="shared" si="0"/>
        <v>Frequent Customers</v>
      </c>
    </row>
    <row r="41" spans="2:4" x14ac:dyDescent="0.3">
      <c r="B41" t="s">
        <v>307</v>
      </c>
      <c r="C41">
        <v>5</v>
      </c>
      <c r="D41" t="str">
        <f t="shared" si="0"/>
        <v>Regular Customers</v>
      </c>
    </row>
    <row r="42" spans="2:4" x14ac:dyDescent="0.3">
      <c r="B42" t="s">
        <v>314</v>
      </c>
      <c r="C42">
        <v>19</v>
      </c>
      <c r="D42" t="str">
        <f t="shared" si="0"/>
        <v>Frequent Customers</v>
      </c>
    </row>
    <row r="43" spans="2:4" x14ac:dyDescent="0.3">
      <c r="B43" t="s">
        <v>322</v>
      </c>
      <c r="C43">
        <v>10</v>
      </c>
      <c r="D43" t="str">
        <f t="shared" si="0"/>
        <v>Frequent Customers</v>
      </c>
    </row>
    <row r="44" spans="2:4" x14ac:dyDescent="0.3">
      <c r="B44" t="s">
        <v>330</v>
      </c>
      <c r="C44">
        <v>14</v>
      </c>
      <c r="D44" t="str">
        <f t="shared" si="0"/>
        <v>Frequent Customers</v>
      </c>
    </row>
    <row r="45" spans="2:4" x14ac:dyDescent="0.3">
      <c r="B45" t="s">
        <v>337</v>
      </c>
      <c r="C45">
        <v>4</v>
      </c>
      <c r="D45" t="str">
        <f t="shared" si="0"/>
        <v>Regular Customers</v>
      </c>
    </row>
    <row r="46" spans="2:4" x14ac:dyDescent="0.3">
      <c r="B46" t="s">
        <v>344</v>
      </c>
      <c r="C46">
        <v>14</v>
      </c>
      <c r="D46" t="str">
        <f t="shared" si="0"/>
        <v>Frequent Customers</v>
      </c>
    </row>
    <row r="47" spans="2:4" x14ac:dyDescent="0.3">
      <c r="B47" t="s">
        <v>351</v>
      </c>
      <c r="C47">
        <v>3</v>
      </c>
      <c r="D47" t="str">
        <f t="shared" si="0"/>
        <v>Occasional Customers</v>
      </c>
    </row>
    <row r="48" spans="2:4" x14ac:dyDescent="0.3">
      <c r="B48" t="s">
        <v>358</v>
      </c>
      <c r="C48">
        <v>2</v>
      </c>
      <c r="D48" t="str">
        <f t="shared" si="0"/>
        <v>Occasional Customers</v>
      </c>
    </row>
    <row r="49" spans="2:4" x14ac:dyDescent="0.3">
      <c r="B49" t="s">
        <v>366</v>
      </c>
      <c r="C49">
        <v>15</v>
      </c>
      <c r="D49" t="str">
        <f t="shared" si="0"/>
        <v>Frequent Customers</v>
      </c>
    </row>
    <row r="50" spans="2:4" x14ac:dyDescent="0.3">
      <c r="B50" t="s">
        <v>373</v>
      </c>
      <c r="C50">
        <v>4</v>
      </c>
      <c r="D50" t="str">
        <f t="shared" si="0"/>
        <v>Regular Customers</v>
      </c>
    </row>
    <row r="51" spans="2:4" x14ac:dyDescent="0.3">
      <c r="B51" t="s">
        <v>381</v>
      </c>
      <c r="C51">
        <v>14</v>
      </c>
      <c r="D51" t="str">
        <f t="shared" si="0"/>
        <v>Frequent Customers</v>
      </c>
    </row>
    <row r="52" spans="2:4" x14ac:dyDescent="0.3">
      <c r="B52" t="s">
        <v>389</v>
      </c>
      <c r="C52">
        <v>12</v>
      </c>
      <c r="D52" t="str">
        <f t="shared" si="0"/>
        <v>Frequent Customers</v>
      </c>
    </row>
    <row r="53" spans="2:4" x14ac:dyDescent="0.3">
      <c r="B53" t="s">
        <v>397</v>
      </c>
      <c r="C53">
        <v>8</v>
      </c>
      <c r="D53" t="str">
        <f t="shared" si="0"/>
        <v>Regular Customers</v>
      </c>
    </row>
    <row r="54" spans="2:4" x14ac:dyDescent="0.3">
      <c r="B54" t="s">
        <v>404</v>
      </c>
      <c r="C54">
        <v>10</v>
      </c>
      <c r="D54" t="str">
        <f t="shared" si="0"/>
        <v>Frequent Customers</v>
      </c>
    </row>
    <row r="55" spans="2:4" x14ac:dyDescent="0.3">
      <c r="B55" t="s">
        <v>411</v>
      </c>
      <c r="C55">
        <v>7</v>
      </c>
      <c r="D55" t="str">
        <f t="shared" si="0"/>
        <v>Regular Customers</v>
      </c>
    </row>
    <row r="56" spans="2:4" x14ac:dyDescent="0.3">
      <c r="B56" t="s">
        <v>419</v>
      </c>
      <c r="C56">
        <v>13</v>
      </c>
      <c r="D56" t="str">
        <f t="shared" si="0"/>
        <v>Frequent Customers</v>
      </c>
    </row>
    <row r="57" spans="2:4" x14ac:dyDescent="0.3">
      <c r="B57" t="s">
        <v>427</v>
      </c>
      <c r="C57">
        <v>5</v>
      </c>
      <c r="D57" t="str">
        <f t="shared" si="0"/>
        <v>Regular Customers</v>
      </c>
    </row>
    <row r="58" spans="2:4" x14ac:dyDescent="0.3">
      <c r="B58" t="s">
        <v>434</v>
      </c>
      <c r="C58">
        <v>3</v>
      </c>
      <c r="D58" t="str">
        <f t="shared" si="0"/>
        <v>Occasional Customers</v>
      </c>
    </row>
    <row r="59" spans="2:4" x14ac:dyDescent="0.3">
      <c r="B59" t="s">
        <v>440</v>
      </c>
      <c r="C59">
        <v>5</v>
      </c>
      <c r="D59" t="str">
        <f t="shared" si="0"/>
        <v>Regular Customers</v>
      </c>
    </row>
    <row r="60" spans="2:4" x14ac:dyDescent="0.3">
      <c r="B60" t="s">
        <v>445</v>
      </c>
      <c r="C60">
        <v>10</v>
      </c>
      <c r="D60" t="str">
        <f t="shared" si="0"/>
        <v>Frequent Customers</v>
      </c>
    </row>
    <row r="61" spans="2:4" x14ac:dyDescent="0.3">
      <c r="B61" t="s">
        <v>453</v>
      </c>
      <c r="C61">
        <v>10</v>
      </c>
      <c r="D61" t="str">
        <f t="shared" si="0"/>
        <v>Frequent Customers</v>
      </c>
    </row>
    <row r="62" spans="2:4" x14ac:dyDescent="0.3">
      <c r="B62" t="s">
        <v>467</v>
      </c>
      <c r="C62">
        <v>6</v>
      </c>
      <c r="D62" t="str">
        <f t="shared" si="0"/>
        <v>Regular Customers</v>
      </c>
    </row>
    <row r="63" spans="2:4" x14ac:dyDescent="0.3">
      <c r="B63" t="s">
        <v>473</v>
      </c>
      <c r="C63">
        <v>10</v>
      </c>
      <c r="D63" t="str">
        <f t="shared" si="0"/>
        <v>Frequent Customers</v>
      </c>
    </row>
    <row r="64" spans="2:4" x14ac:dyDescent="0.3">
      <c r="B64" t="s">
        <v>480</v>
      </c>
      <c r="C64">
        <v>5</v>
      </c>
      <c r="D64" t="str">
        <f t="shared" si="0"/>
        <v>Regular Customers</v>
      </c>
    </row>
    <row r="65" spans="2:4" x14ac:dyDescent="0.3">
      <c r="B65" t="s">
        <v>486</v>
      </c>
      <c r="C65">
        <v>9</v>
      </c>
      <c r="D65" t="str">
        <f t="shared" si="0"/>
        <v>Regular Customers</v>
      </c>
    </row>
    <row r="66" spans="2:4" x14ac:dyDescent="0.3">
      <c r="B66" t="s">
        <v>492</v>
      </c>
      <c r="C66">
        <v>13</v>
      </c>
      <c r="D66" t="str">
        <f t="shared" si="0"/>
        <v>Frequent Customers</v>
      </c>
    </row>
    <row r="67" spans="2:4" x14ac:dyDescent="0.3">
      <c r="B67" t="s">
        <v>498</v>
      </c>
      <c r="C67">
        <v>28</v>
      </c>
      <c r="D67" t="str">
        <f t="shared" si="0"/>
        <v>Frequent Customers</v>
      </c>
    </row>
    <row r="68" spans="2:4" x14ac:dyDescent="0.3">
      <c r="B68" t="s">
        <v>505</v>
      </c>
      <c r="C68">
        <v>5</v>
      </c>
      <c r="D68" t="str">
        <f t="shared" si="0"/>
        <v>Regular Customers</v>
      </c>
    </row>
    <row r="69" spans="2:4" x14ac:dyDescent="0.3">
      <c r="B69" t="s">
        <v>510</v>
      </c>
      <c r="C69">
        <v>18</v>
      </c>
      <c r="D69" t="str">
        <f t="shared" si="0"/>
        <v>Frequent Customers</v>
      </c>
    </row>
    <row r="70" spans="2:4" x14ac:dyDescent="0.3">
      <c r="B70" t="s">
        <v>519</v>
      </c>
      <c r="C70">
        <v>12</v>
      </c>
      <c r="D70" t="str">
        <f t="shared" si="0"/>
        <v>Frequent Customers</v>
      </c>
    </row>
    <row r="71" spans="2:4" x14ac:dyDescent="0.3">
      <c r="B71" t="s">
        <v>526</v>
      </c>
      <c r="C71">
        <v>11</v>
      </c>
      <c r="D71" t="str">
        <f t="shared" si="0"/>
        <v>Frequent Customers</v>
      </c>
    </row>
    <row r="72" spans="2:4" x14ac:dyDescent="0.3">
      <c r="B72" t="s">
        <v>532</v>
      </c>
      <c r="C72">
        <v>10</v>
      </c>
      <c r="D72" t="str">
        <f t="shared" ref="D72:D95" si="1">IF(C72&gt;=10,"Frequent Customers",
 IF(C72&gt;=4,"Regular Customers",
 "Occasional Customers"))</f>
        <v>Frequent Customers</v>
      </c>
    </row>
    <row r="73" spans="2:4" x14ac:dyDescent="0.3">
      <c r="B73" t="s">
        <v>539</v>
      </c>
      <c r="C73">
        <v>5</v>
      </c>
      <c r="D73" t="str">
        <f t="shared" si="1"/>
        <v>Regular Customers</v>
      </c>
    </row>
    <row r="74" spans="2:4" x14ac:dyDescent="0.3">
      <c r="B74" t="s">
        <v>545</v>
      </c>
      <c r="C74">
        <v>6</v>
      </c>
      <c r="D74" t="str">
        <f t="shared" si="1"/>
        <v>Regular Customers</v>
      </c>
    </row>
    <row r="75" spans="2:4" x14ac:dyDescent="0.3">
      <c r="B75" t="s">
        <v>553</v>
      </c>
      <c r="C75">
        <v>31</v>
      </c>
      <c r="D75" t="str">
        <f t="shared" si="1"/>
        <v>Frequent Customers</v>
      </c>
    </row>
    <row r="76" spans="2:4" x14ac:dyDescent="0.3">
      <c r="B76" t="s">
        <v>561</v>
      </c>
      <c r="C76">
        <v>9</v>
      </c>
      <c r="D76" t="str">
        <f t="shared" si="1"/>
        <v>Regular Customers</v>
      </c>
    </row>
    <row r="77" spans="2:4" x14ac:dyDescent="0.3">
      <c r="B77" t="s">
        <v>567</v>
      </c>
      <c r="C77">
        <v>7</v>
      </c>
      <c r="D77" t="str">
        <f t="shared" si="1"/>
        <v>Regular Customers</v>
      </c>
    </row>
    <row r="78" spans="2:4" x14ac:dyDescent="0.3">
      <c r="B78" t="s">
        <v>575</v>
      </c>
      <c r="C78">
        <v>4</v>
      </c>
      <c r="D78" t="str">
        <f t="shared" si="1"/>
        <v>Regular Customers</v>
      </c>
    </row>
    <row r="79" spans="2:4" x14ac:dyDescent="0.3">
      <c r="B79" t="s">
        <v>581</v>
      </c>
      <c r="C79">
        <v>9</v>
      </c>
      <c r="D79" t="str">
        <f t="shared" si="1"/>
        <v>Regular Customers</v>
      </c>
    </row>
    <row r="80" spans="2:4" x14ac:dyDescent="0.3">
      <c r="B80" t="s">
        <v>589</v>
      </c>
      <c r="C80">
        <v>12</v>
      </c>
      <c r="D80" t="str">
        <f t="shared" si="1"/>
        <v>Frequent Customers</v>
      </c>
    </row>
    <row r="81" spans="2:4" x14ac:dyDescent="0.3">
      <c r="B81" t="s">
        <v>596</v>
      </c>
      <c r="C81">
        <v>4</v>
      </c>
      <c r="D81" t="str">
        <f t="shared" si="1"/>
        <v>Regular Customers</v>
      </c>
    </row>
    <row r="82" spans="2:4" x14ac:dyDescent="0.3">
      <c r="B82" t="s">
        <v>602</v>
      </c>
      <c r="C82">
        <v>3</v>
      </c>
      <c r="D82" t="str">
        <f t="shared" si="1"/>
        <v>Occasional Customers</v>
      </c>
    </row>
    <row r="83" spans="2:4" x14ac:dyDescent="0.3">
      <c r="B83" t="s">
        <v>610</v>
      </c>
      <c r="C83">
        <v>6</v>
      </c>
      <c r="D83" t="str">
        <f t="shared" si="1"/>
        <v>Regular Customers</v>
      </c>
    </row>
    <row r="84" spans="2:4" x14ac:dyDescent="0.3">
      <c r="B84" t="s">
        <v>617</v>
      </c>
      <c r="C84">
        <v>10</v>
      </c>
      <c r="D84" t="str">
        <f t="shared" si="1"/>
        <v>Frequent Customers</v>
      </c>
    </row>
    <row r="85" spans="2:4" x14ac:dyDescent="0.3">
      <c r="B85" t="s">
        <v>622</v>
      </c>
      <c r="C85">
        <v>6</v>
      </c>
      <c r="D85" t="str">
        <f t="shared" si="1"/>
        <v>Regular Customers</v>
      </c>
    </row>
    <row r="86" spans="2:4" x14ac:dyDescent="0.3">
      <c r="B86" t="s">
        <v>628</v>
      </c>
      <c r="C86">
        <v>3</v>
      </c>
      <c r="D86" t="str">
        <f t="shared" si="1"/>
        <v>Occasional Customers</v>
      </c>
    </row>
    <row r="87" spans="2:4" x14ac:dyDescent="0.3">
      <c r="B87" t="s">
        <v>635</v>
      </c>
      <c r="C87">
        <v>11</v>
      </c>
      <c r="D87" t="str">
        <f t="shared" si="1"/>
        <v>Frequent Customers</v>
      </c>
    </row>
    <row r="88" spans="2:4" x14ac:dyDescent="0.3">
      <c r="B88" t="s">
        <v>642</v>
      </c>
      <c r="C88">
        <v>10</v>
      </c>
      <c r="D88" t="str">
        <f t="shared" si="1"/>
        <v>Frequent Customers</v>
      </c>
    </row>
    <row r="89" spans="2:4" x14ac:dyDescent="0.3">
      <c r="B89" t="s">
        <v>649</v>
      </c>
      <c r="C89">
        <v>5</v>
      </c>
      <c r="D89" t="str">
        <f t="shared" si="1"/>
        <v>Regular Customers</v>
      </c>
    </row>
    <row r="90" spans="2:4" x14ac:dyDescent="0.3">
      <c r="B90" t="s">
        <v>656</v>
      </c>
      <c r="C90">
        <v>10</v>
      </c>
      <c r="D90" t="str">
        <f t="shared" si="1"/>
        <v>Frequent Customers</v>
      </c>
    </row>
    <row r="91" spans="2:4" x14ac:dyDescent="0.3">
      <c r="B91" t="s">
        <v>663</v>
      </c>
      <c r="C91">
        <v>15</v>
      </c>
      <c r="D91" t="str">
        <f t="shared" si="1"/>
        <v>Frequent Customers</v>
      </c>
    </row>
    <row r="92" spans="2:4" x14ac:dyDescent="0.3">
      <c r="B92" t="s">
        <v>671</v>
      </c>
      <c r="C92">
        <v>9</v>
      </c>
      <c r="D92" t="str">
        <f t="shared" si="1"/>
        <v>Regular Customers</v>
      </c>
    </row>
    <row r="93" spans="2:4" x14ac:dyDescent="0.3">
      <c r="B93" t="s">
        <v>678</v>
      </c>
      <c r="C93">
        <v>14</v>
      </c>
      <c r="D93" t="str">
        <f t="shared" si="1"/>
        <v>Frequent Customers</v>
      </c>
    </row>
    <row r="94" spans="2:4" x14ac:dyDescent="0.3">
      <c r="B94" t="s">
        <v>685</v>
      </c>
      <c r="C94">
        <v>7</v>
      </c>
      <c r="D94" t="str">
        <f t="shared" si="1"/>
        <v>Regular Customers</v>
      </c>
    </row>
    <row r="95" spans="2:4" x14ac:dyDescent="0.3">
      <c r="B95" t="s">
        <v>693</v>
      </c>
      <c r="C95">
        <v>7</v>
      </c>
      <c r="D95" t="str">
        <f t="shared" si="1"/>
        <v>Regular Customers</v>
      </c>
    </row>
    <row r="96" spans="2:4" x14ac:dyDescent="0.3">
      <c r="B96" t="s">
        <v>1152</v>
      </c>
      <c r="C96">
        <v>830</v>
      </c>
    </row>
  </sheetData>
  <pageMargins left="0.7" right="0.7" top="0.75" bottom="0.75" header="0.3" footer="0.3"/>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BEEC9-3B9B-48A6-BDCC-B80F81225CEA}">
  <dimension ref="C3:J22"/>
  <sheetViews>
    <sheetView topLeftCell="C1" workbookViewId="0">
      <selection activeCell="L5" sqref="L5"/>
    </sheetView>
  </sheetViews>
  <sheetFormatPr defaultRowHeight="14.4" x14ac:dyDescent="0.3"/>
  <cols>
    <col min="1" max="1" width="12.5546875" bestFit="1" customWidth="1"/>
    <col min="2" max="2" width="19.109375" bestFit="1" customWidth="1"/>
    <col min="3" max="3" width="13.33203125" bestFit="1" customWidth="1"/>
    <col min="4" max="4" width="10.77734375" bestFit="1" customWidth="1"/>
    <col min="5" max="5" width="19.109375" bestFit="1" customWidth="1"/>
    <col min="6" max="6" width="10.77734375" bestFit="1" customWidth="1"/>
    <col min="7" max="7" width="20.88671875" bestFit="1" customWidth="1"/>
    <col min="8" max="8" width="10" bestFit="1" customWidth="1"/>
    <col min="9" max="9" width="4.5546875" bestFit="1" customWidth="1"/>
    <col min="10" max="11" width="10.77734375" bestFit="1" customWidth="1"/>
  </cols>
  <sheetData>
    <row r="3" spans="3:10" x14ac:dyDescent="0.3">
      <c r="C3" s="17"/>
      <c r="D3" s="17"/>
      <c r="E3" s="17"/>
      <c r="F3" s="17"/>
      <c r="G3" s="17"/>
      <c r="H3" s="17"/>
      <c r="I3" s="17"/>
      <c r="J3" s="17"/>
    </row>
    <row r="4" spans="3:10" ht="25.8" x14ac:dyDescent="0.3">
      <c r="C4" s="34" t="s">
        <v>1180</v>
      </c>
      <c r="D4" s="17"/>
      <c r="E4" s="17"/>
      <c r="F4" s="17"/>
      <c r="G4" s="17"/>
      <c r="H4" s="17"/>
      <c r="I4" s="17"/>
      <c r="J4" s="17"/>
    </row>
    <row r="5" spans="3:10" x14ac:dyDescent="0.3">
      <c r="C5" s="17"/>
      <c r="D5" s="17"/>
      <c r="E5" s="17"/>
      <c r="F5" s="17"/>
      <c r="G5" s="17"/>
      <c r="H5" s="17"/>
      <c r="I5" s="17"/>
      <c r="J5" s="17"/>
    </row>
    <row r="6" spans="3:10" x14ac:dyDescent="0.3">
      <c r="C6" s="17"/>
      <c r="D6" s="17"/>
      <c r="E6" s="17"/>
      <c r="F6" s="17"/>
      <c r="G6" s="17"/>
      <c r="H6" s="17"/>
      <c r="I6" s="17"/>
      <c r="J6" s="17"/>
    </row>
    <row r="11" spans="3:10" x14ac:dyDescent="0.3">
      <c r="D11" s="4" t="s">
        <v>704</v>
      </c>
      <c r="E11" t="s">
        <v>1179</v>
      </c>
      <c r="G11" s="4" t="s">
        <v>1179</v>
      </c>
      <c r="H11" s="4" t="s">
        <v>37</v>
      </c>
    </row>
    <row r="12" spans="3:10" x14ac:dyDescent="0.3">
      <c r="D12" s="5" t="s">
        <v>763</v>
      </c>
      <c r="E12">
        <v>1</v>
      </c>
      <c r="G12" s="4" t="s">
        <v>704</v>
      </c>
      <c r="H12" t="s">
        <v>70</v>
      </c>
      <c r="I12" t="s">
        <v>280</v>
      </c>
      <c r="J12" t="s">
        <v>1152</v>
      </c>
    </row>
    <row r="13" spans="3:10" x14ac:dyDescent="0.3">
      <c r="D13" s="5" t="s">
        <v>190</v>
      </c>
      <c r="E13">
        <v>1</v>
      </c>
      <c r="G13" s="5" t="s">
        <v>763</v>
      </c>
      <c r="I13">
        <v>1</v>
      </c>
      <c r="J13">
        <v>1</v>
      </c>
    </row>
    <row r="14" spans="3:10" x14ac:dyDescent="0.3">
      <c r="D14" s="5" t="s">
        <v>42</v>
      </c>
      <c r="E14">
        <v>6</v>
      </c>
      <c r="G14" s="5" t="s">
        <v>190</v>
      </c>
      <c r="H14">
        <v>1</v>
      </c>
      <c r="J14">
        <v>1</v>
      </c>
    </row>
    <row r="15" spans="3:10" x14ac:dyDescent="0.3">
      <c r="D15" s="5" t="s">
        <v>721</v>
      </c>
      <c r="E15">
        <v>1</v>
      </c>
      <c r="G15" s="5" t="s">
        <v>42</v>
      </c>
      <c r="H15">
        <v>3</v>
      </c>
      <c r="I15">
        <v>3</v>
      </c>
      <c r="J15">
        <v>6</v>
      </c>
    </row>
    <row r="16" spans="3:10" x14ac:dyDescent="0.3">
      <c r="D16" s="5" t="s">
        <v>1152</v>
      </c>
      <c r="E16">
        <v>9</v>
      </c>
      <c r="G16" s="5" t="s">
        <v>721</v>
      </c>
      <c r="I16">
        <v>1</v>
      </c>
      <c r="J16">
        <v>1</v>
      </c>
    </row>
    <row r="17" spans="4:10" x14ac:dyDescent="0.3">
      <c r="G17" s="5" t="s">
        <v>1152</v>
      </c>
      <c r="H17">
        <v>4</v>
      </c>
      <c r="I17">
        <v>5</v>
      </c>
      <c r="J17">
        <v>9</v>
      </c>
    </row>
    <row r="19" spans="4:10" x14ac:dyDescent="0.3">
      <c r="D19" s="4" t="s">
        <v>37</v>
      </c>
      <c r="E19" t="s">
        <v>1179</v>
      </c>
    </row>
    <row r="20" spans="4:10" x14ac:dyDescent="0.3">
      <c r="D20" s="5" t="s">
        <v>70</v>
      </c>
      <c r="E20">
        <v>4</v>
      </c>
    </row>
    <row r="21" spans="4:10" x14ac:dyDescent="0.3">
      <c r="D21" s="5" t="s">
        <v>280</v>
      </c>
      <c r="E21">
        <v>5</v>
      </c>
    </row>
    <row r="22" spans="4:10" x14ac:dyDescent="0.3">
      <c r="D22" s="5" t="s">
        <v>1152</v>
      </c>
      <c r="E22">
        <v>9</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C2B0D-0AFF-4FED-9808-7AF2D3434141}">
  <dimension ref="D3:AC27"/>
  <sheetViews>
    <sheetView workbookViewId="0">
      <selection activeCell="AG18" sqref="AG18"/>
    </sheetView>
  </sheetViews>
  <sheetFormatPr defaultRowHeight="14.4" x14ac:dyDescent="0.3"/>
  <cols>
    <col min="1" max="1" width="20.88671875" bestFit="1" customWidth="1"/>
    <col min="2" max="2" width="18.21875" bestFit="1" customWidth="1"/>
    <col min="3" max="3" width="13.33203125" bestFit="1" customWidth="1"/>
    <col min="4" max="4" width="19.109375" bestFit="1" customWidth="1"/>
    <col min="5" max="5" width="21.5546875" bestFit="1" customWidth="1"/>
    <col min="6" max="6" width="13.33203125" bestFit="1" customWidth="1"/>
    <col min="7" max="7" width="18.44140625" bestFit="1" customWidth="1"/>
    <col min="8" max="8" width="18.33203125" bestFit="1" customWidth="1"/>
    <col min="9" max="9" width="10.77734375" bestFit="1" customWidth="1"/>
    <col min="12" max="12" width="20.88671875" bestFit="1" customWidth="1"/>
    <col min="13" max="13" width="18.21875" bestFit="1" customWidth="1"/>
  </cols>
  <sheetData>
    <row r="3" spans="4:29" x14ac:dyDescent="0.3">
      <c r="D3" s="6"/>
      <c r="E3" s="6"/>
      <c r="F3" s="6"/>
      <c r="G3" s="6"/>
      <c r="H3" s="6"/>
      <c r="I3" s="6"/>
      <c r="J3" s="6"/>
      <c r="K3" s="6"/>
      <c r="L3" s="6"/>
      <c r="M3" s="6"/>
      <c r="N3" s="6"/>
      <c r="O3" s="6"/>
    </row>
    <row r="4" spans="4:29" ht="25.8" x14ac:dyDescent="0.3">
      <c r="D4" s="6"/>
      <c r="E4" s="6"/>
      <c r="F4" s="6"/>
      <c r="G4" s="35" t="s">
        <v>1183</v>
      </c>
      <c r="H4" s="6"/>
      <c r="I4" s="6"/>
      <c r="J4" s="6"/>
      <c r="K4" s="6"/>
      <c r="L4" s="6"/>
      <c r="M4" s="6"/>
      <c r="N4" s="6"/>
      <c r="O4" s="6"/>
    </row>
    <row r="5" spans="4:29" x14ac:dyDescent="0.3">
      <c r="D5" s="6"/>
      <c r="E5" s="6"/>
      <c r="F5" s="6"/>
      <c r="G5" s="6"/>
      <c r="H5" s="6"/>
      <c r="I5" s="6"/>
      <c r="J5" s="6"/>
      <c r="K5" s="6"/>
      <c r="L5" s="6"/>
      <c r="M5" s="6"/>
      <c r="N5" s="6"/>
      <c r="O5" s="6"/>
    </row>
    <row r="6" spans="4:29" x14ac:dyDescent="0.3">
      <c r="D6" s="6"/>
      <c r="E6" s="6"/>
      <c r="F6" s="6"/>
      <c r="G6" s="6"/>
      <c r="H6" s="6"/>
      <c r="I6" s="6"/>
      <c r="J6" s="6"/>
      <c r="K6" s="6"/>
      <c r="L6" s="6"/>
      <c r="M6" s="6"/>
      <c r="N6" s="6"/>
      <c r="O6" s="6"/>
    </row>
    <row r="7" spans="4:29" x14ac:dyDescent="0.3">
      <c r="Q7" s="10"/>
      <c r="R7" s="10"/>
      <c r="S7" s="10"/>
      <c r="T7" s="10"/>
      <c r="U7" s="10"/>
      <c r="V7" s="10"/>
      <c r="X7" s="10"/>
      <c r="Y7" s="10"/>
      <c r="Z7" s="10"/>
      <c r="AA7" s="10"/>
      <c r="AB7" s="10"/>
      <c r="AC7" s="10"/>
    </row>
    <row r="8" spans="4:29" ht="18" x14ac:dyDescent="0.35">
      <c r="Q8" s="36" t="s">
        <v>1184</v>
      </c>
      <c r="R8" s="10"/>
      <c r="S8" s="10"/>
      <c r="T8" s="10"/>
      <c r="U8" s="10"/>
      <c r="V8" s="10"/>
      <c r="X8" s="10"/>
      <c r="Y8" s="36" t="s">
        <v>1186</v>
      </c>
      <c r="Z8" s="10"/>
      <c r="AA8" s="10"/>
      <c r="AB8" s="10"/>
      <c r="AC8" s="10"/>
    </row>
    <row r="10" spans="4:29" x14ac:dyDescent="0.3">
      <c r="D10" s="4" t="s">
        <v>1179</v>
      </c>
      <c r="E10" s="4" t="s">
        <v>704</v>
      </c>
      <c r="L10" s="4" t="s">
        <v>704</v>
      </c>
      <c r="M10" t="s">
        <v>1182</v>
      </c>
    </row>
    <row r="11" spans="4:29" x14ac:dyDescent="0.3">
      <c r="D11" s="4" t="s">
        <v>1181</v>
      </c>
      <c r="E11" t="s">
        <v>763</v>
      </c>
      <c r="F11" t="s">
        <v>190</v>
      </c>
      <c r="G11" t="s">
        <v>42</v>
      </c>
      <c r="H11" t="s">
        <v>721</v>
      </c>
      <c r="I11" t="s">
        <v>1152</v>
      </c>
      <c r="L11" s="5" t="s">
        <v>763</v>
      </c>
      <c r="M11">
        <v>1994</v>
      </c>
    </row>
    <row r="12" spans="4:29" x14ac:dyDescent="0.3">
      <c r="D12" s="5">
        <v>1992</v>
      </c>
      <c r="G12">
        <v>2</v>
      </c>
      <c r="H12">
        <v>1</v>
      </c>
      <c r="I12">
        <v>3</v>
      </c>
      <c r="L12" s="5" t="s">
        <v>190</v>
      </c>
      <c r="M12">
        <v>1993</v>
      </c>
    </row>
    <row r="13" spans="4:29" x14ac:dyDescent="0.3">
      <c r="D13" s="5">
        <v>1993</v>
      </c>
      <c r="F13">
        <v>1</v>
      </c>
      <c r="G13">
        <v>2</v>
      </c>
      <c r="I13">
        <v>3</v>
      </c>
      <c r="L13" s="5" t="s">
        <v>42</v>
      </c>
      <c r="M13">
        <v>1993</v>
      </c>
    </row>
    <row r="14" spans="4:29" x14ac:dyDescent="0.3">
      <c r="D14" s="5">
        <v>1994</v>
      </c>
      <c r="E14">
        <v>1</v>
      </c>
      <c r="G14">
        <v>2</v>
      </c>
      <c r="I14">
        <v>3</v>
      </c>
      <c r="L14" s="5" t="s">
        <v>721</v>
      </c>
      <c r="M14">
        <v>1992</v>
      </c>
    </row>
    <row r="15" spans="4:29" x14ac:dyDescent="0.3">
      <c r="D15" s="5" t="s">
        <v>1152</v>
      </c>
      <c r="E15">
        <v>1</v>
      </c>
      <c r="F15">
        <v>1</v>
      </c>
      <c r="G15">
        <v>6</v>
      </c>
      <c r="H15">
        <v>1</v>
      </c>
      <c r="I15">
        <v>9</v>
      </c>
      <c r="L15" s="5" t="s">
        <v>1152</v>
      </c>
      <c r="M15">
        <v>1993</v>
      </c>
    </row>
    <row r="25" spans="17:24" x14ac:dyDescent="0.3">
      <c r="Q25" s="10"/>
      <c r="R25" s="10"/>
      <c r="S25" s="10"/>
      <c r="T25" s="10"/>
      <c r="U25" s="10"/>
      <c r="V25" s="38"/>
      <c r="W25" s="38"/>
      <c r="X25" s="38"/>
    </row>
    <row r="26" spans="17:24" ht="18" x14ac:dyDescent="0.35">
      <c r="Q26" s="37" t="s">
        <v>1185</v>
      </c>
      <c r="R26" s="10"/>
      <c r="S26" s="10"/>
      <c r="T26" s="10"/>
      <c r="U26" s="10"/>
      <c r="V26" s="38"/>
      <c r="W26" s="38"/>
      <c r="X26" s="38"/>
    </row>
    <row r="27" spans="17:24" x14ac:dyDescent="0.3">
      <c r="Q27" s="10"/>
      <c r="R27" s="10"/>
      <c r="S27" s="10"/>
      <c r="T27" s="10"/>
      <c r="U27" s="10"/>
      <c r="V27" s="38"/>
      <c r="W27" s="38"/>
      <c r="X27" s="38"/>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06093-42A9-4A21-B5AD-2206A332CE5A}">
  <dimension ref="B3:M21"/>
  <sheetViews>
    <sheetView topLeftCell="B4" workbookViewId="0">
      <selection activeCell="O18" sqref="O18"/>
    </sheetView>
  </sheetViews>
  <sheetFormatPr defaultRowHeight="14.4" x14ac:dyDescent="0.3"/>
  <cols>
    <col min="1" max="1" width="20.88671875" bestFit="1" customWidth="1"/>
    <col min="2" max="2" width="15.5546875" bestFit="1" customWidth="1"/>
    <col min="3" max="3" width="23.5546875" bestFit="1" customWidth="1"/>
    <col min="4" max="4" width="19.109375" bestFit="1" customWidth="1"/>
    <col min="5" max="5" width="4" bestFit="1" customWidth="1"/>
    <col min="6" max="6" width="4.77734375" bestFit="1" customWidth="1"/>
    <col min="7" max="7" width="4.109375" bestFit="1" customWidth="1"/>
    <col min="8" max="8" width="10.77734375" bestFit="1" customWidth="1"/>
  </cols>
  <sheetData>
    <row r="3" spans="2:13" x14ac:dyDescent="0.3">
      <c r="B3" s="39"/>
      <c r="C3" s="39"/>
      <c r="D3" s="39"/>
      <c r="E3" s="39"/>
      <c r="F3" s="39"/>
      <c r="G3" s="39"/>
      <c r="H3" s="39"/>
      <c r="I3" s="39"/>
      <c r="J3" s="39"/>
      <c r="K3" s="39"/>
      <c r="L3" s="39"/>
      <c r="M3" s="39"/>
    </row>
    <row r="4" spans="2:13" ht="23.4" x14ac:dyDescent="0.3">
      <c r="B4" s="39"/>
      <c r="C4" s="40" t="s">
        <v>1188</v>
      </c>
      <c r="D4" s="39"/>
      <c r="E4" s="39"/>
      <c r="F4" s="39"/>
      <c r="G4" s="39"/>
      <c r="H4" s="39"/>
      <c r="I4" s="39"/>
      <c r="J4" s="39"/>
      <c r="K4" s="39"/>
      <c r="L4" s="39"/>
      <c r="M4" s="39"/>
    </row>
    <row r="5" spans="2:13" x14ac:dyDescent="0.3">
      <c r="B5" s="39"/>
      <c r="C5" s="39"/>
      <c r="D5" s="39"/>
      <c r="E5" s="39"/>
      <c r="F5" s="39"/>
      <c r="G5" s="39"/>
      <c r="H5" s="39"/>
      <c r="I5" s="39"/>
      <c r="J5" s="39"/>
      <c r="K5" s="39"/>
      <c r="L5" s="39"/>
      <c r="M5" s="39"/>
    </row>
    <row r="6" spans="2:13" x14ac:dyDescent="0.3">
      <c r="B6" s="39"/>
      <c r="C6" s="39"/>
      <c r="D6" s="39"/>
      <c r="E6" s="39"/>
      <c r="F6" s="39"/>
      <c r="G6" s="39"/>
      <c r="H6" s="39"/>
      <c r="I6" s="39"/>
      <c r="J6" s="39"/>
      <c r="K6" s="39"/>
      <c r="L6" s="39"/>
      <c r="M6" s="39"/>
    </row>
    <row r="10" spans="2:13" x14ac:dyDescent="0.3">
      <c r="C10" s="4" t="s">
        <v>1187</v>
      </c>
      <c r="D10" t="s">
        <v>1179</v>
      </c>
    </row>
    <row r="11" spans="2:13" x14ac:dyDescent="0.3">
      <c r="C11" s="5" t="s">
        <v>763</v>
      </c>
      <c r="D11">
        <v>1</v>
      </c>
    </row>
    <row r="12" spans="2:13" x14ac:dyDescent="0.3">
      <c r="C12" s="12" t="s">
        <v>714</v>
      </c>
      <c r="D12">
        <v>1</v>
      </c>
    </row>
    <row r="13" spans="2:13" x14ac:dyDescent="0.3">
      <c r="C13" s="5" t="s">
        <v>190</v>
      </c>
      <c r="D13">
        <v>1</v>
      </c>
    </row>
    <row r="14" spans="2:13" x14ac:dyDescent="0.3">
      <c r="C14" s="12" t="s">
        <v>744</v>
      </c>
      <c r="D14">
        <v>1</v>
      </c>
    </row>
    <row r="15" spans="2:13" x14ac:dyDescent="0.3">
      <c r="C15" s="5" t="s">
        <v>42</v>
      </c>
      <c r="D15">
        <v>6</v>
      </c>
    </row>
    <row r="16" spans="2:13" x14ac:dyDescent="0.3">
      <c r="C16" s="12" t="s">
        <v>744</v>
      </c>
      <c r="D16">
        <v>2</v>
      </c>
    </row>
    <row r="17" spans="3:4" x14ac:dyDescent="0.3">
      <c r="C17" s="12" t="s">
        <v>736</v>
      </c>
      <c r="D17">
        <v>1</v>
      </c>
    </row>
    <row r="18" spans="3:4" x14ac:dyDescent="0.3">
      <c r="C18" s="12" t="s">
        <v>714</v>
      </c>
      <c r="D18">
        <v>3</v>
      </c>
    </row>
    <row r="19" spans="3:4" x14ac:dyDescent="0.3">
      <c r="C19" s="5" t="s">
        <v>721</v>
      </c>
      <c r="D19">
        <v>1</v>
      </c>
    </row>
    <row r="20" spans="3:4" x14ac:dyDescent="0.3">
      <c r="C20" s="12" t="s">
        <v>722</v>
      </c>
      <c r="D20">
        <v>1</v>
      </c>
    </row>
    <row r="21" spans="3:4" x14ac:dyDescent="0.3">
      <c r="C21" s="5" t="s">
        <v>1152</v>
      </c>
      <c r="D21">
        <v>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05AE5-639B-4B58-B59E-D8F90E32B4CC}">
  <dimension ref="A1:V83"/>
  <sheetViews>
    <sheetView workbookViewId="0">
      <selection activeCell="I65" sqref="I65"/>
    </sheetView>
  </sheetViews>
  <sheetFormatPr defaultRowHeight="14.4" x14ac:dyDescent="0.3"/>
  <cols>
    <col min="1" max="1" width="12.5546875" bestFit="1" customWidth="1"/>
    <col min="2" max="2" width="11.6640625" bestFit="1" customWidth="1"/>
    <col min="3" max="3" width="14.44140625" bestFit="1" customWidth="1"/>
    <col min="4" max="4" width="11.33203125" bestFit="1" customWidth="1"/>
    <col min="5" max="5" width="14.44140625" bestFit="1" customWidth="1"/>
    <col min="6" max="6" width="15.33203125" bestFit="1" customWidth="1"/>
    <col min="7" max="7" width="14.21875" bestFit="1" customWidth="1"/>
    <col min="8" max="8" width="11" customWidth="1"/>
    <col min="9" max="9" width="14.109375" customWidth="1"/>
    <col min="10" max="10" width="14.88671875" customWidth="1"/>
  </cols>
  <sheetData>
    <row r="1" spans="1:22" ht="18" x14ac:dyDescent="0.3">
      <c r="A1" s="51" t="s">
        <v>1199</v>
      </c>
      <c r="B1" s="23"/>
      <c r="C1" s="23"/>
      <c r="D1" s="23"/>
      <c r="E1" s="23"/>
      <c r="F1" s="23"/>
      <c r="G1" s="23"/>
      <c r="H1" s="23"/>
      <c r="I1" s="23"/>
      <c r="J1" s="23"/>
    </row>
    <row r="2" spans="1:22" x14ac:dyDescent="0.3">
      <c r="A2" s="23"/>
      <c r="B2" s="23"/>
      <c r="C2" s="23"/>
      <c r="D2" s="23"/>
      <c r="E2" s="23"/>
      <c r="F2" s="23"/>
      <c r="G2" s="23"/>
      <c r="H2" s="23"/>
      <c r="I2" s="23"/>
      <c r="J2" s="23"/>
      <c r="M2" s="30"/>
      <c r="N2" s="30"/>
      <c r="O2" s="30"/>
      <c r="P2" s="30"/>
      <c r="Q2" s="30"/>
      <c r="S2" s="48"/>
      <c r="T2" s="48"/>
      <c r="U2" s="48"/>
      <c r="V2" s="48"/>
    </row>
    <row r="3" spans="1:22" ht="15.6" x14ac:dyDescent="0.3">
      <c r="M3" s="49" t="s">
        <v>1197</v>
      </c>
      <c r="N3" s="30"/>
      <c r="O3" s="30"/>
      <c r="P3" s="30"/>
      <c r="Q3" s="30"/>
      <c r="S3" s="50" t="s">
        <v>1198</v>
      </c>
      <c r="T3" s="48"/>
      <c r="U3" s="48"/>
      <c r="V3" s="48"/>
    </row>
    <row r="4" spans="1:22" x14ac:dyDescent="0.3">
      <c r="M4" s="30"/>
      <c r="N4" s="30"/>
      <c r="O4" s="30"/>
      <c r="P4" s="30"/>
      <c r="Q4" s="30"/>
      <c r="S4" s="48"/>
      <c r="T4" s="48"/>
      <c r="U4" s="48"/>
      <c r="V4" s="48"/>
    </row>
    <row r="5" spans="1:22" x14ac:dyDescent="0.3">
      <c r="B5" t="s">
        <v>775</v>
      </c>
      <c r="C5" t="s">
        <v>1192</v>
      </c>
      <c r="D5" t="s">
        <v>1190</v>
      </c>
      <c r="E5" t="s">
        <v>1191</v>
      </c>
      <c r="F5" t="s">
        <v>1193</v>
      </c>
      <c r="H5" s="6"/>
      <c r="I5" s="6"/>
      <c r="J5" s="6"/>
    </row>
    <row r="6" spans="1:22" ht="15.6" x14ac:dyDescent="0.3">
      <c r="B6">
        <v>1</v>
      </c>
      <c r="C6">
        <f>SUMIFS(order_details[Quantity],order_details[ProductID],'EDA Q_9'!B6)</f>
        <v>828</v>
      </c>
      <c r="D6">
        <f>_xlfn.XLOOKUP(B6,products[ProductID],products[UnitPrice])</f>
        <v>18</v>
      </c>
      <c r="E6">
        <f>_xlfn.XLOOKUP(B6,products[ProductID],products[UnitsInStock])</f>
        <v>39</v>
      </c>
      <c r="F6">
        <f>D6*C6</f>
        <v>14904</v>
      </c>
      <c r="H6" s="42" t="s">
        <v>1194</v>
      </c>
      <c r="I6" s="6"/>
      <c r="J6" s="6"/>
    </row>
    <row r="7" spans="1:22" ht="18" x14ac:dyDescent="0.35">
      <c r="B7">
        <v>2</v>
      </c>
      <c r="C7">
        <f>SUMIFS(order_details[Quantity],order_details[ProductID],'EDA Q_9'!B7)</f>
        <v>1057</v>
      </c>
      <c r="D7">
        <f>_xlfn.XLOOKUP(B7,products[ProductID],products[UnitPrice])</f>
        <v>19</v>
      </c>
      <c r="E7">
        <f>_xlfn.XLOOKUP(B7,products[ProductID],products[UnitsInStock])</f>
        <v>17</v>
      </c>
      <c r="F7">
        <f t="shared" ref="F7:F70" si="0">D7*C7</f>
        <v>20083</v>
      </c>
      <c r="H7" s="43">
        <f>CORREL(D6:D82,C6:C82)</f>
        <v>-3.7780769911677385E-2</v>
      </c>
      <c r="I7" s="41"/>
      <c r="J7" s="6"/>
    </row>
    <row r="8" spans="1:22" x14ac:dyDescent="0.3">
      <c r="B8">
        <v>3</v>
      </c>
      <c r="C8">
        <f>SUMIFS(order_details[Quantity],order_details[ProductID],'EDA Q_9'!B8)</f>
        <v>328</v>
      </c>
      <c r="D8">
        <f>_xlfn.XLOOKUP(B8,products[ProductID],products[UnitPrice])</f>
        <v>10</v>
      </c>
      <c r="E8">
        <f>_xlfn.XLOOKUP(B8,products[ProductID],products[UnitsInStock])</f>
        <v>13</v>
      </c>
      <c r="F8">
        <f t="shared" si="0"/>
        <v>3280</v>
      </c>
      <c r="H8" s="6"/>
      <c r="I8" s="6"/>
      <c r="J8" s="6"/>
    </row>
    <row r="9" spans="1:22" x14ac:dyDescent="0.3">
      <c r="B9">
        <v>4</v>
      </c>
      <c r="C9">
        <f>SUMIFS(order_details[Quantity],order_details[ProductID],'EDA Q_9'!B9)</f>
        <v>453</v>
      </c>
      <c r="D9">
        <f>_xlfn.XLOOKUP(B9,products[ProductID],products[UnitPrice])</f>
        <v>22</v>
      </c>
      <c r="E9">
        <f>_xlfn.XLOOKUP(B9,products[ProductID],products[UnitsInStock])</f>
        <v>53</v>
      </c>
      <c r="F9">
        <f t="shared" si="0"/>
        <v>9966</v>
      </c>
    </row>
    <row r="10" spans="1:22" x14ac:dyDescent="0.3">
      <c r="B10">
        <v>5</v>
      </c>
      <c r="C10">
        <f>SUMIFS(order_details[Quantity],order_details[ProductID],'EDA Q_9'!B10)</f>
        <v>298</v>
      </c>
      <c r="D10">
        <f>_xlfn.XLOOKUP(B10,products[ProductID],products[UnitPrice])</f>
        <v>21.35</v>
      </c>
      <c r="E10">
        <f>_xlfn.XLOOKUP(B10,products[ProductID],products[UnitsInStock])</f>
        <v>0</v>
      </c>
      <c r="F10">
        <f t="shared" si="0"/>
        <v>6362.3</v>
      </c>
    </row>
    <row r="11" spans="1:22" x14ac:dyDescent="0.3">
      <c r="B11">
        <v>6</v>
      </c>
      <c r="C11">
        <f>SUMIFS(order_details[Quantity],order_details[ProductID],'EDA Q_9'!B11)</f>
        <v>301</v>
      </c>
      <c r="D11">
        <f>_xlfn.XLOOKUP(B11,products[ProductID],products[UnitPrice])</f>
        <v>25</v>
      </c>
      <c r="E11">
        <f>_xlfn.XLOOKUP(B11,products[ProductID],products[UnitsInStock])</f>
        <v>120</v>
      </c>
      <c r="F11">
        <f t="shared" si="0"/>
        <v>7525</v>
      </c>
      <c r="H11" s="44"/>
      <c r="I11" s="44"/>
      <c r="J11" s="44"/>
    </row>
    <row r="12" spans="1:22" ht="15.6" x14ac:dyDescent="0.3">
      <c r="B12">
        <v>7</v>
      </c>
      <c r="C12">
        <f>SUMIFS(order_details[Quantity],order_details[ProductID],'EDA Q_9'!B12)</f>
        <v>763</v>
      </c>
      <c r="D12">
        <f>_xlfn.XLOOKUP(B12,products[ProductID],products[UnitPrice])</f>
        <v>30</v>
      </c>
      <c r="E12">
        <f>_xlfn.XLOOKUP(B12,products[ProductID],products[UnitsInStock])</f>
        <v>15</v>
      </c>
      <c r="F12">
        <f t="shared" si="0"/>
        <v>22890</v>
      </c>
      <c r="H12" s="46" t="s">
        <v>1195</v>
      </c>
      <c r="I12" s="44"/>
      <c r="J12" s="44"/>
    </row>
    <row r="13" spans="1:22" ht="18" x14ac:dyDescent="0.35">
      <c r="B13">
        <v>8</v>
      </c>
      <c r="C13">
        <f>SUMIFS(order_details[Quantity],order_details[ProductID],'EDA Q_9'!B13)</f>
        <v>372</v>
      </c>
      <c r="D13">
        <f>_xlfn.XLOOKUP(B13,products[ProductID],products[UnitPrice])</f>
        <v>40</v>
      </c>
      <c r="E13">
        <f>_xlfn.XLOOKUP(B13,products[ProductID],products[UnitsInStock])</f>
        <v>6</v>
      </c>
      <c r="F13">
        <f t="shared" si="0"/>
        <v>14880</v>
      </c>
      <c r="H13" s="45">
        <f>CORREL(E6:E82,C6:C82)</f>
        <v>-1.3413786729837424E-2</v>
      </c>
      <c r="I13" s="44"/>
      <c r="J13" s="44"/>
    </row>
    <row r="14" spans="1:22" x14ac:dyDescent="0.3">
      <c r="B14">
        <v>9</v>
      </c>
      <c r="C14">
        <f>SUMIFS(order_details[Quantity],order_details[ProductID],'EDA Q_9'!B14)</f>
        <v>95</v>
      </c>
      <c r="D14">
        <f>_xlfn.XLOOKUP(B14,products[ProductID],products[UnitPrice])</f>
        <v>97</v>
      </c>
      <c r="E14">
        <f>_xlfn.XLOOKUP(B14,products[ProductID],products[UnitsInStock])</f>
        <v>29</v>
      </c>
      <c r="F14">
        <f t="shared" si="0"/>
        <v>9215</v>
      </c>
      <c r="H14" s="44"/>
      <c r="I14" s="44"/>
      <c r="J14" s="44"/>
    </row>
    <row r="15" spans="1:22" x14ac:dyDescent="0.3">
      <c r="B15">
        <v>10</v>
      </c>
      <c r="C15">
        <f>SUMIFS(order_details[Quantity],order_details[ProductID],'EDA Q_9'!B15)</f>
        <v>742</v>
      </c>
      <c r="D15">
        <f>_xlfn.XLOOKUP(B15,products[ProductID],products[UnitPrice])</f>
        <v>31</v>
      </c>
      <c r="E15">
        <f>_xlfn.XLOOKUP(B15,products[ProductID],products[UnitsInStock])</f>
        <v>31</v>
      </c>
      <c r="F15">
        <f t="shared" si="0"/>
        <v>23002</v>
      </c>
    </row>
    <row r="16" spans="1:22" x14ac:dyDescent="0.3">
      <c r="B16">
        <v>11</v>
      </c>
      <c r="C16">
        <f>SUMIFS(order_details[Quantity],order_details[ProductID],'EDA Q_9'!B16)</f>
        <v>706</v>
      </c>
      <c r="D16">
        <f>_xlfn.XLOOKUP(B16,products[ProductID],products[UnitPrice])</f>
        <v>21</v>
      </c>
      <c r="E16">
        <f>_xlfn.XLOOKUP(B16,products[ProductID],products[UnitsInStock])</f>
        <v>22</v>
      </c>
      <c r="F16">
        <f t="shared" si="0"/>
        <v>14826</v>
      </c>
    </row>
    <row r="17" spans="2:10" ht="18" x14ac:dyDescent="0.35">
      <c r="B17">
        <v>12</v>
      </c>
      <c r="C17">
        <f>SUMIFS(order_details[Quantity],order_details[ProductID],'EDA Q_9'!B17)</f>
        <v>344</v>
      </c>
      <c r="D17">
        <f>_xlfn.XLOOKUP(B17,products[ProductID],products[UnitPrice])</f>
        <v>38</v>
      </c>
      <c r="E17">
        <f>_xlfn.XLOOKUP(B17,products[ProductID],products[UnitsInStock])</f>
        <v>86</v>
      </c>
      <c r="F17">
        <f t="shared" si="0"/>
        <v>13072</v>
      </c>
      <c r="H17" s="47" t="s">
        <v>1196</v>
      </c>
      <c r="I17" s="29"/>
      <c r="J17" s="29"/>
    </row>
    <row r="18" spans="2:10" ht="18" x14ac:dyDescent="0.35">
      <c r="B18">
        <v>13</v>
      </c>
      <c r="C18">
        <f>SUMIFS(order_details[Quantity],order_details[ProductID],'EDA Q_9'!B18)</f>
        <v>891</v>
      </c>
      <c r="D18">
        <f>_xlfn.XLOOKUP(B18,products[ProductID],products[UnitPrice])</f>
        <v>6</v>
      </c>
      <c r="E18">
        <f>_xlfn.XLOOKUP(B18,products[ProductID],products[UnitsInStock])</f>
        <v>24</v>
      </c>
      <c r="F18">
        <f t="shared" si="0"/>
        <v>5346</v>
      </c>
      <c r="H18" s="47">
        <f>CORREL(D6:D82,E6:E82)</f>
        <v>-0.17205533561109368</v>
      </c>
      <c r="I18" s="29"/>
      <c r="J18" s="29"/>
    </row>
    <row r="19" spans="2:10" x14ac:dyDescent="0.3">
      <c r="B19">
        <v>14</v>
      </c>
      <c r="C19">
        <f>SUMIFS(order_details[Quantity],order_details[ProductID],'EDA Q_9'!B19)</f>
        <v>404</v>
      </c>
      <c r="D19">
        <f>_xlfn.XLOOKUP(B19,products[ProductID],products[UnitPrice])</f>
        <v>23.25</v>
      </c>
      <c r="E19">
        <f>_xlfn.XLOOKUP(B19,products[ProductID],products[UnitsInStock])</f>
        <v>35</v>
      </c>
      <c r="F19">
        <f t="shared" si="0"/>
        <v>9393</v>
      </c>
      <c r="H19" s="29"/>
      <c r="I19" s="29"/>
      <c r="J19" s="29"/>
    </row>
    <row r="20" spans="2:10" x14ac:dyDescent="0.3">
      <c r="B20">
        <v>15</v>
      </c>
      <c r="C20">
        <f>SUMIFS(order_details[Quantity],order_details[ProductID],'EDA Q_9'!B20)</f>
        <v>122</v>
      </c>
      <c r="D20">
        <f>_xlfn.XLOOKUP(B20,products[ProductID],products[UnitPrice])</f>
        <v>15.5</v>
      </c>
      <c r="E20">
        <f>_xlfn.XLOOKUP(B20,products[ProductID],products[UnitsInStock])</f>
        <v>39</v>
      </c>
      <c r="F20">
        <f t="shared" si="0"/>
        <v>1891</v>
      </c>
    </row>
    <row r="21" spans="2:10" x14ac:dyDescent="0.3">
      <c r="B21">
        <v>16</v>
      </c>
      <c r="C21">
        <f>SUMIFS(order_details[Quantity],order_details[ProductID],'EDA Q_9'!B21)</f>
        <v>1158</v>
      </c>
      <c r="D21">
        <f>_xlfn.XLOOKUP(B21,products[ProductID],products[UnitPrice])</f>
        <v>17.45</v>
      </c>
      <c r="E21">
        <f>_xlfn.XLOOKUP(B21,products[ProductID],products[UnitsInStock])</f>
        <v>29</v>
      </c>
      <c r="F21">
        <f t="shared" si="0"/>
        <v>20207.099999999999</v>
      </c>
    </row>
    <row r="22" spans="2:10" x14ac:dyDescent="0.3">
      <c r="B22">
        <v>17</v>
      </c>
      <c r="C22">
        <f>SUMIFS(order_details[Quantity],order_details[ProductID],'EDA Q_9'!B22)</f>
        <v>978</v>
      </c>
      <c r="D22">
        <f>_xlfn.XLOOKUP(B22,products[ProductID],products[UnitPrice])</f>
        <v>39</v>
      </c>
      <c r="E22">
        <f>_xlfn.XLOOKUP(B22,products[ProductID],products[UnitsInStock])</f>
        <v>0</v>
      </c>
      <c r="F22">
        <f t="shared" si="0"/>
        <v>38142</v>
      </c>
    </row>
    <row r="23" spans="2:10" x14ac:dyDescent="0.3">
      <c r="B23">
        <v>18</v>
      </c>
      <c r="C23">
        <f>SUMIFS(order_details[Quantity],order_details[ProductID],'EDA Q_9'!B23)</f>
        <v>539</v>
      </c>
      <c r="D23">
        <f>_xlfn.XLOOKUP(B23,products[ProductID],products[UnitPrice])</f>
        <v>62.5</v>
      </c>
      <c r="E23">
        <f>_xlfn.XLOOKUP(B23,products[ProductID],products[UnitsInStock])</f>
        <v>42</v>
      </c>
      <c r="F23">
        <f t="shared" si="0"/>
        <v>33687.5</v>
      </c>
    </row>
    <row r="24" spans="2:10" x14ac:dyDescent="0.3">
      <c r="B24">
        <v>19</v>
      </c>
      <c r="C24">
        <f>SUMIFS(order_details[Quantity],order_details[ProductID],'EDA Q_9'!B24)</f>
        <v>723</v>
      </c>
      <c r="D24">
        <f>_xlfn.XLOOKUP(B24,products[ProductID],products[UnitPrice])</f>
        <v>9.1999999999999993</v>
      </c>
      <c r="E24">
        <f>_xlfn.XLOOKUP(B24,products[ProductID],products[UnitsInStock])</f>
        <v>25</v>
      </c>
      <c r="F24">
        <f t="shared" si="0"/>
        <v>6651.5999999999995</v>
      </c>
    </row>
    <row r="25" spans="2:10" x14ac:dyDescent="0.3">
      <c r="B25">
        <v>20</v>
      </c>
      <c r="C25">
        <f>SUMIFS(order_details[Quantity],order_details[ProductID],'EDA Q_9'!B25)</f>
        <v>313</v>
      </c>
      <c r="D25">
        <f>_xlfn.XLOOKUP(B25,products[ProductID],products[UnitPrice])</f>
        <v>81</v>
      </c>
      <c r="E25">
        <f>_xlfn.XLOOKUP(B25,products[ProductID],products[UnitsInStock])</f>
        <v>40</v>
      </c>
      <c r="F25">
        <f t="shared" si="0"/>
        <v>25353</v>
      </c>
    </row>
    <row r="26" spans="2:10" x14ac:dyDescent="0.3">
      <c r="B26">
        <v>21</v>
      </c>
      <c r="C26">
        <f>SUMIFS(order_details[Quantity],order_details[ProductID],'EDA Q_9'!B26)</f>
        <v>1016</v>
      </c>
      <c r="D26">
        <f>_xlfn.XLOOKUP(B26,products[ProductID],products[UnitPrice])</f>
        <v>10</v>
      </c>
      <c r="E26">
        <f>_xlfn.XLOOKUP(B26,products[ProductID],products[UnitsInStock])</f>
        <v>3</v>
      </c>
      <c r="F26">
        <f t="shared" si="0"/>
        <v>10160</v>
      </c>
    </row>
    <row r="27" spans="2:10" x14ac:dyDescent="0.3">
      <c r="B27">
        <v>22</v>
      </c>
      <c r="C27">
        <f>SUMIFS(order_details[Quantity],order_details[ProductID],'EDA Q_9'!B27)</f>
        <v>348</v>
      </c>
      <c r="D27">
        <f>_xlfn.XLOOKUP(B27,products[ProductID],products[UnitPrice])</f>
        <v>21</v>
      </c>
      <c r="E27">
        <f>_xlfn.XLOOKUP(B27,products[ProductID],products[UnitsInStock])</f>
        <v>104</v>
      </c>
      <c r="F27">
        <f t="shared" si="0"/>
        <v>7308</v>
      </c>
    </row>
    <row r="28" spans="2:10" x14ac:dyDescent="0.3">
      <c r="B28">
        <v>23</v>
      </c>
      <c r="C28">
        <f>SUMIFS(order_details[Quantity],order_details[ProductID],'EDA Q_9'!B28)</f>
        <v>580</v>
      </c>
      <c r="D28">
        <f>_xlfn.XLOOKUP(B28,products[ProductID],products[UnitPrice])</f>
        <v>9</v>
      </c>
      <c r="E28">
        <f>_xlfn.XLOOKUP(B28,products[ProductID],products[UnitsInStock])</f>
        <v>61</v>
      </c>
      <c r="F28">
        <f t="shared" si="0"/>
        <v>5220</v>
      </c>
    </row>
    <row r="29" spans="2:10" x14ac:dyDescent="0.3">
      <c r="B29">
        <v>24</v>
      </c>
      <c r="C29">
        <f>SUMIFS(order_details[Quantity],order_details[ProductID],'EDA Q_9'!B29)</f>
        <v>1125</v>
      </c>
      <c r="D29">
        <f>_xlfn.XLOOKUP(B29,products[ProductID],products[UnitPrice])</f>
        <v>4.5</v>
      </c>
      <c r="E29">
        <f>_xlfn.XLOOKUP(B29,products[ProductID],products[UnitsInStock])</f>
        <v>20</v>
      </c>
      <c r="F29">
        <f t="shared" si="0"/>
        <v>5062.5</v>
      </c>
    </row>
    <row r="30" spans="2:10" x14ac:dyDescent="0.3">
      <c r="B30">
        <v>25</v>
      </c>
      <c r="C30">
        <f>SUMIFS(order_details[Quantity],order_details[ProductID],'EDA Q_9'!B30)</f>
        <v>318</v>
      </c>
      <c r="D30">
        <f>_xlfn.XLOOKUP(B30,products[ProductID],products[UnitPrice])</f>
        <v>14</v>
      </c>
      <c r="E30">
        <f>_xlfn.XLOOKUP(B30,products[ProductID],products[UnitsInStock])</f>
        <v>76</v>
      </c>
      <c r="F30">
        <f t="shared" si="0"/>
        <v>4452</v>
      </c>
    </row>
    <row r="31" spans="2:10" x14ac:dyDescent="0.3">
      <c r="B31">
        <v>26</v>
      </c>
      <c r="C31">
        <f>SUMIFS(order_details[Quantity],order_details[ProductID],'EDA Q_9'!B31)</f>
        <v>753</v>
      </c>
      <c r="D31">
        <f>_xlfn.XLOOKUP(B31,products[ProductID],products[UnitPrice])</f>
        <v>31.23</v>
      </c>
      <c r="E31">
        <f>_xlfn.XLOOKUP(B31,products[ProductID],products[UnitsInStock])</f>
        <v>15</v>
      </c>
      <c r="F31">
        <f t="shared" si="0"/>
        <v>23516.19</v>
      </c>
    </row>
    <row r="32" spans="2:10" x14ac:dyDescent="0.3">
      <c r="B32">
        <v>27</v>
      </c>
      <c r="C32">
        <f>SUMIFS(order_details[Quantity],order_details[ProductID],'EDA Q_9'!B32)</f>
        <v>365</v>
      </c>
      <c r="D32">
        <f>_xlfn.XLOOKUP(B32,products[ProductID],products[UnitPrice])</f>
        <v>43.9</v>
      </c>
      <c r="E32">
        <f>_xlfn.XLOOKUP(B32,products[ProductID],products[UnitsInStock])</f>
        <v>49</v>
      </c>
      <c r="F32">
        <f t="shared" si="0"/>
        <v>16023.5</v>
      </c>
    </row>
    <row r="33" spans="2:6" x14ac:dyDescent="0.3">
      <c r="B33">
        <v>28</v>
      </c>
      <c r="C33">
        <f>SUMIFS(order_details[Quantity],order_details[ProductID],'EDA Q_9'!B33)</f>
        <v>640</v>
      </c>
      <c r="D33">
        <f>_xlfn.XLOOKUP(B33,products[ProductID],products[UnitPrice])</f>
        <v>45.6</v>
      </c>
      <c r="E33">
        <f>_xlfn.XLOOKUP(B33,products[ProductID],products[UnitsInStock])</f>
        <v>26</v>
      </c>
      <c r="F33">
        <f t="shared" si="0"/>
        <v>29184</v>
      </c>
    </row>
    <row r="34" spans="2:6" x14ac:dyDescent="0.3">
      <c r="B34">
        <v>29</v>
      </c>
      <c r="C34">
        <f>SUMIFS(order_details[Quantity],order_details[ProductID],'EDA Q_9'!B34)</f>
        <v>746</v>
      </c>
      <c r="D34">
        <f>_xlfn.XLOOKUP(B34,products[ProductID],products[UnitPrice])</f>
        <v>123.79</v>
      </c>
      <c r="E34">
        <f>_xlfn.XLOOKUP(B34,products[ProductID],products[UnitsInStock])</f>
        <v>0</v>
      </c>
      <c r="F34">
        <f t="shared" si="0"/>
        <v>92347.340000000011</v>
      </c>
    </row>
    <row r="35" spans="2:6" x14ac:dyDescent="0.3">
      <c r="B35">
        <v>30</v>
      </c>
      <c r="C35">
        <f>SUMIFS(order_details[Quantity],order_details[ProductID],'EDA Q_9'!B35)</f>
        <v>612</v>
      </c>
      <c r="D35">
        <f>_xlfn.XLOOKUP(B35,products[ProductID],products[UnitPrice])</f>
        <v>25.89</v>
      </c>
      <c r="E35">
        <f>_xlfn.XLOOKUP(B35,products[ProductID],products[UnitsInStock])</f>
        <v>10</v>
      </c>
      <c r="F35">
        <f t="shared" si="0"/>
        <v>15844.68</v>
      </c>
    </row>
    <row r="36" spans="2:6" x14ac:dyDescent="0.3">
      <c r="B36">
        <v>31</v>
      </c>
      <c r="C36">
        <f>SUMIFS(order_details[Quantity],order_details[ProductID],'EDA Q_9'!B36)</f>
        <v>1397</v>
      </c>
      <c r="D36">
        <f>_xlfn.XLOOKUP(B36,products[ProductID],products[UnitPrice])</f>
        <v>12.5</v>
      </c>
      <c r="E36">
        <f>_xlfn.XLOOKUP(B36,products[ProductID],products[UnitsInStock])</f>
        <v>0</v>
      </c>
      <c r="F36">
        <f t="shared" si="0"/>
        <v>17462.5</v>
      </c>
    </row>
    <row r="37" spans="2:6" x14ac:dyDescent="0.3">
      <c r="B37">
        <v>32</v>
      </c>
      <c r="C37">
        <f>SUMIFS(order_details[Quantity],order_details[ProductID],'EDA Q_9'!B37)</f>
        <v>297</v>
      </c>
      <c r="D37">
        <f>_xlfn.XLOOKUP(B37,products[ProductID],products[UnitPrice])</f>
        <v>32</v>
      </c>
      <c r="E37">
        <f>_xlfn.XLOOKUP(B37,products[ProductID],products[UnitsInStock])</f>
        <v>9</v>
      </c>
      <c r="F37">
        <f t="shared" si="0"/>
        <v>9504</v>
      </c>
    </row>
    <row r="38" spans="2:6" x14ac:dyDescent="0.3">
      <c r="B38">
        <v>33</v>
      </c>
      <c r="C38">
        <f>SUMIFS(order_details[Quantity],order_details[ProductID],'EDA Q_9'!B38)</f>
        <v>755</v>
      </c>
      <c r="D38">
        <f>_xlfn.XLOOKUP(B38,products[ProductID],products[UnitPrice])</f>
        <v>2.5</v>
      </c>
      <c r="E38">
        <f>_xlfn.XLOOKUP(B38,products[ProductID],products[UnitsInStock])</f>
        <v>112</v>
      </c>
      <c r="F38">
        <f t="shared" si="0"/>
        <v>1887.5</v>
      </c>
    </row>
    <row r="39" spans="2:6" x14ac:dyDescent="0.3">
      <c r="B39">
        <v>34</v>
      </c>
      <c r="C39">
        <f>SUMIFS(order_details[Quantity],order_details[ProductID],'EDA Q_9'!B39)</f>
        <v>506</v>
      </c>
      <c r="D39">
        <f>_xlfn.XLOOKUP(B39,products[ProductID],products[UnitPrice])</f>
        <v>14</v>
      </c>
      <c r="E39">
        <f>_xlfn.XLOOKUP(B39,products[ProductID],products[UnitsInStock])</f>
        <v>111</v>
      </c>
      <c r="F39">
        <f t="shared" si="0"/>
        <v>7084</v>
      </c>
    </row>
    <row r="40" spans="2:6" x14ac:dyDescent="0.3">
      <c r="B40">
        <v>35</v>
      </c>
      <c r="C40">
        <f>SUMIFS(order_details[Quantity],order_details[ProductID],'EDA Q_9'!B40)</f>
        <v>883</v>
      </c>
      <c r="D40">
        <f>_xlfn.XLOOKUP(B40,products[ProductID],products[UnitPrice])</f>
        <v>18</v>
      </c>
      <c r="E40">
        <f>_xlfn.XLOOKUP(B40,products[ProductID],products[UnitsInStock])</f>
        <v>20</v>
      </c>
      <c r="F40">
        <f t="shared" si="0"/>
        <v>15894</v>
      </c>
    </row>
    <row r="41" spans="2:6" x14ac:dyDescent="0.3">
      <c r="B41">
        <v>36</v>
      </c>
      <c r="C41">
        <f>SUMIFS(order_details[Quantity],order_details[ProductID],'EDA Q_9'!B41)</f>
        <v>805</v>
      </c>
      <c r="D41">
        <f>_xlfn.XLOOKUP(B41,products[ProductID],products[UnitPrice])</f>
        <v>19</v>
      </c>
      <c r="E41">
        <f>_xlfn.XLOOKUP(B41,products[ProductID],products[UnitsInStock])</f>
        <v>112</v>
      </c>
      <c r="F41">
        <f t="shared" si="0"/>
        <v>15295</v>
      </c>
    </row>
    <row r="42" spans="2:6" x14ac:dyDescent="0.3">
      <c r="B42">
        <v>37</v>
      </c>
      <c r="C42">
        <f>SUMIFS(order_details[Quantity],order_details[ProductID],'EDA Q_9'!B42)</f>
        <v>125</v>
      </c>
      <c r="D42">
        <f>_xlfn.XLOOKUP(B42,products[ProductID],products[UnitPrice])</f>
        <v>26</v>
      </c>
      <c r="E42">
        <f>_xlfn.XLOOKUP(B42,products[ProductID],products[UnitsInStock])</f>
        <v>11</v>
      </c>
      <c r="F42">
        <f t="shared" si="0"/>
        <v>3250</v>
      </c>
    </row>
    <row r="43" spans="2:6" x14ac:dyDescent="0.3">
      <c r="B43">
        <v>38</v>
      </c>
      <c r="C43">
        <f>SUMIFS(order_details[Quantity],order_details[ProductID],'EDA Q_9'!B43)</f>
        <v>623</v>
      </c>
      <c r="D43">
        <f>_xlfn.XLOOKUP(B43,products[ProductID],products[UnitPrice])</f>
        <v>263.5</v>
      </c>
      <c r="E43">
        <f>_xlfn.XLOOKUP(B43,products[ProductID],products[UnitsInStock])</f>
        <v>17</v>
      </c>
      <c r="F43">
        <f t="shared" si="0"/>
        <v>164160.5</v>
      </c>
    </row>
    <row r="44" spans="2:6" x14ac:dyDescent="0.3">
      <c r="B44">
        <v>39</v>
      </c>
      <c r="C44">
        <f>SUMIFS(order_details[Quantity],order_details[ProductID],'EDA Q_9'!B44)</f>
        <v>793</v>
      </c>
      <c r="D44">
        <f>_xlfn.XLOOKUP(B44,products[ProductID],products[UnitPrice])</f>
        <v>18</v>
      </c>
      <c r="E44">
        <f>_xlfn.XLOOKUP(B44,products[ProductID],products[UnitsInStock])</f>
        <v>69</v>
      </c>
      <c r="F44">
        <f t="shared" si="0"/>
        <v>14274</v>
      </c>
    </row>
    <row r="45" spans="2:6" x14ac:dyDescent="0.3">
      <c r="B45">
        <v>40</v>
      </c>
      <c r="C45">
        <f>SUMIFS(order_details[Quantity],order_details[ProductID],'EDA Q_9'!B45)</f>
        <v>1103</v>
      </c>
      <c r="D45">
        <f>_xlfn.XLOOKUP(B45,products[ProductID],products[UnitPrice])</f>
        <v>18.399999999999999</v>
      </c>
      <c r="E45">
        <f>_xlfn.XLOOKUP(B45,products[ProductID],products[UnitsInStock])</f>
        <v>123</v>
      </c>
      <c r="F45">
        <f t="shared" si="0"/>
        <v>20295.199999999997</v>
      </c>
    </row>
    <row r="46" spans="2:6" x14ac:dyDescent="0.3">
      <c r="B46">
        <v>41</v>
      </c>
      <c r="C46">
        <f>SUMIFS(order_details[Quantity],order_details[ProductID],'EDA Q_9'!B46)</f>
        <v>981</v>
      </c>
      <c r="D46">
        <f>_xlfn.XLOOKUP(B46,products[ProductID],products[UnitPrice])</f>
        <v>9.65</v>
      </c>
      <c r="E46">
        <f>_xlfn.XLOOKUP(B46,products[ProductID],products[UnitsInStock])</f>
        <v>85</v>
      </c>
      <c r="F46">
        <f t="shared" si="0"/>
        <v>9466.65</v>
      </c>
    </row>
    <row r="47" spans="2:6" x14ac:dyDescent="0.3">
      <c r="B47">
        <v>42</v>
      </c>
      <c r="C47">
        <f>SUMIFS(order_details[Quantity],order_details[ProductID],'EDA Q_9'!B47)</f>
        <v>697</v>
      </c>
      <c r="D47">
        <f>_xlfn.XLOOKUP(B47,products[ProductID],products[UnitPrice])</f>
        <v>14</v>
      </c>
      <c r="E47">
        <f>_xlfn.XLOOKUP(B47,products[ProductID],products[UnitsInStock])</f>
        <v>26</v>
      </c>
      <c r="F47">
        <f t="shared" si="0"/>
        <v>9758</v>
      </c>
    </row>
    <row r="48" spans="2:6" x14ac:dyDescent="0.3">
      <c r="B48">
        <v>43</v>
      </c>
      <c r="C48">
        <f>SUMIFS(order_details[Quantity],order_details[ProductID],'EDA Q_9'!B48)</f>
        <v>580</v>
      </c>
      <c r="D48">
        <f>_xlfn.XLOOKUP(B48,products[ProductID],products[UnitPrice])</f>
        <v>46</v>
      </c>
      <c r="E48">
        <f>_xlfn.XLOOKUP(B48,products[ProductID],products[UnitsInStock])</f>
        <v>17</v>
      </c>
      <c r="F48">
        <f t="shared" si="0"/>
        <v>26680</v>
      </c>
    </row>
    <row r="49" spans="2:6" x14ac:dyDescent="0.3">
      <c r="B49">
        <v>44</v>
      </c>
      <c r="C49">
        <f>SUMIFS(order_details[Quantity],order_details[ProductID],'EDA Q_9'!B49)</f>
        <v>601</v>
      </c>
      <c r="D49">
        <f>_xlfn.XLOOKUP(B49,products[ProductID],products[UnitPrice])</f>
        <v>19.45</v>
      </c>
      <c r="E49">
        <f>_xlfn.XLOOKUP(B49,products[ProductID],products[UnitsInStock])</f>
        <v>27</v>
      </c>
      <c r="F49">
        <f t="shared" si="0"/>
        <v>11689.449999999999</v>
      </c>
    </row>
    <row r="50" spans="2:6" x14ac:dyDescent="0.3">
      <c r="B50">
        <v>45</v>
      </c>
      <c r="C50">
        <f>SUMIFS(order_details[Quantity],order_details[ProductID],'EDA Q_9'!B50)</f>
        <v>508</v>
      </c>
      <c r="D50">
        <f>_xlfn.XLOOKUP(B50,products[ProductID],products[UnitPrice])</f>
        <v>9.5</v>
      </c>
      <c r="E50">
        <f>_xlfn.XLOOKUP(B50,products[ProductID],products[UnitsInStock])</f>
        <v>5</v>
      </c>
      <c r="F50">
        <f t="shared" si="0"/>
        <v>4826</v>
      </c>
    </row>
    <row r="51" spans="2:6" x14ac:dyDescent="0.3">
      <c r="B51">
        <v>46</v>
      </c>
      <c r="C51">
        <f>SUMIFS(order_details[Quantity],order_details[ProductID],'EDA Q_9'!B51)</f>
        <v>548</v>
      </c>
      <c r="D51">
        <f>_xlfn.XLOOKUP(B51,products[ProductID],products[UnitPrice])</f>
        <v>12</v>
      </c>
      <c r="E51">
        <f>_xlfn.XLOOKUP(B51,products[ProductID],products[UnitsInStock])</f>
        <v>95</v>
      </c>
      <c r="F51">
        <f t="shared" si="0"/>
        <v>6576</v>
      </c>
    </row>
    <row r="52" spans="2:6" x14ac:dyDescent="0.3">
      <c r="B52">
        <v>47</v>
      </c>
      <c r="C52">
        <f>SUMIFS(order_details[Quantity],order_details[ProductID],'EDA Q_9'!B52)</f>
        <v>485</v>
      </c>
      <c r="D52">
        <f>_xlfn.XLOOKUP(B52,products[ProductID],products[UnitPrice])</f>
        <v>9.5</v>
      </c>
      <c r="E52">
        <f>_xlfn.XLOOKUP(B52,products[ProductID],products[UnitsInStock])</f>
        <v>36</v>
      </c>
      <c r="F52">
        <f t="shared" si="0"/>
        <v>4607.5</v>
      </c>
    </row>
    <row r="53" spans="2:6" x14ac:dyDescent="0.3">
      <c r="B53">
        <v>48</v>
      </c>
      <c r="C53">
        <f>SUMIFS(order_details[Quantity],order_details[ProductID],'EDA Q_9'!B53)</f>
        <v>138</v>
      </c>
      <c r="D53">
        <f>_xlfn.XLOOKUP(B53,products[ProductID],products[UnitPrice])</f>
        <v>12.75</v>
      </c>
      <c r="E53">
        <f>_xlfn.XLOOKUP(B53,products[ProductID],products[UnitsInStock])</f>
        <v>15</v>
      </c>
      <c r="F53">
        <f t="shared" si="0"/>
        <v>1759.5</v>
      </c>
    </row>
    <row r="54" spans="2:6" x14ac:dyDescent="0.3">
      <c r="B54">
        <v>49</v>
      </c>
      <c r="C54">
        <f>SUMIFS(order_details[Quantity],order_details[ProductID],'EDA Q_9'!B54)</f>
        <v>520</v>
      </c>
      <c r="D54">
        <f>_xlfn.XLOOKUP(B54,products[ProductID],products[UnitPrice])</f>
        <v>20</v>
      </c>
      <c r="E54">
        <f>_xlfn.XLOOKUP(B54,products[ProductID],products[UnitsInStock])</f>
        <v>10</v>
      </c>
      <c r="F54">
        <f t="shared" si="0"/>
        <v>10400</v>
      </c>
    </row>
    <row r="55" spans="2:6" x14ac:dyDescent="0.3">
      <c r="B55">
        <v>50</v>
      </c>
      <c r="C55">
        <f>SUMIFS(order_details[Quantity],order_details[ProductID],'EDA Q_9'!B55)</f>
        <v>235</v>
      </c>
      <c r="D55">
        <f>_xlfn.XLOOKUP(B55,products[ProductID],products[UnitPrice])</f>
        <v>16.25</v>
      </c>
      <c r="E55">
        <f>_xlfn.XLOOKUP(B55,products[ProductID],products[UnitsInStock])</f>
        <v>65</v>
      </c>
      <c r="F55">
        <f t="shared" si="0"/>
        <v>3818.75</v>
      </c>
    </row>
    <row r="56" spans="2:6" x14ac:dyDescent="0.3">
      <c r="B56">
        <v>51</v>
      </c>
      <c r="C56">
        <f>SUMIFS(order_details[Quantity],order_details[ProductID],'EDA Q_9'!B56)</f>
        <v>886</v>
      </c>
      <c r="D56">
        <f>_xlfn.XLOOKUP(B56,products[ProductID],products[UnitPrice])</f>
        <v>53</v>
      </c>
      <c r="E56">
        <f>_xlfn.XLOOKUP(B56,products[ProductID],products[UnitsInStock])</f>
        <v>20</v>
      </c>
      <c r="F56">
        <f t="shared" si="0"/>
        <v>46958</v>
      </c>
    </row>
    <row r="57" spans="2:6" x14ac:dyDescent="0.3">
      <c r="B57">
        <v>52</v>
      </c>
      <c r="C57">
        <f>SUMIFS(order_details[Quantity],order_details[ProductID],'EDA Q_9'!B57)</f>
        <v>500</v>
      </c>
      <c r="D57">
        <f>_xlfn.XLOOKUP(B57,products[ProductID],products[UnitPrice])</f>
        <v>7</v>
      </c>
      <c r="E57">
        <f>_xlfn.XLOOKUP(B57,products[ProductID],products[UnitsInStock])</f>
        <v>38</v>
      </c>
      <c r="F57">
        <f t="shared" si="0"/>
        <v>3500</v>
      </c>
    </row>
    <row r="58" spans="2:6" x14ac:dyDescent="0.3">
      <c r="B58">
        <v>53</v>
      </c>
      <c r="C58">
        <f>SUMIFS(order_details[Quantity],order_details[ProductID],'EDA Q_9'!B58)</f>
        <v>722</v>
      </c>
      <c r="D58">
        <f>_xlfn.XLOOKUP(B58,products[ProductID],products[UnitPrice])</f>
        <v>32.799999999999997</v>
      </c>
      <c r="E58">
        <f>_xlfn.XLOOKUP(B58,products[ProductID],products[UnitsInStock])</f>
        <v>0</v>
      </c>
      <c r="F58">
        <f t="shared" si="0"/>
        <v>23681.599999999999</v>
      </c>
    </row>
    <row r="59" spans="2:6" x14ac:dyDescent="0.3">
      <c r="B59">
        <v>54</v>
      </c>
      <c r="C59">
        <f>SUMIFS(order_details[Quantity],order_details[ProductID],'EDA Q_9'!B59)</f>
        <v>755</v>
      </c>
      <c r="D59">
        <f>_xlfn.XLOOKUP(B59,products[ProductID],products[UnitPrice])</f>
        <v>7.45</v>
      </c>
      <c r="E59">
        <f>_xlfn.XLOOKUP(B59,products[ProductID],products[UnitsInStock])</f>
        <v>21</v>
      </c>
      <c r="F59">
        <f t="shared" si="0"/>
        <v>5624.75</v>
      </c>
    </row>
    <row r="60" spans="2:6" x14ac:dyDescent="0.3">
      <c r="B60">
        <v>55</v>
      </c>
      <c r="C60">
        <f>SUMIFS(order_details[Quantity],order_details[ProductID],'EDA Q_9'!B60)</f>
        <v>903</v>
      </c>
      <c r="D60">
        <f>_xlfn.XLOOKUP(B60,products[ProductID],products[UnitPrice])</f>
        <v>24</v>
      </c>
      <c r="E60">
        <f>_xlfn.XLOOKUP(B60,products[ProductID],products[UnitsInStock])</f>
        <v>115</v>
      </c>
      <c r="F60">
        <f t="shared" si="0"/>
        <v>21672</v>
      </c>
    </row>
    <row r="61" spans="2:6" x14ac:dyDescent="0.3">
      <c r="B61">
        <v>56</v>
      </c>
      <c r="C61">
        <f>SUMIFS(order_details[Quantity],order_details[ProductID],'EDA Q_9'!B61)</f>
        <v>1263</v>
      </c>
      <c r="D61">
        <f>_xlfn.XLOOKUP(B61,products[ProductID],products[UnitPrice])</f>
        <v>38</v>
      </c>
      <c r="E61">
        <f>_xlfn.XLOOKUP(B61,products[ProductID],products[UnitsInStock])</f>
        <v>21</v>
      </c>
      <c r="F61">
        <f t="shared" si="0"/>
        <v>47994</v>
      </c>
    </row>
    <row r="62" spans="2:6" x14ac:dyDescent="0.3">
      <c r="B62">
        <v>57</v>
      </c>
      <c r="C62">
        <f>SUMIFS(order_details[Quantity],order_details[ProductID],'EDA Q_9'!B62)</f>
        <v>434</v>
      </c>
      <c r="D62">
        <f>_xlfn.XLOOKUP(B62,products[ProductID],products[UnitPrice])</f>
        <v>19.5</v>
      </c>
      <c r="E62">
        <f>_xlfn.XLOOKUP(B62,products[ProductID],products[UnitsInStock])</f>
        <v>36</v>
      </c>
      <c r="F62">
        <f t="shared" si="0"/>
        <v>8463</v>
      </c>
    </row>
    <row r="63" spans="2:6" x14ac:dyDescent="0.3">
      <c r="B63">
        <v>58</v>
      </c>
      <c r="C63">
        <f>SUMIFS(order_details[Quantity],order_details[ProductID],'EDA Q_9'!B63)</f>
        <v>534</v>
      </c>
      <c r="D63">
        <f>_xlfn.XLOOKUP(B63,products[ProductID],products[UnitPrice])</f>
        <v>13.25</v>
      </c>
      <c r="E63">
        <f>_xlfn.XLOOKUP(B63,products[ProductID],products[UnitsInStock])</f>
        <v>62</v>
      </c>
      <c r="F63">
        <f t="shared" si="0"/>
        <v>7075.5</v>
      </c>
    </row>
    <row r="64" spans="2:6" x14ac:dyDescent="0.3">
      <c r="B64">
        <v>59</v>
      </c>
      <c r="C64">
        <f>SUMIFS(order_details[Quantity],order_details[ProductID],'EDA Q_9'!B64)</f>
        <v>1496</v>
      </c>
      <c r="D64">
        <f>_xlfn.XLOOKUP(B64,products[ProductID],products[UnitPrice])</f>
        <v>55</v>
      </c>
      <c r="E64">
        <f>_xlfn.XLOOKUP(B64,products[ProductID],products[UnitsInStock])</f>
        <v>79</v>
      </c>
      <c r="F64">
        <f t="shared" si="0"/>
        <v>82280</v>
      </c>
    </row>
    <row r="65" spans="2:6" x14ac:dyDescent="0.3">
      <c r="B65">
        <v>60</v>
      </c>
      <c r="C65">
        <f>SUMIFS(order_details[Quantity],order_details[ProductID],'EDA Q_9'!B65)</f>
        <v>1577</v>
      </c>
      <c r="D65">
        <f>_xlfn.XLOOKUP(B65,products[ProductID],products[UnitPrice])</f>
        <v>34</v>
      </c>
      <c r="E65">
        <f>_xlfn.XLOOKUP(B65,products[ProductID],products[UnitsInStock])</f>
        <v>19</v>
      </c>
      <c r="F65">
        <f t="shared" si="0"/>
        <v>53618</v>
      </c>
    </row>
    <row r="66" spans="2:6" x14ac:dyDescent="0.3">
      <c r="B66">
        <v>61</v>
      </c>
      <c r="C66">
        <f>SUMIFS(order_details[Quantity],order_details[ProductID],'EDA Q_9'!B66)</f>
        <v>603</v>
      </c>
      <c r="D66">
        <f>_xlfn.XLOOKUP(B66,products[ProductID],products[UnitPrice])</f>
        <v>28.5</v>
      </c>
      <c r="E66">
        <f>_xlfn.XLOOKUP(B66,products[ProductID],products[UnitsInStock])</f>
        <v>113</v>
      </c>
      <c r="F66">
        <f t="shared" si="0"/>
        <v>17185.5</v>
      </c>
    </row>
    <row r="67" spans="2:6" x14ac:dyDescent="0.3">
      <c r="B67">
        <v>62</v>
      </c>
      <c r="C67">
        <f>SUMIFS(order_details[Quantity],order_details[ProductID],'EDA Q_9'!B67)</f>
        <v>1083</v>
      </c>
      <c r="D67">
        <f>_xlfn.XLOOKUP(B67,products[ProductID],products[UnitPrice])</f>
        <v>49.3</v>
      </c>
      <c r="E67">
        <f>_xlfn.XLOOKUP(B67,products[ProductID],products[UnitsInStock])</f>
        <v>17</v>
      </c>
      <c r="F67">
        <f t="shared" si="0"/>
        <v>53391.899999999994</v>
      </c>
    </row>
    <row r="68" spans="2:6" x14ac:dyDescent="0.3">
      <c r="B68">
        <v>63</v>
      </c>
      <c r="C68">
        <f>SUMIFS(order_details[Quantity],order_details[ProductID],'EDA Q_9'!B68)</f>
        <v>445</v>
      </c>
      <c r="D68">
        <f>_xlfn.XLOOKUP(B68,products[ProductID],products[UnitPrice])</f>
        <v>43.9</v>
      </c>
      <c r="E68">
        <f>_xlfn.XLOOKUP(B68,products[ProductID],products[UnitsInStock])</f>
        <v>24</v>
      </c>
      <c r="F68">
        <f t="shared" si="0"/>
        <v>19535.5</v>
      </c>
    </row>
    <row r="69" spans="2:6" x14ac:dyDescent="0.3">
      <c r="B69">
        <v>64</v>
      </c>
      <c r="C69">
        <f>SUMIFS(order_details[Quantity],order_details[ProductID],'EDA Q_9'!B69)</f>
        <v>740</v>
      </c>
      <c r="D69">
        <f>_xlfn.XLOOKUP(B69,products[ProductID],products[UnitPrice])</f>
        <v>33.25</v>
      </c>
      <c r="E69">
        <f>_xlfn.XLOOKUP(B69,products[ProductID],products[UnitsInStock])</f>
        <v>22</v>
      </c>
      <c r="F69">
        <f t="shared" si="0"/>
        <v>24605</v>
      </c>
    </row>
    <row r="70" spans="2:6" x14ac:dyDescent="0.3">
      <c r="B70">
        <v>65</v>
      </c>
      <c r="C70">
        <f>SUMIFS(order_details[Quantity],order_details[ProductID],'EDA Q_9'!B70)</f>
        <v>745</v>
      </c>
      <c r="D70">
        <f>_xlfn.XLOOKUP(B70,products[ProductID],products[UnitPrice])</f>
        <v>21.05</v>
      </c>
      <c r="E70">
        <f>_xlfn.XLOOKUP(B70,products[ProductID],products[UnitsInStock])</f>
        <v>76</v>
      </c>
      <c r="F70">
        <f t="shared" si="0"/>
        <v>15682.25</v>
      </c>
    </row>
    <row r="71" spans="2:6" x14ac:dyDescent="0.3">
      <c r="B71">
        <v>66</v>
      </c>
      <c r="C71">
        <f>SUMIFS(order_details[Quantity],order_details[ProductID],'EDA Q_9'!B71)</f>
        <v>239</v>
      </c>
      <c r="D71">
        <f>_xlfn.XLOOKUP(B71,products[ProductID],products[UnitPrice])</f>
        <v>17</v>
      </c>
      <c r="E71">
        <f>_xlfn.XLOOKUP(B71,products[ProductID],products[UnitsInStock])</f>
        <v>4</v>
      </c>
      <c r="F71">
        <f t="shared" ref="F71:F82" si="1">D71*C71</f>
        <v>4063</v>
      </c>
    </row>
    <row r="72" spans="2:6" x14ac:dyDescent="0.3">
      <c r="B72">
        <v>67</v>
      </c>
      <c r="C72">
        <f>SUMIFS(order_details[Quantity],order_details[ProductID],'EDA Q_9'!B72)</f>
        <v>184</v>
      </c>
      <c r="D72">
        <f>_xlfn.XLOOKUP(B72,products[ProductID],products[UnitPrice])</f>
        <v>14</v>
      </c>
      <c r="E72">
        <f>_xlfn.XLOOKUP(B72,products[ProductID],products[UnitsInStock])</f>
        <v>52</v>
      </c>
      <c r="F72">
        <f t="shared" si="1"/>
        <v>2576</v>
      </c>
    </row>
    <row r="73" spans="2:6" x14ac:dyDescent="0.3">
      <c r="B73">
        <v>68</v>
      </c>
      <c r="C73">
        <f>SUMIFS(order_details[Quantity],order_details[ProductID],'EDA Q_9'!B73)</f>
        <v>799</v>
      </c>
      <c r="D73">
        <f>_xlfn.XLOOKUP(B73,products[ProductID],products[UnitPrice])</f>
        <v>12.5</v>
      </c>
      <c r="E73">
        <f>_xlfn.XLOOKUP(B73,products[ProductID],products[UnitsInStock])</f>
        <v>6</v>
      </c>
      <c r="F73">
        <f t="shared" si="1"/>
        <v>9987.5</v>
      </c>
    </row>
    <row r="74" spans="2:6" x14ac:dyDescent="0.3">
      <c r="B74">
        <v>69</v>
      </c>
      <c r="C74">
        <f>SUMIFS(order_details[Quantity],order_details[ProductID],'EDA Q_9'!B74)</f>
        <v>714</v>
      </c>
      <c r="D74">
        <f>_xlfn.XLOOKUP(B74,products[ProductID],products[UnitPrice])</f>
        <v>36</v>
      </c>
      <c r="E74">
        <f>_xlfn.XLOOKUP(B74,products[ProductID],products[UnitsInStock])</f>
        <v>26</v>
      </c>
      <c r="F74">
        <f t="shared" si="1"/>
        <v>25704</v>
      </c>
    </row>
    <row r="75" spans="2:6" x14ac:dyDescent="0.3">
      <c r="B75">
        <v>70</v>
      </c>
      <c r="C75">
        <f>SUMIFS(order_details[Quantity],order_details[ProductID],'EDA Q_9'!B75)</f>
        <v>817</v>
      </c>
      <c r="D75">
        <f>_xlfn.XLOOKUP(B75,products[ProductID],products[UnitPrice])</f>
        <v>15</v>
      </c>
      <c r="E75">
        <f>_xlfn.XLOOKUP(B75,products[ProductID],products[UnitsInStock])</f>
        <v>15</v>
      </c>
      <c r="F75">
        <f t="shared" si="1"/>
        <v>12255</v>
      </c>
    </row>
    <row r="76" spans="2:6" x14ac:dyDescent="0.3">
      <c r="B76">
        <v>71</v>
      </c>
      <c r="C76">
        <f>SUMIFS(order_details[Quantity],order_details[ProductID],'EDA Q_9'!B76)</f>
        <v>1057</v>
      </c>
      <c r="D76">
        <f>_xlfn.XLOOKUP(B76,products[ProductID],products[UnitPrice])</f>
        <v>21.5</v>
      </c>
      <c r="E76">
        <f>_xlfn.XLOOKUP(B76,products[ProductID],products[UnitsInStock])</f>
        <v>26</v>
      </c>
      <c r="F76">
        <f t="shared" si="1"/>
        <v>22725.5</v>
      </c>
    </row>
    <row r="77" spans="2:6" x14ac:dyDescent="0.3">
      <c r="B77">
        <v>72</v>
      </c>
      <c r="C77">
        <f>SUMIFS(order_details[Quantity],order_details[ProductID],'EDA Q_9'!B77)</f>
        <v>806</v>
      </c>
      <c r="D77">
        <f>_xlfn.XLOOKUP(B77,products[ProductID],products[UnitPrice])</f>
        <v>34.799999999999997</v>
      </c>
      <c r="E77">
        <f>_xlfn.XLOOKUP(B77,products[ProductID],products[UnitsInStock])</f>
        <v>14</v>
      </c>
      <c r="F77">
        <f t="shared" si="1"/>
        <v>28048.799999999999</v>
      </c>
    </row>
    <row r="78" spans="2:6" x14ac:dyDescent="0.3">
      <c r="B78">
        <v>73</v>
      </c>
      <c r="C78">
        <f>SUMIFS(order_details[Quantity],order_details[ProductID],'EDA Q_9'!B78)</f>
        <v>293</v>
      </c>
      <c r="D78">
        <f>_xlfn.XLOOKUP(B78,products[ProductID],products[UnitPrice])</f>
        <v>15</v>
      </c>
      <c r="E78">
        <f>_xlfn.XLOOKUP(B78,products[ProductID],products[UnitsInStock])</f>
        <v>101</v>
      </c>
      <c r="F78">
        <f t="shared" si="1"/>
        <v>4395</v>
      </c>
    </row>
    <row r="79" spans="2:6" x14ac:dyDescent="0.3">
      <c r="B79">
        <v>74</v>
      </c>
      <c r="C79">
        <f>SUMIFS(order_details[Quantity],order_details[ProductID],'EDA Q_9'!B79)</f>
        <v>297</v>
      </c>
      <c r="D79">
        <f>_xlfn.XLOOKUP(B79,products[ProductID],products[UnitPrice])</f>
        <v>10</v>
      </c>
      <c r="E79">
        <f>_xlfn.XLOOKUP(B79,products[ProductID],products[UnitsInStock])</f>
        <v>4</v>
      </c>
      <c r="F79">
        <f t="shared" si="1"/>
        <v>2970</v>
      </c>
    </row>
    <row r="80" spans="2:6" x14ac:dyDescent="0.3">
      <c r="B80">
        <v>75</v>
      </c>
      <c r="C80">
        <f>SUMIFS(order_details[Quantity],order_details[ProductID],'EDA Q_9'!B80)</f>
        <v>1155</v>
      </c>
      <c r="D80">
        <f>_xlfn.XLOOKUP(B80,products[ProductID],products[UnitPrice])</f>
        <v>7.75</v>
      </c>
      <c r="E80">
        <f>_xlfn.XLOOKUP(B80,products[ProductID],products[UnitsInStock])</f>
        <v>125</v>
      </c>
      <c r="F80">
        <f t="shared" si="1"/>
        <v>8951.25</v>
      </c>
    </row>
    <row r="81" spans="2:6" x14ac:dyDescent="0.3">
      <c r="B81">
        <v>76</v>
      </c>
      <c r="C81">
        <f>SUMIFS(order_details[Quantity],order_details[ProductID],'EDA Q_9'!B81)</f>
        <v>981</v>
      </c>
      <c r="D81">
        <f>_xlfn.XLOOKUP(B81,products[ProductID],products[UnitPrice])</f>
        <v>18</v>
      </c>
      <c r="E81">
        <f>_xlfn.XLOOKUP(B81,products[ProductID],products[UnitsInStock])</f>
        <v>57</v>
      </c>
      <c r="F81">
        <f t="shared" si="1"/>
        <v>17658</v>
      </c>
    </row>
    <row r="82" spans="2:6" x14ac:dyDescent="0.3">
      <c r="B82">
        <v>77</v>
      </c>
      <c r="C82">
        <f>SUMIFS(order_details[Quantity],order_details[ProductID],'EDA Q_9'!B82)</f>
        <v>791</v>
      </c>
      <c r="D82">
        <f>_xlfn.XLOOKUP(B82,products[ProductID],products[UnitPrice])</f>
        <v>13</v>
      </c>
      <c r="E82">
        <f>_xlfn.XLOOKUP(B82,products[ProductID],products[UnitsInStock])</f>
        <v>32</v>
      </c>
      <c r="F82">
        <f t="shared" si="1"/>
        <v>10283</v>
      </c>
    </row>
    <row r="83" spans="2:6" x14ac:dyDescent="0.3">
      <c r="B83" t="s">
        <v>1152</v>
      </c>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05FE6-5217-46BD-834F-8560D174F568}">
  <dimension ref="B2:M34"/>
  <sheetViews>
    <sheetView topLeftCell="B1" workbookViewId="0">
      <selection activeCell="G8" sqref="G8"/>
    </sheetView>
  </sheetViews>
  <sheetFormatPr defaultRowHeight="14.4" x14ac:dyDescent="0.3"/>
  <cols>
    <col min="1" max="2" width="12.5546875" bestFit="1" customWidth="1"/>
    <col min="3" max="3" width="14.88671875" bestFit="1" customWidth="1"/>
    <col min="4" max="4" width="16.77734375" bestFit="1" customWidth="1"/>
    <col min="7" max="7" width="12.21875" customWidth="1"/>
    <col min="8" max="8" width="16.6640625" customWidth="1"/>
  </cols>
  <sheetData>
    <row r="2" spans="2:13" x14ac:dyDescent="0.3">
      <c r="C2" s="26"/>
      <c r="D2" s="26"/>
      <c r="E2" s="26"/>
      <c r="F2" s="26"/>
      <c r="G2" s="26"/>
      <c r="H2" s="26"/>
      <c r="I2" s="26"/>
      <c r="J2" s="26"/>
      <c r="K2" s="26"/>
      <c r="L2" s="26"/>
      <c r="M2" s="26"/>
    </row>
    <row r="3" spans="2:13" ht="21" x14ac:dyDescent="0.3">
      <c r="C3" s="52" t="s">
        <v>1215</v>
      </c>
      <c r="D3" s="26"/>
      <c r="E3" s="26"/>
      <c r="F3" s="26"/>
      <c r="G3" s="26"/>
      <c r="H3" s="26"/>
      <c r="I3" s="26"/>
      <c r="J3" s="26"/>
      <c r="K3" s="26"/>
      <c r="L3" s="26"/>
      <c r="M3" s="26"/>
    </row>
    <row r="4" spans="2:13" x14ac:dyDescent="0.3">
      <c r="C4" s="26"/>
      <c r="D4" s="26"/>
      <c r="E4" s="26"/>
      <c r="F4" s="26"/>
      <c r="G4" s="26"/>
      <c r="H4" s="26"/>
      <c r="I4" s="26"/>
      <c r="J4" s="26"/>
      <c r="K4" s="26"/>
      <c r="L4" s="26"/>
      <c r="M4" s="26"/>
    </row>
    <row r="7" spans="2:13" x14ac:dyDescent="0.3">
      <c r="B7" s="4" t="s">
        <v>1151</v>
      </c>
      <c r="C7" t="s">
        <v>1189</v>
      </c>
      <c r="D7" t="s">
        <v>1156</v>
      </c>
      <c r="G7" t="s">
        <v>1216</v>
      </c>
      <c r="H7" t="s">
        <v>1189</v>
      </c>
    </row>
    <row r="8" spans="2:13" x14ac:dyDescent="0.3">
      <c r="B8" s="5">
        <v>1994</v>
      </c>
      <c r="C8">
        <v>7381</v>
      </c>
      <c r="D8">
        <v>162844.33999999997</v>
      </c>
      <c r="G8">
        <v>1994</v>
      </c>
      <c r="H8">
        <v>7381</v>
      </c>
    </row>
    <row r="9" spans="2:13" x14ac:dyDescent="0.3">
      <c r="B9" s="12" t="s">
        <v>1202</v>
      </c>
      <c r="C9">
        <v>1462</v>
      </c>
      <c r="D9">
        <v>27861.894999999997</v>
      </c>
      <c r="G9" t="s">
        <v>1202</v>
      </c>
      <c r="H9">
        <v>1462</v>
      </c>
    </row>
    <row r="10" spans="2:13" x14ac:dyDescent="0.3">
      <c r="B10" s="12" t="s">
        <v>1203</v>
      </c>
      <c r="C10">
        <v>1322</v>
      </c>
      <c r="D10">
        <v>25485.275000000005</v>
      </c>
      <c r="G10" t="s">
        <v>1203</v>
      </c>
      <c r="H10">
        <v>1322</v>
      </c>
    </row>
    <row r="11" spans="2:13" x14ac:dyDescent="0.3">
      <c r="B11" s="12" t="s">
        <v>1204</v>
      </c>
      <c r="C11">
        <v>1124</v>
      </c>
      <c r="D11">
        <v>26381.399999999998</v>
      </c>
      <c r="G11" t="s">
        <v>1204</v>
      </c>
      <c r="H11">
        <v>1124</v>
      </c>
    </row>
    <row r="12" spans="2:13" x14ac:dyDescent="0.3">
      <c r="B12" s="12" t="s">
        <v>1205</v>
      </c>
      <c r="C12">
        <v>1669</v>
      </c>
      <c r="D12">
        <v>35931.724999999991</v>
      </c>
      <c r="G12" t="s">
        <v>1205</v>
      </c>
      <c r="H12">
        <v>1669</v>
      </c>
    </row>
    <row r="13" spans="2:13" x14ac:dyDescent="0.3">
      <c r="B13" s="12" t="s">
        <v>1206</v>
      </c>
      <c r="C13">
        <v>1804</v>
      </c>
      <c r="D13">
        <v>47184.044999999998</v>
      </c>
      <c r="G13" t="s">
        <v>1206</v>
      </c>
      <c r="H13">
        <v>1804</v>
      </c>
    </row>
    <row r="14" spans="2:13" x14ac:dyDescent="0.3">
      <c r="B14" s="5">
        <v>1995</v>
      </c>
      <c r="C14">
        <v>25007</v>
      </c>
      <c r="D14">
        <v>590926.40499999991</v>
      </c>
      <c r="G14">
        <v>1995</v>
      </c>
      <c r="H14">
        <v>25007</v>
      </c>
    </row>
    <row r="15" spans="2:13" x14ac:dyDescent="0.3">
      <c r="B15" s="12" t="s">
        <v>1207</v>
      </c>
      <c r="C15">
        <v>2200</v>
      </c>
      <c r="D15">
        <v>45239.630000000012</v>
      </c>
      <c r="G15" t="s">
        <v>1207</v>
      </c>
      <c r="H15">
        <v>2200</v>
      </c>
    </row>
    <row r="16" spans="2:13" x14ac:dyDescent="0.3">
      <c r="B16" s="12" t="s">
        <v>1208</v>
      </c>
      <c r="C16">
        <v>1951</v>
      </c>
      <c r="D16">
        <v>52540.245000000003</v>
      </c>
      <c r="G16" t="s">
        <v>1208</v>
      </c>
      <c r="H16">
        <v>1951</v>
      </c>
    </row>
    <row r="17" spans="2:8" x14ac:dyDescent="0.3">
      <c r="B17" s="12" t="s">
        <v>1209</v>
      </c>
      <c r="C17">
        <v>2582</v>
      </c>
      <c r="D17">
        <v>47201.460000000006</v>
      </c>
      <c r="G17" t="s">
        <v>1209</v>
      </c>
      <c r="H17">
        <v>2582</v>
      </c>
    </row>
    <row r="18" spans="2:8" x14ac:dyDescent="0.3">
      <c r="B18" s="12" t="s">
        <v>1210</v>
      </c>
      <c r="C18">
        <v>1622</v>
      </c>
      <c r="D18">
        <v>35124.514999999999</v>
      </c>
      <c r="G18" t="s">
        <v>1210</v>
      </c>
      <c r="H18">
        <v>1622</v>
      </c>
    </row>
    <row r="19" spans="2:8" x14ac:dyDescent="0.3">
      <c r="B19" s="12" t="s">
        <v>1211</v>
      </c>
      <c r="C19">
        <v>2060</v>
      </c>
      <c r="D19">
        <v>56455.657499999987</v>
      </c>
      <c r="G19" t="s">
        <v>1211</v>
      </c>
      <c r="H19">
        <v>2060</v>
      </c>
    </row>
    <row r="20" spans="2:8" x14ac:dyDescent="0.3">
      <c r="B20" s="12" t="s">
        <v>1212</v>
      </c>
      <c r="C20">
        <v>2164</v>
      </c>
      <c r="D20">
        <v>53781.29</v>
      </c>
      <c r="G20" t="s">
        <v>1212</v>
      </c>
      <c r="H20">
        <v>2164</v>
      </c>
    </row>
    <row r="21" spans="2:8" x14ac:dyDescent="0.3">
      <c r="B21" s="12" t="s">
        <v>1213</v>
      </c>
      <c r="C21">
        <v>1635</v>
      </c>
      <c r="D21">
        <v>36362.802500000005</v>
      </c>
      <c r="G21" t="s">
        <v>1213</v>
      </c>
      <c r="H21">
        <v>1635</v>
      </c>
    </row>
    <row r="22" spans="2:8" x14ac:dyDescent="0.3">
      <c r="B22" s="12" t="s">
        <v>1202</v>
      </c>
      <c r="C22">
        <v>2054</v>
      </c>
      <c r="D22">
        <v>51020.857499999998</v>
      </c>
      <c r="G22" t="s">
        <v>1202</v>
      </c>
      <c r="H22">
        <v>2054</v>
      </c>
    </row>
    <row r="23" spans="2:8" x14ac:dyDescent="0.3">
      <c r="B23" s="12" t="s">
        <v>1203</v>
      </c>
      <c r="C23">
        <v>1861</v>
      </c>
      <c r="D23">
        <v>47287.67</v>
      </c>
      <c r="G23" t="s">
        <v>1203</v>
      </c>
      <c r="H23">
        <v>1861</v>
      </c>
    </row>
    <row r="24" spans="2:8" x14ac:dyDescent="0.3">
      <c r="B24" s="12" t="s">
        <v>1204</v>
      </c>
      <c r="C24">
        <v>2343</v>
      </c>
      <c r="D24">
        <v>55629.242499999993</v>
      </c>
      <c r="G24" t="s">
        <v>1204</v>
      </c>
      <c r="H24">
        <v>2343</v>
      </c>
    </row>
    <row r="25" spans="2:8" x14ac:dyDescent="0.3">
      <c r="B25" s="12" t="s">
        <v>1205</v>
      </c>
      <c r="C25">
        <v>2657</v>
      </c>
      <c r="D25">
        <v>66461.426000000007</v>
      </c>
      <c r="G25" t="s">
        <v>1205</v>
      </c>
      <c r="H25">
        <v>2657</v>
      </c>
    </row>
    <row r="26" spans="2:8" x14ac:dyDescent="0.3">
      <c r="B26" s="12" t="s">
        <v>1206</v>
      </c>
      <c r="C26">
        <v>1878</v>
      </c>
      <c r="D26">
        <v>43821.608999999989</v>
      </c>
      <c r="G26" t="s">
        <v>1206</v>
      </c>
      <c r="H26">
        <v>1878</v>
      </c>
    </row>
    <row r="27" spans="2:8" x14ac:dyDescent="0.3">
      <c r="B27" s="5">
        <v>1996</v>
      </c>
      <c r="C27">
        <v>18929</v>
      </c>
      <c r="D27">
        <v>512022.29450000008</v>
      </c>
      <c r="G27">
        <v>1996</v>
      </c>
      <c r="H27">
        <v>18929</v>
      </c>
    </row>
    <row r="28" spans="2:8" x14ac:dyDescent="0.3">
      <c r="B28" s="12" t="s">
        <v>1207</v>
      </c>
      <c r="C28">
        <v>2682</v>
      </c>
      <c r="D28">
        <v>71398.42849999998</v>
      </c>
      <c r="G28" t="s">
        <v>1207</v>
      </c>
      <c r="H28">
        <v>2682</v>
      </c>
    </row>
    <row r="29" spans="2:8" x14ac:dyDescent="0.3">
      <c r="B29" s="12" t="s">
        <v>1208</v>
      </c>
      <c r="C29">
        <v>3293</v>
      </c>
      <c r="D29">
        <v>90117.71050000003</v>
      </c>
      <c r="G29" t="s">
        <v>1208</v>
      </c>
      <c r="H29">
        <v>3293</v>
      </c>
    </row>
    <row r="30" spans="2:8" x14ac:dyDescent="0.3">
      <c r="B30" s="12" t="s">
        <v>1209</v>
      </c>
      <c r="C30">
        <v>3288</v>
      </c>
      <c r="D30">
        <v>103519.68749999999</v>
      </c>
      <c r="G30" t="s">
        <v>1209</v>
      </c>
      <c r="H30">
        <v>3288</v>
      </c>
    </row>
    <row r="31" spans="2:8" x14ac:dyDescent="0.3">
      <c r="B31" s="12" t="s">
        <v>1210</v>
      </c>
      <c r="C31">
        <v>4065</v>
      </c>
      <c r="D31">
        <v>104854.15500000001</v>
      </c>
      <c r="G31" t="s">
        <v>1210</v>
      </c>
      <c r="H31">
        <v>4065</v>
      </c>
    </row>
    <row r="32" spans="2:8" x14ac:dyDescent="0.3">
      <c r="B32" s="12" t="s">
        <v>1211</v>
      </c>
      <c r="C32">
        <v>4957</v>
      </c>
      <c r="D32">
        <v>129247.2525</v>
      </c>
      <c r="G32" t="s">
        <v>1211</v>
      </c>
      <c r="H32">
        <v>4957</v>
      </c>
    </row>
    <row r="33" spans="2:8" x14ac:dyDescent="0.3">
      <c r="B33" s="12" t="s">
        <v>1212</v>
      </c>
      <c r="C33">
        <v>644</v>
      </c>
      <c r="D33">
        <v>12885.0605</v>
      </c>
      <c r="G33" t="s">
        <v>1212</v>
      </c>
      <c r="H33">
        <v>644</v>
      </c>
    </row>
    <row r="34" spans="2:8" x14ac:dyDescent="0.3">
      <c r="B34" s="5" t="s">
        <v>1152</v>
      </c>
      <c r="C34">
        <v>51317</v>
      </c>
      <c r="D34">
        <v>1265793.0394999997</v>
      </c>
    </row>
  </sheetData>
  <pageMargins left="0.7" right="0.7" top="0.75" bottom="0.75" header="0.3" footer="0.3"/>
  <drawing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C97F6-4022-403C-8D35-3AD7111FBD9F}">
  <dimension ref="B2:T25"/>
  <sheetViews>
    <sheetView topLeftCell="L19" workbookViewId="0">
      <selection activeCell="AE25" sqref="AE25"/>
    </sheetView>
  </sheetViews>
  <sheetFormatPr defaultRowHeight="14.4" x14ac:dyDescent="0.3"/>
  <cols>
    <col min="1" max="1" width="12.5546875" bestFit="1" customWidth="1"/>
    <col min="2" max="2" width="17.21875" bestFit="1" customWidth="1"/>
    <col min="3" max="3" width="13.6640625" bestFit="1" customWidth="1"/>
    <col min="4" max="4" width="18.44140625" bestFit="1" customWidth="1"/>
    <col min="5" max="5" width="15.109375" bestFit="1" customWidth="1"/>
    <col min="6" max="6" width="14.77734375" bestFit="1" customWidth="1"/>
    <col min="8" max="8" width="16.77734375" customWidth="1"/>
    <col min="9" max="9" width="20.109375" customWidth="1"/>
    <col min="19" max="19" width="16.77734375" customWidth="1"/>
    <col min="20" max="20" width="15.44140625" customWidth="1"/>
  </cols>
  <sheetData>
    <row r="2" spans="2:20" x14ac:dyDescent="0.3">
      <c r="B2" s="6"/>
      <c r="C2" s="6"/>
      <c r="D2" s="6"/>
      <c r="E2" s="6"/>
      <c r="F2" s="6"/>
      <c r="G2" s="6"/>
      <c r="H2" s="6"/>
      <c r="I2" s="6"/>
    </row>
    <row r="3" spans="2:20" ht="21" x14ac:dyDescent="0.3">
      <c r="B3" s="6"/>
      <c r="C3" s="6"/>
      <c r="D3" s="53" t="s">
        <v>1222</v>
      </c>
      <c r="E3" s="6"/>
      <c r="F3" s="6"/>
      <c r="G3" s="6"/>
      <c r="H3" s="6"/>
      <c r="I3" s="6"/>
    </row>
    <row r="4" spans="2:20" x14ac:dyDescent="0.3">
      <c r="B4" s="6"/>
      <c r="C4" s="6"/>
      <c r="D4" s="6"/>
      <c r="E4" s="6"/>
      <c r="F4" s="6"/>
      <c r="G4" s="6"/>
      <c r="H4" s="6"/>
      <c r="I4" s="6"/>
    </row>
    <row r="7" spans="2:20" x14ac:dyDescent="0.3">
      <c r="B7" s="4" t="s">
        <v>1221</v>
      </c>
      <c r="C7" t="s">
        <v>1223</v>
      </c>
      <c r="D7" t="s">
        <v>1218</v>
      </c>
      <c r="E7" t="s">
        <v>1219</v>
      </c>
      <c r="F7" t="s">
        <v>1220</v>
      </c>
      <c r="H7" t="s">
        <v>1221</v>
      </c>
      <c r="I7" t="s">
        <v>1218</v>
      </c>
      <c r="S7" s="20" t="s">
        <v>1221</v>
      </c>
      <c r="T7" t="s">
        <v>1223</v>
      </c>
    </row>
    <row r="8" spans="2:20" x14ac:dyDescent="0.3">
      <c r="B8" s="5" t="s">
        <v>1013</v>
      </c>
      <c r="C8">
        <v>8</v>
      </c>
      <c r="D8">
        <v>33.831249999999997</v>
      </c>
      <c r="E8">
        <v>62.5</v>
      </c>
      <c r="F8">
        <v>7</v>
      </c>
      <c r="H8" t="s">
        <v>1013</v>
      </c>
      <c r="I8">
        <v>33.831249999999997</v>
      </c>
      <c r="S8" s="13" t="s">
        <v>1013</v>
      </c>
      <c r="T8">
        <v>8</v>
      </c>
    </row>
    <row r="9" spans="2:20" x14ac:dyDescent="0.3">
      <c r="B9" s="5" t="s">
        <v>159</v>
      </c>
      <c r="C9">
        <v>1</v>
      </c>
      <c r="D9">
        <v>4.5</v>
      </c>
      <c r="E9">
        <v>4.5</v>
      </c>
      <c r="F9">
        <v>4.5</v>
      </c>
      <c r="H9" t="s">
        <v>159</v>
      </c>
      <c r="I9">
        <v>4.5</v>
      </c>
      <c r="S9" s="14" t="s">
        <v>159</v>
      </c>
      <c r="T9">
        <v>1</v>
      </c>
    </row>
    <row r="10" spans="2:20" x14ac:dyDescent="0.3">
      <c r="B10" s="5" t="s">
        <v>120</v>
      </c>
      <c r="C10">
        <v>4</v>
      </c>
      <c r="D10">
        <v>27.3125</v>
      </c>
      <c r="E10">
        <v>49.3</v>
      </c>
      <c r="F10">
        <v>7.45</v>
      </c>
      <c r="H10" t="s">
        <v>120</v>
      </c>
      <c r="I10">
        <v>27.3125</v>
      </c>
      <c r="S10" s="13" t="s">
        <v>120</v>
      </c>
      <c r="T10">
        <v>4</v>
      </c>
    </row>
    <row r="11" spans="2:20" x14ac:dyDescent="0.3">
      <c r="B11" s="5" t="s">
        <v>573</v>
      </c>
      <c r="C11">
        <v>2</v>
      </c>
      <c r="D11">
        <v>10.75</v>
      </c>
      <c r="E11">
        <v>12</v>
      </c>
      <c r="F11">
        <v>9.5</v>
      </c>
      <c r="H11" t="s">
        <v>573</v>
      </c>
      <c r="I11">
        <v>10.75</v>
      </c>
      <c r="S11" s="14" t="s">
        <v>573</v>
      </c>
      <c r="T11">
        <v>2</v>
      </c>
    </row>
    <row r="12" spans="2:20" x14ac:dyDescent="0.3">
      <c r="B12" s="5" t="s">
        <v>669</v>
      </c>
      <c r="C12">
        <v>3</v>
      </c>
      <c r="D12">
        <v>18.083333333333332</v>
      </c>
      <c r="E12">
        <v>20</v>
      </c>
      <c r="F12">
        <v>16.25</v>
      </c>
      <c r="H12" t="s">
        <v>669</v>
      </c>
      <c r="I12">
        <v>18.083333333333332</v>
      </c>
      <c r="S12" s="13" t="s">
        <v>669</v>
      </c>
      <c r="T12">
        <v>3</v>
      </c>
    </row>
    <row r="13" spans="2:20" x14ac:dyDescent="0.3">
      <c r="B13" s="5" t="s">
        <v>95</v>
      </c>
      <c r="C13">
        <v>5</v>
      </c>
      <c r="D13">
        <v>76.75</v>
      </c>
      <c r="E13">
        <v>263.5</v>
      </c>
      <c r="F13">
        <v>13.25</v>
      </c>
      <c r="H13" t="s">
        <v>95</v>
      </c>
      <c r="I13">
        <v>76.75</v>
      </c>
      <c r="S13" s="14" t="s">
        <v>95</v>
      </c>
      <c r="T13">
        <v>5</v>
      </c>
    </row>
    <row r="14" spans="2:20" x14ac:dyDescent="0.3">
      <c r="B14" s="5" t="s">
        <v>47</v>
      </c>
      <c r="C14">
        <v>9</v>
      </c>
      <c r="D14">
        <v>37.601111111111109</v>
      </c>
      <c r="E14">
        <v>123.79</v>
      </c>
      <c r="F14">
        <v>7.75</v>
      </c>
      <c r="H14" t="s">
        <v>47</v>
      </c>
      <c r="I14">
        <v>37.601111111111109</v>
      </c>
      <c r="S14" s="13" t="s">
        <v>47</v>
      </c>
      <c r="T14">
        <v>9</v>
      </c>
    </row>
    <row r="15" spans="2:20" x14ac:dyDescent="0.3">
      <c r="B15" s="5" t="s">
        <v>242</v>
      </c>
      <c r="C15">
        <v>5</v>
      </c>
      <c r="D15">
        <v>27.360000000000003</v>
      </c>
      <c r="E15">
        <v>38</v>
      </c>
      <c r="F15">
        <v>12.5</v>
      </c>
      <c r="H15" t="s">
        <v>242</v>
      </c>
      <c r="I15">
        <v>27.360000000000003</v>
      </c>
      <c r="S15" s="14" t="s">
        <v>242</v>
      </c>
      <c r="T15">
        <v>5</v>
      </c>
    </row>
    <row r="16" spans="2:20" x14ac:dyDescent="0.3">
      <c r="B16" s="5" t="s">
        <v>990</v>
      </c>
      <c r="C16">
        <v>6</v>
      </c>
      <c r="D16">
        <v>30.458333333333332</v>
      </c>
      <c r="E16">
        <v>97</v>
      </c>
      <c r="F16">
        <v>6</v>
      </c>
      <c r="H16" t="s">
        <v>990</v>
      </c>
      <c r="I16">
        <v>30.458333333333332</v>
      </c>
      <c r="S16" s="13" t="s">
        <v>990</v>
      </c>
      <c r="T16">
        <v>6</v>
      </c>
    </row>
    <row r="17" spans="2:20" x14ac:dyDescent="0.3">
      <c r="B17" s="5" t="s">
        <v>1106</v>
      </c>
      <c r="C17">
        <v>2</v>
      </c>
      <c r="D17">
        <v>11.125</v>
      </c>
      <c r="E17">
        <v>12.75</v>
      </c>
      <c r="F17">
        <v>9.5</v>
      </c>
      <c r="H17" t="s">
        <v>1106</v>
      </c>
      <c r="I17">
        <v>11.125</v>
      </c>
      <c r="S17" s="14" t="s">
        <v>1106</v>
      </c>
      <c r="T17">
        <v>2</v>
      </c>
    </row>
    <row r="18" spans="2:20" x14ac:dyDescent="0.3">
      <c r="B18" s="5" t="s">
        <v>551</v>
      </c>
      <c r="C18">
        <v>3</v>
      </c>
      <c r="D18">
        <v>20</v>
      </c>
      <c r="E18">
        <v>36</v>
      </c>
      <c r="F18">
        <v>2.5</v>
      </c>
      <c r="H18" t="s">
        <v>551</v>
      </c>
      <c r="I18">
        <v>20</v>
      </c>
      <c r="S18" s="13" t="s">
        <v>551</v>
      </c>
      <c r="T18">
        <v>3</v>
      </c>
    </row>
    <row r="19" spans="2:20" x14ac:dyDescent="0.3">
      <c r="B19" s="5" t="s">
        <v>1092</v>
      </c>
      <c r="C19">
        <v>3</v>
      </c>
      <c r="D19">
        <v>26.483333333333334</v>
      </c>
      <c r="E19">
        <v>46</v>
      </c>
      <c r="F19">
        <v>14</v>
      </c>
      <c r="H19" t="s">
        <v>1092</v>
      </c>
      <c r="I19">
        <v>26.483333333333334</v>
      </c>
      <c r="S19" s="14" t="s">
        <v>1092</v>
      </c>
      <c r="T19">
        <v>3</v>
      </c>
    </row>
    <row r="20" spans="2:20" x14ac:dyDescent="0.3">
      <c r="B20" s="5" t="s">
        <v>103</v>
      </c>
      <c r="C20">
        <v>2</v>
      </c>
      <c r="D20">
        <v>29.5</v>
      </c>
      <c r="E20">
        <v>38</v>
      </c>
      <c r="F20">
        <v>21</v>
      </c>
      <c r="H20" t="s">
        <v>103</v>
      </c>
      <c r="I20">
        <v>29.5</v>
      </c>
      <c r="S20" s="13" t="s">
        <v>103</v>
      </c>
      <c r="T20">
        <v>2</v>
      </c>
    </row>
    <row r="21" spans="2:20" x14ac:dyDescent="0.3">
      <c r="B21" s="5" t="s">
        <v>79</v>
      </c>
      <c r="C21">
        <v>3</v>
      </c>
      <c r="D21">
        <v>20</v>
      </c>
      <c r="E21">
        <v>26</v>
      </c>
      <c r="F21">
        <v>15</v>
      </c>
      <c r="H21" t="s">
        <v>79</v>
      </c>
      <c r="I21">
        <v>20</v>
      </c>
      <c r="S21" s="14" t="s">
        <v>79</v>
      </c>
      <c r="T21">
        <v>3</v>
      </c>
    </row>
    <row r="22" spans="2:20" x14ac:dyDescent="0.3">
      <c r="B22" s="5" t="s">
        <v>1026</v>
      </c>
      <c r="C22">
        <v>2</v>
      </c>
      <c r="D22">
        <v>15</v>
      </c>
      <c r="E22">
        <v>21</v>
      </c>
      <c r="F22">
        <v>9</v>
      </c>
      <c r="H22" t="s">
        <v>1026</v>
      </c>
      <c r="I22">
        <v>15</v>
      </c>
      <c r="S22" s="13" t="s">
        <v>1026</v>
      </c>
      <c r="T22">
        <v>2</v>
      </c>
    </row>
    <row r="23" spans="2:20" x14ac:dyDescent="0.3">
      <c r="B23" s="5" t="s">
        <v>70</v>
      </c>
      <c r="C23">
        <v>7</v>
      </c>
      <c r="D23">
        <v>22.814285714285713</v>
      </c>
      <c r="E23">
        <v>81</v>
      </c>
      <c r="F23">
        <v>9.1999999999999993</v>
      </c>
      <c r="H23" t="s">
        <v>70</v>
      </c>
      <c r="I23">
        <v>22.814285714285713</v>
      </c>
      <c r="S23" s="14" t="s">
        <v>70</v>
      </c>
      <c r="T23">
        <v>7</v>
      </c>
    </row>
    <row r="24" spans="2:20" x14ac:dyDescent="0.3">
      <c r="B24" s="5" t="s">
        <v>280</v>
      </c>
      <c r="C24">
        <v>12</v>
      </c>
      <c r="D24">
        <v>20.870833333333334</v>
      </c>
      <c r="E24">
        <v>40</v>
      </c>
      <c r="F24">
        <v>9.65</v>
      </c>
      <c r="H24" t="s">
        <v>280</v>
      </c>
      <c r="I24">
        <v>20.870833333333334</v>
      </c>
      <c r="S24" s="13" t="s">
        <v>280</v>
      </c>
      <c r="T24">
        <v>12</v>
      </c>
    </row>
    <row r="25" spans="2:20" x14ac:dyDescent="0.3">
      <c r="B25" s="5" t="s">
        <v>1152</v>
      </c>
      <c r="C25">
        <v>77</v>
      </c>
      <c r="D25">
        <v>28.866363636363644</v>
      </c>
      <c r="E25">
        <v>263.5</v>
      </c>
      <c r="F25">
        <v>2.5</v>
      </c>
      <c r="H25" t="s">
        <v>1152</v>
      </c>
      <c r="I25">
        <v>28.866363636363644</v>
      </c>
    </row>
  </sheetData>
  <pageMargins left="0.7" right="0.7" top="0.75" bottom="0.75" header="0.3" footer="0.3"/>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16F3F-8E36-4DC3-BB0E-69A181B2A304}">
  <dimension ref="C2:L82"/>
  <sheetViews>
    <sheetView topLeftCell="G7" workbookViewId="0">
      <selection activeCell="R26" sqref="R26"/>
    </sheetView>
  </sheetViews>
  <sheetFormatPr defaultRowHeight="14.4" x14ac:dyDescent="0.3"/>
  <cols>
    <col min="3" max="3" width="11.33203125" customWidth="1"/>
    <col min="4" max="4" width="11.5546875" customWidth="1"/>
    <col min="5" max="5" width="12.21875" customWidth="1"/>
    <col min="6" max="6" width="34.5546875" bestFit="1" customWidth="1"/>
    <col min="7" max="7" width="15.6640625" customWidth="1"/>
    <col min="9" max="9" width="16.109375" bestFit="1" customWidth="1"/>
    <col min="10" max="10" width="17.6640625" bestFit="1" customWidth="1"/>
    <col min="11" max="11" width="16.109375" bestFit="1" customWidth="1"/>
    <col min="12" max="12" width="17.6640625" bestFit="1" customWidth="1"/>
  </cols>
  <sheetData>
    <row r="2" spans="3:12" x14ac:dyDescent="0.3">
      <c r="C2" s="10"/>
      <c r="D2" s="10"/>
      <c r="E2" s="10"/>
      <c r="F2" s="10"/>
      <c r="G2" s="10"/>
      <c r="H2" s="10"/>
      <c r="I2" s="10"/>
      <c r="J2" s="10"/>
      <c r="K2" s="10"/>
      <c r="L2" s="10"/>
    </row>
    <row r="3" spans="3:12" ht="20.399999999999999" x14ac:dyDescent="0.3">
      <c r="C3" s="10"/>
      <c r="D3" s="54" t="s">
        <v>1225</v>
      </c>
      <c r="E3" s="10"/>
      <c r="F3" s="10"/>
      <c r="G3" s="10"/>
      <c r="H3" s="10"/>
      <c r="I3" s="10"/>
      <c r="J3" s="10"/>
      <c r="K3" s="10"/>
      <c r="L3" s="10"/>
    </row>
    <row r="5" spans="3:12" x14ac:dyDescent="0.3">
      <c r="C5" t="s">
        <v>775</v>
      </c>
      <c r="D5" t="s">
        <v>805</v>
      </c>
      <c r="E5" t="s">
        <v>0</v>
      </c>
      <c r="F5" t="s">
        <v>1224</v>
      </c>
      <c r="G5" t="s">
        <v>1168</v>
      </c>
    </row>
    <row r="6" spans="3:12" x14ac:dyDescent="0.3">
      <c r="C6">
        <v>1</v>
      </c>
      <c r="D6">
        <v>1</v>
      </c>
      <c r="E6">
        <v>1</v>
      </c>
      <c r="F6" t="str">
        <f>_xlfn.XLOOKUP(D6,suppliers[SupplierID],suppliers[CompanyName])</f>
        <v>Exotic Liquids</v>
      </c>
      <c r="G6" t="str">
        <f>_xlfn.XLOOKUP(E6,categories[CategoryID],categories[CategoryName])</f>
        <v>Beverages</v>
      </c>
      <c r="I6" s="4" t="s">
        <v>1168</v>
      </c>
      <c r="J6" t="s">
        <v>1226</v>
      </c>
    </row>
    <row r="7" spans="3:12" x14ac:dyDescent="0.3">
      <c r="C7">
        <v>2</v>
      </c>
      <c r="D7">
        <v>1</v>
      </c>
      <c r="E7">
        <v>1</v>
      </c>
      <c r="F7" t="str">
        <f>_xlfn.XLOOKUP(D7,suppliers[SupplierID],suppliers[CompanyName])</f>
        <v>Exotic Liquids</v>
      </c>
      <c r="G7" t="str">
        <f>_xlfn.XLOOKUP(E7,categories[CategoryID],categories[CategoryName])</f>
        <v>Beverages</v>
      </c>
      <c r="I7" s="5" t="s">
        <v>3</v>
      </c>
      <c r="J7">
        <v>12</v>
      </c>
    </row>
    <row r="8" spans="3:12" x14ac:dyDescent="0.3">
      <c r="C8">
        <v>3</v>
      </c>
      <c r="D8">
        <v>1</v>
      </c>
      <c r="E8">
        <v>2</v>
      </c>
      <c r="F8" t="str">
        <f>_xlfn.XLOOKUP(D8,suppliers[SupplierID],suppliers[CompanyName])</f>
        <v>Exotic Liquids</v>
      </c>
      <c r="G8" t="str">
        <f>_xlfn.XLOOKUP(E8,categories[CategoryID],categories[CategoryName])</f>
        <v>Condiments</v>
      </c>
      <c r="I8" s="5" t="s">
        <v>5</v>
      </c>
      <c r="J8">
        <v>12</v>
      </c>
    </row>
    <row r="9" spans="3:12" x14ac:dyDescent="0.3">
      <c r="C9">
        <v>4</v>
      </c>
      <c r="D9">
        <v>2</v>
      </c>
      <c r="E9">
        <v>2</v>
      </c>
      <c r="F9" t="str">
        <f>_xlfn.XLOOKUP(D9,suppliers[SupplierID],suppliers[CompanyName])</f>
        <v>New Orleans Cajun Delights</v>
      </c>
      <c r="G9" t="str">
        <f>_xlfn.XLOOKUP(E9,categories[CategoryID],categories[CategoryName])</f>
        <v>Condiments</v>
      </c>
      <c r="I9" s="5" t="s">
        <v>7</v>
      </c>
      <c r="J9">
        <v>13</v>
      </c>
    </row>
    <row r="10" spans="3:12" x14ac:dyDescent="0.3">
      <c r="C10">
        <v>5</v>
      </c>
      <c r="D10">
        <v>2</v>
      </c>
      <c r="E10">
        <v>2</v>
      </c>
      <c r="F10" t="str">
        <f>_xlfn.XLOOKUP(D10,suppliers[SupplierID],suppliers[CompanyName])</f>
        <v>New Orleans Cajun Delights</v>
      </c>
      <c r="G10" t="str">
        <f>_xlfn.XLOOKUP(E10,categories[CategoryID],categories[CategoryName])</f>
        <v>Condiments</v>
      </c>
      <c r="I10" s="5" t="s">
        <v>9</v>
      </c>
      <c r="J10">
        <v>10</v>
      </c>
    </row>
    <row r="11" spans="3:12" x14ac:dyDescent="0.3">
      <c r="C11">
        <v>6</v>
      </c>
      <c r="D11">
        <v>3</v>
      </c>
      <c r="E11">
        <v>2</v>
      </c>
      <c r="F11" t="str">
        <f>_xlfn.XLOOKUP(D11,suppliers[SupplierID],suppliers[CompanyName])</f>
        <v>Grandma Kelly's Homestead</v>
      </c>
      <c r="G11" t="str">
        <f>_xlfn.XLOOKUP(E11,categories[CategoryID],categories[CategoryName])</f>
        <v>Condiments</v>
      </c>
      <c r="I11" s="5" t="s">
        <v>11</v>
      </c>
      <c r="J11">
        <v>7</v>
      </c>
    </row>
    <row r="12" spans="3:12" x14ac:dyDescent="0.3">
      <c r="C12">
        <v>7</v>
      </c>
      <c r="D12">
        <v>3</v>
      </c>
      <c r="E12">
        <v>7</v>
      </c>
      <c r="F12" t="str">
        <f>_xlfn.XLOOKUP(D12,suppliers[SupplierID],suppliers[CompanyName])</f>
        <v>Grandma Kelly's Homestead</v>
      </c>
      <c r="G12" t="str">
        <f>_xlfn.XLOOKUP(E12,categories[CategoryID],categories[CategoryName])</f>
        <v>Produce</v>
      </c>
      <c r="I12" s="5" t="s">
        <v>13</v>
      </c>
      <c r="J12">
        <v>6</v>
      </c>
    </row>
    <row r="13" spans="3:12" x14ac:dyDescent="0.3">
      <c r="C13">
        <v>8</v>
      </c>
      <c r="D13">
        <v>3</v>
      </c>
      <c r="E13">
        <v>2</v>
      </c>
      <c r="F13" t="str">
        <f>_xlfn.XLOOKUP(D13,suppliers[SupplierID],suppliers[CompanyName])</f>
        <v>Grandma Kelly's Homestead</v>
      </c>
      <c r="G13" t="str">
        <f>_xlfn.XLOOKUP(E13,categories[CategoryID],categories[CategoryName])</f>
        <v>Condiments</v>
      </c>
      <c r="I13" s="5" t="s">
        <v>15</v>
      </c>
      <c r="J13">
        <v>5</v>
      </c>
    </row>
    <row r="14" spans="3:12" x14ac:dyDescent="0.3">
      <c r="C14">
        <v>9</v>
      </c>
      <c r="D14">
        <v>4</v>
      </c>
      <c r="E14">
        <v>6</v>
      </c>
      <c r="F14" t="str">
        <f>_xlfn.XLOOKUP(D14,suppliers[SupplierID],suppliers[CompanyName])</f>
        <v>Tokyo Traders</v>
      </c>
      <c r="G14" t="str">
        <f>_xlfn.XLOOKUP(E14,categories[CategoryID],categories[CategoryName])</f>
        <v>Meat/Poultry</v>
      </c>
      <c r="I14" s="5" t="s">
        <v>17</v>
      </c>
      <c r="J14">
        <v>12</v>
      </c>
    </row>
    <row r="15" spans="3:12" x14ac:dyDescent="0.3">
      <c r="C15">
        <v>10</v>
      </c>
      <c r="D15">
        <v>4</v>
      </c>
      <c r="E15">
        <v>8</v>
      </c>
      <c r="F15" t="str">
        <f>_xlfn.XLOOKUP(D15,suppliers[SupplierID],suppliers[CompanyName])</f>
        <v>Tokyo Traders</v>
      </c>
      <c r="G15" t="str">
        <f>_xlfn.XLOOKUP(E15,categories[CategoryID],categories[CategoryName])</f>
        <v>Seafood</v>
      </c>
      <c r="I15" s="5" t="s">
        <v>1152</v>
      </c>
      <c r="J15">
        <v>77</v>
      </c>
    </row>
    <row r="16" spans="3:12" x14ac:dyDescent="0.3">
      <c r="C16">
        <v>11</v>
      </c>
      <c r="D16">
        <v>5</v>
      </c>
      <c r="E16">
        <v>4</v>
      </c>
      <c r="F16" t="str">
        <f>_xlfn.XLOOKUP(D16,suppliers[SupplierID],suppliers[CompanyName])</f>
        <v>Cooperativa de Quesos 'Las Cabras'</v>
      </c>
      <c r="G16" t="str">
        <f>_xlfn.XLOOKUP(E16,categories[CategoryID],categories[CategoryName])</f>
        <v>Dairy Products</v>
      </c>
    </row>
    <row r="17" spans="3:7" x14ac:dyDescent="0.3">
      <c r="C17">
        <v>12</v>
      </c>
      <c r="D17">
        <v>5</v>
      </c>
      <c r="E17">
        <v>4</v>
      </c>
      <c r="F17" t="str">
        <f>_xlfn.XLOOKUP(D17,suppliers[SupplierID],suppliers[CompanyName])</f>
        <v>Cooperativa de Quesos 'Las Cabras'</v>
      </c>
      <c r="G17" t="str">
        <f>_xlfn.XLOOKUP(E17,categories[CategoryID],categories[CategoryName])</f>
        <v>Dairy Products</v>
      </c>
    </row>
    <row r="18" spans="3:7" x14ac:dyDescent="0.3">
      <c r="C18">
        <v>13</v>
      </c>
      <c r="D18">
        <v>6</v>
      </c>
      <c r="E18">
        <v>8</v>
      </c>
      <c r="F18" t="str">
        <f>_xlfn.XLOOKUP(D18,suppliers[SupplierID],suppliers[CompanyName])</f>
        <v>Mayumi's</v>
      </c>
      <c r="G18" t="str">
        <f>_xlfn.XLOOKUP(E18,categories[CategoryID],categories[CategoryName])</f>
        <v>Seafood</v>
      </c>
    </row>
    <row r="19" spans="3:7" x14ac:dyDescent="0.3">
      <c r="C19">
        <v>14</v>
      </c>
      <c r="D19">
        <v>6</v>
      </c>
      <c r="E19">
        <v>7</v>
      </c>
      <c r="F19" t="str">
        <f>_xlfn.XLOOKUP(D19,suppliers[SupplierID],suppliers[CompanyName])</f>
        <v>Mayumi's</v>
      </c>
      <c r="G19" t="str">
        <f>_xlfn.XLOOKUP(E19,categories[CategoryID],categories[CategoryName])</f>
        <v>Produce</v>
      </c>
    </row>
    <row r="20" spans="3:7" x14ac:dyDescent="0.3">
      <c r="C20">
        <v>15</v>
      </c>
      <c r="D20">
        <v>6</v>
      </c>
      <c r="E20">
        <v>2</v>
      </c>
      <c r="F20" t="str">
        <f>_xlfn.XLOOKUP(D20,suppliers[SupplierID],suppliers[CompanyName])</f>
        <v>Mayumi's</v>
      </c>
      <c r="G20" t="str">
        <f>_xlfn.XLOOKUP(E20,categories[CategoryID],categories[CategoryName])</f>
        <v>Condiments</v>
      </c>
    </row>
    <row r="21" spans="3:7" x14ac:dyDescent="0.3">
      <c r="C21">
        <v>16</v>
      </c>
      <c r="D21">
        <v>7</v>
      </c>
      <c r="E21">
        <v>3</v>
      </c>
      <c r="F21" t="str">
        <f>_xlfn.XLOOKUP(D21,suppliers[SupplierID],suppliers[CompanyName])</f>
        <v>Pavlova, Ltd.</v>
      </c>
      <c r="G21" t="str">
        <f>_xlfn.XLOOKUP(E21,categories[CategoryID],categories[CategoryName])</f>
        <v>Confections</v>
      </c>
    </row>
    <row r="22" spans="3:7" x14ac:dyDescent="0.3">
      <c r="C22">
        <v>17</v>
      </c>
      <c r="D22">
        <v>7</v>
      </c>
      <c r="E22">
        <v>6</v>
      </c>
      <c r="F22" t="str">
        <f>_xlfn.XLOOKUP(D22,suppliers[SupplierID],suppliers[CompanyName])</f>
        <v>Pavlova, Ltd.</v>
      </c>
      <c r="G22" t="str">
        <f>_xlfn.XLOOKUP(E22,categories[CategoryID],categories[CategoryName])</f>
        <v>Meat/Poultry</v>
      </c>
    </row>
    <row r="23" spans="3:7" x14ac:dyDescent="0.3">
      <c r="C23">
        <v>18</v>
      </c>
      <c r="D23">
        <v>7</v>
      </c>
      <c r="E23">
        <v>8</v>
      </c>
      <c r="F23" t="str">
        <f>_xlfn.XLOOKUP(D23,suppliers[SupplierID],suppliers[CompanyName])</f>
        <v>Pavlova, Ltd.</v>
      </c>
      <c r="G23" t="str">
        <f>_xlfn.XLOOKUP(E23,categories[CategoryID],categories[CategoryName])</f>
        <v>Seafood</v>
      </c>
    </row>
    <row r="24" spans="3:7" x14ac:dyDescent="0.3">
      <c r="C24">
        <v>19</v>
      </c>
      <c r="D24">
        <v>8</v>
      </c>
      <c r="E24">
        <v>3</v>
      </c>
      <c r="F24" t="str">
        <f>_xlfn.XLOOKUP(D24,suppliers[SupplierID],suppliers[CompanyName])</f>
        <v>Specialty Biscuits, Ltd.</v>
      </c>
      <c r="G24" t="str">
        <f>_xlfn.XLOOKUP(E24,categories[CategoryID],categories[CategoryName])</f>
        <v>Confections</v>
      </c>
    </row>
    <row r="25" spans="3:7" x14ac:dyDescent="0.3">
      <c r="C25">
        <v>20</v>
      </c>
      <c r="D25">
        <v>8</v>
      </c>
      <c r="E25">
        <v>3</v>
      </c>
      <c r="F25" t="str">
        <f>_xlfn.XLOOKUP(D25,suppliers[SupplierID],suppliers[CompanyName])</f>
        <v>Specialty Biscuits, Ltd.</v>
      </c>
      <c r="G25" t="str">
        <f>_xlfn.XLOOKUP(E25,categories[CategoryID],categories[CategoryName])</f>
        <v>Confections</v>
      </c>
    </row>
    <row r="26" spans="3:7" x14ac:dyDescent="0.3">
      <c r="C26">
        <v>21</v>
      </c>
      <c r="D26">
        <v>8</v>
      </c>
      <c r="E26">
        <v>3</v>
      </c>
      <c r="F26" t="str">
        <f>_xlfn.XLOOKUP(D26,suppliers[SupplierID],suppliers[CompanyName])</f>
        <v>Specialty Biscuits, Ltd.</v>
      </c>
      <c r="G26" t="str">
        <f>_xlfn.XLOOKUP(E26,categories[CategoryID],categories[CategoryName])</f>
        <v>Confections</v>
      </c>
    </row>
    <row r="27" spans="3:7" x14ac:dyDescent="0.3">
      <c r="C27">
        <v>22</v>
      </c>
      <c r="D27">
        <v>9</v>
      </c>
      <c r="E27">
        <v>5</v>
      </c>
      <c r="F27" t="str">
        <f>_xlfn.XLOOKUP(D27,suppliers[SupplierID],suppliers[CompanyName])</f>
        <v>PB Knäckebröd AB</v>
      </c>
      <c r="G27" t="str">
        <f>_xlfn.XLOOKUP(E27,categories[CategoryID],categories[CategoryName])</f>
        <v>Grains/Cereals</v>
      </c>
    </row>
    <row r="28" spans="3:7" x14ac:dyDescent="0.3">
      <c r="C28">
        <v>23</v>
      </c>
      <c r="D28">
        <v>9</v>
      </c>
      <c r="E28">
        <v>5</v>
      </c>
      <c r="F28" t="str">
        <f>_xlfn.XLOOKUP(D28,suppliers[SupplierID],suppliers[CompanyName])</f>
        <v>PB Knäckebröd AB</v>
      </c>
      <c r="G28" t="str">
        <f>_xlfn.XLOOKUP(E28,categories[CategoryID],categories[CategoryName])</f>
        <v>Grains/Cereals</v>
      </c>
    </row>
    <row r="29" spans="3:7" x14ac:dyDescent="0.3">
      <c r="C29">
        <v>24</v>
      </c>
      <c r="D29">
        <v>10</v>
      </c>
      <c r="E29">
        <v>1</v>
      </c>
      <c r="F29" t="str">
        <f>_xlfn.XLOOKUP(D29,suppliers[SupplierID],suppliers[CompanyName])</f>
        <v>Refrescos Americanas LTDA</v>
      </c>
      <c r="G29" t="str">
        <f>_xlfn.XLOOKUP(E29,categories[CategoryID],categories[CategoryName])</f>
        <v>Beverages</v>
      </c>
    </row>
    <row r="30" spans="3:7" x14ac:dyDescent="0.3">
      <c r="C30">
        <v>25</v>
      </c>
      <c r="D30">
        <v>11</v>
      </c>
      <c r="E30">
        <v>3</v>
      </c>
      <c r="F30" t="str">
        <f>_xlfn.XLOOKUP(D30,suppliers[SupplierID],suppliers[CompanyName])</f>
        <v>Heli Süßwaren GmbH &amp; Co. KG</v>
      </c>
      <c r="G30" t="str">
        <f>_xlfn.XLOOKUP(E30,categories[CategoryID],categories[CategoryName])</f>
        <v>Confections</v>
      </c>
    </row>
    <row r="31" spans="3:7" x14ac:dyDescent="0.3">
      <c r="C31">
        <v>26</v>
      </c>
      <c r="D31">
        <v>11</v>
      </c>
      <c r="E31">
        <v>3</v>
      </c>
      <c r="F31" t="str">
        <f>_xlfn.XLOOKUP(D31,suppliers[SupplierID],suppliers[CompanyName])</f>
        <v>Heli Süßwaren GmbH &amp; Co. KG</v>
      </c>
      <c r="G31" t="str">
        <f>_xlfn.XLOOKUP(E31,categories[CategoryID],categories[CategoryName])</f>
        <v>Confections</v>
      </c>
    </row>
    <row r="32" spans="3:7" x14ac:dyDescent="0.3">
      <c r="C32">
        <v>27</v>
      </c>
      <c r="D32">
        <v>11</v>
      </c>
      <c r="E32">
        <v>3</v>
      </c>
      <c r="F32" t="str">
        <f>_xlfn.XLOOKUP(D32,suppliers[SupplierID],suppliers[CompanyName])</f>
        <v>Heli Süßwaren GmbH &amp; Co. KG</v>
      </c>
      <c r="G32" t="str">
        <f>_xlfn.XLOOKUP(E32,categories[CategoryID],categories[CategoryName])</f>
        <v>Confections</v>
      </c>
    </row>
    <row r="33" spans="3:7" x14ac:dyDescent="0.3">
      <c r="C33">
        <v>28</v>
      </c>
      <c r="D33">
        <v>12</v>
      </c>
      <c r="E33">
        <v>7</v>
      </c>
      <c r="F33" t="str">
        <f>_xlfn.XLOOKUP(D33,suppliers[SupplierID],suppliers[CompanyName])</f>
        <v>Plutzer Lebensmittelgroßmärkte AG</v>
      </c>
      <c r="G33" t="str">
        <f>_xlfn.XLOOKUP(E33,categories[CategoryID],categories[CategoryName])</f>
        <v>Produce</v>
      </c>
    </row>
    <row r="34" spans="3:7" x14ac:dyDescent="0.3">
      <c r="C34">
        <v>29</v>
      </c>
      <c r="D34">
        <v>12</v>
      </c>
      <c r="E34">
        <v>6</v>
      </c>
      <c r="F34" t="str">
        <f>_xlfn.XLOOKUP(D34,suppliers[SupplierID],suppliers[CompanyName])</f>
        <v>Plutzer Lebensmittelgroßmärkte AG</v>
      </c>
      <c r="G34" t="str">
        <f>_xlfn.XLOOKUP(E34,categories[CategoryID],categories[CategoryName])</f>
        <v>Meat/Poultry</v>
      </c>
    </row>
    <row r="35" spans="3:7" x14ac:dyDescent="0.3">
      <c r="C35">
        <v>30</v>
      </c>
      <c r="D35">
        <v>13</v>
      </c>
      <c r="E35">
        <v>8</v>
      </c>
      <c r="F35" t="str">
        <f>_xlfn.XLOOKUP(D35,suppliers[SupplierID],suppliers[CompanyName])</f>
        <v>Nord-Ost-Fisch Handelsgesellschaft mbH</v>
      </c>
      <c r="G35" t="str">
        <f>_xlfn.XLOOKUP(E35,categories[CategoryID],categories[CategoryName])</f>
        <v>Seafood</v>
      </c>
    </row>
    <row r="36" spans="3:7" x14ac:dyDescent="0.3">
      <c r="C36">
        <v>31</v>
      </c>
      <c r="D36">
        <v>14</v>
      </c>
      <c r="E36">
        <v>4</v>
      </c>
      <c r="F36" t="str">
        <f>_xlfn.XLOOKUP(D36,suppliers[SupplierID],suppliers[CompanyName])</f>
        <v>Formaggi Fortini s.r.l.</v>
      </c>
      <c r="G36" t="str">
        <f>_xlfn.XLOOKUP(E36,categories[CategoryID],categories[CategoryName])</f>
        <v>Dairy Products</v>
      </c>
    </row>
    <row r="37" spans="3:7" x14ac:dyDescent="0.3">
      <c r="C37">
        <v>32</v>
      </c>
      <c r="D37">
        <v>14</v>
      </c>
      <c r="E37">
        <v>4</v>
      </c>
      <c r="F37" t="str">
        <f>_xlfn.XLOOKUP(D37,suppliers[SupplierID],suppliers[CompanyName])</f>
        <v>Formaggi Fortini s.r.l.</v>
      </c>
      <c r="G37" t="str">
        <f>_xlfn.XLOOKUP(E37,categories[CategoryID],categories[CategoryName])</f>
        <v>Dairy Products</v>
      </c>
    </row>
    <row r="38" spans="3:7" x14ac:dyDescent="0.3">
      <c r="C38">
        <v>33</v>
      </c>
      <c r="D38">
        <v>15</v>
      </c>
      <c r="E38">
        <v>4</v>
      </c>
      <c r="F38" t="str">
        <f>_xlfn.XLOOKUP(D38,suppliers[SupplierID],suppliers[CompanyName])</f>
        <v>Norske Meierier</v>
      </c>
      <c r="G38" t="str">
        <f>_xlfn.XLOOKUP(E38,categories[CategoryID],categories[CategoryName])</f>
        <v>Dairy Products</v>
      </c>
    </row>
    <row r="39" spans="3:7" x14ac:dyDescent="0.3">
      <c r="C39">
        <v>34</v>
      </c>
      <c r="D39">
        <v>16</v>
      </c>
      <c r="E39">
        <v>1</v>
      </c>
      <c r="F39" t="str">
        <f>_xlfn.XLOOKUP(D39,suppliers[SupplierID],suppliers[CompanyName])</f>
        <v>Bigfoot Breweries</v>
      </c>
      <c r="G39" t="str">
        <f>_xlfn.XLOOKUP(E39,categories[CategoryID],categories[CategoryName])</f>
        <v>Beverages</v>
      </c>
    </row>
    <row r="40" spans="3:7" x14ac:dyDescent="0.3">
      <c r="C40">
        <v>35</v>
      </c>
      <c r="D40">
        <v>16</v>
      </c>
      <c r="E40">
        <v>1</v>
      </c>
      <c r="F40" t="str">
        <f>_xlfn.XLOOKUP(D40,suppliers[SupplierID],suppliers[CompanyName])</f>
        <v>Bigfoot Breweries</v>
      </c>
      <c r="G40" t="str">
        <f>_xlfn.XLOOKUP(E40,categories[CategoryID],categories[CategoryName])</f>
        <v>Beverages</v>
      </c>
    </row>
    <row r="41" spans="3:7" x14ac:dyDescent="0.3">
      <c r="C41">
        <v>36</v>
      </c>
      <c r="D41">
        <v>17</v>
      </c>
      <c r="E41">
        <v>8</v>
      </c>
      <c r="F41" t="str">
        <f>_xlfn.XLOOKUP(D41,suppliers[SupplierID],suppliers[CompanyName])</f>
        <v>Svensk Sjöföda AB</v>
      </c>
      <c r="G41" t="str">
        <f>_xlfn.XLOOKUP(E41,categories[CategoryID],categories[CategoryName])</f>
        <v>Seafood</v>
      </c>
    </row>
    <row r="42" spans="3:7" x14ac:dyDescent="0.3">
      <c r="C42">
        <v>37</v>
      </c>
      <c r="D42">
        <v>17</v>
      </c>
      <c r="E42">
        <v>8</v>
      </c>
      <c r="F42" t="str">
        <f>_xlfn.XLOOKUP(D42,suppliers[SupplierID],suppliers[CompanyName])</f>
        <v>Svensk Sjöföda AB</v>
      </c>
      <c r="G42" t="str">
        <f>_xlfn.XLOOKUP(E42,categories[CategoryID],categories[CategoryName])</f>
        <v>Seafood</v>
      </c>
    </row>
    <row r="43" spans="3:7" x14ac:dyDescent="0.3">
      <c r="C43">
        <v>38</v>
      </c>
      <c r="D43">
        <v>18</v>
      </c>
      <c r="E43">
        <v>1</v>
      </c>
      <c r="F43" t="str">
        <f>_xlfn.XLOOKUP(D43,suppliers[SupplierID],suppliers[CompanyName])</f>
        <v>Aux joyeux ecclésiastiques</v>
      </c>
      <c r="G43" t="str">
        <f>_xlfn.XLOOKUP(E43,categories[CategoryID],categories[CategoryName])</f>
        <v>Beverages</v>
      </c>
    </row>
    <row r="44" spans="3:7" x14ac:dyDescent="0.3">
      <c r="C44">
        <v>39</v>
      </c>
      <c r="D44">
        <v>18</v>
      </c>
      <c r="E44">
        <v>1</v>
      </c>
      <c r="F44" t="str">
        <f>_xlfn.XLOOKUP(D44,suppliers[SupplierID],suppliers[CompanyName])</f>
        <v>Aux joyeux ecclésiastiques</v>
      </c>
      <c r="G44" t="str">
        <f>_xlfn.XLOOKUP(E44,categories[CategoryID],categories[CategoryName])</f>
        <v>Beverages</v>
      </c>
    </row>
    <row r="45" spans="3:7" x14ac:dyDescent="0.3">
      <c r="C45">
        <v>40</v>
      </c>
      <c r="D45">
        <v>19</v>
      </c>
      <c r="E45">
        <v>8</v>
      </c>
      <c r="F45" t="str">
        <f>_xlfn.XLOOKUP(D45,suppliers[SupplierID],suppliers[CompanyName])</f>
        <v>New England Seafood Cannery</v>
      </c>
      <c r="G45" t="str">
        <f>_xlfn.XLOOKUP(E45,categories[CategoryID],categories[CategoryName])</f>
        <v>Seafood</v>
      </c>
    </row>
    <row r="46" spans="3:7" x14ac:dyDescent="0.3">
      <c r="C46">
        <v>41</v>
      </c>
      <c r="D46">
        <v>19</v>
      </c>
      <c r="E46">
        <v>8</v>
      </c>
      <c r="F46" t="str">
        <f>_xlfn.XLOOKUP(D46,suppliers[SupplierID],suppliers[CompanyName])</f>
        <v>New England Seafood Cannery</v>
      </c>
      <c r="G46" t="str">
        <f>_xlfn.XLOOKUP(E46,categories[CategoryID],categories[CategoryName])</f>
        <v>Seafood</v>
      </c>
    </row>
    <row r="47" spans="3:7" x14ac:dyDescent="0.3">
      <c r="C47">
        <v>42</v>
      </c>
      <c r="D47">
        <v>20</v>
      </c>
      <c r="E47">
        <v>5</v>
      </c>
      <c r="F47" t="str">
        <f>_xlfn.XLOOKUP(D47,suppliers[SupplierID],suppliers[CompanyName])</f>
        <v>Leka Trading</v>
      </c>
      <c r="G47" t="str">
        <f>_xlfn.XLOOKUP(E47,categories[CategoryID],categories[CategoryName])</f>
        <v>Grains/Cereals</v>
      </c>
    </row>
    <row r="48" spans="3:7" x14ac:dyDescent="0.3">
      <c r="C48">
        <v>43</v>
      </c>
      <c r="D48">
        <v>20</v>
      </c>
      <c r="E48">
        <v>1</v>
      </c>
      <c r="F48" t="str">
        <f>_xlfn.XLOOKUP(D48,suppliers[SupplierID],suppliers[CompanyName])</f>
        <v>Leka Trading</v>
      </c>
      <c r="G48" t="str">
        <f>_xlfn.XLOOKUP(E48,categories[CategoryID],categories[CategoryName])</f>
        <v>Beverages</v>
      </c>
    </row>
    <row r="49" spans="3:7" x14ac:dyDescent="0.3">
      <c r="C49">
        <v>44</v>
      </c>
      <c r="D49">
        <v>20</v>
      </c>
      <c r="E49">
        <v>2</v>
      </c>
      <c r="F49" t="str">
        <f>_xlfn.XLOOKUP(D49,suppliers[SupplierID],suppliers[CompanyName])</f>
        <v>Leka Trading</v>
      </c>
      <c r="G49" t="str">
        <f>_xlfn.XLOOKUP(E49,categories[CategoryID],categories[CategoryName])</f>
        <v>Condiments</v>
      </c>
    </row>
    <row r="50" spans="3:7" x14ac:dyDescent="0.3">
      <c r="C50">
        <v>45</v>
      </c>
      <c r="D50">
        <v>21</v>
      </c>
      <c r="E50">
        <v>8</v>
      </c>
      <c r="F50" t="str">
        <f>_xlfn.XLOOKUP(D50,suppliers[SupplierID],suppliers[CompanyName])</f>
        <v>Lyngbysild</v>
      </c>
      <c r="G50" t="str">
        <f>_xlfn.XLOOKUP(E50,categories[CategoryID],categories[CategoryName])</f>
        <v>Seafood</v>
      </c>
    </row>
    <row r="51" spans="3:7" x14ac:dyDescent="0.3">
      <c r="C51">
        <v>46</v>
      </c>
      <c r="D51">
        <v>21</v>
      </c>
      <c r="E51">
        <v>8</v>
      </c>
      <c r="F51" t="str">
        <f>_xlfn.XLOOKUP(D51,suppliers[SupplierID],suppliers[CompanyName])</f>
        <v>Lyngbysild</v>
      </c>
      <c r="G51" t="str">
        <f>_xlfn.XLOOKUP(E51,categories[CategoryID],categories[CategoryName])</f>
        <v>Seafood</v>
      </c>
    </row>
    <row r="52" spans="3:7" x14ac:dyDescent="0.3">
      <c r="C52">
        <v>47</v>
      </c>
      <c r="D52">
        <v>22</v>
      </c>
      <c r="E52">
        <v>3</v>
      </c>
      <c r="F52" t="str">
        <f>_xlfn.XLOOKUP(D52,suppliers[SupplierID],suppliers[CompanyName])</f>
        <v>Zaanse Snoepfabriek</v>
      </c>
      <c r="G52" t="str">
        <f>_xlfn.XLOOKUP(E52,categories[CategoryID],categories[CategoryName])</f>
        <v>Confections</v>
      </c>
    </row>
    <row r="53" spans="3:7" x14ac:dyDescent="0.3">
      <c r="C53">
        <v>48</v>
      </c>
      <c r="D53">
        <v>22</v>
      </c>
      <c r="E53">
        <v>3</v>
      </c>
      <c r="F53" t="str">
        <f>_xlfn.XLOOKUP(D53,suppliers[SupplierID],suppliers[CompanyName])</f>
        <v>Zaanse Snoepfabriek</v>
      </c>
      <c r="G53" t="str">
        <f>_xlfn.XLOOKUP(E53,categories[CategoryID],categories[CategoryName])</f>
        <v>Confections</v>
      </c>
    </row>
    <row r="54" spans="3:7" x14ac:dyDescent="0.3">
      <c r="C54">
        <v>49</v>
      </c>
      <c r="D54">
        <v>23</v>
      </c>
      <c r="E54">
        <v>3</v>
      </c>
      <c r="F54" t="str">
        <f>_xlfn.XLOOKUP(D54,suppliers[SupplierID],suppliers[CompanyName])</f>
        <v>Karkki Oy</v>
      </c>
      <c r="G54" t="str">
        <f>_xlfn.XLOOKUP(E54,categories[CategoryID],categories[CategoryName])</f>
        <v>Confections</v>
      </c>
    </row>
    <row r="55" spans="3:7" x14ac:dyDescent="0.3">
      <c r="C55">
        <v>50</v>
      </c>
      <c r="D55">
        <v>23</v>
      </c>
      <c r="E55">
        <v>3</v>
      </c>
      <c r="F55" t="str">
        <f>_xlfn.XLOOKUP(D55,suppliers[SupplierID],suppliers[CompanyName])</f>
        <v>Karkki Oy</v>
      </c>
      <c r="G55" t="str">
        <f>_xlfn.XLOOKUP(E55,categories[CategoryID],categories[CategoryName])</f>
        <v>Confections</v>
      </c>
    </row>
    <row r="56" spans="3:7" x14ac:dyDescent="0.3">
      <c r="C56">
        <v>51</v>
      </c>
      <c r="D56">
        <v>24</v>
      </c>
      <c r="E56">
        <v>7</v>
      </c>
      <c r="F56" t="str">
        <f>_xlfn.XLOOKUP(D56,suppliers[SupplierID],suppliers[CompanyName])</f>
        <v>G'day, Mate</v>
      </c>
      <c r="G56" t="str">
        <f>_xlfn.XLOOKUP(E56,categories[CategoryID],categories[CategoryName])</f>
        <v>Produce</v>
      </c>
    </row>
    <row r="57" spans="3:7" x14ac:dyDescent="0.3">
      <c r="C57">
        <v>52</v>
      </c>
      <c r="D57">
        <v>24</v>
      </c>
      <c r="E57">
        <v>5</v>
      </c>
      <c r="F57" t="str">
        <f>_xlfn.XLOOKUP(D57,suppliers[SupplierID],suppliers[CompanyName])</f>
        <v>G'day, Mate</v>
      </c>
      <c r="G57" t="str">
        <f>_xlfn.XLOOKUP(E57,categories[CategoryID],categories[CategoryName])</f>
        <v>Grains/Cereals</v>
      </c>
    </row>
    <row r="58" spans="3:7" x14ac:dyDescent="0.3">
      <c r="C58">
        <v>53</v>
      </c>
      <c r="D58">
        <v>24</v>
      </c>
      <c r="E58">
        <v>6</v>
      </c>
      <c r="F58" t="str">
        <f>_xlfn.XLOOKUP(D58,suppliers[SupplierID],suppliers[CompanyName])</f>
        <v>G'day, Mate</v>
      </c>
      <c r="G58" t="str">
        <f>_xlfn.XLOOKUP(E58,categories[CategoryID],categories[CategoryName])</f>
        <v>Meat/Poultry</v>
      </c>
    </row>
    <row r="59" spans="3:7" x14ac:dyDescent="0.3">
      <c r="C59">
        <v>54</v>
      </c>
      <c r="D59">
        <v>25</v>
      </c>
      <c r="E59">
        <v>6</v>
      </c>
      <c r="F59" t="str">
        <f>_xlfn.XLOOKUP(D59,suppliers[SupplierID],suppliers[CompanyName])</f>
        <v>Ma Maison</v>
      </c>
      <c r="G59" t="str">
        <f>_xlfn.XLOOKUP(E59,categories[CategoryID],categories[CategoryName])</f>
        <v>Meat/Poultry</v>
      </c>
    </row>
    <row r="60" spans="3:7" x14ac:dyDescent="0.3">
      <c r="C60">
        <v>55</v>
      </c>
      <c r="D60">
        <v>25</v>
      </c>
      <c r="E60">
        <v>6</v>
      </c>
      <c r="F60" t="str">
        <f>_xlfn.XLOOKUP(D60,suppliers[SupplierID],suppliers[CompanyName])</f>
        <v>Ma Maison</v>
      </c>
      <c r="G60" t="str">
        <f>_xlfn.XLOOKUP(E60,categories[CategoryID],categories[CategoryName])</f>
        <v>Meat/Poultry</v>
      </c>
    </row>
    <row r="61" spans="3:7" x14ac:dyDescent="0.3">
      <c r="C61">
        <v>56</v>
      </c>
      <c r="D61">
        <v>26</v>
      </c>
      <c r="E61">
        <v>5</v>
      </c>
      <c r="F61" t="str">
        <f>_xlfn.XLOOKUP(D61,suppliers[SupplierID],suppliers[CompanyName])</f>
        <v>Pasta Buttini s.r.l.</v>
      </c>
      <c r="G61" t="str">
        <f>_xlfn.XLOOKUP(E61,categories[CategoryID],categories[CategoryName])</f>
        <v>Grains/Cereals</v>
      </c>
    </row>
    <row r="62" spans="3:7" x14ac:dyDescent="0.3">
      <c r="C62">
        <v>57</v>
      </c>
      <c r="D62">
        <v>26</v>
      </c>
      <c r="E62">
        <v>5</v>
      </c>
      <c r="F62" t="str">
        <f>_xlfn.XLOOKUP(D62,suppliers[SupplierID],suppliers[CompanyName])</f>
        <v>Pasta Buttini s.r.l.</v>
      </c>
      <c r="G62" t="str">
        <f>_xlfn.XLOOKUP(E62,categories[CategoryID],categories[CategoryName])</f>
        <v>Grains/Cereals</v>
      </c>
    </row>
    <row r="63" spans="3:7" x14ac:dyDescent="0.3">
      <c r="C63">
        <v>58</v>
      </c>
      <c r="D63">
        <v>27</v>
      </c>
      <c r="E63">
        <v>8</v>
      </c>
      <c r="F63" t="str">
        <f>_xlfn.XLOOKUP(D63,suppliers[SupplierID],suppliers[CompanyName])</f>
        <v>Escargots Nouveaux</v>
      </c>
      <c r="G63" t="str">
        <f>_xlfn.XLOOKUP(E63,categories[CategoryID],categories[CategoryName])</f>
        <v>Seafood</v>
      </c>
    </row>
    <row r="64" spans="3:7" x14ac:dyDescent="0.3">
      <c r="C64">
        <v>59</v>
      </c>
      <c r="D64">
        <v>28</v>
      </c>
      <c r="E64">
        <v>4</v>
      </c>
      <c r="F64" t="str">
        <f>_xlfn.XLOOKUP(D64,suppliers[SupplierID],suppliers[CompanyName])</f>
        <v>Gai pâturage</v>
      </c>
      <c r="G64" t="str">
        <f>_xlfn.XLOOKUP(E64,categories[CategoryID],categories[CategoryName])</f>
        <v>Dairy Products</v>
      </c>
    </row>
    <row r="65" spans="3:7" x14ac:dyDescent="0.3">
      <c r="C65">
        <v>60</v>
      </c>
      <c r="D65">
        <v>28</v>
      </c>
      <c r="E65">
        <v>4</v>
      </c>
      <c r="F65" t="str">
        <f>_xlfn.XLOOKUP(D65,suppliers[SupplierID],suppliers[CompanyName])</f>
        <v>Gai pâturage</v>
      </c>
      <c r="G65" t="str">
        <f>_xlfn.XLOOKUP(E65,categories[CategoryID],categories[CategoryName])</f>
        <v>Dairy Products</v>
      </c>
    </row>
    <row r="66" spans="3:7" x14ac:dyDescent="0.3">
      <c r="C66">
        <v>61</v>
      </c>
      <c r="D66">
        <v>29</v>
      </c>
      <c r="E66">
        <v>2</v>
      </c>
      <c r="F66" t="str">
        <f>_xlfn.XLOOKUP(D66,suppliers[SupplierID],suppliers[CompanyName])</f>
        <v>Forêts d'érables</v>
      </c>
      <c r="G66" t="str">
        <f>_xlfn.XLOOKUP(E66,categories[CategoryID],categories[CategoryName])</f>
        <v>Condiments</v>
      </c>
    </row>
    <row r="67" spans="3:7" x14ac:dyDescent="0.3">
      <c r="C67">
        <v>62</v>
      </c>
      <c r="D67">
        <v>29</v>
      </c>
      <c r="E67">
        <v>3</v>
      </c>
      <c r="F67" t="str">
        <f>_xlfn.XLOOKUP(D67,suppliers[SupplierID],suppliers[CompanyName])</f>
        <v>Forêts d'érables</v>
      </c>
      <c r="G67" t="str">
        <f>_xlfn.XLOOKUP(E67,categories[CategoryID],categories[CategoryName])</f>
        <v>Confections</v>
      </c>
    </row>
    <row r="68" spans="3:7" x14ac:dyDescent="0.3">
      <c r="C68">
        <v>63</v>
      </c>
      <c r="D68">
        <v>7</v>
      </c>
      <c r="E68">
        <v>2</v>
      </c>
      <c r="F68" t="str">
        <f>_xlfn.XLOOKUP(D68,suppliers[SupplierID],suppliers[CompanyName])</f>
        <v>Pavlova, Ltd.</v>
      </c>
      <c r="G68" t="str">
        <f>_xlfn.XLOOKUP(E68,categories[CategoryID],categories[CategoryName])</f>
        <v>Condiments</v>
      </c>
    </row>
    <row r="69" spans="3:7" x14ac:dyDescent="0.3">
      <c r="C69">
        <v>64</v>
      </c>
      <c r="D69">
        <v>12</v>
      </c>
      <c r="E69">
        <v>5</v>
      </c>
      <c r="F69" t="str">
        <f>_xlfn.XLOOKUP(D69,suppliers[SupplierID],suppliers[CompanyName])</f>
        <v>Plutzer Lebensmittelgroßmärkte AG</v>
      </c>
      <c r="G69" t="str">
        <f>_xlfn.XLOOKUP(E69,categories[CategoryID],categories[CategoryName])</f>
        <v>Grains/Cereals</v>
      </c>
    </row>
    <row r="70" spans="3:7" x14ac:dyDescent="0.3">
      <c r="C70">
        <v>65</v>
      </c>
      <c r="D70">
        <v>2</v>
      </c>
      <c r="E70">
        <v>2</v>
      </c>
      <c r="F70" t="str">
        <f>_xlfn.XLOOKUP(D70,suppliers[SupplierID],suppliers[CompanyName])</f>
        <v>New Orleans Cajun Delights</v>
      </c>
      <c r="G70" t="str">
        <f>_xlfn.XLOOKUP(E70,categories[CategoryID],categories[CategoryName])</f>
        <v>Condiments</v>
      </c>
    </row>
    <row r="71" spans="3:7" x14ac:dyDescent="0.3">
      <c r="C71">
        <v>66</v>
      </c>
      <c r="D71">
        <v>2</v>
      </c>
      <c r="E71">
        <v>2</v>
      </c>
      <c r="F71" t="str">
        <f>_xlfn.XLOOKUP(D71,suppliers[SupplierID],suppliers[CompanyName])</f>
        <v>New Orleans Cajun Delights</v>
      </c>
      <c r="G71" t="str">
        <f>_xlfn.XLOOKUP(E71,categories[CategoryID],categories[CategoryName])</f>
        <v>Condiments</v>
      </c>
    </row>
    <row r="72" spans="3:7" x14ac:dyDescent="0.3">
      <c r="C72">
        <v>67</v>
      </c>
      <c r="D72">
        <v>16</v>
      </c>
      <c r="E72">
        <v>1</v>
      </c>
      <c r="F72" t="str">
        <f>_xlfn.XLOOKUP(D72,suppliers[SupplierID],suppliers[CompanyName])</f>
        <v>Bigfoot Breweries</v>
      </c>
      <c r="G72" t="str">
        <f>_xlfn.XLOOKUP(E72,categories[CategoryID],categories[CategoryName])</f>
        <v>Beverages</v>
      </c>
    </row>
    <row r="73" spans="3:7" x14ac:dyDescent="0.3">
      <c r="C73">
        <v>68</v>
      </c>
      <c r="D73">
        <v>8</v>
      </c>
      <c r="E73">
        <v>3</v>
      </c>
      <c r="F73" t="str">
        <f>_xlfn.XLOOKUP(D73,suppliers[SupplierID],suppliers[CompanyName])</f>
        <v>Specialty Biscuits, Ltd.</v>
      </c>
      <c r="G73" t="str">
        <f>_xlfn.XLOOKUP(E73,categories[CategoryID],categories[CategoryName])</f>
        <v>Confections</v>
      </c>
    </row>
    <row r="74" spans="3:7" x14ac:dyDescent="0.3">
      <c r="C74">
        <v>69</v>
      </c>
      <c r="D74">
        <v>15</v>
      </c>
      <c r="E74">
        <v>4</v>
      </c>
      <c r="F74" t="str">
        <f>_xlfn.XLOOKUP(D74,suppliers[SupplierID],suppliers[CompanyName])</f>
        <v>Norske Meierier</v>
      </c>
      <c r="G74" t="str">
        <f>_xlfn.XLOOKUP(E74,categories[CategoryID],categories[CategoryName])</f>
        <v>Dairy Products</v>
      </c>
    </row>
    <row r="75" spans="3:7" x14ac:dyDescent="0.3">
      <c r="C75">
        <v>70</v>
      </c>
      <c r="D75">
        <v>7</v>
      </c>
      <c r="E75">
        <v>1</v>
      </c>
      <c r="F75" t="str">
        <f>_xlfn.XLOOKUP(D75,suppliers[SupplierID],suppliers[CompanyName])</f>
        <v>Pavlova, Ltd.</v>
      </c>
      <c r="G75" t="str">
        <f>_xlfn.XLOOKUP(E75,categories[CategoryID],categories[CategoryName])</f>
        <v>Beverages</v>
      </c>
    </row>
    <row r="76" spans="3:7" x14ac:dyDescent="0.3">
      <c r="C76">
        <v>71</v>
      </c>
      <c r="D76">
        <v>15</v>
      </c>
      <c r="E76">
        <v>4</v>
      </c>
      <c r="F76" t="str">
        <f>_xlfn.XLOOKUP(D76,suppliers[SupplierID],suppliers[CompanyName])</f>
        <v>Norske Meierier</v>
      </c>
      <c r="G76" t="str">
        <f>_xlfn.XLOOKUP(E76,categories[CategoryID],categories[CategoryName])</f>
        <v>Dairy Products</v>
      </c>
    </row>
    <row r="77" spans="3:7" x14ac:dyDescent="0.3">
      <c r="C77">
        <v>72</v>
      </c>
      <c r="D77">
        <v>14</v>
      </c>
      <c r="E77">
        <v>4</v>
      </c>
      <c r="F77" t="str">
        <f>_xlfn.XLOOKUP(D77,suppliers[SupplierID],suppliers[CompanyName])</f>
        <v>Formaggi Fortini s.r.l.</v>
      </c>
      <c r="G77" t="str">
        <f>_xlfn.XLOOKUP(E77,categories[CategoryID],categories[CategoryName])</f>
        <v>Dairy Products</v>
      </c>
    </row>
    <row r="78" spans="3:7" x14ac:dyDescent="0.3">
      <c r="C78">
        <v>73</v>
      </c>
      <c r="D78">
        <v>17</v>
      </c>
      <c r="E78">
        <v>8</v>
      </c>
      <c r="F78" t="str">
        <f>_xlfn.XLOOKUP(D78,suppliers[SupplierID],suppliers[CompanyName])</f>
        <v>Svensk Sjöföda AB</v>
      </c>
      <c r="G78" t="str">
        <f>_xlfn.XLOOKUP(E78,categories[CategoryID],categories[CategoryName])</f>
        <v>Seafood</v>
      </c>
    </row>
    <row r="79" spans="3:7" x14ac:dyDescent="0.3">
      <c r="C79">
        <v>74</v>
      </c>
      <c r="D79">
        <v>4</v>
      </c>
      <c r="E79">
        <v>7</v>
      </c>
      <c r="F79" t="str">
        <f>_xlfn.XLOOKUP(D79,suppliers[SupplierID],suppliers[CompanyName])</f>
        <v>Tokyo Traders</v>
      </c>
      <c r="G79" t="str">
        <f>_xlfn.XLOOKUP(E79,categories[CategoryID],categories[CategoryName])</f>
        <v>Produce</v>
      </c>
    </row>
    <row r="80" spans="3:7" x14ac:dyDescent="0.3">
      <c r="C80">
        <v>75</v>
      </c>
      <c r="D80">
        <v>12</v>
      </c>
      <c r="E80">
        <v>1</v>
      </c>
      <c r="F80" t="str">
        <f>_xlfn.XLOOKUP(D80,suppliers[SupplierID],suppliers[CompanyName])</f>
        <v>Plutzer Lebensmittelgroßmärkte AG</v>
      </c>
      <c r="G80" t="str">
        <f>_xlfn.XLOOKUP(E80,categories[CategoryID],categories[CategoryName])</f>
        <v>Beverages</v>
      </c>
    </row>
    <row r="81" spans="3:7" x14ac:dyDescent="0.3">
      <c r="C81">
        <v>76</v>
      </c>
      <c r="D81">
        <v>23</v>
      </c>
      <c r="E81">
        <v>1</v>
      </c>
      <c r="F81" t="str">
        <f>_xlfn.XLOOKUP(D81,suppliers[SupplierID],suppliers[CompanyName])</f>
        <v>Karkki Oy</v>
      </c>
      <c r="G81" t="str">
        <f>_xlfn.XLOOKUP(E81,categories[CategoryID],categories[CategoryName])</f>
        <v>Beverages</v>
      </c>
    </row>
    <row r="82" spans="3:7" x14ac:dyDescent="0.3">
      <c r="C82">
        <v>77</v>
      </c>
      <c r="D82">
        <v>12</v>
      </c>
      <c r="E82">
        <v>2</v>
      </c>
      <c r="F82" t="str">
        <f>_xlfn.XLOOKUP(D82,suppliers[SupplierID],suppliers[CompanyName])</f>
        <v>Plutzer Lebensmittelgroßmärkte AG</v>
      </c>
      <c r="G82" t="str">
        <f>_xlfn.XLOOKUP(E82,categories[CategoryID],categories[CategoryName])</f>
        <v>Condiments</v>
      </c>
    </row>
  </sheetData>
  <pageMargins left="0.7" right="0.7" top="0.75" bottom="0.75" header="0.3" footer="0.3"/>
  <drawing r:id="rId2"/>
  <tableParts count="1">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3A4C2-D1FE-44D1-ADAF-6FD07352B3EB}">
  <dimension ref="B2:O70"/>
  <sheetViews>
    <sheetView tabSelected="1" topLeftCell="C1" workbookViewId="0">
      <selection activeCell="U23" sqref="U23"/>
    </sheetView>
  </sheetViews>
  <sheetFormatPr defaultRowHeight="14.4" x14ac:dyDescent="0.3"/>
  <cols>
    <col min="1" max="1" width="17" bestFit="1" customWidth="1"/>
    <col min="2" max="2" width="18.44140625" bestFit="1" customWidth="1"/>
    <col min="3" max="3" width="17.44140625" bestFit="1" customWidth="1"/>
    <col min="4" max="4" width="18.44140625" bestFit="1" customWidth="1"/>
    <col min="5" max="5" width="17.44140625" bestFit="1" customWidth="1"/>
    <col min="6" max="6" width="18.44140625" bestFit="1" customWidth="1"/>
    <col min="7" max="7" width="20.109375" customWidth="1"/>
    <col min="8" max="9" width="18.44140625" bestFit="1" customWidth="1"/>
    <col min="10" max="10" width="15.5546875" bestFit="1" customWidth="1"/>
    <col min="11" max="11" width="11.109375" bestFit="1" customWidth="1"/>
    <col min="12" max="12" width="11" bestFit="1" customWidth="1"/>
    <col min="13" max="13" width="13.33203125" bestFit="1" customWidth="1"/>
    <col min="14" max="14" width="13.21875" bestFit="1" customWidth="1"/>
    <col min="15" max="15" width="12.44140625" bestFit="1" customWidth="1"/>
    <col min="16" max="17" width="8" bestFit="1" customWidth="1"/>
    <col min="18" max="18" width="12" bestFit="1" customWidth="1"/>
    <col min="19" max="19" width="22.21875" bestFit="1" customWidth="1"/>
  </cols>
  <sheetData>
    <row r="2" spans="2:15" x14ac:dyDescent="0.3">
      <c r="B2" s="10"/>
      <c r="C2" s="10"/>
      <c r="D2" s="10"/>
      <c r="E2" s="10"/>
      <c r="F2" s="10"/>
      <c r="G2" s="10"/>
      <c r="H2" s="10"/>
    </row>
    <row r="3" spans="2:15" ht="23.4" x14ac:dyDescent="0.3">
      <c r="B3" s="55" t="s">
        <v>1229</v>
      </c>
      <c r="C3" s="10"/>
      <c r="D3" s="10"/>
      <c r="E3" s="10"/>
      <c r="F3" s="10"/>
      <c r="G3" s="10"/>
      <c r="H3" s="10"/>
    </row>
    <row r="4" spans="2:15" x14ac:dyDescent="0.3">
      <c r="B4" s="10"/>
      <c r="C4" s="10"/>
      <c r="D4" s="10"/>
      <c r="E4" s="10"/>
      <c r="F4" s="10"/>
      <c r="G4" s="10"/>
      <c r="H4" s="10"/>
    </row>
    <row r="7" spans="2:15" x14ac:dyDescent="0.3">
      <c r="B7" s="4" t="s">
        <v>1221</v>
      </c>
      <c r="C7" t="s">
        <v>1218</v>
      </c>
      <c r="D7" t="s">
        <v>1228</v>
      </c>
      <c r="F7" s="4" t="s">
        <v>1218</v>
      </c>
      <c r="G7" s="4" t="s">
        <v>1227</v>
      </c>
    </row>
    <row r="8" spans="2:15" x14ac:dyDescent="0.3">
      <c r="B8" s="5" t="s">
        <v>1013</v>
      </c>
      <c r="C8">
        <v>33.831249999999997</v>
      </c>
      <c r="D8">
        <v>8</v>
      </c>
      <c r="F8" s="4" t="s">
        <v>1221</v>
      </c>
      <c r="G8" t="s">
        <v>3</v>
      </c>
      <c r="H8" t="s">
        <v>5</v>
      </c>
      <c r="I8" t="s">
        <v>7</v>
      </c>
      <c r="J8" t="s">
        <v>9</v>
      </c>
      <c r="K8" t="s">
        <v>11</v>
      </c>
      <c r="L8" t="s">
        <v>13</v>
      </c>
      <c r="M8" t="s">
        <v>15</v>
      </c>
      <c r="N8" t="s">
        <v>17</v>
      </c>
      <c r="O8" t="s">
        <v>1152</v>
      </c>
    </row>
    <row r="9" spans="2:15" x14ac:dyDescent="0.3">
      <c r="B9" s="12" t="s">
        <v>3</v>
      </c>
      <c r="C9">
        <v>15</v>
      </c>
      <c r="D9">
        <v>1</v>
      </c>
      <c r="F9" s="5" t="s">
        <v>1013</v>
      </c>
      <c r="G9">
        <v>15</v>
      </c>
      <c r="H9">
        <v>43.9</v>
      </c>
      <c r="I9">
        <v>17.45</v>
      </c>
      <c r="K9">
        <v>7</v>
      </c>
      <c r="L9">
        <v>35.9</v>
      </c>
      <c r="M9">
        <v>53</v>
      </c>
      <c r="N9">
        <v>62.5</v>
      </c>
      <c r="O9">
        <v>33.831249999999997</v>
      </c>
    </row>
    <row r="10" spans="2:15" x14ac:dyDescent="0.3">
      <c r="B10" s="12" t="s">
        <v>5</v>
      </c>
      <c r="C10">
        <v>43.9</v>
      </c>
      <c r="D10">
        <v>1</v>
      </c>
      <c r="F10" s="5" t="s">
        <v>159</v>
      </c>
      <c r="G10">
        <v>4.5</v>
      </c>
      <c r="O10">
        <v>4.5</v>
      </c>
    </row>
    <row r="11" spans="2:15" x14ac:dyDescent="0.3">
      <c r="B11" s="12" t="s">
        <v>7</v>
      </c>
      <c r="C11">
        <v>17.45</v>
      </c>
      <c r="D11">
        <v>1</v>
      </c>
      <c r="F11" s="5" t="s">
        <v>120</v>
      </c>
      <c r="H11">
        <v>28.5</v>
      </c>
      <c r="I11">
        <v>49.3</v>
      </c>
      <c r="L11">
        <v>15.725</v>
      </c>
      <c r="O11">
        <v>27.3125</v>
      </c>
    </row>
    <row r="12" spans="2:15" x14ac:dyDescent="0.3">
      <c r="B12" s="12" t="s">
        <v>11</v>
      </c>
      <c r="C12">
        <v>7</v>
      </c>
      <c r="D12">
        <v>1</v>
      </c>
      <c r="F12" s="5" t="s">
        <v>573</v>
      </c>
      <c r="N12">
        <v>10.75</v>
      </c>
      <c r="O12">
        <v>10.75</v>
      </c>
    </row>
    <row r="13" spans="2:15" x14ac:dyDescent="0.3">
      <c r="B13" s="12" t="s">
        <v>13</v>
      </c>
      <c r="C13">
        <v>35.9</v>
      </c>
      <c r="D13">
        <v>2</v>
      </c>
      <c r="F13" s="5" t="s">
        <v>669</v>
      </c>
      <c r="G13">
        <v>18</v>
      </c>
      <c r="I13">
        <v>18.125</v>
      </c>
      <c r="O13">
        <v>18.083333333333332</v>
      </c>
    </row>
    <row r="14" spans="2:15" x14ac:dyDescent="0.3">
      <c r="B14" s="12" t="s">
        <v>15</v>
      </c>
      <c r="C14">
        <v>53</v>
      </c>
      <c r="D14">
        <v>1</v>
      </c>
      <c r="F14" s="5" t="s">
        <v>95</v>
      </c>
      <c r="G14">
        <v>140.75</v>
      </c>
      <c r="J14">
        <v>44.5</v>
      </c>
      <c r="N14">
        <v>13.25</v>
      </c>
      <c r="O14">
        <v>76.75</v>
      </c>
    </row>
    <row r="15" spans="2:15" x14ac:dyDescent="0.3">
      <c r="B15" s="12" t="s">
        <v>17</v>
      </c>
      <c r="C15">
        <v>62.5</v>
      </c>
      <c r="D15">
        <v>1</v>
      </c>
      <c r="F15" s="5" t="s">
        <v>47</v>
      </c>
      <c r="G15">
        <v>7.75</v>
      </c>
      <c r="H15">
        <v>13</v>
      </c>
      <c r="I15">
        <v>29.709999999999997</v>
      </c>
      <c r="K15">
        <v>33.25</v>
      </c>
      <c r="L15">
        <v>123.79</v>
      </c>
      <c r="M15">
        <v>45.6</v>
      </c>
      <c r="N15">
        <v>25.89</v>
      </c>
      <c r="O15">
        <v>37.601111111111116</v>
      </c>
    </row>
    <row r="16" spans="2:15" x14ac:dyDescent="0.3">
      <c r="B16" s="5" t="s">
        <v>159</v>
      </c>
      <c r="C16">
        <v>4.5</v>
      </c>
      <c r="D16">
        <v>1</v>
      </c>
      <c r="F16" s="5" t="s">
        <v>242</v>
      </c>
      <c r="J16">
        <v>26.433333333333334</v>
      </c>
      <c r="K16">
        <v>28.75</v>
      </c>
      <c r="O16">
        <v>27.360000000000003</v>
      </c>
    </row>
    <row r="17" spans="2:15" x14ac:dyDescent="0.3">
      <c r="B17" s="12" t="s">
        <v>3</v>
      </c>
      <c r="C17">
        <v>4.5</v>
      </c>
      <c r="D17">
        <v>1</v>
      </c>
      <c r="F17" s="5" t="s">
        <v>990</v>
      </c>
      <c r="H17">
        <v>15.5</v>
      </c>
      <c r="L17">
        <v>97</v>
      </c>
      <c r="M17">
        <v>16.625</v>
      </c>
      <c r="N17">
        <v>18.5</v>
      </c>
      <c r="O17">
        <v>30.458333333333332</v>
      </c>
    </row>
    <row r="18" spans="2:15" x14ac:dyDescent="0.3">
      <c r="B18" s="5" t="s">
        <v>120</v>
      </c>
      <c r="C18">
        <v>27.3125</v>
      </c>
      <c r="D18">
        <v>4</v>
      </c>
      <c r="F18" s="5" t="s">
        <v>1106</v>
      </c>
      <c r="I18">
        <v>11.125</v>
      </c>
      <c r="O18">
        <v>11.125</v>
      </c>
    </row>
    <row r="19" spans="2:15" x14ac:dyDescent="0.3">
      <c r="B19" s="12" t="s">
        <v>5</v>
      </c>
      <c r="C19">
        <v>28.5</v>
      </c>
      <c r="D19">
        <v>1</v>
      </c>
      <c r="F19" s="5" t="s">
        <v>551</v>
      </c>
      <c r="J19">
        <v>20</v>
      </c>
      <c r="O19">
        <v>20</v>
      </c>
    </row>
    <row r="20" spans="2:15" x14ac:dyDescent="0.3">
      <c r="B20" s="12" t="s">
        <v>7</v>
      </c>
      <c r="C20">
        <v>49.3</v>
      </c>
      <c r="D20">
        <v>1</v>
      </c>
      <c r="F20" s="5" t="s">
        <v>1092</v>
      </c>
      <c r="G20">
        <v>46</v>
      </c>
      <c r="H20">
        <v>19.45</v>
      </c>
      <c r="K20">
        <v>14</v>
      </c>
      <c r="O20">
        <v>26.483333333333334</v>
      </c>
    </row>
    <row r="21" spans="2:15" x14ac:dyDescent="0.3">
      <c r="B21" s="12" t="s">
        <v>13</v>
      </c>
      <c r="C21">
        <v>15.725</v>
      </c>
      <c r="D21">
        <v>2</v>
      </c>
      <c r="F21" s="5" t="s">
        <v>103</v>
      </c>
      <c r="J21">
        <v>29.5</v>
      </c>
      <c r="O21">
        <v>29.5</v>
      </c>
    </row>
    <row r="22" spans="2:15" x14ac:dyDescent="0.3">
      <c r="B22" s="5" t="s">
        <v>573</v>
      </c>
      <c r="C22">
        <v>10.75</v>
      </c>
      <c r="D22">
        <v>2</v>
      </c>
      <c r="F22" s="5" t="s">
        <v>79</v>
      </c>
      <c r="N22">
        <v>20</v>
      </c>
      <c r="O22">
        <v>20</v>
      </c>
    </row>
    <row r="23" spans="2:15" x14ac:dyDescent="0.3">
      <c r="B23" s="12" t="s">
        <v>17</v>
      </c>
      <c r="C23">
        <v>10.75</v>
      </c>
      <c r="D23">
        <v>2</v>
      </c>
      <c r="F23" s="5" t="s">
        <v>1026</v>
      </c>
      <c r="K23">
        <v>15</v>
      </c>
      <c r="O23">
        <v>15</v>
      </c>
    </row>
    <row r="24" spans="2:15" x14ac:dyDescent="0.3">
      <c r="B24" s="5" t="s">
        <v>669</v>
      </c>
      <c r="C24">
        <v>18.083333333333332</v>
      </c>
      <c r="D24">
        <v>3</v>
      </c>
      <c r="F24" s="5" t="s">
        <v>70</v>
      </c>
      <c r="G24">
        <v>18.5</v>
      </c>
      <c r="H24">
        <v>10</v>
      </c>
      <c r="I24">
        <v>28.175000000000001</v>
      </c>
      <c r="O24">
        <v>22.814285714285713</v>
      </c>
    </row>
    <row r="25" spans="2:15" x14ac:dyDescent="0.3">
      <c r="B25" s="12" t="s">
        <v>3</v>
      </c>
      <c r="C25">
        <v>18</v>
      </c>
      <c r="D25">
        <v>1</v>
      </c>
      <c r="F25" s="5" t="s">
        <v>280</v>
      </c>
      <c r="G25">
        <v>15.333333333333334</v>
      </c>
      <c r="H25">
        <v>24.400000000000002</v>
      </c>
      <c r="M25">
        <v>30</v>
      </c>
      <c r="N25">
        <v>14.024999999999999</v>
      </c>
      <c r="O25">
        <v>20.870833333333334</v>
      </c>
    </row>
    <row r="26" spans="2:15" x14ac:dyDescent="0.3">
      <c r="B26" s="12" t="s">
        <v>7</v>
      </c>
      <c r="C26">
        <v>18.125</v>
      </c>
      <c r="D26">
        <v>2</v>
      </c>
      <c r="F26" s="5" t="s">
        <v>1152</v>
      </c>
      <c r="G26">
        <v>37.979166666666664</v>
      </c>
      <c r="H26">
        <v>23.0625</v>
      </c>
      <c r="I26">
        <v>25.16</v>
      </c>
      <c r="J26">
        <v>28.73</v>
      </c>
      <c r="K26">
        <v>20.25</v>
      </c>
      <c r="L26">
        <v>54.006666666666668</v>
      </c>
      <c r="M26">
        <v>32.369999999999997</v>
      </c>
      <c r="N26">
        <v>20.682500000000001</v>
      </c>
      <c r="O26">
        <v>28.866363636363637</v>
      </c>
    </row>
    <row r="27" spans="2:15" x14ac:dyDescent="0.3">
      <c r="B27" s="5" t="s">
        <v>95</v>
      </c>
      <c r="C27">
        <v>76.75</v>
      </c>
      <c r="D27">
        <v>5</v>
      </c>
    </row>
    <row r="28" spans="2:15" x14ac:dyDescent="0.3">
      <c r="B28" s="12" t="s">
        <v>3</v>
      </c>
      <c r="C28">
        <v>140.75</v>
      </c>
      <c r="D28">
        <v>2</v>
      </c>
    </row>
    <row r="29" spans="2:15" x14ac:dyDescent="0.3">
      <c r="B29" s="12" t="s">
        <v>9</v>
      </c>
      <c r="C29">
        <v>44.5</v>
      </c>
      <c r="D29">
        <v>2</v>
      </c>
    </row>
    <row r="30" spans="2:15" x14ac:dyDescent="0.3">
      <c r="B30" s="12" t="s">
        <v>17</v>
      </c>
      <c r="C30">
        <v>13.25</v>
      </c>
      <c r="D30">
        <v>1</v>
      </c>
    </row>
    <row r="31" spans="2:15" x14ac:dyDescent="0.3">
      <c r="B31" s="5" t="s">
        <v>47</v>
      </c>
      <c r="C31">
        <v>37.601111111111116</v>
      </c>
      <c r="D31">
        <v>9</v>
      </c>
    </row>
    <row r="32" spans="2:15" x14ac:dyDescent="0.3">
      <c r="B32" s="12" t="s">
        <v>3</v>
      </c>
      <c r="C32">
        <v>7.75</v>
      </c>
      <c r="D32">
        <v>1</v>
      </c>
    </row>
    <row r="33" spans="2:4" x14ac:dyDescent="0.3">
      <c r="B33" s="12" t="s">
        <v>5</v>
      </c>
      <c r="C33">
        <v>13</v>
      </c>
      <c r="D33">
        <v>1</v>
      </c>
    </row>
    <row r="34" spans="2:4" x14ac:dyDescent="0.3">
      <c r="B34" s="12" t="s">
        <v>7</v>
      </c>
      <c r="C34">
        <v>29.709999999999997</v>
      </c>
      <c r="D34">
        <v>3</v>
      </c>
    </row>
    <row r="35" spans="2:4" x14ac:dyDescent="0.3">
      <c r="B35" s="12" t="s">
        <v>11</v>
      </c>
      <c r="C35">
        <v>33.25</v>
      </c>
      <c r="D35">
        <v>1</v>
      </c>
    </row>
    <row r="36" spans="2:4" x14ac:dyDescent="0.3">
      <c r="B36" s="12" t="s">
        <v>13</v>
      </c>
      <c r="C36">
        <v>123.79</v>
      </c>
      <c r="D36">
        <v>1</v>
      </c>
    </row>
    <row r="37" spans="2:4" x14ac:dyDescent="0.3">
      <c r="B37" s="12" t="s">
        <v>15</v>
      </c>
      <c r="C37">
        <v>45.6</v>
      </c>
      <c r="D37">
        <v>1</v>
      </c>
    </row>
    <row r="38" spans="2:4" x14ac:dyDescent="0.3">
      <c r="B38" s="12" t="s">
        <v>17</v>
      </c>
      <c r="C38">
        <v>25.89</v>
      </c>
      <c r="D38">
        <v>1</v>
      </c>
    </row>
    <row r="39" spans="2:4" x14ac:dyDescent="0.3">
      <c r="B39" s="5" t="s">
        <v>242</v>
      </c>
      <c r="C39">
        <v>27.360000000000003</v>
      </c>
      <c r="D39">
        <v>5</v>
      </c>
    </row>
    <row r="40" spans="2:4" x14ac:dyDescent="0.3">
      <c r="B40" s="12" t="s">
        <v>9</v>
      </c>
      <c r="C40">
        <v>26.433333333333334</v>
      </c>
      <c r="D40">
        <v>3</v>
      </c>
    </row>
    <row r="41" spans="2:4" x14ac:dyDescent="0.3">
      <c r="B41" s="12" t="s">
        <v>11</v>
      </c>
      <c r="C41">
        <v>28.75</v>
      </c>
      <c r="D41">
        <v>2</v>
      </c>
    </row>
    <row r="42" spans="2:4" x14ac:dyDescent="0.3">
      <c r="B42" s="5" t="s">
        <v>990</v>
      </c>
      <c r="C42">
        <v>30.458333333333332</v>
      </c>
      <c r="D42">
        <v>6</v>
      </c>
    </row>
    <row r="43" spans="2:4" x14ac:dyDescent="0.3">
      <c r="B43" s="12" t="s">
        <v>5</v>
      </c>
      <c r="C43">
        <v>15.5</v>
      </c>
      <c r="D43">
        <v>1</v>
      </c>
    </row>
    <row r="44" spans="2:4" x14ac:dyDescent="0.3">
      <c r="B44" s="12" t="s">
        <v>13</v>
      </c>
      <c r="C44">
        <v>97</v>
      </c>
      <c r="D44">
        <v>1</v>
      </c>
    </row>
    <row r="45" spans="2:4" x14ac:dyDescent="0.3">
      <c r="B45" s="12" t="s">
        <v>15</v>
      </c>
      <c r="C45">
        <v>16.625</v>
      </c>
      <c r="D45">
        <v>2</v>
      </c>
    </row>
    <row r="46" spans="2:4" x14ac:dyDescent="0.3">
      <c r="B46" s="12" t="s">
        <v>17</v>
      </c>
      <c r="C46">
        <v>18.5</v>
      </c>
      <c r="D46">
        <v>2</v>
      </c>
    </row>
    <row r="47" spans="2:4" x14ac:dyDescent="0.3">
      <c r="B47" s="5" t="s">
        <v>1106</v>
      </c>
      <c r="C47">
        <v>11.125</v>
      </c>
      <c r="D47">
        <v>2</v>
      </c>
    </row>
    <row r="48" spans="2:4" x14ac:dyDescent="0.3">
      <c r="B48" s="12" t="s">
        <v>7</v>
      </c>
      <c r="C48">
        <v>11.125</v>
      </c>
      <c r="D48">
        <v>2</v>
      </c>
    </row>
    <row r="49" spans="2:4" x14ac:dyDescent="0.3">
      <c r="B49" s="5" t="s">
        <v>551</v>
      </c>
      <c r="C49">
        <v>20</v>
      </c>
      <c r="D49">
        <v>3</v>
      </c>
    </row>
    <row r="50" spans="2:4" x14ac:dyDescent="0.3">
      <c r="B50" s="12" t="s">
        <v>9</v>
      </c>
      <c r="C50">
        <v>20</v>
      </c>
      <c r="D50">
        <v>3</v>
      </c>
    </row>
    <row r="51" spans="2:4" x14ac:dyDescent="0.3">
      <c r="B51" s="5" t="s">
        <v>1092</v>
      </c>
      <c r="C51">
        <v>26.483333333333334</v>
      </c>
      <c r="D51">
        <v>3</v>
      </c>
    </row>
    <row r="52" spans="2:4" x14ac:dyDescent="0.3">
      <c r="B52" s="12" t="s">
        <v>3</v>
      </c>
      <c r="C52">
        <v>46</v>
      </c>
      <c r="D52">
        <v>1</v>
      </c>
    </row>
    <row r="53" spans="2:4" x14ac:dyDescent="0.3">
      <c r="B53" s="12" t="s">
        <v>5</v>
      </c>
      <c r="C53">
        <v>19.45</v>
      </c>
      <c r="D53">
        <v>1</v>
      </c>
    </row>
    <row r="54" spans="2:4" x14ac:dyDescent="0.3">
      <c r="B54" s="12" t="s">
        <v>11</v>
      </c>
      <c r="C54">
        <v>14</v>
      </c>
      <c r="D54">
        <v>1</v>
      </c>
    </row>
    <row r="55" spans="2:4" x14ac:dyDescent="0.3">
      <c r="B55" s="5" t="s">
        <v>103</v>
      </c>
      <c r="C55">
        <v>29.5</v>
      </c>
      <c r="D55">
        <v>2</v>
      </c>
    </row>
    <row r="56" spans="2:4" x14ac:dyDescent="0.3">
      <c r="B56" s="12" t="s">
        <v>9</v>
      </c>
      <c r="C56">
        <v>29.5</v>
      </c>
      <c r="D56">
        <v>2</v>
      </c>
    </row>
    <row r="57" spans="2:4" x14ac:dyDescent="0.3">
      <c r="B57" s="5" t="s">
        <v>79</v>
      </c>
      <c r="C57">
        <v>20</v>
      </c>
      <c r="D57">
        <v>3</v>
      </c>
    </row>
    <row r="58" spans="2:4" x14ac:dyDescent="0.3">
      <c r="B58" s="12" t="s">
        <v>17</v>
      </c>
      <c r="C58">
        <v>20</v>
      </c>
      <c r="D58">
        <v>3</v>
      </c>
    </row>
    <row r="59" spans="2:4" x14ac:dyDescent="0.3">
      <c r="B59" s="5" t="s">
        <v>1026</v>
      </c>
      <c r="C59">
        <v>15</v>
      </c>
      <c r="D59">
        <v>2</v>
      </c>
    </row>
    <row r="60" spans="2:4" x14ac:dyDescent="0.3">
      <c r="B60" s="12" t="s">
        <v>11</v>
      </c>
      <c r="C60">
        <v>15</v>
      </c>
      <c r="D60">
        <v>2</v>
      </c>
    </row>
    <row r="61" spans="2:4" x14ac:dyDescent="0.3">
      <c r="B61" s="5" t="s">
        <v>70</v>
      </c>
      <c r="C61">
        <v>22.814285714285713</v>
      </c>
      <c r="D61">
        <v>7</v>
      </c>
    </row>
    <row r="62" spans="2:4" x14ac:dyDescent="0.3">
      <c r="B62" s="12" t="s">
        <v>3</v>
      </c>
      <c r="C62">
        <v>18.5</v>
      </c>
      <c r="D62">
        <v>2</v>
      </c>
    </row>
    <row r="63" spans="2:4" x14ac:dyDescent="0.3">
      <c r="B63" s="12" t="s">
        <v>5</v>
      </c>
      <c r="C63">
        <v>10</v>
      </c>
      <c r="D63">
        <v>1</v>
      </c>
    </row>
    <row r="64" spans="2:4" x14ac:dyDescent="0.3">
      <c r="B64" s="12" t="s">
        <v>7</v>
      </c>
      <c r="C64">
        <v>28.175000000000001</v>
      </c>
      <c r="D64">
        <v>4</v>
      </c>
    </row>
    <row r="65" spans="2:4" x14ac:dyDescent="0.3">
      <c r="B65" s="5" t="s">
        <v>280</v>
      </c>
      <c r="C65">
        <v>20.870833333333334</v>
      </c>
      <c r="D65">
        <v>12</v>
      </c>
    </row>
    <row r="66" spans="2:4" x14ac:dyDescent="0.3">
      <c r="B66" s="12" t="s">
        <v>3</v>
      </c>
      <c r="C66">
        <v>15.333333333333334</v>
      </c>
      <c r="D66">
        <v>3</v>
      </c>
    </row>
    <row r="67" spans="2:4" x14ac:dyDescent="0.3">
      <c r="B67" s="12" t="s">
        <v>5</v>
      </c>
      <c r="C67">
        <v>24.400000000000002</v>
      </c>
      <c r="D67">
        <v>6</v>
      </c>
    </row>
    <row r="68" spans="2:4" x14ac:dyDescent="0.3">
      <c r="B68" s="12" t="s">
        <v>15</v>
      </c>
      <c r="C68">
        <v>30</v>
      </c>
      <c r="D68">
        <v>1</v>
      </c>
    </row>
    <row r="69" spans="2:4" x14ac:dyDescent="0.3">
      <c r="B69" s="12" t="s">
        <v>17</v>
      </c>
      <c r="C69">
        <v>14.024999999999999</v>
      </c>
      <c r="D69">
        <v>2</v>
      </c>
    </row>
    <row r="70" spans="2:4" x14ac:dyDescent="0.3">
      <c r="B70" s="5" t="s">
        <v>1152</v>
      </c>
      <c r="C70">
        <v>28.866363636363644</v>
      </c>
      <c r="D70">
        <v>77</v>
      </c>
    </row>
  </sheetData>
  <pageMargins left="0.7" right="0.7" top="0.75" bottom="0.75" header="0.3" footer="0.3"/>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99AC7-3E97-4E8B-9C5E-29CAB835EFDA}">
  <dimension ref="A1:C9"/>
  <sheetViews>
    <sheetView workbookViewId="0">
      <selection activeCell="D17" sqref="D17"/>
    </sheetView>
  </sheetViews>
  <sheetFormatPr defaultRowHeight="14.4" x14ac:dyDescent="0.3"/>
  <cols>
    <col min="1" max="1" width="12.5546875" bestFit="1" customWidth="1"/>
    <col min="2" max="2" width="15.88671875" bestFit="1" customWidth="1"/>
    <col min="3" max="3" width="49.33203125" bestFit="1" customWidth="1"/>
    <col min="4" max="4" width="80.88671875" bestFit="1" customWidth="1"/>
  </cols>
  <sheetData>
    <row r="1" spans="1:3" x14ac:dyDescent="0.3">
      <c r="A1" t="s">
        <v>0</v>
      </c>
      <c r="B1" t="s">
        <v>1</v>
      </c>
      <c r="C1" t="s">
        <v>2</v>
      </c>
    </row>
    <row r="2" spans="1:3" x14ac:dyDescent="0.3">
      <c r="A2">
        <v>1</v>
      </c>
      <c r="B2" t="s">
        <v>3</v>
      </c>
      <c r="C2" t="s">
        <v>4</v>
      </c>
    </row>
    <row r="3" spans="1:3" x14ac:dyDescent="0.3">
      <c r="A3">
        <v>2</v>
      </c>
      <c r="B3" t="s">
        <v>5</v>
      </c>
      <c r="C3" t="s">
        <v>6</v>
      </c>
    </row>
    <row r="4" spans="1:3" x14ac:dyDescent="0.3">
      <c r="A4">
        <v>3</v>
      </c>
      <c r="B4" t="s">
        <v>7</v>
      </c>
      <c r="C4" t="s">
        <v>8</v>
      </c>
    </row>
    <row r="5" spans="1:3" x14ac:dyDescent="0.3">
      <c r="A5">
        <v>4</v>
      </c>
      <c r="B5" t="s">
        <v>9</v>
      </c>
      <c r="C5" t="s">
        <v>10</v>
      </c>
    </row>
    <row r="6" spans="1:3" x14ac:dyDescent="0.3">
      <c r="A6">
        <v>5</v>
      </c>
      <c r="B6" t="s">
        <v>11</v>
      </c>
      <c r="C6" t="s">
        <v>12</v>
      </c>
    </row>
    <row r="7" spans="1:3" x14ac:dyDescent="0.3">
      <c r="A7">
        <v>6</v>
      </c>
      <c r="B7" t="s">
        <v>13</v>
      </c>
      <c r="C7" t="s">
        <v>14</v>
      </c>
    </row>
    <row r="8" spans="1:3" x14ac:dyDescent="0.3">
      <c r="A8">
        <v>7</v>
      </c>
      <c r="B8" t="s">
        <v>15</v>
      </c>
      <c r="C8" t="s">
        <v>16</v>
      </c>
    </row>
    <row r="9" spans="1:3" x14ac:dyDescent="0.3">
      <c r="A9">
        <v>8</v>
      </c>
      <c r="B9" t="s">
        <v>17</v>
      </c>
      <c r="C9" t="s">
        <v>18</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A8FFF-4B1B-4758-A664-35A2DE0DC7B7}">
  <dimension ref="A1:J93"/>
  <sheetViews>
    <sheetView workbookViewId="0">
      <pane ySplit="1" topLeftCell="A47" activePane="bottomLeft" state="frozen"/>
      <selection pane="bottomLeft" activeCell="K14" sqref="K14"/>
    </sheetView>
  </sheetViews>
  <sheetFormatPr defaultRowHeight="14.4" x14ac:dyDescent="0.3"/>
  <cols>
    <col min="1" max="1" width="10.77734375" bestFit="1" customWidth="1"/>
    <col min="2" max="2" width="30.33203125" bestFit="1" customWidth="1"/>
    <col min="3" max="3" width="20.21875" bestFit="1" customWidth="1"/>
    <col min="4" max="4" width="25.88671875" bestFit="1" customWidth="1"/>
    <col min="5" max="5" width="39.88671875" bestFit="1" customWidth="1"/>
    <col min="6" max="6" width="13.21875" bestFit="1" customWidth="1"/>
    <col min="7" max="7" width="12.77734375" bestFit="1" customWidth="1"/>
    <col min="8" max="9" width="10.77734375" bestFit="1" customWidth="1"/>
    <col min="10" max="11" width="15" bestFit="1" customWidth="1"/>
    <col min="12" max="12" width="11.77734375" bestFit="1" customWidth="1"/>
    <col min="13" max="13" width="14.5546875" bestFit="1" customWidth="1"/>
  </cols>
  <sheetData>
    <row r="1" spans="1:10" x14ac:dyDescent="0.3">
      <c r="A1" t="s">
        <v>19</v>
      </c>
      <c r="B1" t="s">
        <v>20</v>
      </c>
      <c r="C1" t="s">
        <v>21</v>
      </c>
      <c r="D1" t="s">
        <v>22</v>
      </c>
      <c r="E1" t="s">
        <v>23</v>
      </c>
      <c r="F1" t="s">
        <v>24</v>
      </c>
      <c r="G1" t="s">
        <v>25</v>
      </c>
      <c r="H1" t="s">
        <v>26</v>
      </c>
      <c r="I1" t="s">
        <v>27</v>
      </c>
      <c r="J1" t="s">
        <v>28</v>
      </c>
    </row>
    <row r="2" spans="1:10" x14ac:dyDescent="0.3">
      <c r="A2" t="s">
        <v>29</v>
      </c>
      <c r="B2" t="s">
        <v>30</v>
      </c>
      <c r="C2" t="s">
        <v>31</v>
      </c>
      <c r="D2" t="s">
        <v>32</v>
      </c>
      <c r="E2" t="s">
        <v>33</v>
      </c>
      <c r="F2" t="s">
        <v>34</v>
      </c>
      <c r="G2" t="s">
        <v>35</v>
      </c>
      <c r="H2" t="s">
        <v>36</v>
      </c>
      <c r="I2" t="s">
        <v>37</v>
      </c>
      <c r="J2" t="s">
        <v>38</v>
      </c>
    </row>
    <row r="3" spans="1:10" x14ac:dyDescent="0.3">
      <c r="A3" t="s">
        <v>39</v>
      </c>
      <c r="B3" t="s">
        <v>40</v>
      </c>
      <c r="C3" t="s">
        <v>41</v>
      </c>
      <c r="D3" t="s">
        <v>42</v>
      </c>
      <c r="E3" t="s">
        <v>43</v>
      </c>
      <c r="F3" t="s">
        <v>44</v>
      </c>
      <c r="G3" t="s">
        <v>45</v>
      </c>
      <c r="H3" t="s">
        <v>46</v>
      </c>
      <c r="I3" t="s">
        <v>47</v>
      </c>
      <c r="J3" t="s">
        <v>48</v>
      </c>
    </row>
    <row r="4" spans="1:10" x14ac:dyDescent="0.3">
      <c r="A4" t="s">
        <v>49</v>
      </c>
      <c r="B4" t="s">
        <v>50</v>
      </c>
      <c r="C4" t="s">
        <v>51</v>
      </c>
      <c r="D4" t="s">
        <v>52</v>
      </c>
      <c r="E4" t="s">
        <v>53</v>
      </c>
      <c r="F4" t="s">
        <v>54</v>
      </c>
      <c r="G4" t="s">
        <v>45</v>
      </c>
      <c r="H4" t="s">
        <v>55</v>
      </c>
      <c r="I4" t="s">
        <v>56</v>
      </c>
      <c r="J4" t="s">
        <v>57</v>
      </c>
    </row>
    <row r="5" spans="1:10" x14ac:dyDescent="0.3">
      <c r="A5" t="s">
        <v>58</v>
      </c>
      <c r="B5" t="s">
        <v>59</v>
      </c>
      <c r="C5" t="s">
        <v>60</v>
      </c>
      <c r="D5" t="s">
        <v>52</v>
      </c>
      <c r="E5" t="s">
        <v>61</v>
      </c>
      <c r="F5" t="s">
        <v>54</v>
      </c>
      <c r="G5" t="s">
        <v>45</v>
      </c>
      <c r="H5" t="s">
        <v>62</v>
      </c>
      <c r="I5" t="s">
        <v>56</v>
      </c>
      <c r="J5" t="s">
        <v>63</v>
      </c>
    </row>
    <row r="6" spans="1:10" x14ac:dyDescent="0.3">
      <c r="A6" t="s">
        <v>64</v>
      </c>
      <c r="B6" t="s">
        <v>65</v>
      </c>
      <c r="C6" t="s">
        <v>66</v>
      </c>
      <c r="D6" t="s">
        <v>42</v>
      </c>
      <c r="E6" t="s">
        <v>67</v>
      </c>
      <c r="F6" t="s">
        <v>68</v>
      </c>
      <c r="G6" t="s">
        <v>45</v>
      </c>
      <c r="H6" t="s">
        <v>69</v>
      </c>
      <c r="I6" t="s">
        <v>70</v>
      </c>
      <c r="J6" t="s">
        <v>71</v>
      </c>
    </row>
    <row r="7" spans="1:10" x14ac:dyDescent="0.3">
      <c r="A7" t="s">
        <v>72</v>
      </c>
      <c r="B7" t="s">
        <v>73</v>
      </c>
      <c r="C7" t="s">
        <v>74</v>
      </c>
      <c r="D7" t="s">
        <v>75</v>
      </c>
      <c r="E7" t="s">
        <v>76</v>
      </c>
      <c r="F7" t="s">
        <v>77</v>
      </c>
      <c r="G7" t="s">
        <v>45</v>
      </c>
      <c r="H7" t="s">
        <v>78</v>
      </c>
      <c r="I7" t="s">
        <v>79</v>
      </c>
      <c r="J7" t="s">
        <v>80</v>
      </c>
    </row>
    <row r="8" spans="1:10" x14ac:dyDescent="0.3">
      <c r="A8" t="s">
        <v>81</v>
      </c>
      <c r="B8" t="s">
        <v>82</v>
      </c>
      <c r="C8" t="s">
        <v>83</v>
      </c>
      <c r="D8" t="s">
        <v>42</v>
      </c>
      <c r="E8" t="s">
        <v>84</v>
      </c>
      <c r="F8" t="s">
        <v>85</v>
      </c>
      <c r="G8" t="s">
        <v>45</v>
      </c>
      <c r="H8" t="s">
        <v>86</v>
      </c>
      <c r="I8" t="s">
        <v>47</v>
      </c>
      <c r="J8" t="s">
        <v>87</v>
      </c>
    </row>
    <row r="9" spans="1:10" x14ac:dyDescent="0.3">
      <c r="A9" t="s">
        <v>88</v>
      </c>
      <c r="B9" t="s">
        <v>89</v>
      </c>
      <c r="C9" t="s">
        <v>90</v>
      </c>
      <c r="D9" t="s">
        <v>91</v>
      </c>
      <c r="E9" t="s">
        <v>92</v>
      </c>
      <c r="F9" t="s">
        <v>93</v>
      </c>
      <c r="G9" t="s">
        <v>45</v>
      </c>
      <c r="H9" t="s">
        <v>94</v>
      </c>
      <c r="I9" t="s">
        <v>95</v>
      </c>
      <c r="J9" t="s">
        <v>96</v>
      </c>
    </row>
    <row r="10" spans="1:10" x14ac:dyDescent="0.3">
      <c r="A10" t="s">
        <v>97</v>
      </c>
      <c r="B10" t="s">
        <v>98</v>
      </c>
      <c r="C10" t="s">
        <v>99</v>
      </c>
      <c r="D10" t="s">
        <v>52</v>
      </c>
      <c r="E10" t="s">
        <v>100</v>
      </c>
      <c r="F10" t="s">
        <v>101</v>
      </c>
      <c r="G10" t="s">
        <v>45</v>
      </c>
      <c r="H10" t="s">
        <v>102</v>
      </c>
      <c r="I10" t="s">
        <v>103</v>
      </c>
      <c r="J10" t="s">
        <v>104</v>
      </c>
    </row>
    <row r="11" spans="1:10" x14ac:dyDescent="0.3">
      <c r="A11" t="s">
        <v>105</v>
      </c>
      <c r="B11" t="s">
        <v>106</v>
      </c>
      <c r="C11" t="s">
        <v>107</v>
      </c>
      <c r="D11" t="s">
        <v>52</v>
      </c>
      <c r="E11" t="s">
        <v>108</v>
      </c>
      <c r="F11" t="s">
        <v>109</v>
      </c>
      <c r="G11" t="s">
        <v>45</v>
      </c>
      <c r="H11" t="s">
        <v>110</v>
      </c>
      <c r="I11" t="s">
        <v>95</v>
      </c>
      <c r="J11" t="s">
        <v>111</v>
      </c>
    </row>
    <row r="12" spans="1:10" x14ac:dyDescent="0.3">
      <c r="A12" t="s">
        <v>112</v>
      </c>
      <c r="B12" t="s">
        <v>113</v>
      </c>
      <c r="C12" t="s">
        <v>114</v>
      </c>
      <c r="D12" t="s">
        <v>115</v>
      </c>
      <c r="E12" t="s">
        <v>116</v>
      </c>
      <c r="F12" t="s">
        <v>117</v>
      </c>
      <c r="G12" t="s">
        <v>118</v>
      </c>
      <c r="H12" t="s">
        <v>119</v>
      </c>
      <c r="I12" t="s">
        <v>120</v>
      </c>
      <c r="J12" t="s">
        <v>121</v>
      </c>
    </row>
    <row r="13" spans="1:10" x14ac:dyDescent="0.3">
      <c r="A13" t="s">
        <v>122</v>
      </c>
      <c r="B13" t="s">
        <v>123</v>
      </c>
      <c r="C13" t="s">
        <v>124</v>
      </c>
      <c r="D13" t="s">
        <v>42</v>
      </c>
      <c r="E13" t="s">
        <v>125</v>
      </c>
      <c r="F13" t="s">
        <v>68</v>
      </c>
      <c r="G13" t="s">
        <v>45</v>
      </c>
      <c r="H13" t="s">
        <v>126</v>
      </c>
      <c r="I13" t="s">
        <v>70</v>
      </c>
      <c r="J13" t="s">
        <v>127</v>
      </c>
    </row>
    <row r="14" spans="1:10" x14ac:dyDescent="0.3">
      <c r="A14" t="s">
        <v>128</v>
      </c>
      <c r="B14" t="s">
        <v>129</v>
      </c>
      <c r="C14" t="s">
        <v>130</v>
      </c>
      <c r="D14" t="s">
        <v>131</v>
      </c>
      <c r="E14" t="s">
        <v>132</v>
      </c>
      <c r="F14" t="s">
        <v>133</v>
      </c>
      <c r="G14" t="s">
        <v>45</v>
      </c>
      <c r="H14" t="s">
        <v>134</v>
      </c>
      <c r="I14" t="s">
        <v>135</v>
      </c>
      <c r="J14" t="s">
        <v>136</v>
      </c>
    </row>
    <row r="15" spans="1:10" x14ac:dyDescent="0.3">
      <c r="A15" t="s">
        <v>137</v>
      </c>
      <c r="B15" t="s">
        <v>138</v>
      </c>
      <c r="C15" t="s">
        <v>139</v>
      </c>
      <c r="D15" t="s">
        <v>91</v>
      </c>
      <c r="E15" t="s">
        <v>140</v>
      </c>
      <c r="F15" t="s">
        <v>54</v>
      </c>
      <c r="G15" t="s">
        <v>45</v>
      </c>
      <c r="H15" t="s">
        <v>141</v>
      </c>
      <c r="I15" t="s">
        <v>56</v>
      </c>
      <c r="J15" t="s">
        <v>142</v>
      </c>
    </row>
    <row r="16" spans="1:10" x14ac:dyDescent="0.3">
      <c r="A16" t="s">
        <v>143</v>
      </c>
      <c r="B16" t="s">
        <v>144</v>
      </c>
      <c r="C16" t="s">
        <v>145</v>
      </c>
      <c r="D16" t="s">
        <v>52</v>
      </c>
      <c r="E16" t="s">
        <v>146</v>
      </c>
      <c r="F16" t="s">
        <v>147</v>
      </c>
      <c r="G16" t="s">
        <v>45</v>
      </c>
      <c r="H16" t="s">
        <v>148</v>
      </c>
      <c r="I16" t="s">
        <v>149</v>
      </c>
      <c r="J16" t="s">
        <v>150</v>
      </c>
    </row>
    <row r="17" spans="1:10" x14ac:dyDescent="0.3">
      <c r="A17" t="s">
        <v>151</v>
      </c>
      <c r="B17" t="s">
        <v>152</v>
      </c>
      <c r="C17" t="s">
        <v>153</v>
      </c>
      <c r="D17" t="s">
        <v>154</v>
      </c>
      <c r="E17" t="s">
        <v>155</v>
      </c>
      <c r="F17" t="s">
        <v>156</v>
      </c>
      <c r="G17" t="s">
        <v>157</v>
      </c>
      <c r="H17" t="s">
        <v>158</v>
      </c>
      <c r="I17" t="s">
        <v>159</v>
      </c>
      <c r="J17" t="s">
        <v>160</v>
      </c>
    </row>
    <row r="18" spans="1:10" x14ac:dyDescent="0.3">
      <c r="A18" t="s">
        <v>161</v>
      </c>
      <c r="B18" t="s">
        <v>162</v>
      </c>
      <c r="C18" t="s">
        <v>163</v>
      </c>
      <c r="D18" t="s">
        <v>42</v>
      </c>
      <c r="E18" t="s">
        <v>164</v>
      </c>
      <c r="F18" t="s">
        <v>68</v>
      </c>
      <c r="G18" t="s">
        <v>45</v>
      </c>
      <c r="H18" t="s">
        <v>165</v>
      </c>
      <c r="I18" t="s">
        <v>70</v>
      </c>
      <c r="J18" t="s">
        <v>166</v>
      </c>
    </row>
    <row r="19" spans="1:10" x14ac:dyDescent="0.3">
      <c r="A19" t="s">
        <v>167</v>
      </c>
      <c r="B19" t="s">
        <v>168</v>
      </c>
      <c r="C19" t="s">
        <v>169</v>
      </c>
      <c r="D19" t="s">
        <v>75</v>
      </c>
      <c r="E19" t="s">
        <v>170</v>
      </c>
      <c r="F19" t="s">
        <v>171</v>
      </c>
      <c r="G19" t="s">
        <v>45</v>
      </c>
      <c r="H19" t="s">
        <v>172</v>
      </c>
      <c r="I19" t="s">
        <v>47</v>
      </c>
      <c r="J19" t="s">
        <v>173</v>
      </c>
    </row>
    <row r="20" spans="1:10" x14ac:dyDescent="0.3">
      <c r="A20" t="s">
        <v>174</v>
      </c>
      <c r="B20" t="s">
        <v>175</v>
      </c>
      <c r="C20" t="s">
        <v>176</v>
      </c>
      <c r="D20" t="s">
        <v>52</v>
      </c>
      <c r="E20" t="s">
        <v>177</v>
      </c>
      <c r="F20" t="s">
        <v>178</v>
      </c>
      <c r="G20" t="s">
        <v>45</v>
      </c>
      <c r="H20" t="s">
        <v>179</v>
      </c>
      <c r="I20" t="s">
        <v>95</v>
      </c>
      <c r="J20" t="s">
        <v>180</v>
      </c>
    </row>
    <row r="21" spans="1:10" x14ac:dyDescent="0.3">
      <c r="A21" t="s">
        <v>181</v>
      </c>
      <c r="B21" t="s">
        <v>182</v>
      </c>
      <c r="C21" t="s">
        <v>183</v>
      </c>
      <c r="D21" t="s">
        <v>131</v>
      </c>
      <c r="E21" t="s">
        <v>184</v>
      </c>
      <c r="F21" t="s">
        <v>68</v>
      </c>
      <c r="G21" t="s">
        <v>45</v>
      </c>
      <c r="H21" t="s">
        <v>185</v>
      </c>
      <c r="I21" t="s">
        <v>70</v>
      </c>
      <c r="J21" t="s">
        <v>186</v>
      </c>
    </row>
    <row r="22" spans="1:10" x14ac:dyDescent="0.3">
      <c r="A22" t="s">
        <v>187</v>
      </c>
      <c r="B22" t="s">
        <v>188</v>
      </c>
      <c r="C22" t="s">
        <v>189</v>
      </c>
      <c r="D22" t="s">
        <v>190</v>
      </c>
      <c r="E22" t="s">
        <v>191</v>
      </c>
      <c r="F22" t="s">
        <v>192</v>
      </c>
      <c r="G22" t="s">
        <v>45</v>
      </c>
      <c r="H22" t="s">
        <v>193</v>
      </c>
      <c r="I22" t="s">
        <v>194</v>
      </c>
      <c r="J22" t="s">
        <v>195</v>
      </c>
    </row>
    <row r="23" spans="1:10" x14ac:dyDescent="0.3">
      <c r="A23" t="s">
        <v>196</v>
      </c>
      <c r="B23" t="s">
        <v>197</v>
      </c>
      <c r="C23" t="s">
        <v>198</v>
      </c>
      <c r="D23" t="s">
        <v>199</v>
      </c>
      <c r="E23" t="s">
        <v>200</v>
      </c>
      <c r="F23" t="s">
        <v>156</v>
      </c>
      <c r="G23" t="s">
        <v>157</v>
      </c>
      <c r="H23" t="s">
        <v>201</v>
      </c>
      <c r="I23" t="s">
        <v>159</v>
      </c>
      <c r="J23" t="s">
        <v>202</v>
      </c>
    </row>
    <row r="24" spans="1:10" x14ac:dyDescent="0.3">
      <c r="A24" t="s">
        <v>203</v>
      </c>
      <c r="B24" t="s">
        <v>204</v>
      </c>
      <c r="C24" t="s">
        <v>205</v>
      </c>
      <c r="D24" t="s">
        <v>115</v>
      </c>
      <c r="E24" t="s">
        <v>206</v>
      </c>
      <c r="F24" t="s">
        <v>101</v>
      </c>
      <c r="G24" t="s">
        <v>45</v>
      </c>
      <c r="H24" t="s">
        <v>207</v>
      </c>
      <c r="I24" t="s">
        <v>103</v>
      </c>
      <c r="J24" t="s">
        <v>208</v>
      </c>
    </row>
    <row r="25" spans="1:10" x14ac:dyDescent="0.3">
      <c r="A25" t="s">
        <v>209</v>
      </c>
      <c r="B25" t="s">
        <v>210</v>
      </c>
      <c r="C25" t="s">
        <v>211</v>
      </c>
      <c r="D25" t="s">
        <v>212</v>
      </c>
      <c r="E25" t="s">
        <v>213</v>
      </c>
      <c r="F25" t="s">
        <v>214</v>
      </c>
      <c r="G25" t="s">
        <v>45</v>
      </c>
      <c r="H25" t="s">
        <v>215</v>
      </c>
      <c r="I25" t="s">
        <v>95</v>
      </c>
      <c r="J25" t="s">
        <v>216</v>
      </c>
    </row>
    <row r="26" spans="1:10" x14ac:dyDescent="0.3">
      <c r="A26" t="s">
        <v>217</v>
      </c>
      <c r="B26" t="s">
        <v>218</v>
      </c>
      <c r="C26" t="s">
        <v>219</v>
      </c>
      <c r="D26" t="s">
        <v>52</v>
      </c>
      <c r="E26" t="s">
        <v>220</v>
      </c>
      <c r="F26" t="s">
        <v>221</v>
      </c>
      <c r="G26" t="s">
        <v>45</v>
      </c>
      <c r="H26" t="s">
        <v>222</v>
      </c>
      <c r="I26" t="s">
        <v>79</v>
      </c>
      <c r="J26" t="s">
        <v>223</v>
      </c>
    </row>
    <row r="27" spans="1:10" x14ac:dyDescent="0.3">
      <c r="A27" t="s">
        <v>224</v>
      </c>
      <c r="B27" t="s">
        <v>225</v>
      </c>
      <c r="C27" t="s">
        <v>226</v>
      </c>
      <c r="D27" t="s">
        <v>91</v>
      </c>
      <c r="E27" t="s">
        <v>227</v>
      </c>
      <c r="F27" t="s">
        <v>228</v>
      </c>
      <c r="G27" t="s">
        <v>45</v>
      </c>
      <c r="H27" t="s">
        <v>229</v>
      </c>
      <c r="I27" t="s">
        <v>47</v>
      </c>
      <c r="J27" t="s">
        <v>230</v>
      </c>
    </row>
    <row r="28" spans="1:10" x14ac:dyDescent="0.3">
      <c r="A28" t="s">
        <v>231</v>
      </c>
      <c r="B28" t="s">
        <v>232</v>
      </c>
      <c r="C28" t="s">
        <v>233</v>
      </c>
      <c r="D28" t="s">
        <v>91</v>
      </c>
      <c r="E28" t="s">
        <v>234</v>
      </c>
      <c r="F28" t="s">
        <v>178</v>
      </c>
      <c r="G28" t="s">
        <v>45</v>
      </c>
      <c r="H28" t="s">
        <v>179</v>
      </c>
      <c r="I28" t="s">
        <v>95</v>
      </c>
      <c r="J28" t="s">
        <v>235</v>
      </c>
    </row>
    <row r="29" spans="1:10" x14ac:dyDescent="0.3">
      <c r="A29" t="s">
        <v>236</v>
      </c>
      <c r="B29" t="s">
        <v>237</v>
      </c>
      <c r="C29" t="s">
        <v>238</v>
      </c>
      <c r="D29" t="s">
        <v>42</v>
      </c>
      <c r="E29" t="s">
        <v>239</v>
      </c>
      <c r="F29" t="s">
        <v>240</v>
      </c>
      <c r="G29" t="s">
        <v>45</v>
      </c>
      <c r="H29" t="s">
        <v>241</v>
      </c>
      <c r="I29" t="s">
        <v>242</v>
      </c>
      <c r="J29" t="s">
        <v>243</v>
      </c>
    </row>
    <row r="30" spans="1:10" x14ac:dyDescent="0.3">
      <c r="A30" t="s">
        <v>244</v>
      </c>
      <c r="B30" t="s">
        <v>245</v>
      </c>
      <c r="C30" t="s">
        <v>246</v>
      </c>
      <c r="D30" t="s">
        <v>190</v>
      </c>
      <c r="E30" t="s">
        <v>247</v>
      </c>
      <c r="F30" t="s">
        <v>248</v>
      </c>
      <c r="G30" t="s">
        <v>45</v>
      </c>
      <c r="H30" t="s">
        <v>249</v>
      </c>
      <c r="I30" t="s">
        <v>250</v>
      </c>
      <c r="J30" t="s">
        <v>251</v>
      </c>
    </row>
    <row r="31" spans="1:10" x14ac:dyDescent="0.3">
      <c r="A31" t="s">
        <v>252</v>
      </c>
      <c r="B31" t="s">
        <v>253</v>
      </c>
      <c r="C31" t="s">
        <v>254</v>
      </c>
      <c r="D31" t="s">
        <v>91</v>
      </c>
      <c r="E31" t="s">
        <v>255</v>
      </c>
      <c r="F31" t="s">
        <v>256</v>
      </c>
      <c r="G31" t="s">
        <v>45</v>
      </c>
      <c r="H31" t="s">
        <v>257</v>
      </c>
      <c r="I31" t="s">
        <v>103</v>
      </c>
      <c r="J31" t="s">
        <v>258</v>
      </c>
    </row>
    <row r="32" spans="1:10" x14ac:dyDescent="0.3">
      <c r="A32" t="s">
        <v>259</v>
      </c>
      <c r="B32" t="s">
        <v>260</v>
      </c>
      <c r="C32" t="s">
        <v>261</v>
      </c>
      <c r="D32" t="s">
        <v>190</v>
      </c>
      <c r="E32" t="s">
        <v>262</v>
      </c>
      <c r="F32" t="s">
        <v>263</v>
      </c>
      <c r="G32" t="s">
        <v>45</v>
      </c>
      <c r="H32" t="s">
        <v>264</v>
      </c>
      <c r="I32" t="s">
        <v>103</v>
      </c>
      <c r="J32" t="s">
        <v>265</v>
      </c>
    </row>
    <row r="33" spans="1:10" x14ac:dyDescent="0.3">
      <c r="A33" t="s">
        <v>266</v>
      </c>
      <c r="B33" t="s">
        <v>267</v>
      </c>
      <c r="C33" t="s">
        <v>268</v>
      </c>
      <c r="D33" t="s">
        <v>154</v>
      </c>
      <c r="E33" t="s">
        <v>269</v>
      </c>
      <c r="F33" t="s">
        <v>270</v>
      </c>
      <c r="G33" t="s">
        <v>157</v>
      </c>
      <c r="H33" t="s">
        <v>271</v>
      </c>
      <c r="I33" t="s">
        <v>159</v>
      </c>
      <c r="J33" t="s">
        <v>272</v>
      </c>
    </row>
    <row r="34" spans="1:10" x14ac:dyDescent="0.3">
      <c r="A34" t="s">
        <v>273</v>
      </c>
      <c r="B34" t="s">
        <v>274</v>
      </c>
      <c r="C34" t="s">
        <v>275</v>
      </c>
      <c r="D34" t="s">
        <v>91</v>
      </c>
      <c r="E34" t="s">
        <v>276</v>
      </c>
      <c r="F34" t="s">
        <v>277</v>
      </c>
      <c r="G34" t="s">
        <v>278</v>
      </c>
      <c r="H34" t="s">
        <v>279</v>
      </c>
      <c r="I34" t="s">
        <v>280</v>
      </c>
      <c r="J34" t="s">
        <v>281</v>
      </c>
    </row>
    <row r="35" spans="1:10" x14ac:dyDescent="0.3">
      <c r="A35" t="s">
        <v>282</v>
      </c>
      <c r="B35" t="s">
        <v>283</v>
      </c>
      <c r="C35" t="s">
        <v>284</v>
      </c>
      <c r="D35" t="s">
        <v>52</v>
      </c>
      <c r="E35" t="s">
        <v>285</v>
      </c>
      <c r="F35" t="s">
        <v>286</v>
      </c>
      <c r="G35" t="s">
        <v>287</v>
      </c>
      <c r="H35" t="s">
        <v>288</v>
      </c>
      <c r="I35" t="s">
        <v>289</v>
      </c>
      <c r="J35" t="s">
        <v>290</v>
      </c>
    </row>
    <row r="36" spans="1:10" x14ac:dyDescent="0.3">
      <c r="A36" t="s">
        <v>291</v>
      </c>
      <c r="B36" t="s">
        <v>292</v>
      </c>
      <c r="C36" t="s">
        <v>293</v>
      </c>
      <c r="D36" t="s">
        <v>115</v>
      </c>
      <c r="E36" t="s">
        <v>294</v>
      </c>
      <c r="F36" t="s">
        <v>295</v>
      </c>
      <c r="G36" t="s">
        <v>296</v>
      </c>
      <c r="H36" t="s">
        <v>297</v>
      </c>
      <c r="I36" t="s">
        <v>159</v>
      </c>
      <c r="J36" t="s">
        <v>298</v>
      </c>
    </row>
    <row r="37" spans="1:10" x14ac:dyDescent="0.3">
      <c r="A37" t="s">
        <v>299</v>
      </c>
      <c r="B37" t="s">
        <v>300</v>
      </c>
      <c r="C37" t="s">
        <v>301</v>
      </c>
      <c r="D37" t="s">
        <v>42</v>
      </c>
      <c r="E37" t="s">
        <v>302</v>
      </c>
      <c r="F37" t="s">
        <v>303</v>
      </c>
      <c r="G37" t="s">
        <v>304</v>
      </c>
      <c r="H37" t="s">
        <v>305</v>
      </c>
      <c r="I37" t="s">
        <v>289</v>
      </c>
      <c r="J37" t="s">
        <v>306</v>
      </c>
    </row>
    <row r="38" spans="1:10" x14ac:dyDescent="0.3">
      <c r="A38" t="s">
        <v>307</v>
      </c>
      <c r="B38" t="s">
        <v>308</v>
      </c>
      <c r="C38" t="s">
        <v>309</v>
      </c>
      <c r="D38" t="s">
        <v>42</v>
      </c>
      <c r="E38" t="s">
        <v>310</v>
      </c>
      <c r="F38" t="s">
        <v>311</v>
      </c>
      <c r="G38" t="s">
        <v>278</v>
      </c>
      <c r="H38" t="s">
        <v>312</v>
      </c>
      <c r="I38" t="s">
        <v>280</v>
      </c>
      <c r="J38" t="s">
        <v>313</v>
      </c>
    </row>
    <row r="39" spans="1:10" x14ac:dyDescent="0.3">
      <c r="A39" t="s">
        <v>314</v>
      </c>
      <c r="B39" t="s">
        <v>315</v>
      </c>
      <c r="C39" t="s">
        <v>316</v>
      </c>
      <c r="D39" t="s">
        <v>154</v>
      </c>
      <c r="E39" t="s">
        <v>317</v>
      </c>
      <c r="F39" t="s">
        <v>318</v>
      </c>
      <c r="G39" t="s">
        <v>319</v>
      </c>
      <c r="H39" t="s">
        <v>45</v>
      </c>
      <c r="I39" t="s">
        <v>320</v>
      </c>
      <c r="J39" t="s">
        <v>321</v>
      </c>
    </row>
    <row r="40" spans="1:10" x14ac:dyDescent="0.3">
      <c r="A40" t="s">
        <v>322</v>
      </c>
      <c r="B40" t="s">
        <v>323</v>
      </c>
      <c r="C40" t="s">
        <v>324</v>
      </c>
      <c r="D40" t="s">
        <v>91</v>
      </c>
      <c r="E40" t="s">
        <v>325</v>
      </c>
      <c r="F40" t="s">
        <v>326</v>
      </c>
      <c r="G40" t="s">
        <v>327</v>
      </c>
      <c r="H40" t="s">
        <v>328</v>
      </c>
      <c r="I40" t="s">
        <v>70</v>
      </c>
      <c r="J40" t="s">
        <v>329</v>
      </c>
    </row>
    <row r="41" spans="1:10" x14ac:dyDescent="0.3">
      <c r="A41" t="s">
        <v>330</v>
      </c>
      <c r="B41" t="s">
        <v>331</v>
      </c>
      <c r="C41" t="s">
        <v>332</v>
      </c>
      <c r="D41" t="s">
        <v>154</v>
      </c>
      <c r="E41" t="s">
        <v>333</v>
      </c>
      <c r="F41" t="s">
        <v>334</v>
      </c>
      <c r="G41" t="s">
        <v>45</v>
      </c>
      <c r="H41" t="s">
        <v>335</v>
      </c>
      <c r="I41" t="s">
        <v>47</v>
      </c>
      <c r="J41" t="s">
        <v>336</v>
      </c>
    </row>
    <row r="42" spans="1:10" x14ac:dyDescent="0.3">
      <c r="A42" t="s">
        <v>337</v>
      </c>
      <c r="B42" t="s">
        <v>338</v>
      </c>
      <c r="C42" t="s">
        <v>339</v>
      </c>
      <c r="D42" t="s">
        <v>42</v>
      </c>
      <c r="E42" t="s">
        <v>340</v>
      </c>
      <c r="F42" t="s">
        <v>341</v>
      </c>
      <c r="G42" t="s">
        <v>45</v>
      </c>
      <c r="H42" t="s">
        <v>342</v>
      </c>
      <c r="I42" t="s">
        <v>95</v>
      </c>
      <c r="J42" t="s">
        <v>343</v>
      </c>
    </row>
    <row r="43" spans="1:10" x14ac:dyDescent="0.3">
      <c r="A43" t="s">
        <v>344</v>
      </c>
      <c r="B43" t="s">
        <v>345</v>
      </c>
      <c r="C43" t="s">
        <v>346</v>
      </c>
      <c r="D43" t="s">
        <v>190</v>
      </c>
      <c r="E43" t="s">
        <v>347</v>
      </c>
      <c r="F43" t="s">
        <v>348</v>
      </c>
      <c r="G43" t="s">
        <v>45</v>
      </c>
      <c r="H43" t="s">
        <v>349</v>
      </c>
      <c r="I43" t="s">
        <v>95</v>
      </c>
      <c r="J43" t="s">
        <v>350</v>
      </c>
    </row>
    <row r="44" spans="1:10" x14ac:dyDescent="0.3">
      <c r="A44" t="s">
        <v>351</v>
      </c>
      <c r="B44" t="s">
        <v>352</v>
      </c>
      <c r="C44" t="s">
        <v>353</v>
      </c>
      <c r="D44" t="s">
        <v>199</v>
      </c>
      <c r="E44" t="s">
        <v>354</v>
      </c>
      <c r="F44" t="s">
        <v>355</v>
      </c>
      <c r="G44" t="s">
        <v>118</v>
      </c>
      <c r="H44" t="s">
        <v>356</v>
      </c>
      <c r="I44" t="s">
        <v>120</v>
      </c>
      <c r="J44" t="s">
        <v>357</v>
      </c>
    </row>
    <row r="45" spans="1:10" x14ac:dyDescent="0.3">
      <c r="A45" t="s">
        <v>358</v>
      </c>
      <c r="B45" t="s">
        <v>359</v>
      </c>
      <c r="C45" t="s">
        <v>360</v>
      </c>
      <c r="D45" t="s">
        <v>91</v>
      </c>
      <c r="E45" t="s">
        <v>361</v>
      </c>
      <c r="F45" t="s">
        <v>362</v>
      </c>
      <c r="G45" t="s">
        <v>363</v>
      </c>
      <c r="H45" t="s">
        <v>364</v>
      </c>
      <c r="I45" t="s">
        <v>280</v>
      </c>
      <c r="J45" t="s">
        <v>365</v>
      </c>
    </row>
    <row r="46" spans="1:10" x14ac:dyDescent="0.3">
      <c r="A46" t="s">
        <v>366</v>
      </c>
      <c r="B46" t="s">
        <v>367</v>
      </c>
      <c r="C46" t="s">
        <v>368</v>
      </c>
      <c r="D46" t="s">
        <v>42</v>
      </c>
      <c r="E46" t="s">
        <v>369</v>
      </c>
      <c r="F46" t="s">
        <v>370</v>
      </c>
      <c r="G46" t="s">
        <v>45</v>
      </c>
      <c r="H46" t="s">
        <v>371</v>
      </c>
      <c r="I46" t="s">
        <v>47</v>
      </c>
      <c r="J46" t="s">
        <v>372</v>
      </c>
    </row>
    <row r="47" spans="1:10" x14ac:dyDescent="0.3">
      <c r="A47" t="s">
        <v>373</v>
      </c>
      <c r="B47" t="s">
        <v>374</v>
      </c>
      <c r="C47" t="s">
        <v>375</v>
      </c>
      <c r="D47" t="s">
        <v>52</v>
      </c>
      <c r="E47" t="s">
        <v>376</v>
      </c>
      <c r="F47" t="s">
        <v>377</v>
      </c>
      <c r="G47" t="s">
        <v>378</v>
      </c>
      <c r="H47" t="s">
        <v>379</v>
      </c>
      <c r="I47" t="s">
        <v>280</v>
      </c>
      <c r="J47" t="s">
        <v>380</v>
      </c>
    </row>
    <row r="48" spans="1:10" x14ac:dyDescent="0.3">
      <c r="A48" t="s">
        <v>381</v>
      </c>
      <c r="B48" t="s">
        <v>382</v>
      </c>
      <c r="C48" t="s">
        <v>383</v>
      </c>
      <c r="D48" t="s">
        <v>115</v>
      </c>
      <c r="E48" t="s">
        <v>384</v>
      </c>
      <c r="F48" t="s">
        <v>385</v>
      </c>
      <c r="G48" t="s">
        <v>386</v>
      </c>
      <c r="H48" t="s">
        <v>387</v>
      </c>
      <c r="I48" t="s">
        <v>289</v>
      </c>
      <c r="J48" t="s">
        <v>388</v>
      </c>
    </row>
    <row r="49" spans="1:10" x14ac:dyDescent="0.3">
      <c r="A49" t="s">
        <v>389</v>
      </c>
      <c r="B49" t="s">
        <v>390</v>
      </c>
      <c r="C49" t="s">
        <v>391</v>
      </c>
      <c r="D49" t="s">
        <v>52</v>
      </c>
      <c r="E49" t="s">
        <v>392</v>
      </c>
      <c r="F49" t="s">
        <v>393</v>
      </c>
      <c r="G49" t="s">
        <v>394</v>
      </c>
      <c r="H49" t="s">
        <v>395</v>
      </c>
      <c r="I49" t="s">
        <v>289</v>
      </c>
      <c r="J49" t="s">
        <v>396</v>
      </c>
    </row>
    <row r="50" spans="1:10" x14ac:dyDescent="0.3">
      <c r="A50" t="s">
        <v>397</v>
      </c>
      <c r="B50" t="s">
        <v>398</v>
      </c>
      <c r="C50" t="s">
        <v>399</v>
      </c>
      <c r="D50" t="s">
        <v>190</v>
      </c>
      <c r="E50" t="s">
        <v>400</v>
      </c>
      <c r="F50" t="s">
        <v>401</v>
      </c>
      <c r="G50" t="s">
        <v>278</v>
      </c>
      <c r="H50" t="s">
        <v>402</v>
      </c>
      <c r="I50" t="s">
        <v>280</v>
      </c>
      <c r="J50" t="s">
        <v>403</v>
      </c>
    </row>
    <row r="51" spans="1:10" x14ac:dyDescent="0.3">
      <c r="A51" t="s">
        <v>404</v>
      </c>
      <c r="B51" t="s">
        <v>405</v>
      </c>
      <c r="C51" t="s">
        <v>406</v>
      </c>
      <c r="D51" t="s">
        <v>91</v>
      </c>
      <c r="E51" t="s">
        <v>407</v>
      </c>
      <c r="F51" t="s">
        <v>408</v>
      </c>
      <c r="G51" t="s">
        <v>45</v>
      </c>
      <c r="H51" t="s">
        <v>409</v>
      </c>
      <c r="I51" t="s">
        <v>242</v>
      </c>
      <c r="J51" t="s">
        <v>410</v>
      </c>
    </row>
    <row r="52" spans="1:10" x14ac:dyDescent="0.3">
      <c r="A52" t="s">
        <v>411</v>
      </c>
      <c r="B52" t="s">
        <v>412</v>
      </c>
      <c r="C52" t="s">
        <v>413</v>
      </c>
      <c r="D52" t="s">
        <v>131</v>
      </c>
      <c r="E52" t="s">
        <v>414</v>
      </c>
      <c r="F52" t="s">
        <v>415</v>
      </c>
      <c r="G52" t="s">
        <v>45</v>
      </c>
      <c r="H52" t="s">
        <v>416</v>
      </c>
      <c r="I52" t="s">
        <v>417</v>
      </c>
      <c r="J52" t="s">
        <v>418</v>
      </c>
    </row>
    <row r="53" spans="1:10" x14ac:dyDescent="0.3">
      <c r="A53" t="s">
        <v>419</v>
      </c>
      <c r="B53" t="s">
        <v>420</v>
      </c>
      <c r="C53" t="s">
        <v>421</v>
      </c>
      <c r="D53" t="s">
        <v>199</v>
      </c>
      <c r="E53" t="s">
        <v>422</v>
      </c>
      <c r="F53" t="s">
        <v>423</v>
      </c>
      <c r="G53" t="s">
        <v>424</v>
      </c>
      <c r="H53" t="s">
        <v>425</v>
      </c>
      <c r="I53" t="s">
        <v>120</v>
      </c>
      <c r="J53" t="s">
        <v>426</v>
      </c>
    </row>
    <row r="54" spans="1:10" x14ac:dyDescent="0.3">
      <c r="A54" t="s">
        <v>427</v>
      </c>
      <c r="B54" t="s">
        <v>428</v>
      </c>
      <c r="C54" t="s">
        <v>429</v>
      </c>
      <c r="D54" t="s">
        <v>199</v>
      </c>
      <c r="E54" t="s">
        <v>430</v>
      </c>
      <c r="F54" t="s">
        <v>431</v>
      </c>
      <c r="G54" t="s">
        <v>45</v>
      </c>
      <c r="H54" t="s">
        <v>432</v>
      </c>
      <c r="I54" t="s">
        <v>47</v>
      </c>
      <c r="J54" t="s">
        <v>433</v>
      </c>
    </row>
    <row r="55" spans="1:10" x14ac:dyDescent="0.3">
      <c r="A55" t="s">
        <v>434</v>
      </c>
      <c r="B55" t="s">
        <v>435</v>
      </c>
      <c r="C55" t="s">
        <v>436</v>
      </c>
      <c r="D55" t="s">
        <v>154</v>
      </c>
      <c r="E55" t="s">
        <v>437</v>
      </c>
      <c r="F55" t="s">
        <v>68</v>
      </c>
      <c r="G55" t="s">
        <v>45</v>
      </c>
      <c r="H55" t="s">
        <v>438</v>
      </c>
      <c r="I55" t="s">
        <v>70</v>
      </c>
      <c r="J55" t="s">
        <v>439</v>
      </c>
    </row>
    <row r="56" spans="1:10" x14ac:dyDescent="0.3">
      <c r="A56" t="s">
        <v>440</v>
      </c>
      <c r="B56" t="s">
        <v>441</v>
      </c>
      <c r="C56" t="s">
        <v>442</v>
      </c>
      <c r="D56" t="s">
        <v>131</v>
      </c>
      <c r="E56" t="s">
        <v>443</v>
      </c>
      <c r="F56" t="s">
        <v>133</v>
      </c>
      <c r="G56" t="s">
        <v>45</v>
      </c>
      <c r="H56" t="s">
        <v>134</v>
      </c>
      <c r="I56" t="s">
        <v>135</v>
      </c>
      <c r="J56" t="s">
        <v>444</v>
      </c>
    </row>
    <row r="57" spans="1:10" x14ac:dyDescent="0.3">
      <c r="A57" t="s">
        <v>445</v>
      </c>
      <c r="B57" t="s">
        <v>446</v>
      </c>
      <c r="C57" t="s">
        <v>447</v>
      </c>
      <c r="D57" t="s">
        <v>42</v>
      </c>
      <c r="E57" t="s">
        <v>448</v>
      </c>
      <c r="F57" t="s">
        <v>449</v>
      </c>
      <c r="G57" t="s">
        <v>450</v>
      </c>
      <c r="H57" t="s">
        <v>451</v>
      </c>
      <c r="I57" t="s">
        <v>280</v>
      </c>
      <c r="J57" t="s">
        <v>452</v>
      </c>
    </row>
    <row r="58" spans="1:10" x14ac:dyDescent="0.3">
      <c r="A58" t="s">
        <v>453</v>
      </c>
      <c r="B58" t="s">
        <v>454</v>
      </c>
      <c r="C58" t="s">
        <v>455</v>
      </c>
      <c r="D58" t="s">
        <v>52</v>
      </c>
      <c r="E58" t="s">
        <v>456</v>
      </c>
      <c r="F58" t="s">
        <v>457</v>
      </c>
      <c r="G58" t="s">
        <v>45</v>
      </c>
      <c r="H58" t="s">
        <v>458</v>
      </c>
      <c r="I58" t="s">
        <v>47</v>
      </c>
      <c r="J58" t="s">
        <v>459</v>
      </c>
    </row>
    <row r="59" spans="1:10" x14ac:dyDescent="0.3">
      <c r="A59" t="s">
        <v>460</v>
      </c>
      <c r="B59" t="s">
        <v>461</v>
      </c>
      <c r="C59" t="s">
        <v>462</v>
      </c>
      <c r="D59" t="s">
        <v>52</v>
      </c>
      <c r="E59" t="s">
        <v>463</v>
      </c>
      <c r="F59" t="s">
        <v>464</v>
      </c>
      <c r="G59" t="s">
        <v>45</v>
      </c>
      <c r="H59" t="s">
        <v>465</v>
      </c>
      <c r="I59" t="s">
        <v>95</v>
      </c>
      <c r="J59" t="s">
        <v>466</v>
      </c>
    </row>
    <row r="60" spans="1:10" x14ac:dyDescent="0.3">
      <c r="A60" t="s">
        <v>467</v>
      </c>
      <c r="B60" t="s">
        <v>468</v>
      </c>
      <c r="C60" t="s">
        <v>469</v>
      </c>
      <c r="D60" t="s">
        <v>42</v>
      </c>
      <c r="E60" t="s">
        <v>470</v>
      </c>
      <c r="F60" t="s">
        <v>54</v>
      </c>
      <c r="G60" t="s">
        <v>45</v>
      </c>
      <c r="H60" t="s">
        <v>471</v>
      </c>
      <c r="I60" t="s">
        <v>56</v>
      </c>
      <c r="J60" t="s">
        <v>472</v>
      </c>
    </row>
    <row r="61" spans="1:10" x14ac:dyDescent="0.3">
      <c r="A61" t="s">
        <v>473</v>
      </c>
      <c r="B61" t="s">
        <v>474</v>
      </c>
      <c r="C61" t="s">
        <v>475</v>
      </c>
      <c r="D61" t="s">
        <v>190</v>
      </c>
      <c r="E61" t="s">
        <v>476</v>
      </c>
      <c r="F61" t="s">
        <v>477</v>
      </c>
      <c r="G61" t="s">
        <v>45</v>
      </c>
      <c r="H61" t="s">
        <v>478</v>
      </c>
      <c r="I61" t="s">
        <v>194</v>
      </c>
      <c r="J61" t="s">
        <v>479</v>
      </c>
    </row>
    <row r="62" spans="1:10" x14ac:dyDescent="0.3">
      <c r="A62" t="s">
        <v>480</v>
      </c>
      <c r="B62" t="s">
        <v>481</v>
      </c>
      <c r="C62" t="s">
        <v>482</v>
      </c>
      <c r="D62" t="s">
        <v>42</v>
      </c>
      <c r="E62" t="s">
        <v>483</v>
      </c>
      <c r="F62" t="s">
        <v>248</v>
      </c>
      <c r="G62" t="s">
        <v>45</v>
      </c>
      <c r="H62" t="s">
        <v>484</v>
      </c>
      <c r="I62" t="s">
        <v>250</v>
      </c>
      <c r="J62" t="s">
        <v>485</v>
      </c>
    </row>
    <row r="63" spans="1:10" x14ac:dyDescent="0.3">
      <c r="A63" t="s">
        <v>486</v>
      </c>
      <c r="B63" t="s">
        <v>487</v>
      </c>
      <c r="C63" t="s">
        <v>488</v>
      </c>
      <c r="D63" t="s">
        <v>115</v>
      </c>
      <c r="E63" t="s">
        <v>489</v>
      </c>
      <c r="F63" t="s">
        <v>295</v>
      </c>
      <c r="G63" t="s">
        <v>296</v>
      </c>
      <c r="H63" t="s">
        <v>490</v>
      </c>
      <c r="I63" t="s">
        <v>159</v>
      </c>
      <c r="J63" t="s">
        <v>491</v>
      </c>
    </row>
    <row r="64" spans="1:10" x14ac:dyDescent="0.3">
      <c r="A64" t="s">
        <v>492</v>
      </c>
      <c r="B64" t="s">
        <v>493</v>
      </c>
      <c r="C64" t="s">
        <v>494</v>
      </c>
      <c r="D64" t="s">
        <v>199</v>
      </c>
      <c r="E64" t="s">
        <v>495</v>
      </c>
      <c r="F64" t="s">
        <v>156</v>
      </c>
      <c r="G64" t="s">
        <v>157</v>
      </c>
      <c r="H64" t="s">
        <v>496</v>
      </c>
      <c r="I64" t="s">
        <v>159</v>
      </c>
      <c r="J64" t="s">
        <v>497</v>
      </c>
    </row>
    <row r="65" spans="1:10" x14ac:dyDescent="0.3">
      <c r="A65" t="s">
        <v>498</v>
      </c>
      <c r="B65" t="s">
        <v>499</v>
      </c>
      <c r="C65" t="s">
        <v>500</v>
      </c>
      <c r="D65" t="s">
        <v>115</v>
      </c>
      <c r="E65" t="s">
        <v>501</v>
      </c>
      <c r="F65" t="s">
        <v>502</v>
      </c>
      <c r="G65" t="s">
        <v>45</v>
      </c>
      <c r="H65" t="s">
        <v>503</v>
      </c>
      <c r="I65" t="s">
        <v>47</v>
      </c>
      <c r="J65" t="s">
        <v>504</v>
      </c>
    </row>
    <row r="66" spans="1:10" x14ac:dyDescent="0.3">
      <c r="A66" t="s">
        <v>505</v>
      </c>
      <c r="B66" t="s">
        <v>506</v>
      </c>
      <c r="C66" t="s">
        <v>507</v>
      </c>
      <c r="D66" t="s">
        <v>42</v>
      </c>
      <c r="E66" t="s">
        <v>508</v>
      </c>
      <c r="F66" t="s">
        <v>133</v>
      </c>
      <c r="G66" t="s">
        <v>45</v>
      </c>
      <c r="H66" t="s">
        <v>134</v>
      </c>
      <c r="I66" t="s">
        <v>135</v>
      </c>
      <c r="J66" t="s">
        <v>509</v>
      </c>
    </row>
    <row r="67" spans="1:10" x14ac:dyDescent="0.3">
      <c r="A67" t="s">
        <v>510</v>
      </c>
      <c r="B67" t="s">
        <v>511</v>
      </c>
      <c r="C67" t="s">
        <v>512</v>
      </c>
      <c r="D67" t="s">
        <v>513</v>
      </c>
      <c r="E67" t="s">
        <v>514</v>
      </c>
      <c r="F67" t="s">
        <v>515</v>
      </c>
      <c r="G67" t="s">
        <v>516</v>
      </c>
      <c r="H67" t="s">
        <v>517</v>
      </c>
      <c r="I67" t="s">
        <v>280</v>
      </c>
      <c r="J67" t="s">
        <v>518</v>
      </c>
    </row>
    <row r="68" spans="1:10" x14ac:dyDescent="0.3">
      <c r="A68" t="s">
        <v>519</v>
      </c>
      <c r="B68" t="s">
        <v>520</v>
      </c>
      <c r="C68" t="s">
        <v>521</v>
      </c>
      <c r="D68" t="s">
        <v>154</v>
      </c>
      <c r="E68" t="s">
        <v>522</v>
      </c>
      <c r="F68" t="s">
        <v>523</v>
      </c>
      <c r="G68" t="s">
        <v>45</v>
      </c>
      <c r="H68" t="s">
        <v>524</v>
      </c>
      <c r="I68" t="s">
        <v>242</v>
      </c>
      <c r="J68" t="s">
        <v>525</v>
      </c>
    </row>
    <row r="69" spans="1:10" x14ac:dyDescent="0.3">
      <c r="A69" t="s">
        <v>526</v>
      </c>
      <c r="B69" t="s">
        <v>527</v>
      </c>
      <c r="C69" t="s">
        <v>528</v>
      </c>
      <c r="D69" t="s">
        <v>212</v>
      </c>
      <c r="E69" t="s">
        <v>529</v>
      </c>
      <c r="F69" t="s">
        <v>295</v>
      </c>
      <c r="G69" t="s">
        <v>296</v>
      </c>
      <c r="H69" t="s">
        <v>530</v>
      </c>
      <c r="I69" t="s">
        <v>159</v>
      </c>
      <c r="J69" t="s">
        <v>531</v>
      </c>
    </row>
    <row r="70" spans="1:10" x14ac:dyDescent="0.3">
      <c r="A70" t="s">
        <v>532</v>
      </c>
      <c r="B70" t="s">
        <v>533</v>
      </c>
      <c r="C70" t="s">
        <v>534</v>
      </c>
      <c r="D70" t="s">
        <v>190</v>
      </c>
      <c r="E70" t="s">
        <v>535</v>
      </c>
      <c r="F70" t="s">
        <v>536</v>
      </c>
      <c r="G70" t="s">
        <v>45</v>
      </c>
      <c r="H70" t="s">
        <v>537</v>
      </c>
      <c r="I70" t="s">
        <v>149</v>
      </c>
      <c r="J70" t="s">
        <v>538</v>
      </c>
    </row>
    <row r="71" spans="1:10" x14ac:dyDescent="0.3">
      <c r="A71" t="s">
        <v>539</v>
      </c>
      <c r="B71" t="s">
        <v>540</v>
      </c>
      <c r="C71" t="s">
        <v>541</v>
      </c>
      <c r="D71" t="s">
        <v>115</v>
      </c>
      <c r="E71" t="s">
        <v>542</v>
      </c>
      <c r="F71" t="s">
        <v>101</v>
      </c>
      <c r="G71" t="s">
        <v>45</v>
      </c>
      <c r="H71" t="s">
        <v>543</v>
      </c>
      <c r="I71" t="s">
        <v>103</v>
      </c>
      <c r="J71" t="s">
        <v>544</v>
      </c>
    </row>
    <row r="72" spans="1:10" x14ac:dyDescent="0.3">
      <c r="A72" t="s">
        <v>545</v>
      </c>
      <c r="B72" t="s">
        <v>546</v>
      </c>
      <c r="C72" t="s">
        <v>547</v>
      </c>
      <c r="D72" t="s">
        <v>52</v>
      </c>
      <c r="E72" t="s">
        <v>548</v>
      </c>
      <c r="F72" t="s">
        <v>549</v>
      </c>
      <c r="G72" t="s">
        <v>45</v>
      </c>
      <c r="H72" t="s">
        <v>550</v>
      </c>
      <c r="I72" t="s">
        <v>551</v>
      </c>
      <c r="J72" t="s">
        <v>552</v>
      </c>
    </row>
    <row r="73" spans="1:10" x14ac:dyDescent="0.3">
      <c r="A73" t="s">
        <v>553</v>
      </c>
      <c r="B73" t="s">
        <v>554</v>
      </c>
      <c r="C73" t="s">
        <v>555</v>
      </c>
      <c r="D73" t="s">
        <v>42</v>
      </c>
      <c r="E73" t="s">
        <v>556</v>
      </c>
      <c r="F73" t="s">
        <v>557</v>
      </c>
      <c r="G73" t="s">
        <v>558</v>
      </c>
      <c r="H73" t="s">
        <v>559</v>
      </c>
      <c r="I73" t="s">
        <v>280</v>
      </c>
      <c r="J73" t="s">
        <v>560</v>
      </c>
    </row>
    <row r="74" spans="1:10" x14ac:dyDescent="0.3">
      <c r="A74" t="s">
        <v>561</v>
      </c>
      <c r="B74" t="s">
        <v>562</v>
      </c>
      <c r="C74" t="s">
        <v>563</v>
      </c>
      <c r="D74" t="s">
        <v>190</v>
      </c>
      <c r="E74" t="s">
        <v>564</v>
      </c>
      <c r="F74" t="s">
        <v>68</v>
      </c>
      <c r="G74" t="s">
        <v>45</v>
      </c>
      <c r="H74" t="s">
        <v>565</v>
      </c>
      <c r="I74" t="s">
        <v>70</v>
      </c>
      <c r="J74" t="s">
        <v>566</v>
      </c>
    </row>
    <row r="75" spans="1:10" x14ac:dyDescent="0.3">
      <c r="A75" t="s">
        <v>567</v>
      </c>
      <c r="B75" t="s">
        <v>568</v>
      </c>
      <c r="C75" t="s">
        <v>569</v>
      </c>
      <c r="D75" t="s">
        <v>52</v>
      </c>
      <c r="E75" t="s">
        <v>570</v>
      </c>
      <c r="F75" t="s">
        <v>571</v>
      </c>
      <c r="G75" t="s">
        <v>45</v>
      </c>
      <c r="H75" t="s">
        <v>572</v>
      </c>
      <c r="I75" t="s">
        <v>573</v>
      </c>
      <c r="J75" t="s">
        <v>574</v>
      </c>
    </row>
    <row r="76" spans="1:10" x14ac:dyDescent="0.3">
      <c r="A76" t="s">
        <v>575</v>
      </c>
      <c r="B76" t="s">
        <v>576</v>
      </c>
      <c r="C76" t="s">
        <v>577</v>
      </c>
      <c r="D76" t="s">
        <v>91</v>
      </c>
      <c r="E76" t="s">
        <v>578</v>
      </c>
      <c r="F76" t="s">
        <v>464</v>
      </c>
      <c r="G76" t="s">
        <v>45</v>
      </c>
      <c r="H76" t="s">
        <v>579</v>
      </c>
      <c r="I76" t="s">
        <v>95</v>
      </c>
      <c r="J76" t="s">
        <v>580</v>
      </c>
    </row>
    <row r="77" spans="1:10" x14ac:dyDescent="0.3">
      <c r="A77" t="s">
        <v>581</v>
      </c>
      <c r="B77" t="s">
        <v>582</v>
      </c>
      <c r="C77" t="s">
        <v>583</v>
      </c>
      <c r="D77" t="s">
        <v>190</v>
      </c>
      <c r="E77" t="s">
        <v>584</v>
      </c>
      <c r="F77" t="s">
        <v>585</v>
      </c>
      <c r="G77" t="s">
        <v>586</v>
      </c>
      <c r="H77" t="s">
        <v>587</v>
      </c>
      <c r="I77" t="s">
        <v>280</v>
      </c>
      <c r="J77" t="s">
        <v>588</v>
      </c>
    </row>
    <row r="78" spans="1:10" x14ac:dyDescent="0.3">
      <c r="A78" t="s">
        <v>589</v>
      </c>
      <c r="B78" t="s">
        <v>590</v>
      </c>
      <c r="C78" t="s">
        <v>591</v>
      </c>
      <c r="D78" t="s">
        <v>115</v>
      </c>
      <c r="E78" t="s">
        <v>592</v>
      </c>
      <c r="F78" t="s">
        <v>593</v>
      </c>
      <c r="G78" t="s">
        <v>45</v>
      </c>
      <c r="H78" t="s">
        <v>594</v>
      </c>
      <c r="I78" t="s">
        <v>417</v>
      </c>
      <c r="J78" t="s">
        <v>595</v>
      </c>
    </row>
    <row r="79" spans="1:10" x14ac:dyDescent="0.3">
      <c r="A79" t="s">
        <v>596</v>
      </c>
      <c r="B79" t="s">
        <v>597</v>
      </c>
      <c r="C79" t="s">
        <v>598</v>
      </c>
      <c r="D79" t="s">
        <v>91</v>
      </c>
      <c r="E79" t="s">
        <v>599</v>
      </c>
      <c r="F79" t="s">
        <v>401</v>
      </c>
      <c r="G79" t="s">
        <v>278</v>
      </c>
      <c r="H79" t="s">
        <v>600</v>
      </c>
      <c r="I79" t="s">
        <v>280</v>
      </c>
      <c r="J79" t="s">
        <v>601</v>
      </c>
    </row>
    <row r="80" spans="1:10" x14ac:dyDescent="0.3">
      <c r="A80" t="s">
        <v>602</v>
      </c>
      <c r="B80" t="s">
        <v>603</v>
      </c>
      <c r="C80" t="s">
        <v>604</v>
      </c>
      <c r="D80" t="s">
        <v>199</v>
      </c>
      <c r="E80" t="s">
        <v>605</v>
      </c>
      <c r="F80" t="s">
        <v>606</v>
      </c>
      <c r="G80" t="s">
        <v>607</v>
      </c>
      <c r="H80" t="s">
        <v>608</v>
      </c>
      <c r="I80" t="s">
        <v>280</v>
      </c>
      <c r="J80" t="s">
        <v>609</v>
      </c>
    </row>
    <row r="81" spans="1:10" x14ac:dyDescent="0.3">
      <c r="A81" t="s">
        <v>610</v>
      </c>
      <c r="B81" t="s">
        <v>611</v>
      </c>
      <c r="C81" t="s">
        <v>612</v>
      </c>
      <c r="D81" t="s">
        <v>91</v>
      </c>
      <c r="E81" t="s">
        <v>613</v>
      </c>
      <c r="F81" t="s">
        <v>614</v>
      </c>
      <c r="G81" t="s">
        <v>45</v>
      </c>
      <c r="H81" t="s">
        <v>615</v>
      </c>
      <c r="I81" t="s">
        <v>47</v>
      </c>
      <c r="J81" t="s">
        <v>616</v>
      </c>
    </row>
    <row r="82" spans="1:10" x14ac:dyDescent="0.3">
      <c r="A82" t="s">
        <v>617</v>
      </c>
      <c r="B82" t="s">
        <v>618</v>
      </c>
      <c r="C82" t="s">
        <v>619</v>
      </c>
      <c r="D82" t="s">
        <v>52</v>
      </c>
      <c r="E82" t="s">
        <v>620</v>
      </c>
      <c r="F82" t="s">
        <v>54</v>
      </c>
      <c r="G82" t="s">
        <v>45</v>
      </c>
      <c r="H82" t="s">
        <v>471</v>
      </c>
      <c r="I82" t="s">
        <v>56</v>
      </c>
      <c r="J82" t="s">
        <v>621</v>
      </c>
    </row>
    <row r="83" spans="1:10" x14ac:dyDescent="0.3">
      <c r="A83" t="s">
        <v>622</v>
      </c>
      <c r="B83" t="s">
        <v>623</v>
      </c>
      <c r="C83" t="s">
        <v>624</v>
      </c>
      <c r="D83" t="s">
        <v>42</v>
      </c>
      <c r="E83" t="s">
        <v>625</v>
      </c>
      <c r="F83" t="s">
        <v>156</v>
      </c>
      <c r="G83" t="s">
        <v>157</v>
      </c>
      <c r="H83" t="s">
        <v>626</v>
      </c>
      <c r="I83" t="s">
        <v>159</v>
      </c>
      <c r="J83" t="s">
        <v>627</v>
      </c>
    </row>
    <row r="84" spans="1:10" x14ac:dyDescent="0.3">
      <c r="A84" t="s">
        <v>628</v>
      </c>
      <c r="B84" t="s">
        <v>629</v>
      </c>
      <c r="C84" t="s">
        <v>630</v>
      </c>
      <c r="D84" t="s">
        <v>154</v>
      </c>
      <c r="E84" t="s">
        <v>631</v>
      </c>
      <c r="F84" t="s">
        <v>632</v>
      </c>
      <c r="G84" t="s">
        <v>363</v>
      </c>
      <c r="H84" t="s">
        <v>633</v>
      </c>
      <c r="I84" t="s">
        <v>280</v>
      </c>
      <c r="J84" t="s">
        <v>634</v>
      </c>
    </row>
    <row r="85" spans="1:10" x14ac:dyDescent="0.3">
      <c r="A85" t="s">
        <v>635</v>
      </c>
      <c r="B85" t="s">
        <v>636</v>
      </c>
      <c r="C85" t="s">
        <v>637</v>
      </c>
      <c r="D85" t="s">
        <v>190</v>
      </c>
      <c r="E85" t="s">
        <v>638</v>
      </c>
      <c r="F85" t="s">
        <v>639</v>
      </c>
      <c r="G85" t="s">
        <v>45</v>
      </c>
      <c r="H85" t="s">
        <v>640</v>
      </c>
      <c r="I85" t="s">
        <v>573</v>
      </c>
      <c r="J85" t="s">
        <v>641</v>
      </c>
    </row>
    <row r="86" spans="1:10" x14ac:dyDescent="0.3">
      <c r="A86" t="s">
        <v>642</v>
      </c>
      <c r="B86" t="s">
        <v>643</v>
      </c>
      <c r="C86" t="s">
        <v>644</v>
      </c>
      <c r="D86" t="s">
        <v>131</v>
      </c>
      <c r="E86" t="s">
        <v>645</v>
      </c>
      <c r="F86" t="s">
        <v>646</v>
      </c>
      <c r="G86" t="s">
        <v>45</v>
      </c>
      <c r="H86" t="s">
        <v>647</v>
      </c>
      <c r="I86" t="s">
        <v>95</v>
      </c>
      <c r="J86" t="s">
        <v>648</v>
      </c>
    </row>
    <row r="87" spans="1:10" x14ac:dyDescent="0.3">
      <c r="A87" t="s">
        <v>649</v>
      </c>
      <c r="B87" t="s">
        <v>650</v>
      </c>
      <c r="C87" t="s">
        <v>651</v>
      </c>
      <c r="D87" t="s">
        <v>115</v>
      </c>
      <c r="E87" t="s">
        <v>652</v>
      </c>
      <c r="F87" t="s">
        <v>653</v>
      </c>
      <c r="G87" t="s">
        <v>45</v>
      </c>
      <c r="H87" t="s">
        <v>654</v>
      </c>
      <c r="I87" t="s">
        <v>95</v>
      </c>
      <c r="J87" t="s">
        <v>655</v>
      </c>
    </row>
    <row r="88" spans="1:10" x14ac:dyDescent="0.3">
      <c r="A88" t="s">
        <v>656</v>
      </c>
      <c r="B88" t="s">
        <v>657</v>
      </c>
      <c r="C88" t="s">
        <v>658</v>
      </c>
      <c r="D88" t="s">
        <v>42</v>
      </c>
      <c r="E88" t="s">
        <v>659</v>
      </c>
      <c r="F88" t="s">
        <v>660</v>
      </c>
      <c r="G88" t="s">
        <v>45</v>
      </c>
      <c r="H88" t="s">
        <v>661</v>
      </c>
      <c r="I88" t="s">
        <v>47</v>
      </c>
      <c r="J88" t="s">
        <v>662</v>
      </c>
    </row>
    <row r="89" spans="1:10" x14ac:dyDescent="0.3">
      <c r="A89" t="s">
        <v>663</v>
      </c>
      <c r="B89" t="s">
        <v>664</v>
      </c>
      <c r="C89" t="s">
        <v>665</v>
      </c>
      <c r="D89" t="s">
        <v>115</v>
      </c>
      <c r="E89" t="s">
        <v>666</v>
      </c>
      <c r="F89" t="s">
        <v>667</v>
      </c>
      <c r="G89" t="s">
        <v>45</v>
      </c>
      <c r="H89" t="s">
        <v>668</v>
      </c>
      <c r="I89" t="s">
        <v>669</v>
      </c>
      <c r="J89" t="s">
        <v>670</v>
      </c>
    </row>
    <row r="90" spans="1:10" x14ac:dyDescent="0.3">
      <c r="A90" t="s">
        <v>671</v>
      </c>
      <c r="B90" t="s">
        <v>672</v>
      </c>
      <c r="C90" t="s">
        <v>673</v>
      </c>
      <c r="D90" t="s">
        <v>190</v>
      </c>
      <c r="E90" t="s">
        <v>674</v>
      </c>
      <c r="F90" t="s">
        <v>675</v>
      </c>
      <c r="G90" t="s">
        <v>157</v>
      </c>
      <c r="H90" t="s">
        <v>676</v>
      </c>
      <c r="I90" t="s">
        <v>159</v>
      </c>
      <c r="J90" t="s">
        <v>677</v>
      </c>
    </row>
    <row r="91" spans="1:10" x14ac:dyDescent="0.3">
      <c r="A91" t="s">
        <v>678</v>
      </c>
      <c r="B91" t="s">
        <v>679</v>
      </c>
      <c r="C91" t="s">
        <v>680</v>
      </c>
      <c r="D91" t="s">
        <v>52</v>
      </c>
      <c r="E91" t="s">
        <v>681</v>
      </c>
      <c r="F91" t="s">
        <v>682</v>
      </c>
      <c r="G91" t="s">
        <v>363</v>
      </c>
      <c r="H91" t="s">
        <v>683</v>
      </c>
      <c r="I91" t="s">
        <v>280</v>
      </c>
      <c r="J91" t="s">
        <v>684</v>
      </c>
    </row>
    <row r="92" spans="1:10" x14ac:dyDescent="0.3">
      <c r="A92" t="s">
        <v>685</v>
      </c>
      <c r="B92" t="s">
        <v>686</v>
      </c>
      <c r="C92" t="s">
        <v>687</v>
      </c>
      <c r="D92" t="s">
        <v>688</v>
      </c>
      <c r="E92" t="s">
        <v>689</v>
      </c>
      <c r="F92" t="s">
        <v>690</v>
      </c>
      <c r="G92" t="s">
        <v>45</v>
      </c>
      <c r="H92" t="s">
        <v>691</v>
      </c>
      <c r="I92" t="s">
        <v>669</v>
      </c>
      <c r="J92" t="s">
        <v>692</v>
      </c>
    </row>
    <row r="93" spans="1:10" x14ac:dyDescent="0.3">
      <c r="A93" t="s">
        <v>693</v>
      </c>
      <c r="B93" t="s">
        <v>694</v>
      </c>
      <c r="C93" t="s">
        <v>695</v>
      </c>
      <c r="D93" t="s">
        <v>52</v>
      </c>
      <c r="E93" t="s">
        <v>696</v>
      </c>
      <c r="F93" t="s">
        <v>697</v>
      </c>
      <c r="G93" t="s">
        <v>45</v>
      </c>
      <c r="H93" t="s">
        <v>698</v>
      </c>
      <c r="I93" t="s">
        <v>699</v>
      </c>
      <c r="J93" t="s">
        <v>700</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29D46-F1F6-4BB2-ABB1-29D5544F48E1}">
  <dimension ref="A1:R10"/>
  <sheetViews>
    <sheetView workbookViewId="0">
      <selection activeCell="F15" sqref="F15"/>
    </sheetView>
  </sheetViews>
  <sheetFormatPr defaultRowHeight="14.4" x14ac:dyDescent="0.3"/>
  <cols>
    <col min="1" max="1" width="13.33203125" bestFit="1" customWidth="1"/>
    <col min="2" max="2" width="11.5546875" bestFit="1" customWidth="1"/>
    <col min="3" max="3" width="11.6640625" bestFit="1" customWidth="1"/>
    <col min="4" max="4" width="20.44140625" customWidth="1"/>
    <col min="5" max="5" width="20.88671875" bestFit="1" customWidth="1"/>
    <col min="6" max="6" width="16.33203125" bestFit="1" customWidth="1"/>
    <col min="7" max="7" width="11.109375" bestFit="1" customWidth="1"/>
    <col min="8" max="8" width="10.44140625" bestFit="1" customWidth="1"/>
    <col min="9" max="9" width="29.5546875" bestFit="1" customWidth="1"/>
    <col min="10" max="10" width="8.77734375" bestFit="1" customWidth="1"/>
    <col min="11" max="11" width="9" bestFit="1" customWidth="1"/>
    <col min="12" max="12" width="12.6640625" bestFit="1" customWidth="1"/>
    <col min="13" max="13" width="10" bestFit="1" customWidth="1"/>
    <col min="14" max="14" width="13.6640625" bestFit="1" customWidth="1"/>
    <col min="15" max="15" width="11.33203125" bestFit="1" customWidth="1"/>
    <col min="16" max="16" width="80.88671875" customWidth="1"/>
    <col min="17" max="17" width="80.88671875" bestFit="1" customWidth="1"/>
    <col min="18" max="18" width="11.77734375" bestFit="1" customWidth="1"/>
  </cols>
  <sheetData>
    <row r="1" spans="1:18" x14ac:dyDescent="0.3">
      <c r="A1" t="s">
        <v>701</v>
      </c>
      <c r="B1" t="s">
        <v>702</v>
      </c>
      <c r="C1" t="s">
        <v>703</v>
      </c>
      <c r="D1" t="s">
        <v>1150</v>
      </c>
      <c r="E1" t="s">
        <v>704</v>
      </c>
      <c r="F1" t="s">
        <v>705</v>
      </c>
      <c r="G1" t="s">
        <v>706</v>
      </c>
      <c r="H1" t="s">
        <v>707</v>
      </c>
      <c r="I1" t="s">
        <v>33</v>
      </c>
      <c r="J1" t="s">
        <v>34</v>
      </c>
      <c r="K1" t="s">
        <v>35</v>
      </c>
      <c r="L1" t="s">
        <v>36</v>
      </c>
      <c r="M1" t="s">
        <v>37</v>
      </c>
      <c r="N1" t="s">
        <v>708</v>
      </c>
      <c r="O1" t="s">
        <v>709</v>
      </c>
      <c r="P1" t="s">
        <v>710</v>
      </c>
      <c r="Q1" t="s">
        <v>711</v>
      </c>
      <c r="R1" t="s">
        <v>1181</v>
      </c>
    </row>
    <row r="2" spans="1:18" x14ac:dyDescent="0.3">
      <c r="A2">
        <v>1</v>
      </c>
      <c r="B2" t="s">
        <v>712</v>
      </c>
      <c r="C2" t="s">
        <v>713</v>
      </c>
      <c r="D2" t="str">
        <f>_xlfn.CONCAT(employees[[#This Row],[FirstName]], " ", employees[[#This Row],[LastName]])</f>
        <v>Nancy Davolio</v>
      </c>
      <c r="E2" t="s">
        <v>42</v>
      </c>
      <c r="F2" t="s">
        <v>714</v>
      </c>
      <c r="G2" s="1">
        <v>17875</v>
      </c>
      <c r="H2" s="1">
        <v>33725</v>
      </c>
      <c r="I2" t="s">
        <v>715</v>
      </c>
      <c r="J2" t="s">
        <v>682</v>
      </c>
      <c r="K2" t="s">
        <v>363</v>
      </c>
      <c r="L2" t="s">
        <v>716</v>
      </c>
      <c r="M2" t="s">
        <v>280</v>
      </c>
      <c r="N2" t="s">
        <v>717</v>
      </c>
      <c r="O2">
        <v>5467</v>
      </c>
      <c r="P2" t="s">
        <v>718</v>
      </c>
      <c r="Q2">
        <v>2</v>
      </c>
      <c r="R2">
        <f>YEAR(employees[[#This Row],[HireDate]])</f>
        <v>1992</v>
      </c>
    </row>
    <row r="3" spans="1:18" x14ac:dyDescent="0.3">
      <c r="A3">
        <v>2</v>
      </c>
      <c r="B3" t="s">
        <v>719</v>
      </c>
      <c r="C3" t="s">
        <v>720</v>
      </c>
      <c r="D3" t="str">
        <f>_xlfn.CONCAT(employees[[#This Row],[FirstName]], " ", employees[[#This Row],[LastName]])</f>
        <v>Andrew Fuller</v>
      </c>
      <c r="E3" t="s">
        <v>721</v>
      </c>
      <c r="F3" t="s">
        <v>722</v>
      </c>
      <c r="G3" s="1">
        <v>19043</v>
      </c>
      <c r="H3" s="1">
        <v>33830</v>
      </c>
      <c r="I3" t="s">
        <v>723</v>
      </c>
      <c r="J3" t="s">
        <v>724</v>
      </c>
      <c r="K3" t="s">
        <v>363</v>
      </c>
      <c r="L3" t="s">
        <v>725</v>
      </c>
      <c r="M3" t="s">
        <v>280</v>
      </c>
      <c r="N3" t="s">
        <v>726</v>
      </c>
      <c r="O3">
        <v>3457</v>
      </c>
      <c r="P3" t="s">
        <v>727</v>
      </c>
      <c r="R3">
        <f>YEAR(employees[[#This Row],[HireDate]])</f>
        <v>1992</v>
      </c>
    </row>
    <row r="4" spans="1:18" x14ac:dyDescent="0.3">
      <c r="A4">
        <v>3</v>
      </c>
      <c r="B4" t="s">
        <v>728</v>
      </c>
      <c r="C4" t="s">
        <v>729</v>
      </c>
      <c r="D4" t="str">
        <f>_xlfn.CONCAT(employees[[#This Row],[FirstName]], " ", employees[[#This Row],[LastName]])</f>
        <v>Janet Leverling</v>
      </c>
      <c r="E4" t="s">
        <v>42</v>
      </c>
      <c r="F4" t="s">
        <v>714</v>
      </c>
      <c r="G4" s="1">
        <v>23253</v>
      </c>
      <c r="H4" s="1">
        <v>33695</v>
      </c>
      <c r="I4" t="s">
        <v>730</v>
      </c>
      <c r="J4" t="s">
        <v>632</v>
      </c>
      <c r="K4" t="s">
        <v>363</v>
      </c>
      <c r="L4" t="s">
        <v>731</v>
      </c>
      <c r="M4" t="s">
        <v>280</v>
      </c>
      <c r="N4" t="s">
        <v>732</v>
      </c>
      <c r="O4">
        <v>3355</v>
      </c>
      <c r="P4" t="s">
        <v>733</v>
      </c>
      <c r="Q4">
        <v>2</v>
      </c>
      <c r="R4">
        <f>YEAR(employees[[#This Row],[HireDate]])</f>
        <v>1992</v>
      </c>
    </row>
    <row r="5" spans="1:18" x14ac:dyDescent="0.3">
      <c r="A5">
        <v>4</v>
      </c>
      <c r="B5" t="s">
        <v>734</v>
      </c>
      <c r="C5" t="s">
        <v>735</v>
      </c>
      <c r="D5" t="str">
        <f>_xlfn.CONCAT(employees[[#This Row],[FirstName]], " ", employees[[#This Row],[LastName]])</f>
        <v>Margaret Peacock</v>
      </c>
      <c r="E5" t="s">
        <v>42</v>
      </c>
      <c r="F5" t="s">
        <v>736</v>
      </c>
      <c r="G5" s="1">
        <v>13777</v>
      </c>
      <c r="H5" s="1">
        <v>34092</v>
      </c>
      <c r="I5" t="s">
        <v>737</v>
      </c>
      <c r="J5" t="s">
        <v>738</v>
      </c>
      <c r="K5" t="s">
        <v>363</v>
      </c>
      <c r="L5" t="s">
        <v>739</v>
      </c>
      <c r="M5" t="s">
        <v>280</v>
      </c>
      <c r="N5" t="s">
        <v>740</v>
      </c>
      <c r="O5">
        <v>5176</v>
      </c>
      <c r="P5" t="s">
        <v>741</v>
      </c>
      <c r="Q5">
        <v>2</v>
      </c>
      <c r="R5">
        <f>YEAR(employees[[#This Row],[HireDate]])</f>
        <v>1993</v>
      </c>
    </row>
    <row r="6" spans="1:18" x14ac:dyDescent="0.3">
      <c r="A6">
        <v>5</v>
      </c>
      <c r="B6" t="s">
        <v>742</v>
      </c>
      <c r="C6" t="s">
        <v>743</v>
      </c>
      <c r="D6" t="str">
        <f>_xlfn.CONCAT(employees[[#This Row],[FirstName]], " ", employees[[#This Row],[LastName]])</f>
        <v>Steven Buchanan</v>
      </c>
      <c r="E6" t="s">
        <v>190</v>
      </c>
      <c r="F6" t="s">
        <v>744</v>
      </c>
      <c r="G6" s="1">
        <v>20152</v>
      </c>
      <c r="H6" s="1">
        <v>34259</v>
      </c>
      <c r="I6" t="s">
        <v>745</v>
      </c>
      <c r="J6" t="s">
        <v>68</v>
      </c>
      <c r="K6" t="s">
        <v>45</v>
      </c>
      <c r="L6" t="s">
        <v>746</v>
      </c>
      <c r="M6" t="s">
        <v>70</v>
      </c>
      <c r="N6" t="s">
        <v>747</v>
      </c>
      <c r="O6">
        <v>3453</v>
      </c>
      <c r="P6" t="s">
        <v>748</v>
      </c>
      <c r="Q6">
        <v>2</v>
      </c>
      <c r="R6">
        <f>YEAR(employees[[#This Row],[HireDate]])</f>
        <v>1993</v>
      </c>
    </row>
    <row r="7" spans="1:18" x14ac:dyDescent="0.3">
      <c r="A7">
        <v>6</v>
      </c>
      <c r="B7" t="s">
        <v>749</v>
      </c>
      <c r="C7" t="s">
        <v>750</v>
      </c>
      <c r="D7" t="str">
        <f>_xlfn.CONCAT(employees[[#This Row],[FirstName]], " ", employees[[#This Row],[LastName]])</f>
        <v>Michael Suyama</v>
      </c>
      <c r="E7" t="s">
        <v>42</v>
      </c>
      <c r="F7" t="s">
        <v>744</v>
      </c>
      <c r="G7" s="1">
        <v>23194</v>
      </c>
      <c r="H7" s="1">
        <v>34259</v>
      </c>
      <c r="I7" t="s">
        <v>751</v>
      </c>
      <c r="J7" t="s">
        <v>68</v>
      </c>
      <c r="K7" t="s">
        <v>45</v>
      </c>
      <c r="L7" t="s">
        <v>752</v>
      </c>
      <c r="M7" t="s">
        <v>70</v>
      </c>
      <c r="N7" t="s">
        <v>753</v>
      </c>
      <c r="O7">
        <v>428</v>
      </c>
      <c r="P7" t="s">
        <v>754</v>
      </c>
      <c r="Q7">
        <v>5</v>
      </c>
      <c r="R7">
        <f>YEAR(employees[[#This Row],[HireDate]])</f>
        <v>1993</v>
      </c>
    </row>
    <row r="8" spans="1:18" x14ac:dyDescent="0.3">
      <c r="A8">
        <v>7</v>
      </c>
      <c r="B8" t="s">
        <v>755</v>
      </c>
      <c r="C8" t="s">
        <v>756</v>
      </c>
      <c r="D8" t="str">
        <f>_xlfn.CONCAT(employees[[#This Row],[FirstName]], " ", employees[[#This Row],[LastName]])</f>
        <v>Robert King</v>
      </c>
      <c r="E8" t="s">
        <v>42</v>
      </c>
      <c r="F8" t="s">
        <v>744</v>
      </c>
      <c r="G8" s="1">
        <v>22065</v>
      </c>
      <c r="H8" s="1">
        <v>34336</v>
      </c>
      <c r="I8" t="s">
        <v>757</v>
      </c>
      <c r="J8" t="s">
        <v>68</v>
      </c>
      <c r="K8" t="s">
        <v>45</v>
      </c>
      <c r="L8" t="s">
        <v>758</v>
      </c>
      <c r="M8" t="s">
        <v>70</v>
      </c>
      <c r="N8" t="s">
        <v>759</v>
      </c>
      <c r="O8">
        <v>465</v>
      </c>
      <c r="P8" t="s">
        <v>760</v>
      </c>
      <c r="Q8">
        <v>5</v>
      </c>
      <c r="R8">
        <f>YEAR(employees[[#This Row],[HireDate]])</f>
        <v>1994</v>
      </c>
    </row>
    <row r="9" spans="1:18" x14ac:dyDescent="0.3">
      <c r="A9">
        <v>8</v>
      </c>
      <c r="B9" t="s">
        <v>761</v>
      </c>
      <c r="C9" t="s">
        <v>762</v>
      </c>
      <c r="D9" t="str">
        <f>_xlfn.CONCAT(employees[[#This Row],[FirstName]], " ", employees[[#This Row],[LastName]])</f>
        <v>Laura Callahan</v>
      </c>
      <c r="E9" t="s">
        <v>763</v>
      </c>
      <c r="F9" t="s">
        <v>714</v>
      </c>
      <c r="G9" s="1">
        <v>21194</v>
      </c>
      <c r="H9" s="1">
        <v>34398</v>
      </c>
      <c r="I9" t="s">
        <v>764</v>
      </c>
      <c r="J9" t="s">
        <v>682</v>
      </c>
      <c r="K9" t="s">
        <v>363</v>
      </c>
      <c r="L9" t="s">
        <v>765</v>
      </c>
      <c r="M9" t="s">
        <v>280</v>
      </c>
      <c r="N9" t="s">
        <v>766</v>
      </c>
      <c r="O9">
        <v>2344</v>
      </c>
      <c r="P9" t="s">
        <v>767</v>
      </c>
      <c r="Q9">
        <v>2</v>
      </c>
      <c r="R9">
        <f>YEAR(employees[[#This Row],[HireDate]])</f>
        <v>1994</v>
      </c>
    </row>
    <row r="10" spans="1:18" x14ac:dyDescent="0.3">
      <c r="A10">
        <v>9</v>
      </c>
      <c r="B10" t="s">
        <v>768</v>
      </c>
      <c r="C10" t="s">
        <v>769</v>
      </c>
      <c r="D10" t="str">
        <f>_xlfn.CONCAT(employees[[#This Row],[FirstName]], " ", employees[[#This Row],[LastName]])</f>
        <v>Anne Dodsworth</v>
      </c>
      <c r="E10" t="s">
        <v>42</v>
      </c>
      <c r="F10" t="s">
        <v>714</v>
      </c>
      <c r="G10" s="1">
        <v>24134</v>
      </c>
      <c r="H10" s="1">
        <v>34653</v>
      </c>
      <c r="I10" t="s">
        <v>770</v>
      </c>
      <c r="J10" t="s">
        <v>68</v>
      </c>
      <c r="K10" t="s">
        <v>45</v>
      </c>
      <c r="L10" t="s">
        <v>771</v>
      </c>
      <c r="M10" t="s">
        <v>70</v>
      </c>
      <c r="N10" t="s">
        <v>772</v>
      </c>
      <c r="O10">
        <v>452</v>
      </c>
      <c r="P10" t="s">
        <v>773</v>
      </c>
      <c r="Q10">
        <v>5</v>
      </c>
      <c r="R10">
        <f>YEAR(employees[[#This Row],[HireDate]])</f>
        <v>1994</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47738-34B5-4BD4-88CB-7910BEA80A66}">
  <dimension ref="A1:Q831"/>
  <sheetViews>
    <sheetView topLeftCell="F808" workbookViewId="0">
      <selection activeCell="Q3" sqref="Q3"/>
    </sheetView>
  </sheetViews>
  <sheetFormatPr defaultRowHeight="14.4" x14ac:dyDescent="0.3"/>
  <cols>
    <col min="1" max="1" width="9.77734375" bestFit="1" customWidth="1"/>
    <col min="2" max="2" width="13.109375" bestFit="1" customWidth="1"/>
    <col min="3" max="3" width="13.33203125" bestFit="1" customWidth="1"/>
    <col min="4" max="4" width="11.88671875" bestFit="1" customWidth="1"/>
    <col min="5" max="5" width="14.6640625" bestFit="1" customWidth="1"/>
    <col min="6" max="6" width="14" bestFit="1" customWidth="1"/>
    <col min="7" max="7" width="9.5546875" bestFit="1" customWidth="1"/>
    <col min="8" max="8" width="9" bestFit="1" customWidth="1"/>
    <col min="9" max="9" width="30.33203125" bestFit="1" customWidth="1"/>
    <col min="10" max="10" width="39.88671875" bestFit="1" customWidth="1"/>
    <col min="11" max="11" width="13.21875" bestFit="1" customWidth="1"/>
    <col min="12" max="12" width="12.77734375" bestFit="1" customWidth="1"/>
    <col min="13" max="13" width="16.44140625" bestFit="1" customWidth="1"/>
    <col min="14" max="14" width="13.6640625" bestFit="1" customWidth="1"/>
    <col min="15" max="15" width="21.5546875" customWidth="1"/>
    <col min="16" max="16" width="16.109375" bestFit="1" customWidth="1"/>
    <col min="18" max="18" width="17.44140625" customWidth="1"/>
  </cols>
  <sheetData>
    <row r="1" spans="1:17" x14ac:dyDescent="0.3">
      <c r="A1" t="s">
        <v>774</v>
      </c>
      <c r="B1" t="s">
        <v>29</v>
      </c>
      <c r="C1" t="s">
        <v>701</v>
      </c>
      <c r="D1" s="2" t="s">
        <v>779</v>
      </c>
      <c r="E1" s="2" t="s">
        <v>780</v>
      </c>
      <c r="F1" s="3" t="s">
        <v>781</v>
      </c>
      <c r="G1" t="s">
        <v>782</v>
      </c>
      <c r="H1" t="s">
        <v>783</v>
      </c>
      <c r="I1" t="s">
        <v>784</v>
      </c>
      <c r="J1" t="s">
        <v>785</v>
      </c>
      <c r="K1" t="s">
        <v>786</v>
      </c>
      <c r="L1" t="s">
        <v>787</v>
      </c>
      <c r="M1" t="s">
        <v>788</v>
      </c>
      <c r="N1" t="s">
        <v>789</v>
      </c>
      <c r="O1" t="s">
        <v>1200</v>
      </c>
      <c r="P1" t="s">
        <v>1201</v>
      </c>
      <c r="Q1" t="s">
        <v>1214</v>
      </c>
    </row>
    <row r="2" spans="1:17" x14ac:dyDescent="0.3">
      <c r="A2">
        <v>10248</v>
      </c>
      <c r="B2" t="s">
        <v>649</v>
      </c>
      <c r="C2">
        <v>5</v>
      </c>
      <c r="D2" s="2">
        <v>34550</v>
      </c>
      <c r="E2" s="2">
        <v>34578</v>
      </c>
      <c r="F2" s="2">
        <v>34562</v>
      </c>
      <c r="G2">
        <v>3</v>
      </c>
      <c r="H2">
        <v>32.380000000000003</v>
      </c>
      <c r="I2" t="s">
        <v>650</v>
      </c>
      <c r="J2" t="s">
        <v>652</v>
      </c>
      <c r="K2" t="s">
        <v>653</v>
      </c>
      <c r="L2" t="s">
        <v>45</v>
      </c>
      <c r="M2" t="s">
        <v>654</v>
      </c>
      <c r="N2" t="s">
        <v>95</v>
      </c>
      <c r="O2" t="str">
        <f>TEXT(orders[[#This Row],[OrderDate]],"mmm")</f>
        <v>Aug</v>
      </c>
      <c r="P2">
        <f>MONTH(orders[[#This Row],[OrderDate]])</f>
        <v>8</v>
      </c>
      <c r="Q2">
        <f>YEAR(orders[[#This Row],[OrderDate]])</f>
        <v>1994</v>
      </c>
    </row>
    <row r="3" spans="1:17" x14ac:dyDescent="0.3">
      <c r="A3">
        <v>10249</v>
      </c>
      <c r="B3" t="s">
        <v>610</v>
      </c>
      <c r="C3">
        <v>6</v>
      </c>
      <c r="D3" s="2">
        <v>34551</v>
      </c>
      <c r="E3" s="2">
        <v>34593</v>
      </c>
      <c r="F3" s="2">
        <v>34556</v>
      </c>
      <c r="G3">
        <v>1</v>
      </c>
      <c r="H3">
        <v>11.61</v>
      </c>
      <c r="I3" t="s">
        <v>611</v>
      </c>
      <c r="J3" t="s">
        <v>613</v>
      </c>
      <c r="K3" t="s">
        <v>614</v>
      </c>
      <c r="L3" t="s">
        <v>45</v>
      </c>
      <c r="M3" t="s">
        <v>615</v>
      </c>
      <c r="N3" t="s">
        <v>47</v>
      </c>
      <c r="O3" t="str">
        <f>TEXT(orders[[#This Row],[OrderDate]],"mmm")</f>
        <v>Aug</v>
      </c>
      <c r="P3">
        <f>MONTH(orders[[#This Row],[OrderDate]])</f>
        <v>8</v>
      </c>
      <c r="Q3">
        <f>YEAR(orders[[#This Row],[OrderDate]])</f>
        <v>1994</v>
      </c>
    </row>
    <row r="4" spans="1:17" x14ac:dyDescent="0.3">
      <c r="A4">
        <v>10250</v>
      </c>
      <c r="B4" t="s">
        <v>291</v>
      </c>
      <c r="C4">
        <v>4</v>
      </c>
      <c r="D4" s="2">
        <v>34554</v>
      </c>
      <c r="E4" s="2">
        <v>34582</v>
      </c>
      <c r="F4" s="2">
        <v>34558</v>
      </c>
      <c r="G4">
        <v>2</v>
      </c>
      <c r="H4">
        <v>65.83</v>
      </c>
      <c r="I4" t="s">
        <v>292</v>
      </c>
      <c r="J4" t="s">
        <v>294</v>
      </c>
      <c r="K4" t="s">
        <v>295</v>
      </c>
      <c r="L4" t="s">
        <v>296</v>
      </c>
      <c r="M4" t="s">
        <v>297</v>
      </c>
      <c r="N4" t="s">
        <v>159</v>
      </c>
      <c r="O4" t="str">
        <f>TEXT(orders[[#This Row],[OrderDate]],"mmm")</f>
        <v>Aug</v>
      </c>
      <c r="P4">
        <f>MONTH(orders[[#This Row],[OrderDate]])</f>
        <v>8</v>
      </c>
      <c r="Q4">
        <f>YEAR(orders[[#This Row],[OrderDate]])</f>
        <v>1994</v>
      </c>
    </row>
    <row r="5" spans="1:17" x14ac:dyDescent="0.3">
      <c r="A5">
        <v>10251</v>
      </c>
      <c r="B5" t="s">
        <v>642</v>
      </c>
      <c r="C5">
        <v>3</v>
      </c>
      <c r="D5" s="2">
        <v>34554</v>
      </c>
      <c r="E5" s="2">
        <v>34582</v>
      </c>
      <c r="F5" s="2">
        <v>34561</v>
      </c>
      <c r="G5">
        <v>1</v>
      </c>
      <c r="H5">
        <v>41.34</v>
      </c>
      <c r="I5" t="s">
        <v>643</v>
      </c>
      <c r="J5" t="s">
        <v>645</v>
      </c>
      <c r="K5" t="s">
        <v>646</v>
      </c>
      <c r="L5" t="s">
        <v>45</v>
      </c>
      <c r="M5" t="s">
        <v>647</v>
      </c>
      <c r="N5" t="s">
        <v>95</v>
      </c>
      <c r="O5" t="str">
        <f>TEXT(orders[[#This Row],[OrderDate]],"mmm")</f>
        <v>Aug</v>
      </c>
      <c r="P5">
        <f>MONTH(orders[[#This Row],[OrderDate]])</f>
        <v>8</v>
      </c>
      <c r="Q5">
        <f>YEAR(orders[[#This Row],[OrderDate]])</f>
        <v>1994</v>
      </c>
    </row>
    <row r="6" spans="1:17" x14ac:dyDescent="0.3">
      <c r="A6">
        <v>10252</v>
      </c>
      <c r="B6" t="s">
        <v>589</v>
      </c>
      <c r="C6">
        <v>4</v>
      </c>
      <c r="D6" s="2">
        <v>34555</v>
      </c>
      <c r="E6" s="2">
        <v>34583</v>
      </c>
      <c r="F6" s="2">
        <v>34557</v>
      </c>
      <c r="G6">
        <v>2</v>
      </c>
      <c r="H6">
        <v>51.3</v>
      </c>
      <c r="I6" t="s">
        <v>590</v>
      </c>
      <c r="J6" t="s">
        <v>592</v>
      </c>
      <c r="K6" t="s">
        <v>593</v>
      </c>
      <c r="L6" t="s">
        <v>45</v>
      </c>
      <c r="M6" t="s">
        <v>594</v>
      </c>
      <c r="N6" t="s">
        <v>417</v>
      </c>
      <c r="O6" t="str">
        <f>TEXT(orders[[#This Row],[OrderDate]],"mmm")</f>
        <v>Aug</v>
      </c>
      <c r="P6">
        <f>MONTH(orders[[#This Row],[OrderDate]])</f>
        <v>8</v>
      </c>
      <c r="Q6">
        <f>YEAR(orders[[#This Row],[OrderDate]])</f>
        <v>1994</v>
      </c>
    </row>
    <row r="7" spans="1:17" x14ac:dyDescent="0.3">
      <c r="A7">
        <v>10253</v>
      </c>
      <c r="B7" t="s">
        <v>291</v>
      </c>
      <c r="C7">
        <v>3</v>
      </c>
      <c r="D7" s="2">
        <v>34556</v>
      </c>
      <c r="E7" s="2">
        <v>34570</v>
      </c>
      <c r="F7" s="2">
        <v>34562</v>
      </c>
      <c r="G7">
        <v>2</v>
      </c>
      <c r="H7">
        <v>58.17</v>
      </c>
      <c r="I7" t="s">
        <v>292</v>
      </c>
      <c r="J7" t="s">
        <v>294</v>
      </c>
      <c r="K7" t="s">
        <v>295</v>
      </c>
      <c r="L7" t="s">
        <v>296</v>
      </c>
      <c r="M7" t="s">
        <v>297</v>
      </c>
      <c r="N7" t="s">
        <v>159</v>
      </c>
      <c r="O7" t="str">
        <f>TEXT(orders[[#This Row],[OrderDate]],"mmm")</f>
        <v>Aug</v>
      </c>
      <c r="P7">
        <f>MONTH(orders[[#This Row],[OrderDate]])</f>
        <v>8</v>
      </c>
      <c r="Q7">
        <f>YEAR(orders[[#This Row],[OrderDate]])</f>
        <v>1994</v>
      </c>
    </row>
    <row r="8" spans="1:17" x14ac:dyDescent="0.3">
      <c r="A8">
        <v>10254</v>
      </c>
      <c r="B8" t="s">
        <v>143</v>
      </c>
      <c r="C8">
        <v>5</v>
      </c>
      <c r="D8" s="2">
        <v>34557</v>
      </c>
      <c r="E8" s="2">
        <v>34585</v>
      </c>
      <c r="F8" s="2">
        <v>34569</v>
      </c>
      <c r="G8">
        <v>2</v>
      </c>
      <c r="H8">
        <v>22.98</v>
      </c>
      <c r="I8" t="s">
        <v>144</v>
      </c>
      <c r="J8" t="s">
        <v>790</v>
      </c>
      <c r="K8" t="s">
        <v>147</v>
      </c>
      <c r="L8" t="s">
        <v>45</v>
      </c>
      <c r="M8" t="s">
        <v>148</v>
      </c>
      <c r="N8" t="s">
        <v>149</v>
      </c>
      <c r="O8" t="str">
        <f>TEXT(orders[[#This Row],[OrderDate]],"mmm")</f>
        <v>Aug</v>
      </c>
      <c r="P8">
        <f>MONTH(orders[[#This Row],[OrderDate]])</f>
        <v>8</v>
      </c>
      <c r="Q8">
        <f>YEAR(orders[[#This Row],[OrderDate]])</f>
        <v>1994</v>
      </c>
    </row>
    <row r="9" spans="1:17" x14ac:dyDescent="0.3">
      <c r="A9">
        <v>10255</v>
      </c>
      <c r="B9" t="s">
        <v>532</v>
      </c>
      <c r="C9">
        <v>9</v>
      </c>
      <c r="D9" s="2">
        <v>34558</v>
      </c>
      <c r="E9" s="2">
        <v>34586</v>
      </c>
      <c r="F9" s="2">
        <v>34561</v>
      </c>
      <c r="G9">
        <v>3</v>
      </c>
      <c r="H9">
        <v>148.33000000000001</v>
      </c>
      <c r="I9" t="s">
        <v>533</v>
      </c>
      <c r="J9" t="s">
        <v>791</v>
      </c>
      <c r="K9" t="s">
        <v>536</v>
      </c>
      <c r="L9" t="s">
        <v>45</v>
      </c>
      <c r="M9" t="s">
        <v>792</v>
      </c>
      <c r="N9" t="s">
        <v>149</v>
      </c>
      <c r="O9" t="str">
        <f>TEXT(orders[[#This Row],[OrderDate]],"mmm")</f>
        <v>Aug</v>
      </c>
      <c r="P9">
        <f>MONTH(orders[[#This Row],[OrderDate]])</f>
        <v>8</v>
      </c>
      <c r="Q9">
        <f>YEAR(orders[[#This Row],[OrderDate]])</f>
        <v>1994</v>
      </c>
    </row>
    <row r="10" spans="1:17" x14ac:dyDescent="0.3">
      <c r="A10">
        <v>10256</v>
      </c>
      <c r="B10" t="s">
        <v>671</v>
      </c>
      <c r="C10">
        <v>3</v>
      </c>
      <c r="D10" s="2">
        <v>34561</v>
      </c>
      <c r="E10" s="2">
        <v>34589</v>
      </c>
      <c r="F10" s="2">
        <v>34563</v>
      </c>
      <c r="G10">
        <v>2</v>
      </c>
      <c r="H10">
        <v>13.97</v>
      </c>
      <c r="I10" t="s">
        <v>672</v>
      </c>
      <c r="J10" t="s">
        <v>674</v>
      </c>
      <c r="K10" t="s">
        <v>675</v>
      </c>
      <c r="L10" t="s">
        <v>157</v>
      </c>
      <c r="M10" t="s">
        <v>676</v>
      </c>
      <c r="N10" t="s">
        <v>159</v>
      </c>
      <c r="O10" t="str">
        <f>TEXT(orders[[#This Row],[OrderDate]],"mmm")</f>
        <v>Aug</v>
      </c>
      <c r="P10">
        <f>MONTH(orders[[#This Row],[OrderDate]])</f>
        <v>8</v>
      </c>
      <c r="Q10">
        <f>YEAR(orders[[#This Row],[OrderDate]])</f>
        <v>1994</v>
      </c>
    </row>
    <row r="11" spans="1:17" x14ac:dyDescent="0.3">
      <c r="A11">
        <v>10257</v>
      </c>
      <c r="B11" t="s">
        <v>299</v>
      </c>
      <c r="C11">
        <v>4</v>
      </c>
      <c r="D11" s="2">
        <v>34562</v>
      </c>
      <c r="E11" s="2">
        <v>34590</v>
      </c>
      <c r="F11" s="2">
        <v>34568</v>
      </c>
      <c r="G11">
        <v>3</v>
      </c>
      <c r="H11">
        <v>81.91</v>
      </c>
      <c r="I11" t="s">
        <v>300</v>
      </c>
      <c r="J11" t="s">
        <v>302</v>
      </c>
      <c r="K11" t="s">
        <v>303</v>
      </c>
      <c r="L11" t="s">
        <v>304</v>
      </c>
      <c r="M11" t="s">
        <v>305</v>
      </c>
      <c r="N11" t="s">
        <v>289</v>
      </c>
      <c r="O11" t="str">
        <f>TEXT(orders[[#This Row],[OrderDate]],"mmm")</f>
        <v>Aug</v>
      </c>
      <c r="P11">
        <f>MONTH(orders[[#This Row],[OrderDate]])</f>
        <v>8</v>
      </c>
      <c r="Q11">
        <f>YEAR(orders[[#This Row],[OrderDate]])</f>
        <v>1994</v>
      </c>
    </row>
    <row r="12" spans="1:17" x14ac:dyDescent="0.3">
      <c r="A12">
        <v>10258</v>
      </c>
      <c r="B12" t="s">
        <v>187</v>
      </c>
      <c r="C12">
        <v>1</v>
      </c>
      <c r="D12" s="2">
        <v>34563</v>
      </c>
      <c r="E12" s="2">
        <v>34591</v>
      </c>
      <c r="F12" s="2">
        <v>34569</v>
      </c>
      <c r="G12">
        <v>1</v>
      </c>
      <c r="H12">
        <v>140.51</v>
      </c>
      <c r="I12" t="s">
        <v>188</v>
      </c>
      <c r="J12" t="s">
        <v>191</v>
      </c>
      <c r="K12" t="s">
        <v>192</v>
      </c>
      <c r="L12" t="s">
        <v>45</v>
      </c>
      <c r="M12" t="s">
        <v>193</v>
      </c>
      <c r="N12" t="s">
        <v>194</v>
      </c>
      <c r="O12" t="str">
        <f>TEXT(orders[[#This Row],[OrderDate]],"mmm")</f>
        <v>Aug</v>
      </c>
      <c r="P12">
        <f>MONTH(orders[[#This Row],[OrderDate]])</f>
        <v>8</v>
      </c>
      <c r="Q12">
        <f>YEAR(orders[[#This Row],[OrderDate]])</f>
        <v>1994</v>
      </c>
    </row>
    <row r="13" spans="1:17" x14ac:dyDescent="0.3">
      <c r="A13">
        <v>10259</v>
      </c>
      <c r="B13" t="s">
        <v>137</v>
      </c>
      <c r="C13">
        <v>4</v>
      </c>
      <c r="D13" s="2">
        <v>34564</v>
      </c>
      <c r="E13" s="2">
        <v>34592</v>
      </c>
      <c r="F13" s="2">
        <v>34571</v>
      </c>
      <c r="G13">
        <v>3</v>
      </c>
      <c r="H13">
        <v>3.25</v>
      </c>
      <c r="I13" t="s">
        <v>138</v>
      </c>
      <c r="J13" t="s">
        <v>140</v>
      </c>
      <c r="K13" t="s">
        <v>54</v>
      </c>
      <c r="L13" t="s">
        <v>45</v>
      </c>
      <c r="M13" t="s">
        <v>141</v>
      </c>
      <c r="N13" t="s">
        <v>56</v>
      </c>
      <c r="O13" t="str">
        <f>TEXT(orders[[#This Row],[OrderDate]],"mmm")</f>
        <v>Aug</v>
      </c>
      <c r="P13">
        <f>MONTH(orders[[#This Row],[OrderDate]])</f>
        <v>8</v>
      </c>
      <c r="Q13">
        <f>YEAR(orders[[#This Row],[OrderDate]])</f>
        <v>1994</v>
      </c>
    </row>
    <row r="14" spans="1:17" x14ac:dyDescent="0.3">
      <c r="A14">
        <v>10260</v>
      </c>
      <c r="B14" t="s">
        <v>453</v>
      </c>
      <c r="C14">
        <v>4</v>
      </c>
      <c r="D14" s="2">
        <v>34565</v>
      </c>
      <c r="E14" s="2">
        <v>34593</v>
      </c>
      <c r="F14" s="2">
        <v>34575</v>
      </c>
      <c r="G14">
        <v>1</v>
      </c>
      <c r="H14">
        <v>55.09</v>
      </c>
      <c r="I14" t="s">
        <v>454</v>
      </c>
      <c r="J14" t="s">
        <v>456</v>
      </c>
      <c r="K14" t="s">
        <v>457</v>
      </c>
      <c r="L14" t="s">
        <v>45</v>
      </c>
      <c r="M14" t="s">
        <v>458</v>
      </c>
      <c r="N14" t="s">
        <v>47</v>
      </c>
      <c r="O14" t="str">
        <f>TEXT(orders[[#This Row],[OrderDate]],"mmm")</f>
        <v>Aug</v>
      </c>
      <c r="P14">
        <f>MONTH(orders[[#This Row],[OrderDate]])</f>
        <v>8</v>
      </c>
      <c r="Q14">
        <f>YEAR(orders[[#This Row],[OrderDate]])</f>
        <v>1994</v>
      </c>
    </row>
    <row r="15" spans="1:17" x14ac:dyDescent="0.3">
      <c r="A15">
        <v>10261</v>
      </c>
      <c r="B15" t="s">
        <v>486</v>
      </c>
      <c r="C15">
        <v>4</v>
      </c>
      <c r="D15" s="2">
        <v>34565</v>
      </c>
      <c r="E15" s="2">
        <v>34593</v>
      </c>
      <c r="F15" s="2">
        <v>34576</v>
      </c>
      <c r="G15">
        <v>2</v>
      </c>
      <c r="H15">
        <v>3.05</v>
      </c>
      <c r="I15" t="s">
        <v>487</v>
      </c>
      <c r="J15" t="s">
        <v>489</v>
      </c>
      <c r="K15" t="s">
        <v>295</v>
      </c>
      <c r="L15" t="s">
        <v>296</v>
      </c>
      <c r="M15" t="s">
        <v>490</v>
      </c>
      <c r="N15" t="s">
        <v>159</v>
      </c>
      <c r="O15" t="str">
        <f>TEXT(orders[[#This Row],[OrderDate]],"mmm")</f>
        <v>Aug</v>
      </c>
      <c r="P15">
        <f>MONTH(orders[[#This Row],[OrderDate]])</f>
        <v>8</v>
      </c>
      <c r="Q15">
        <f>YEAR(orders[[#This Row],[OrderDate]])</f>
        <v>1994</v>
      </c>
    </row>
    <row r="16" spans="1:17" x14ac:dyDescent="0.3">
      <c r="A16">
        <v>10262</v>
      </c>
      <c r="B16" t="s">
        <v>510</v>
      </c>
      <c r="C16">
        <v>8</v>
      </c>
      <c r="D16" s="2">
        <v>34568</v>
      </c>
      <c r="E16" s="2">
        <v>34596</v>
      </c>
      <c r="F16" s="2">
        <v>34571</v>
      </c>
      <c r="G16">
        <v>3</v>
      </c>
      <c r="H16">
        <v>48.29</v>
      </c>
      <c r="I16" t="s">
        <v>511</v>
      </c>
      <c r="J16" t="s">
        <v>514</v>
      </c>
      <c r="K16" t="s">
        <v>515</v>
      </c>
      <c r="L16" t="s">
        <v>516</v>
      </c>
      <c r="M16" t="s">
        <v>517</v>
      </c>
      <c r="N16" t="s">
        <v>280</v>
      </c>
      <c r="O16" t="str">
        <f>TEXT(orders[[#This Row],[OrderDate]],"mmm")</f>
        <v>Aug</v>
      </c>
      <c r="P16">
        <f>MONTH(orders[[#This Row],[OrderDate]])</f>
        <v>8</v>
      </c>
      <c r="Q16">
        <f>YEAR(orders[[#This Row],[OrderDate]])</f>
        <v>1994</v>
      </c>
    </row>
    <row r="17" spans="1:17" x14ac:dyDescent="0.3">
      <c r="A17">
        <v>10263</v>
      </c>
      <c r="B17" t="s">
        <v>187</v>
      </c>
      <c r="C17">
        <v>9</v>
      </c>
      <c r="D17" s="2">
        <v>34569</v>
      </c>
      <c r="E17" s="2">
        <v>34597</v>
      </c>
      <c r="F17" s="2">
        <v>34577</v>
      </c>
      <c r="G17">
        <v>3</v>
      </c>
      <c r="H17">
        <v>146.06</v>
      </c>
      <c r="I17" t="s">
        <v>188</v>
      </c>
      <c r="J17" t="s">
        <v>191</v>
      </c>
      <c r="K17" t="s">
        <v>192</v>
      </c>
      <c r="L17" t="s">
        <v>45</v>
      </c>
      <c r="M17" t="s">
        <v>193</v>
      </c>
      <c r="N17" t="s">
        <v>194</v>
      </c>
      <c r="O17" t="str">
        <f>TEXT(orders[[#This Row],[OrderDate]],"mmm")</f>
        <v>Aug</v>
      </c>
      <c r="P17">
        <f>MONTH(orders[[#This Row],[OrderDate]])</f>
        <v>8</v>
      </c>
      <c r="Q17">
        <f>YEAR(orders[[#This Row],[OrderDate]])</f>
        <v>1994</v>
      </c>
    </row>
    <row r="18" spans="1:17" x14ac:dyDescent="0.3">
      <c r="A18">
        <v>10264</v>
      </c>
      <c r="B18" t="s">
        <v>217</v>
      </c>
      <c r="C18">
        <v>6</v>
      </c>
      <c r="D18" s="2">
        <v>34570</v>
      </c>
      <c r="E18" s="2">
        <v>34598</v>
      </c>
      <c r="F18" s="2">
        <v>34600</v>
      </c>
      <c r="G18">
        <v>3</v>
      </c>
      <c r="H18">
        <v>3.67</v>
      </c>
      <c r="I18" t="s">
        <v>218</v>
      </c>
      <c r="J18" t="s">
        <v>220</v>
      </c>
      <c r="K18" t="s">
        <v>221</v>
      </c>
      <c r="L18" t="s">
        <v>45</v>
      </c>
      <c r="M18" t="s">
        <v>222</v>
      </c>
      <c r="N18" t="s">
        <v>79</v>
      </c>
      <c r="O18" t="str">
        <f>TEXT(orders[[#This Row],[OrderDate]],"mmm")</f>
        <v>Aug</v>
      </c>
      <c r="P18">
        <f>MONTH(orders[[#This Row],[OrderDate]])</f>
        <v>8</v>
      </c>
      <c r="Q18">
        <f>YEAR(orders[[#This Row],[OrderDate]])</f>
        <v>1994</v>
      </c>
    </row>
    <row r="19" spans="1:17" x14ac:dyDescent="0.3">
      <c r="A19">
        <v>10265</v>
      </c>
      <c r="B19" t="s">
        <v>88</v>
      </c>
      <c r="C19">
        <v>2</v>
      </c>
      <c r="D19" s="2">
        <v>34571</v>
      </c>
      <c r="E19" s="2">
        <v>34599</v>
      </c>
      <c r="F19" s="2">
        <v>34589</v>
      </c>
      <c r="G19">
        <v>1</v>
      </c>
      <c r="H19">
        <v>55.28</v>
      </c>
      <c r="I19" t="s">
        <v>89</v>
      </c>
      <c r="J19" t="s">
        <v>92</v>
      </c>
      <c r="K19" t="s">
        <v>93</v>
      </c>
      <c r="L19" t="s">
        <v>45</v>
      </c>
      <c r="M19" t="s">
        <v>94</v>
      </c>
      <c r="N19" t="s">
        <v>95</v>
      </c>
      <c r="O19" t="str">
        <f>TEXT(orders[[#This Row],[OrderDate]],"mmm")</f>
        <v>Aug</v>
      </c>
      <c r="P19">
        <f>MONTH(orders[[#This Row],[OrderDate]])</f>
        <v>8</v>
      </c>
      <c r="Q19">
        <f>YEAR(orders[[#This Row],[OrderDate]])</f>
        <v>1994</v>
      </c>
    </row>
    <row r="20" spans="1:17" x14ac:dyDescent="0.3">
      <c r="A20">
        <v>10266</v>
      </c>
      <c r="B20" t="s">
        <v>663</v>
      </c>
      <c r="C20">
        <v>3</v>
      </c>
      <c r="D20" s="2">
        <v>34572</v>
      </c>
      <c r="E20" s="2">
        <v>34614</v>
      </c>
      <c r="F20" s="2">
        <v>34577</v>
      </c>
      <c r="G20">
        <v>3</v>
      </c>
      <c r="H20">
        <v>25.73</v>
      </c>
      <c r="I20" t="s">
        <v>664</v>
      </c>
      <c r="J20" t="s">
        <v>666</v>
      </c>
      <c r="K20" t="s">
        <v>667</v>
      </c>
      <c r="L20" t="s">
        <v>45</v>
      </c>
      <c r="M20" t="s">
        <v>668</v>
      </c>
      <c r="N20" t="s">
        <v>669</v>
      </c>
      <c r="O20" t="str">
        <f>TEXT(orders[[#This Row],[OrderDate]],"mmm")</f>
        <v>Aug</v>
      </c>
      <c r="P20">
        <f>MONTH(orders[[#This Row],[OrderDate]])</f>
        <v>8</v>
      </c>
      <c r="Q20">
        <f>YEAR(orders[[#This Row],[OrderDate]])</f>
        <v>1994</v>
      </c>
    </row>
    <row r="21" spans="1:17" x14ac:dyDescent="0.3">
      <c r="A21">
        <v>10267</v>
      </c>
      <c r="B21" t="s">
        <v>224</v>
      </c>
      <c r="C21">
        <v>4</v>
      </c>
      <c r="D21" s="2">
        <v>34575</v>
      </c>
      <c r="E21" s="2">
        <v>34603</v>
      </c>
      <c r="F21" s="2">
        <v>34583</v>
      </c>
      <c r="G21">
        <v>1</v>
      </c>
      <c r="H21">
        <v>208.58</v>
      </c>
      <c r="I21" t="s">
        <v>225</v>
      </c>
      <c r="J21" t="s">
        <v>227</v>
      </c>
      <c r="K21" t="s">
        <v>228</v>
      </c>
      <c r="L21" t="s">
        <v>45</v>
      </c>
      <c r="M21" t="s">
        <v>229</v>
      </c>
      <c r="N21" t="s">
        <v>47</v>
      </c>
      <c r="O21" t="str">
        <f>TEXT(orders[[#This Row],[OrderDate]],"mmm")</f>
        <v>Aug</v>
      </c>
      <c r="P21">
        <f>MONTH(orders[[#This Row],[OrderDate]])</f>
        <v>8</v>
      </c>
      <c r="Q21">
        <f>YEAR(orders[[#This Row],[OrderDate]])</f>
        <v>1994</v>
      </c>
    </row>
    <row r="22" spans="1:17" x14ac:dyDescent="0.3">
      <c r="A22">
        <v>10268</v>
      </c>
      <c r="B22" t="s">
        <v>282</v>
      </c>
      <c r="C22">
        <v>8</v>
      </c>
      <c r="D22" s="2">
        <v>34576</v>
      </c>
      <c r="E22" s="2">
        <v>34604</v>
      </c>
      <c r="F22" s="2">
        <v>34579</v>
      </c>
      <c r="G22">
        <v>3</v>
      </c>
      <c r="H22">
        <v>66.290000000000006</v>
      </c>
      <c r="I22" t="s">
        <v>283</v>
      </c>
      <c r="J22" t="s">
        <v>285</v>
      </c>
      <c r="K22" t="s">
        <v>286</v>
      </c>
      <c r="L22" t="s">
        <v>287</v>
      </c>
      <c r="M22" t="s">
        <v>288</v>
      </c>
      <c r="N22" t="s">
        <v>289</v>
      </c>
      <c r="O22" t="str">
        <f>TEXT(orders[[#This Row],[OrderDate]],"mmm")</f>
        <v>Aug</v>
      </c>
      <c r="P22">
        <f>MONTH(orders[[#This Row],[OrderDate]])</f>
        <v>8</v>
      </c>
      <c r="Q22">
        <f>YEAR(orders[[#This Row],[OrderDate]])</f>
        <v>1994</v>
      </c>
    </row>
    <row r="23" spans="1:17" x14ac:dyDescent="0.3">
      <c r="A23">
        <v>10269</v>
      </c>
      <c r="B23" t="s">
        <v>678</v>
      </c>
      <c r="C23">
        <v>5</v>
      </c>
      <c r="D23" s="2">
        <v>34577</v>
      </c>
      <c r="E23" s="2">
        <v>34591</v>
      </c>
      <c r="F23" s="2">
        <v>34586</v>
      </c>
      <c r="G23">
        <v>1</v>
      </c>
      <c r="H23">
        <v>4.5599999999999996</v>
      </c>
      <c r="I23" t="s">
        <v>679</v>
      </c>
      <c r="J23" t="s">
        <v>793</v>
      </c>
      <c r="K23" t="s">
        <v>682</v>
      </c>
      <c r="L23" t="s">
        <v>363</v>
      </c>
      <c r="M23" t="s">
        <v>794</v>
      </c>
      <c r="N23" t="s">
        <v>280</v>
      </c>
      <c r="O23" t="str">
        <f>TEXT(orders[[#This Row],[OrderDate]],"mmm")</f>
        <v>Aug</v>
      </c>
      <c r="P23">
        <f>MONTH(orders[[#This Row],[OrderDate]])</f>
        <v>8</v>
      </c>
      <c r="Q23">
        <f>YEAR(orders[[#This Row],[OrderDate]])</f>
        <v>1994</v>
      </c>
    </row>
    <row r="24" spans="1:17" x14ac:dyDescent="0.3">
      <c r="A24">
        <v>10270</v>
      </c>
      <c r="B24" t="s">
        <v>663</v>
      </c>
      <c r="C24">
        <v>1</v>
      </c>
      <c r="D24" s="2">
        <v>34578</v>
      </c>
      <c r="E24" s="2">
        <v>34606</v>
      </c>
      <c r="F24" s="2">
        <v>34579</v>
      </c>
      <c r="G24">
        <v>1</v>
      </c>
      <c r="H24">
        <v>136.54</v>
      </c>
      <c r="I24" t="s">
        <v>664</v>
      </c>
      <c r="J24" t="s">
        <v>666</v>
      </c>
      <c r="K24" t="s">
        <v>667</v>
      </c>
      <c r="L24" t="s">
        <v>45</v>
      </c>
      <c r="M24" t="s">
        <v>668</v>
      </c>
      <c r="N24" t="s">
        <v>669</v>
      </c>
      <c r="O24" t="str">
        <f>TEXT(orders[[#This Row],[OrderDate]],"mmm")</f>
        <v>Sep</v>
      </c>
      <c r="P24">
        <f>MONTH(orders[[#This Row],[OrderDate]])</f>
        <v>9</v>
      </c>
      <c r="Q24">
        <f>YEAR(orders[[#This Row],[OrderDate]])</f>
        <v>1994</v>
      </c>
    </row>
    <row r="25" spans="1:17" x14ac:dyDescent="0.3">
      <c r="A25">
        <v>10271</v>
      </c>
      <c r="B25" t="s">
        <v>581</v>
      </c>
      <c r="C25">
        <v>6</v>
      </c>
      <c r="D25" s="2">
        <v>34578</v>
      </c>
      <c r="E25" s="2">
        <v>34606</v>
      </c>
      <c r="F25" s="2">
        <v>34607</v>
      </c>
      <c r="G25">
        <v>2</v>
      </c>
      <c r="H25">
        <v>4.54</v>
      </c>
      <c r="I25" t="s">
        <v>582</v>
      </c>
      <c r="J25" t="s">
        <v>584</v>
      </c>
      <c r="K25" t="s">
        <v>585</v>
      </c>
      <c r="L25" t="s">
        <v>586</v>
      </c>
      <c r="M25" t="s">
        <v>587</v>
      </c>
      <c r="N25" t="s">
        <v>280</v>
      </c>
      <c r="O25" t="str">
        <f>TEXT(orders[[#This Row],[OrderDate]],"mmm")</f>
        <v>Sep</v>
      </c>
      <c r="P25">
        <f>MONTH(orders[[#This Row],[OrderDate]])</f>
        <v>9</v>
      </c>
      <c r="Q25">
        <f>YEAR(orders[[#This Row],[OrderDate]])</f>
        <v>1994</v>
      </c>
    </row>
    <row r="26" spans="1:17" x14ac:dyDescent="0.3">
      <c r="A26">
        <v>10272</v>
      </c>
      <c r="B26" t="s">
        <v>510</v>
      </c>
      <c r="C26">
        <v>6</v>
      </c>
      <c r="D26" s="2">
        <v>34579</v>
      </c>
      <c r="E26" s="2">
        <v>34607</v>
      </c>
      <c r="F26" s="2">
        <v>34583</v>
      </c>
      <c r="G26">
        <v>2</v>
      </c>
      <c r="H26">
        <v>98.03</v>
      </c>
      <c r="I26" t="s">
        <v>511</v>
      </c>
      <c r="J26" t="s">
        <v>514</v>
      </c>
      <c r="K26" t="s">
        <v>515</v>
      </c>
      <c r="L26" t="s">
        <v>516</v>
      </c>
      <c r="M26" t="s">
        <v>517</v>
      </c>
      <c r="N26" t="s">
        <v>280</v>
      </c>
      <c r="O26" t="str">
        <f>TEXT(orders[[#This Row],[OrderDate]],"mmm")</f>
        <v>Sep</v>
      </c>
      <c r="P26">
        <f>MONTH(orders[[#This Row],[OrderDate]])</f>
        <v>9</v>
      </c>
      <c r="Q26">
        <f>YEAR(orders[[#This Row],[OrderDate]])</f>
        <v>1994</v>
      </c>
    </row>
    <row r="27" spans="1:17" x14ac:dyDescent="0.3">
      <c r="A27">
        <v>10273</v>
      </c>
      <c r="B27" t="s">
        <v>498</v>
      </c>
      <c r="C27">
        <v>3</v>
      </c>
      <c r="D27" s="2">
        <v>34582</v>
      </c>
      <c r="E27" s="2">
        <v>34610</v>
      </c>
      <c r="F27" s="2">
        <v>34589</v>
      </c>
      <c r="G27">
        <v>3</v>
      </c>
      <c r="H27">
        <v>76.069999999999993</v>
      </c>
      <c r="I27" t="s">
        <v>499</v>
      </c>
      <c r="J27" t="s">
        <v>501</v>
      </c>
      <c r="K27" t="s">
        <v>502</v>
      </c>
      <c r="L27" t="s">
        <v>45</v>
      </c>
      <c r="M27" t="s">
        <v>503</v>
      </c>
      <c r="N27" t="s">
        <v>47</v>
      </c>
      <c r="O27" t="str">
        <f>TEXT(orders[[#This Row],[OrderDate]],"mmm")</f>
        <v>Sep</v>
      </c>
      <c r="P27">
        <f>MONTH(orders[[#This Row],[OrderDate]])</f>
        <v>9</v>
      </c>
      <c r="Q27">
        <f>YEAR(orders[[#This Row],[OrderDate]])</f>
        <v>1994</v>
      </c>
    </row>
    <row r="28" spans="1:17" x14ac:dyDescent="0.3">
      <c r="A28">
        <v>10274</v>
      </c>
      <c r="B28" t="s">
        <v>649</v>
      </c>
      <c r="C28">
        <v>6</v>
      </c>
      <c r="D28" s="2">
        <v>34583</v>
      </c>
      <c r="E28" s="2">
        <v>34611</v>
      </c>
      <c r="F28" s="2">
        <v>34593</v>
      </c>
      <c r="G28">
        <v>1</v>
      </c>
      <c r="H28">
        <v>6.01</v>
      </c>
      <c r="I28" t="s">
        <v>650</v>
      </c>
      <c r="J28" t="s">
        <v>652</v>
      </c>
      <c r="K28" t="s">
        <v>653</v>
      </c>
      <c r="L28" t="s">
        <v>45</v>
      </c>
      <c r="M28" t="s">
        <v>654</v>
      </c>
      <c r="N28" t="s">
        <v>95</v>
      </c>
      <c r="O28" t="str">
        <f>TEXT(orders[[#This Row],[OrderDate]],"mmm")</f>
        <v>Sep</v>
      </c>
      <c r="P28">
        <f>MONTH(orders[[#This Row],[OrderDate]])</f>
        <v>9</v>
      </c>
      <c r="Q28">
        <f>YEAR(orders[[#This Row],[OrderDate]])</f>
        <v>1994</v>
      </c>
    </row>
    <row r="29" spans="1:17" x14ac:dyDescent="0.3">
      <c r="A29">
        <v>10275</v>
      </c>
      <c r="B29" t="s">
        <v>404</v>
      </c>
      <c r="C29">
        <v>1</v>
      </c>
      <c r="D29" s="2">
        <v>34584</v>
      </c>
      <c r="E29" s="2">
        <v>34612</v>
      </c>
      <c r="F29" s="2">
        <v>34586</v>
      </c>
      <c r="G29">
        <v>1</v>
      </c>
      <c r="H29">
        <v>26.93</v>
      </c>
      <c r="I29" t="s">
        <v>405</v>
      </c>
      <c r="J29" t="s">
        <v>407</v>
      </c>
      <c r="K29" t="s">
        <v>408</v>
      </c>
      <c r="L29" t="s">
        <v>45</v>
      </c>
      <c r="M29" t="s">
        <v>409</v>
      </c>
      <c r="N29" t="s">
        <v>242</v>
      </c>
      <c r="O29" t="str">
        <f>TEXT(orders[[#This Row],[OrderDate]],"mmm")</f>
        <v>Sep</v>
      </c>
      <c r="P29">
        <f>MONTH(orders[[#This Row],[OrderDate]])</f>
        <v>9</v>
      </c>
      <c r="Q29">
        <f>YEAR(orders[[#This Row],[OrderDate]])</f>
        <v>1994</v>
      </c>
    </row>
    <row r="30" spans="1:17" x14ac:dyDescent="0.3">
      <c r="A30">
        <v>10276</v>
      </c>
      <c r="B30" t="s">
        <v>617</v>
      </c>
      <c r="C30">
        <v>8</v>
      </c>
      <c r="D30" s="2">
        <v>34585</v>
      </c>
      <c r="E30" s="2">
        <v>34599</v>
      </c>
      <c r="F30" s="2">
        <v>34591</v>
      </c>
      <c r="G30">
        <v>3</v>
      </c>
      <c r="H30">
        <v>13.84</v>
      </c>
      <c r="I30" t="s">
        <v>618</v>
      </c>
      <c r="J30" t="s">
        <v>620</v>
      </c>
      <c r="K30" t="s">
        <v>54</v>
      </c>
      <c r="L30" t="s">
        <v>45</v>
      </c>
      <c r="M30" t="s">
        <v>471</v>
      </c>
      <c r="N30" t="s">
        <v>56</v>
      </c>
      <c r="O30" t="str">
        <f>TEXT(orders[[#This Row],[OrderDate]],"mmm")</f>
        <v>Sep</v>
      </c>
      <c r="P30">
        <f>MONTH(orders[[#This Row],[OrderDate]])</f>
        <v>9</v>
      </c>
      <c r="Q30">
        <f>YEAR(orders[[#This Row],[OrderDate]])</f>
        <v>1994</v>
      </c>
    </row>
    <row r="31" spans="1:17" x14ac:dyDescent="0.3">
      <c r="A31">
        <v>10277</v>
      </c>
      <c r="B31" t="s">
        <v>427</v>
      </c>
      <c r="C31">
        <v>2</v>
      </c>
      <c r="D31" s="2">
        <v>34586</v>
      </c>
      <c r="E31" s="2">
        <v>34614</v>
      </c>
      <c r="F31" s="2">
        <v>34590</v>
      </c>
      <c r="G31">
        <v>3</v>
      </c>
      <c r="H31">
        <v>125.77</v>
      </c>
      <c r="I31" t="s">
        <v>428</v>
      </c>
      <c r="J31" t="s">
        <v>430</v>
      </c>
      <c r="K31" t="s">
        <v>431</v>
      </c>
      <c r="L31" t="s">
        <v>45</v>
      </c>
      <c r="M31" t="s">
        <v>432</v>
      </c>
      <c r="N31" t="s">
        <v>47</v>
      </c>
      <c r="O31" t="str">
        <f>TEXT(orders[[#This Row],[OrderDate]],"mmm")</f>
        <v>Sep</v>
      </c>
      <c r="P31">
        <f>MONTH(orders[[#This Row],[OrderDate]])</f>
        <v>9</v>
      </c>
      <c r="Q31">
        <f>YEAR(orders[[#This Row],[OrderDate]])</f>
        <v>1994</v>
      </c>
    </row>
    <row r="32" spans="1:17" x14ac:dyDescent="0.3">
      <c r="A32">
        <v>10278</v>
      </c>
      <c r="B32" t="s">
        <v>72</v>
      </c>
      <c r="C32">
        <v>8</v>
      </c>
      <c r="D32" s="2">
        <v>34589</v>
      </c>
      <c r="E32" s="2">
        <v>34617</v>
      </c>
      <c r="F32" s="2">
        <v>34593</v>
      </c>
      <c r="G32">
        <v>2</v>
      </c>
      <c r="H32">
        <v>92.69</v>
      </c>
      <c r="I32" t="s">
        <v>73</v>
      </c>
      <c r="J32" t="s">
        <v>76</v>
      </c>
      <c r="K32" t="s">
        <v>77</v>
      </c>
      <c r="L32" t="s">
        <v>45</v>
      </c>
      <c r="M32" t="s">
        <v>78</v>
      </c>
      <c r="N32" t="s">
        <v>79</v>
      </c>
      <c r="O32" t="str">
        <f>TEXT(orders[[#This Row],[OrderDate]],"mmm")</f>
        <v>Sep</v>
      </c>
      <c r="P32">
        <f>MONTH(orders[[#This Row],[OrderDate]])</f>
        <v>9</v>
      </c>
      <c r="Q32">
        <f>YEAR(orders[[#This Row],[OrderDate]])</f>
        <v>1994</v>
      </c>
    </row>
    <row r="33" spans="1:17" x14ac:dyDescent="0.3">
      <c r="A33">
        <v>10279</v>
      </c>
      <c r="B33" t="s">
        <v>366</v>
      </c>
      <c r="C33">
        <v>8</v>
      </c>
      <c r="D33" s="2">
        <v>34590</v>
      </c>
      <c r="E33" s="2">
        <v>34618</v>
      </c>
      <c r="F33" s="2">
        <v>34593</v>
      </c>
      <c r="G33">
        <v>2</v>
      </c>
      <c r="H33">
        <v>25.83</v>
      </c>
      <c r="I33" t="s">
        <v>367</v>
      </c>
      <c r="J33" t="s">
        <v>369</v>
      </c>
      <c r="K33" t="s">
        <v>370</v>
      </c>
      <c r="L33" t="s">
        <v>45</v>
      </c>
      <c r="M33" t="s">
        <v>371</v>
      </c>
      <c r="N33" t="s">
        <v>47</v>
      </c>
      <c r="O33" t="str">
        <f>TEXT(orders[[#This Row],[OrderDate]],"mmm")</f>
        <v>Sep</v>
      </c>
      <c r="P33">
        <f>MONTH(orders[[#This Row],[OrderDate]])</f>
        <v>9</v>
      </c>
      <c r="Q33">
        <f>YEAR(orders[[#This Row],[OrderDate]])</f>
        <v>1994</v>
      </c>
    </row>
    <row r="34" spans="1:17" x14ac:dyDescent="0.3">
      <c r="A34">
        <v>10280</v>
      </c>
      <c r="B34" t="s">
        <v>72</v>
      </c>
      <c r="C34">
        <v>2</v>
      </c>
      <c r="D34" s="2">
        <v>34591</v>
      </c>
      <c r="E34" s="2">
        <v>34619</v>
      </c>
      <c r="F34" s="2">
        <v>34620</v>
      </c>
      <c r="G34">
        <v>1</v>
      </c>
      <c r="H34">
        <v>8.98</v>
      </c>
      <c r="I34" t="s">
        <v>73</v>
      </c>
      <c r="J34" t="s">
        <v>76</v>
      </c>
      <c r="K34" t="s">
        <v>77</v>
      </c>
      <c r="L34" t="s">
        <v>45</v>
      </c>
      <c r="M34" t="s">
        <v>78</v>
      </c>
      <c r="N34" t="s">
        <v>79</v>
      </c>
      <c r="O34" t="str">
        <f>TEXT(orders[[#This Row],[OrderDate]],"mmm")</f>
        <v>Sep</v>
      </c>
      <c r="P34">
        <f>MONTH(orders[[#This Row],[OrderDate]])</f>
        <v>9</v>
      </c>
      <c r="Q34">
        <f>YEAR(orders[[#This Row],[OrderDate]])</f>
        <v>1994</v>
      </c>
    </row>
    <row r="35" spans="1:17" x14ac:dyDescent="0.3">
      <c r="A35">
        <v>10281</v>
      </c>
      <c r="B35" t="s">
        <v>539</v>
      </c>
      <c r="C35">
        <v>4</v>
      </c>
      <c r="D35" s="2">
        <v>34591</v>
      </c>
      <c r="E35" s="2">
        <v>34605</v>
      </c>
      <c r="F35" s="2">
        <v>34598</v>
      </c>
      <c r="G35">
        <v>1</v>
      </c>
      <c r="H35">
        <v>2.94</v>
      </c>
      <c r="I35" t="s">
        <v>540</v>
      </c>
      <c r="J35" t="s">
        <v>542</v>
      </c>
      <c r="K35" t="s">
        <v>101</v>
      </c>
      <c r="L35" t="s">
        <v>45</v>
      </c>
      <c r="M35" t="s">
        <v>543</v>
      </c>
      <c r="N35" t="s">
        <v>103</v>
      </c>
      <c r="O35" t="str">
        <f>TEXT(orders[[#This Row],[OrderDate]],"mmm")</f>
        <v>Sep</v>
      </c>
      <c r="P35">
        <f>MONTH(orders[[#This Row],[OrderDate]])</f>
        <v>9</v>
      </c>
      <c r="Q35">
        <f>YEAR(orders[[#This Row],[OrderDate]])</f>
        <v>1994</v>
      </c>
    </row>
    <row r="36" spans="1:17" x14ac:dyDescent="0.3">
      <c r="A36">
        <v>10282</v>
      </c>
      <c r="B36" t="s">
        <v>539</v>
      </c>
      <c r="C36">
        <v>4</v>
      </c>
      <c r="D36" s="2">
        <v>34592</v>
      </c>
      <c r="E36" s="2">
        <v>34620</v>
      </c>
      <c r="F36" s="2">
        <v>34598</v>
      </c>
      <c r="G36">
        <v>1</v>
      </c>
      <c r="H36">
        <v>12.69</v>
      </c>
      <c r="I36" t="s">
        <v>540</v>
      </c>
      <c r="J36" t="s">
        <v>542</v>
      </c>
      <c r="K36" t="s">
        <v>101</v>
      </c>
      <c r="L36" t="s">
        <v>45</v>
      </c>
      <c r="M36" t="s">
        <v>543</v>
      </c>
      <c r="N36" t="s">
        <v>103</v>
      </c>
      <c r="O36" t="str">
        <f>TEXT(orders[[#This Row],[OrderDate]],"mmm")</f>
        <v>Sep</v>
      </c>
      <c r="P36">
        <f>MONTH(orders[[#This Row],[OrderDate]])</f>
        <v>9</v>
      </c>
      <c r="Q36">
        <f>YEAR(orders[[#This Row],[OrderDate]])</f>
        <v>1994</v>
      </c>
    </row>
    <row r="37" spans="1:17" x14ac:dyDescent="0.3">
      <c r="A37">
        <v>10283</v>
      </c>
      <c r="B37" t="s">
        <v>381</v>
      </c>
      <c r="C37">
        <v>3</v>
      </c>
      <c r="D37" s="2">
        <v>34593</v>
      </c>
      <c r="E37" s="2">
        <v>34621</v>
      </c>
      <c r="F37" s="2">
        <v>34600</v>
      </c>
      <c r="G37">
        <v>3</v>
      </c>
      <c r="H37">
        <v>84.81</v>
      </c>
      <c r="I37" t="s">
        <v>382</v>
      </c>
      <c r="J37" t="s">
        <v>384</v>
      </c>
      <c r="K37" t="s">
        <v>385</v>
      </c>
      <c r="L37" t="s">
        <v>386</v>
      </c>
      <c r="M37" t="s">
        <v>387</v>
      </c>
      <c r="N37" t="s">
        <v>289</v>
      </c>
      <c r="O37" t="str">
        <f>TEXT(orders[[#This Row],[OrderDate]],"mmm")</f>
        <v>Sep</v>
      </c>
      <c r="P37">
        <f>MONTH(orders[[#This Row],[OrderDate]])</f>
        <v>9</v>
      </c>
      <c r="Q37">
        <f>YEAR(orders[[#This Row],[OrderDate]])</f>
        <v>1994</v>
      </c>
    </row>
    <row r="38" spans="1:17" x14ac:dyDescent="0.3">
      <c r="A38">
        <v>10284</v>
      </c>
      <c r="B38" t="s">
        <v>366</v>
      </c>
      <c r="C38">
        <v>4</v>
      </c>
      <c r="D38" s="2">
        <v>34596</v>
      </c>
      <c r="E38" s="2">
        <v>34624</v>
      </c>
      <c r="F38" s="2">
        <v>34604</v>
      </c>
      <c r="G38">
        <v>1</v>
      </c>
      <c r="H38">
        <v>76.56</v>
      </c>
      <c r="I38" t="s">
        <v>367</v>
      </c>
      <c r="J38" t="s">
        <v>369</v>
      </c>
      <c r="K38" t="s">
        <v>370</v>
      </c>
      <c r="L38" t="s">
        <v>45</v>
      </c>
      <c r="M38" t="s">
        <v>371</v>
      </c>
      <c r="N38" t="s">
        <v>47</v>
      </c>
      <c r="O38" t="str">
        <f>TEXT(orders[[#This Row],[OrderDate]],"mmm")</f>
        <v>Sep</v>
      </c>
      <c r="P38">
        <f>MONTH(orders[[#This Row],[OrderDate]])</f>
        <v>9</v>
      </c>
      <c r="Q38">
        <f>YEAR(orders[[#This Row],[OrderDate]])</f>
        <v>1994</v>
      </c>
    </row>
    <row r="39" spans="1:17" x14ac:dyDescent="0.3">
      <c r="A39">
        <v>10285</v>
      </c>
      <c r="B39" t="s">
        <v>498</v>
      </c>
      <c r="C39">
        <v>1</v>
      </c>
      <c r="D39" s="2">
        <v>34597</v>
      </c>
      <c r="E39" s="2">
        <v>34625</v>
      </c>
      <c r="F39" s="2">
        <v>34603</v>
      </c>
      <c r="G39">
        <v>2</v>
      </c>
      <c r="H39">
        <v>76.83</v>
      </c>
      <c r="I39" t="s">
        <v>499</v>
      </c>
      <c r="J39" t="s">
        <v>501</v>
      </c>
      <c r="K39" t="s">
        <v>502</v>
      </c>
      <c r="L39" t="s">
        <v>45</v>
      </c>
      <c r="M39" t="s">
        <v>503</v>
      </c>
      <c r="N39" t="s">
        <v>47</v>
      </c>
      <c r="O39" t="str">
        <f>TEXT(orders[[#This Row],[OrderDate]],"mmm")</f>
        <v>Sep</v>
      </c>
      <c r="P39">
        <f>MONTH(orders[[#This Row],[OrderDate]])</f>
        <v>9</v>
      </c>
      <c r="Q39">
        <f>YEAR(orders[[#This Row],[OrderDate]])</f>
        <v>1994</v>
      </c>
    </row>
    <row r="40" spans="1:17" x14ac:dyDescent="0.3">
      <c r="A40">
        <v>10286</v>
      </c>
      <c r="B40" t="s">
        <v>498</v>
      </c>
      <c r="C40">
        <v>8</v>
      </c>
      <c r="D40" s="2">
        <v>34598</v>
      </c>
      <c r="E40" s="2">
        <v>34626</v>
      </c>
      <c r="F40" s="2">
        <v>34607</v>
      </c>
      <c r="G40">
        <v>3</v>
      </c>
      <c r="H40">
        <v>229.24</v>
      </c>
      <c r="I40" t="s">
        <v>499</v>
      </c>
      <c r="J40" t="s">
        <v>501</v>
      </c>
      <c r="K40" t="s">
        <v>502</v>
      </c>
      <c r="L40" t="s">
        <v>45</v>
      </c>
      <c r="M40" t="s">
        <v>503</v>
      </c>
      <c r="N40" t="s">
        <v>47</v>
      </c>
      <c r="O40" t="str">
        <f>TEXT(orders[[#This Row],[OrderDate]],"mmm")</f>
        <v>Sep</v>
      </c>
      <c r="P40">
        <f>MONTH(orders[[#This Row],[OrderDate]])</f>
        <v>9</v>
      </c>
      <c r="Q40">
        <f>YEAR(orders[[#This Row],[OrderDate]])</f>
        <v>1994</v>
      </c>
    </row>
    <row r="41" spans="1:17" x14ac:dyDescent="0.3">
      <c r="A41">
        <v>10287</v>
      </c>
      <c r="B41" t="s">
        <v>526</v>
      </c>
      <c r="C41">
        <v>8</v>
      </c>
      <c r="D41" s="2">
        <v>34599</v>
      </c>
      <c r="E41" s="2">
        <v>34627</v>
      </c>
      <c r="F41" s="2">
        <v>34605</v>
      </c>
      <c r="G41">
        <v>3</v>
      </c>
      <c r="H41">
        <v>12.76</v>
      </c>
      <c r="I41" t="s">
        <v>527</v>
      </c>
      <c r="J41" t="s">
        <v>529</v>
      </c>
      <c r="K41" t="s">
        <v>295</v>
      </c>
      <c r="L41" t="s">
        <v>296</v>
      </c>
      <c r="M41" t="s">
        <v>530</v>
      </c>
      <c r="N41" t="s">
        <v>159</v>
      </c>
      <c r="O41" t="str">
        <f>TEXT(orders[[#This Row],[OrderDate]],"mmm")</f>
        <v>Sep</v>
      </c>
      <c r="P41">
        <f>MONTH(orders[[#This Row],[OrderDate]])</f>
        <v>9</v>
      </c>
      <c r="Q41">
        <f>YEAR(orders[[#This Row],[OrderDate]])</f>
        <v>1994</v>
      </c>
    </row>
    <row r="42" spans="1:17" x14ac:dyDescent="0.3">
      <c r="A42">
        <v>10288</v>
      </c>
      <c r="B42" t="s">
        <v>519</v>
      </c>
      <c r="C42">
        <v>4</v>
      </c>
      <c r="D42" s="2">
        <v>34600</v>
      </c>
      <c r="E42" s="2">
        <v>34628</v>
      </c>
      <c r="F42" s="2">
        <v>34611</v>
      </c>
      <c r="G42">
        <v>1</v>
      </c>
      <c r="H42">
        <v>7.45</v>
      </c>
      <c r="I42" t="s">
        <v>520</v>
      </c>
      <c r="J42" t="s">
        <v>522</v>
      </c>
      <c r="K42" t="s">
        <v>523</v>
      </c>
      <c r="L42" t="s">
        <v>45</v>
      </c>
      <c r="M42" t="s">
        <v>524</v>
      </c>
      <c r="N42" t="s">
        <v>242</v>
      </c>
      <c r="O42" t="str">
        <f>TEXT(orders[[#This Row],[OrderDate]],"mmm")</f>
        <v>Sep</v>
      </c>
      <c r="P42">
        <f>MONTH(orders[[#This Row],[OrderDate]])</f>
        <v>9</v>
      </c>
      <c r="Q42">
        <f>YEAR(orders[[#This Row],[OrderDate]])</f>
        <v>1994</v>
      </c>
    </row>
    <row r="43" spans="1:17" x14ac:dyDescent="0.3">
      <c r="A43">
        <v>10289</v>
      </c>
      <c r="B43" t="s">
        <v>122</v>
      </c>
      <c r="C43">
        <v>7</v>
      </c>
      <c r="D43" s="2">
        <v>34603</v>
      </c>
      <c r="E43" s="2">
        <v>34631</v>
      </c>
      <c r="F43" s="2">
        <v>34605</v>
      </c>
      <c r="G43">
        <v>3</v>
      </c>
      <c r="H43">
        <v>22.77</v>
      </c>
      <c r="I43" t="s">
        <v>123</v>
      </c>
      <c r="J43" t="s">
        <v>125</v>
      </c>
      <c r="K43" t="s">
        <v>68</v>
      </c>
      <c r="L43" t="s">
        <v>45</v>
      </c>
      <c r="M43" t="s">
        <v>126</v>
      </c>
      <c r="N43" t="s">
        <v>70</v>
      </c>
      <c r="O43" t="str">
        <f>TEXT(orders[[#This Row],[OrderDate]],"mmm")</f>
        <v>Sep</v>
      </c>
      <c r="P43">
        <f>MONTH(orders[[#This Row],[OrderDate]])</f>
        <v>9</v>
      </c>
      <c r="Q43">
        <f>YEAR(orders[[#This Row],[OrderDate]])</f>
        <v>1994</v>
      </c>
    </row>
    <row r="44" spans="1:17" x14ac:dyDescent="0.3">
      <c r="A44">
        <v>10290</v>
      </c>
      <c r="B44" t="s">
        <v>151</v>
      </c>
      <c r="C44">
        <v>8</v>
      </c>
      <c r="D44" s="2">
        <v>34604</v>
      </c>
      <c r="E44" s="2">
        <v>34632</v>
      </c>
      <c r="F44" s="2">
        <v>34611</v>
      </c>
      <c r="G44">
        <v>1</v>
      </c>
      <c r="H44">
        <v>79.7</v>
      </c>
      <c r="I44" t="s">
        <v>152</v>
      </c>
      <c r="J44" t="s">
        <v>155</v>
      </c>
      <c r="K44" t="s">
        <v>156</v>
      </c>
      <c r="L44" t="s">
        <v>157</v>
      </c>
      <c r="M44" t="s">
        <v>158</v>
      </c>
      <c r="N44" t="s">
        <v>159</v>
      </c>
      <c r="O44" t="str">
        <f>TEXT(orders[[#This Row],[OrderDate]],"mmm")</f>
        <v>Sep</v>
      </c>
      <c r="P44">
        <f>MONTH(orders[[#This Row],[OrderDate]])</f>
        <v>9</v>
      </c>
      <c r="Q44">
        <f>YEAR(orders[[#This Row],[OrderDate]])</f>
        <v>1994</v>
      </c>
    </row>
    <row r="45" spans="1:17" x14ac:dyDescent="0.3">
      <c r="A45">
        <v>10291</v>
      </c>
      <c r="B45" t="s">
        <v>486</v>
      </c>
      <c r="C45">
        <v>6</v>
      </c>
      <c r="D45" s="2">
        <v>34604</v>
      </c>
      <c r="E45" s="2">
        <v>34632</v>
      </c>
      <c r="F45" s="2">
        <v>34612</v>
      </c>
      <c r="G45">
        <v>2</v>
      </c>
      <c r="H45">
        <v>6.4</v>
      </c>
      <c r="I45" t="s">
        <v>487</v>
      </c>
      <c r="J45" t="s">
        <v>489</v>
      </c>
      <c r="K45" t="s">
        <v>295</v>
      </c>
      <c r="L45" t="s">
        <v>296</v>
      </c>
      <c r="M45" t="s">
        <v>490</v>
      </c>
      <c r="N45" t="s">
        <v>159</v>
      </c>
      <c r="O45" t="str">
        <f>TEXT(orders[[#This Row],[OrderDate]],"mmm")</f>
        <v>Sep</v>
      </c>
      <c r="P45">
        <f>MONTH(orders[[#This Row],[OrderDate]])</f>
        <v>9</v>
      </c>
      <c r="Q45">
        <f>YEAR(orders[[#This Row],[OrderDate]])</f>
        <v>1994</v>
      </c>
    </row>
    <row r="46" spans="1:17" x14ac:dyDescent="0.3">
      <c r="A46">
        <v>10292</v>
      </c>
      <c r="B46" t="s">
        <v>622</v>
      </c>
      <c r="C46">
        <v>1</v>
      </c>
      <c r="D46" s="2">
        <v>34605</v>
      </c>
      <c r="E46" s="2">
        <v>34633</v>
      </c>
      <c r="F46" s="2">
        <v>34610</v>
      </c>
      <c r="G46">
        <v>2</v>
      </c>
      <c r="H46">
        <v>1.35</v>
      </c>
      <c r="I46" t="s">
        <v>623</v>
      </c>
      <c r="J46" t="s">
        <v>625</v>
      </c>
      <c r="K46" t="s">
        <v>156</v>
      </c>
      <c r="L46" t="s">
        <v>157</v>
      </c>
      <c r="M46" t="s">
        <v>626</v>
      </c>
      <c r="N46" t="s">
        <v>159</v>
      </c>
      <c r="O46" t="str">
        <f>TEXT(orders[[#This Row],[OrderDate]],"mmm")</f>
        <v>Sep</v>
      </c>
      <c r="P46">
        <f>MONTH(orders[[#This Row],[OrderDate]])</f>
        <v>9</v>
      </c>
      <c r="Q46">
        <f>YEAR(orders[[#This Row],[OrderDate]])</f>
        <v>1994</v>
      </c>
    </row>
    <row r="47" spans="1:17" x14ac:dyDescent="0.3">
      <c r="A47">
        <v>10293</v>
      </c>
      <c r="B47" t="s">
        <v>617</v>
      </c>
      <c r="C47">
        <v>1</v>
      </c>
      <c r="D47" s="2">
        <v>34606</v>
      </c>
      <c r="E47" s="2">
        <v>34634</v>
      </c>
      <c r="F47" s="2">
        <v>34619</v>
      </c>
      <c r="G47">
        <v>3</v>
      </c>
      <c r="H47">
        <v>21.18</v>
      </c>
      <c r="I47" t="s">
        <v>618</v>
      </c>
      <c r="J47" t="s">
        <v>620</v>
      </c>
      <c r="K47" t="s">
        <v>54</v>
      </c>
      <c r="L47" t="s">
        <v>45</v>
      </c>
      <c r="M47" t="s">
        <v>471</v>
      </c>
      <c r="N47" t="s">
        <v>56</v>
      </c>
      <c r="O47" t="str">
        <f>TEXT(orders[[#This Row],[OrderDate]],"mmm")</f>
        <v>Sep</v>
      </c>
      <c r="P47">
        <f>MONTH(orders[[#This Row],[OrderDate]])</f>
        <v>9</v>
      </c>
      <c r="Q47">
        <f>YEAR(orders[[#This Row],[OrderDate]])</f>
        <v>1994</v>
      </c>
    </row>
    <row r="48" spans="1:17" x14ac:dyDescent="0.3">
      <c r="A48">
        <v>10294</v>
      </c>
      <c r="B48" t="s">
        <v>510</v>
      </c>
      <c r="C48">
        <v>4</v>
      </c>
      <c r="D48" s="2">
        <v>34607</v>
      </c>
      <c r="E48" s="2">
        <v>34635</v>
      </c>
      <c r="F48" s="2">
        <v>34613</v>
      </c>
      <c r="G48">
        <v>2</v>
      </c>
      <c r="H48">
        <v>147.26</v>
      </c>
      <c r="I48" t="s">
        <v>511</v>
      </c>
      <c r="J48" t="s">
        <v>514</v>
      </c>
      <c r="K48" t="s">
        <v>515</v>
      </c>
      <c r="L48" t="s">
        <v>516</v>
      </c>
      <c r="M48" t="s">
        <v>517</v>
      </c>
      <c r="N48" t="s">
        <v>280</v>
      </c>
      <c r="O48" t="str">
        <f>TEXT(orders[[#This Row],[OrderDate]],"mmm")</f>
        <v>Sep</v>
      </c>
      <c r="P48">
        <f>MONTH(orders[[#This Row],[OrderDate]])</f>
        <v>9</v>
      </c>
      <c r="Q48">
        <f>YEAR(orders[[#This Row],[OrderDate]])</f>
        <v>1994</v>
      </c>
    </row>
    <row r="49" spans="1:17" x14ac:dyDescent="0.3">
      <c r="A49">
        <v>10295</v>
      </c>
      <c r="B49" t="s">
        <v>649</v>
      </c>
      <c r="C49">
        <v>2</v>
      </c>
      <c r="D49" s="2">
        <v>34610</v>
      </c>
      <c r="E49" s="2">
        <v>34638</v>
      </c>
      <c r="F49" s="2">
        <v>34618</v>
      </c>
      <c r="G49">
        <v>2</v>
      </c>
      <c r="H49">
        <v>1.1499999999999999</v>
      </c>
      <c r="I49" t="s">
        <v>650</v>
      </c>
      <c r="J49" t="s">
        <v>652</v>
      </c>
      <c r="K49" t="s">
        <v>653</v>
      </c>
      <c r="L49" t="s">
        <v>45</v>
      </c>
      <c r="M49" t="s">
        <v>654</v>
      </c>
      <c r="N49" t="s">
        <v>95</v>
      </c>
      <c r="O49" t="str">
        <f>TEXT(orders[[#This Row],[OrderDate]],"mmm")</f>
        <v>Oct</v>
      </c>
      <c r="P49">
        <f>MONTH(orders[[#This Row],[OrderDate]])</f>
        <v>10</v>
      </c>
      <c r="Q49">
        <f>YEAR(orders[[#This Row],[OrderDate]])</f>
        <v>1994</v>
      </c>
    </row>
    <row r="50" spans="1:17" x14ac:dyDescent="0.3">
      <c r="A50">
        <v>10296</v>
      </c>
      <c r="B50" t="s">
        <v>381</v>
      </c>
      <c r="C50">
        <v>6</v>
      </c>
      <c r="D50" s="2">
        <v>34611</v>
      </c>
      <c r="E50" s="2">
        <v>34639</v>
      </c>
      <c r="F50" s="2">
        <v>34619</v>
      </c>
      <c r="G50">
        <v>1</v>
      </c>
      <c r="H50">
        <v>0.12</v>
      </c>
      <c r="I50" t="s">
        <v>382</v>
      </c>
      <c r="J50" t="s">
        <v>384</v>
      </c>
      <c r="K50" t="s">
        <v>385</v>
      </c>
      <c r="L50" t="s">
        <v>386</v>
      </c>
      <c r="M50" t="s">
        <v>387</v>
      </c>
      <c r="N50" t="s">
        <v>289</v>
      </c>
      <c r="O50" t="str">
        <f>TEXT(orders[[#This Row],[OrderDate]],"mmm")</f>
        <v>Oct</v>
      </c>
      <c r="P50">
        <f>MONTH(orders[[#This Row],[OrderDate]])</f>
        <v>10</v>
      </c>
      <c r="Q50">
        <f>YEAR(orders[[#This Row],[OrderDate]])</f>
        <v>1994</v>
      </c>
    </row>
    <row r="51" spans="1:17" x14ac:dyDescent="0.3">
      <c r="A51">
        <v>10297</v>
      </c>
      <c r="B51" t="s">
        <v>88</v>
      </c>
      <c r="C51">
        <v>5</v>
      </c>
      <c r="D51" s="2">
        <v>34612</v>
      </c>
      <c r="E51" s="2">
        <v>34654</v>
      </c>
      <c r="F51" s="2">
        <v>34618</v>
      </c>
      <c r="G51">
        <v>2</v>
      </c>
      <c r="H51">
        <v>5.74</v>
      </c>
      <c r="I51" t="s">
        <v>89</v>
      </c>
      <c r="J51" t="s">
        <v>92</v>
      </c>
      <c r="K51" t="s">
        <v>93</v>
      </c>
      <c r="L51" t="s">
        <v>45</v>
      </c>
      <c r="M51" t="s">
        <v>94</v>
      </c>
      <c r="N51" t="s">
        <v>95</v>
      </c>
      <c r="O51" t="str">
        <f>TEXT(orders[[#This Row],[OrderDate]],"mmm")</f>
        <v>Oct</v>
      </c>
      <c r="P51">
        <f>MONTH(orders[[#This Row],[OrderDate]])</f>
        <v>10</v>
      </c>
      <c r="Q51">
        <f>YEAR(orders[[#This Row],[OrderDate]])</f>
        <v>1994</v>
      </c>
    </row>
    <row r="52" spans="1:17" x14ac:dyDescent="0.3">
      <c r="A52">
        <v>10298</v>
      </c>
      <c r="B52" t="s">
        <v>314</v>
      </c>
      <c r="C52">
        <v>6</v>
      </c>
      <c r="D52" s="2">
        <v>34613</v>
      </c>
      <c r="E52" s="2">
        <v>34641</v>
      </c>
      <c r="F52" s="2">
        <v>34619</v>
      </c>
      <c r="G52">
        <v>2</v>
      </c>
      <c r="H52">
        <v>168.22</v>
      </c>
      <c r="I52" t="s">
        <v>315</v>
      </c>
      <c r="J52" t="s">
        <v>317</v>
      </c>
      <c r="K52" t="s">
        <v>318</v>
      </c>
      <c r="L52" t="s">
        <v>319</v>
      </c>
      <c r="M52" t="s">
        <v>45</v>
      </c>
      <c r="N52" t="s">
        <v>320</v>
      </c>
      <c r="O52" t="str">
        <f>TEXT(orders[[#This Row],[OrderDate]],"mmm")</f>
        <v>Oct</v>
      </c>
      <c r="P52">
        <f>MONTH(orders[[#This Row],[OrderDate]])</f>
        <v>10</v>
      </c>
      <c r="Q52">
        <f>YEAR(orders[[#This Row],[OrderDate]])</f>
        <v>1994</v>
      </c>
    </row>
    <row r="53" spans="1:17" x14ac:dyDescent="0.3">
      <c r="A53">
        <v>10299</v>
      </c>
      <c r="B53" t="s">
        <v>526</v>
      </c>
      <c r="C53">
        <v>4</v>
      </c>
      <c r="D53" s="2">
        <v>34614</v>
      </c>
      <c r="E53" s="2">
        <v>34642</v>
      </c>
      <c r="F53" s="2">
        <v>34621</v>
      </c>
      <c r="G53">
        <v>2</v>
      </c>
      <c r="H53">
        <v>29.76</v>
      </c>
      <c r="I53" t="s">
        <v>527</v>
      </c>
      <c r="J53" t="s">
        <v>529</v>
      </c>
      <c r="K53" t="s">
        <v>295</v>
      </c>
      <c r="L53" t="s">
        <v>296</v>
      </c>
      <c r="M53" t="s">
        <v>530</v>
      </c>
      <c r="N53" t="s">
        <v>159</v>
      </c>
      <c r="O53" t="str">
        <f>TEXT(orders[[#This Row],[OrderDate]],"mmm")</f>
        <v>Oct</v>
      </c>
      <c r="P53">
        <f>MONTH(orders[[#This Row],[OrderDate]])</f>
        <v>10</v>
      </c>
      <c r="Q53">
        <f>YEAR(orders[[#This Row],[OrderDate]])</f>
        <v>1994</v>
      </c>
    </row>
    <row r="54" spans="1:17" x14ac:dyDescent="0.3">
      <c r="A54">
        <v>10300</v>
      </c>
      <c r="B54" t="s">
        <v>404</v>
      </c>
      <c r="C54">
        <v>2</v>
      </c>
      <c r="D54" s="2">
        <v>34617</v>
      </c>
      <c r="E54" s="2">
        <v>34645</v>
      </c>
      <c r="F54" s="2">
        <v>34626</v>
      </c>
      <c r="G54">
        <v>2</v>
      </c>
      <c r="H54">
        <v>17.68</v>
      </c>
      <c r="I54" t="s">
        <v>405</v>
      </c>
      <c r="J54" t="s">
        <v>407</v>
      </c>
      <c r="K54" t="s">
        <v>408</v>
      </c>
      <c r="L54" t="s">
        <v>45</v>
      </c>
      <c r="M54" t="s">
        <v>409</v>
      </c>
      <c r="N54" t="s">
        <v>242</v>
      </c>
      <c r="O54" t="str">
        <f>TEXT(orders[[#This Row],[OrderDate]],"mmm")</f>
        <v>Oct</v>
      </c>
      <c r="P54">
        <f>MONTH(orders[[#This Row],[OrderDate]])</f>
        <v>10</v>
      </c>
      <c r="Q54">
        <f>YEAR(orders[[#This Row],[OrderDate]])</f>
        <v>1994</v>
      </c>
    </row>
    <row r="55" spans="1:17" x14ac:dyDescent="0.3">
      <c r="A55">
        <v>10301</v>
      </c>
      <c r="B55" t="s">
        <v>656</v>
      </c>
      <c r="C55">
        <v>8</v>
      </c>
      <c r="D55" s="2">
        <v>34617</v>
      </c>
      <c r="E55" s="2">
        <v>34645</v>
      </c>
      <c r="F55" s="2">
        <v>34625</v>
      </c>
      <c r="G55">
        <v>2</v>
      </c>
      <c r="H55">
        <v>45.08</v>
      </c>
      <c r="I55" t="s">
        <v>657</v>
      </c>
      <c r="J55" t="s">
        <v>659</v>
      </c>
      <c r="K55" t="s">
        <v>660</v>
      </c>
      <c r="L55" t="s">
        <v>45</v>
      </c>
      <c r="M55" t="s">
        <v>661</v>
      </c>
      <c r="N55" t="s">
        <v>47</v>
      </c>
      <c r="O55" t="str">
        <f>TEXT(orders[[#This Row],[OrderDate]],"mmm")</f>
        <v>Oct</v>
      </c>
      <c r="P55">
        <f>MONTH(orders[[#This Row],[OrderDate]])</f>
        <v>10</v>
      </c>
      <c r="Q55">
        <f>YEAR(orders[[#This Row],[OrderDate]])</f>
        <v>1994</v>
      </c>
    </row>
    <row r="56" spans="1:17" x14ac:dyDescent="0.3">
      <c r="A56">
        <v>10302</v>
      </c>
      <c r="B56" t="s">
        <v>589</v>
      </c>
      <c r="C56">
        <v>4</v>
      </c>
      <c r="D56" s="2">
        <v>34618</v>
      </c>
      <c r="E56" s="2">
        <v>34646</v>
      </c>
      <c r="F56" s="2">
        <v>34647</v>
      </c>
      <c r="G56">
        <v>2</v>
      </c>
      <c r="H56">
        <v>6.27</v>
      </c>
      <c r="I56" t="s">
        <v>590</v>
      </c>
      <c r="J56" t="s">
        <v>592</v>
      </c>
      <c r="K56" t="s">
        <v>593</v>
      </c>
      <c r="L56" t="s">
        <v>45</v>
      </c>
      <c r="M56" t="s">
        <v>594</v>
      </c>
      <c r="N56" t="s">
        <v>417</v>
      </c>
      <c r="O56" t="str">
        <f>TEXT(orders[[#This Row],[OrderDate]],"mmm")</f>
        <v>Oct</v>
      </c>
      <c r="P56">
        <f>MONTH(orders[[#This Row],[OrderDate]])</f>
        <v>10</v>
      </c>
      <c r="Q56">
        <f>YEAR(orders[[#This Row],[OrderDate]])</f>
        <v>1994</v>
      </c>
    </row>
    <row r="57" spans="1:17" x14ac:dyDescent="0.3">
      <c r="A57">
        <v>10303</v>
      </c>
      <c r="B57" t="s">
        <v>259</v>
      </c>
      <c r="C57">
        <v>7</v>
      </c>
      <c r="D57" s="2">
        <v>34619</v>
      </c>
      <c r="E57" s="2">
        <v>34647</v>
      </c>
      <c r="F57" s="2">
        <v>34626</v>
      </c>
      <c r="G57">
        <v>2</v>
      </c>
      <c r="H57">
        <v>107.83</v>
      </c>
      <c r="I57" t="s">
        <v>260</v>
      </c>
      <c r="J57" t="s">
        <v>262</v>
      </c>
      <c r="K57" t="s">
        <v>263</v>
      </c>
      <c r="L57" t="s">
        <v>45</v>
      </c>
      <c r="M57" t="s">
        <v>264</v>
      </c>
      <c r="N57" t="s">
        <v>103</v>
      </c>
      <c r="O57" t="str">
        <f>TEXT(orders[[#This Row],[OrderDate]],"mmm")</f>
        <v>Oct</v>
      </c>
      <c r="P57">
        <f>MONTH(orders[[#This Row],[OrderDate]])</f>
        <v>10</v>
      </c>
      <c r="Q57">
        <f>YEAR(orders[[#This Row],[OrderDate]])</f>
        <v>1994</v>
      </c>
    </row>
    <row r="58" spans="1:17" x14ac:dyDescent="0.3">
      <c r="A58">
        <v>10304</v>
      </c>
      <c r="B58" t="s">
        <v>617</v>
      </c>
      <c r="C58">
        <v>1</v>
      </c>
      <c r="D58" s="2">
        <v>34620</v>
      </c>
      <c r="E58" s="2">
        <v>34648</v>
      </c>
      <c r="F58" s="2">
        <v>34625</v>
      </c>
      <c r="G58">
        <v>2</v>
      </c>
      <c r="H58">
        <v>63.79</v>
      </c>
      <c r="I58" t="s">
        <v>618</v>
      </c>
      <c r="J58" t="s">
        <v>620</v>
      </c>
      <c r="K58" t="s">
        <v>54</v>
      </c>
      <c r="L58" t="s">
        <v>45</v>
      </c>
      <c r="M58" t="s">
        <v>471</v>
      </c>
      <c r="N58" t="s">
        <v>56</v>
      </c>
      <c r="O58" t="str">
        <f>TEXT(orders[[#This Row],[OrderDate]],"mmm")</f>
        <v>Oct</v>
      </c>
      <c r="P58">
        <f>MONTH(orders[[#This Row],[OrderDate]])</f>
        <v>10</v>
      </c>
      <c r="Q58">
        <f>YEAR(orders[[#This Row],[OrderDate]])</f>
        <v>1994</v>
      </c>
    </row>
    <row r="59" spans="1:17" x14ac:dyDescent="0.3">
      <c r="A59">
        <v>10305</v>
      </c>
      <c r="B59" t="s">
        <v>445</v>
      </c>
      <c r="C59">
        <v>8</v>
      </c>
      <c r="D59" s="2">
        <v>34621</v>
      </c>
      <c r="E59" s="2">
        <v>34649</v>
      </c>
      <c r="F59" s="2">
        <v>34647</v>
      </c>
      <c r="G59">
        <v>3</v>
      </c>
      <c r="H59">
        <v>257.62</v>
      </c>
      <c r="I59" t="s">
        <v>446</v>
      </c>
      <c r="J59" t="s">
        <v>448</v>
      </c>
      <c r="K59" t="s">
        <v>449</v>
      </c>
      <c r="L59" t="s">
        <v>450</v>
      </c>
      <c r="M59" t="s">
        <v>451</v>
      </c>
      <c r="N59" t="s">
        <v>280</v>
      </c>
      <c r="O59" t="str">
        <f>TEXT(orders[[#This Row],[OrderDate]],"mmm")</f>
        <v>Oct</v>
      </c>
      <c r="P59">
        <f>MONTH(orders[[#This Row],[OrderDate]])</f>
        <v>10</v>
      </c>
      <c r="Q59">
        <f>YEAR(orders[[#This Row],[OrderDate]])</f>
        <v>1994</v>
      </c>
    </row>
    <row r="60" spans="1:17" x14ac:dyDescent="0.3">
      <c r="A60">
        <v>10306</v>
      </c>
      <c r="B60" t="s">
        <v>539</v>
      </c>
      <c r="C60">
        <v>1</v>
      </c>
      <c r="D60" s="2">
        <v>34624</v>
      </c>
      <c r="E60" s="2">
        <v>34652</v>
      </c>
      <c r="F60" s="2">
        <v>34631</v>
      </c>
      <c r="G60">
        <v>3</v>
      </c>
      <c r="H60">
        <v>7.56</v>
      </c>
      <c r="I60" t="s">
        <v>540</v>
      </c>
      <c r="J60" t="s">
        <v>542</v>
      </c>
      <c r="K60" t="s">
        <v>101</v>
      </c>
      <c r="L60" t="s">
        <v>45</v>
      </c>
      <c r="M60" t="s">
        <v>543</v>
      </c>
      <c r="N60" t="s">
        <v>103</v>
      </c>
      <c r="O60" t="str">
        <f>TEXT(orders[[#This Row],[OrderDate]],"mmm")</f>
        <v>Oct</v>
      </c>
      <c r="P60">
        <f>MONTH(orders[[#This Row],[OrderDate]])</f>
        <v>10</v>
      </c>
      <c r="Q60">
        <f>YEAR(orders[[#This Row],[OrderDate]])</f>
        <v>1994</v>
      </c>
    </row>
    <row r="61" spans="1:17" x14ac:dyDescent="0.3">
      <c r="A61">
        <v>10307</v>
      </c>
      <c r="B61" t="s">
        <v>397</v>
      </c>
      <c r="C61">
        <v>2</v>
      </c>
      <c r="D61" s="2">
        <v>34625</v>
      </c>
      <c r="E61" s="2">
        <v>34653</v>
      </c>
      <c r="F61" s="2">
        <v>34633</v>
      </c>
      <c r="G61">
        <v>2</v>
      </c>
      <c r="H61">
        <v>0.56000000000000005</v>
      </c>
      <c r="I61" t="s">
        <v>398</v>
      </c>
      <c r="J61" t="s">
        <v>400</v>
      </c>
      <c r="K61" t="s">
        <v>401</v>
      </c>
      <c r="L61" t="s">
        <v>278</v>
      </c>
      <c r="M61" t="s">
        <v>402</v>
      </c>
      <c r="N61" t="s">
        <v>280</v>
      </c>
      <c r="O61" t="str">
        <f>TEXT(orders[[#This Row],[OrderDate]],"mmm")</f>
        <v>Oct</v>
      </c>
      <c r="P61">
        <f>MONTH(orders[[#This Row],[OrderDate]])</f>
        <v>10</v>
      </c>
      <c r="Q61">
        <f>YEAR(orders[[#This Row],[OrderDate]])</f>
        <v>1994</v>
      </c>
    </row>
    <row r="62" spans="1:17" x14ac:dyDescent="0.3">
      <c r="A62">
        <v>10308</v>
      </c>
      <c r="B62" t="s">
        <v>49</v>
      </c>
      <c r="C62">
        <v>7</v>
      </c>
      <c r="D62" s="2">
        <v>34626</v>
      </c>
      <c r="E62" s="2">
        <v>34654</v>
      </c>
      <c r="F62" s="2">
        <v>34632</v>
      </c>
      <c r="G62">
        <v>3</v>
      </c>
      <c r="H62">
        <v>1.61</v>
      </c>
      <c r="I62" t="s">
        <v>50</v>
      </c>
      <c r="J62" t="s">
        <v>53</v>
      </c>
      <c r="K62" t="s">
        <v>54</v>
      </c>
      <c r="L62" t="s">
        <v>45</v>
      </c>
      <c r="M62" t="s">
        <v>55</v>
      </c>
      <c r="N62" t="s">
        <v>56</v>
      </c>
      <c r="O62" t="str">
        <f>TEXT(orders[[#This Row],[OrderDate]],"mmm")</f>
        <v>Oct</v>
      </c>
      <c r="P62">
        <f>MONTH(orders[[#This Row],[OrderDate]])</f>
        <v>10</v>
      </c>
      <c r="Q62">
        <f>YEAR(orders[[#This Row],[OrderDate]])</f>
        <v>1994</v>
      </c>
    </row>
    <row r="63" spans="1:17" x14ac:dyDescent="0.3">
      <c r="A63">
        <v>10309</v>
      </c>
      <c r="B63" t="s">
        <v>314</v>
      </c>
      <c r="C63">
        <v>3</v>
      </c>
      <c r="D63" s="2">
        <v>34627</v>
      </c>
      <c r="E63" s="2">
        <v>34655</v>
      </c>
      <c r="F63" s="2">
        <v>34661</v>
      </c>
      <c r="G63">
        <v>1</v>
      </c>
      <c r="H63">
        <v>47.3</v>
      </c>
      <c r="I63" t="s">
        <v>315</v>
      </c>
      <c r="J63" t="s">
        <v>317</v>
      </c>
      <c r="K63" t="s">
        <v>318</v>
      </c>
      <c r="L63" t="s">
        <v>319</v>
      </c>
      <c r="M63" t="s">
        <v>45</v>
      </c>
      <c r="N63" t="s">
        <v>320</v>
      </c>
      <c r="O63" t="str">
        <f>TEXT(orders[[#This Row],[OrderDate]],"mmm")</f>
        <v>Oct</v>
      </c>
      <c r="P63">
        <f>MONTH(orders[[#This Row],[OrderDate]])</f>
        <v>10</v>
      </c>
      <c r="Q63">
        <f>YEAR(orders[[#This Row],[OrderDate]])</f>
        <v>1994</v>
      </c>
    </row>
    <row r="64" spans="1:17" x14ac:dyDescent="0.3">
      <c r="A64">
        <v>10310</v>
      </c>
      <c r="B64" t="s">
        <v>596</v>
      </c>
      <c r="C64">
        <v>8</v>
      </c>
      <c r="D64" s="2">
        <v>34628</v>
      </c>
      <c r="E64" s="2">
        <v>34656</v>
      </c>
      <c r="F64" s="2">
        <v>34635</v>
      </c>
      <c r="G64">
        <v>2</v>
      </c>
      <c r="H64">
        <v>17.52</v>
      </c>
      <c r="I64" t="s">
        <v>597</v>
      </c>
      <c r="J64" t="s">
        <v>599</v>
      </c>
      <c r="K64" t="s">
        <v>401</v>
      </c>
      <c r="L64" t="s">
        <v>278</v>
      </c>
      <c r="M64" t="s">
        <v>600</v>
      </c>
      <c r="N64" t="s">
        <v>280</v>
      </c>
      <c r="O64" t="str">
        <f>TEXT(orders[[#This Row],[OrderDate]],"mmm")</f>
        <v>Oct</v>
      </c>
      <c r="P64">
        <f>MONTH(orders[[#This Row],[OrderDate]])</f>
        <v>10</v>
      </c>
      <c r="Q64">
        <f>YEAR(orders[[#This Row],[OrderDate]])</f>
        <v>1994</v>
      </c>
    </row>
    <row r="65" spans="1:17" x14ac:dyDescent="0.3">
      <c r="A65">
        <v>10311</v>
      </c>
      <c r="B65" t="s">
        <v>174</v>
      </c>
      <c r="C65">
        <v>1</v>
      </c>
      <c r="D65" s="2">
        <v>34628</v>
      </c>
      <c r="E65" s="2">
        <v>34642</v>
      </c>
      <c r="F65" s="2">
        <v>34634</v>
      </c>
      <c r="G65">
        <v>3</v>
      </c>
      <c r="H65">
        <v>24.69</v>
      </c>
      <c r="I65" t="s">
        <v>175</v>
      </c>
      <c r="J65" t="s">
        <v>177</v>
      </c>
      <c r="K65" t="s">
        <v>178</v>
      </c>
      <c r="L65" t="s">
        <v>45</v>
      </c>
      <c r="M65" t="s">
        <v>179</v>
      </c>
      <c r="N65" t="s">
        <v>95</v>
      </c>
      <c r="O65" t="str">
        <f>TEXT(orders[[#This Row],[OrderDate]],"mmm")</f>
        <v>Oct</v>
      </c>
      <c r="P65">
        <f>MONTH(orders[[#This Row],[OrderDate]])</f>
        <v>10</v>
      </c>
      <c r="Q65">
        <f>YEAR(orders[[#This Row],[OrderDate]])</f>
        <v>1994</v>
      </c>
    </row>
    <row r="66" spans="1:17" x14ac:dyDescent="0.3">
      <c r="A66">
        <v>10312</v>
      </c>
      <c r="B66" t="s">
        <v>656</v>
      </c>
      <c r="C66">
        <v>2</v>
      </c>
      <c r="D66" s="2">
        <v>34631</v>
      </c>
      <c r="E66" s="2">
        <v>34659</v>
      </c>
      <c r="F66" s="2">
        <v>34641</v>
      </c>
      <c r="G66">
        <v>2</v>
      </c>
      <c r="H66">
        <v>40.26</v>
      </c>
      <c r="I66" t="s">
        <v>657</v>
      </c>
      <c r="J66" t="s">
        <v>659</v>
      </c>
      <c r="K66" t="s">
        <v>660</v>
      </c>
      <c r="L66" t="s">
        <v>45</v>
      </c>
      <c r="M66" t="s">
        <v>661</v>
      </c>
      <c r="N66" t="s">
        <v>47</v>
      </c>
      <c r="O66" t="str">
        <f>TEXT(orders[[#This Row],[OrderDate]],"mmm")</f>
        <v>Oct</v>
      </c>
      <c r="P66">
        <f>MONTH(orders[[#This Row],[OrderDate]])</f>
        <v>10</v>
      </c>
      <c r="Q66">
        <f>YEAR(orders[[#This Row],[OrderDate]])</f>
        <v>1994</v>
      </c>
    </row>
    <row r="67" spans="1:17" x14ac:dyDescent="0.3">
      <c r="A67">
        <v>10313</v>
      </c>
      <c r="B67" t="s">
        <v>498</v>
      </c>
      <c r="C67">
        <v>2</v>
      </c>
      <c r="D67" s="2">
        <v>34632</v>
      </c>
      <c r="E67" s="2">
        <v>34660</v>
      </c>
      <c r="F67" s="2">
        <v>34642</v>
      </c>
      <c r="G67">
        <v>2</v>
      </c>
      <c r="H67">
        <v>1.96</v>
      </c>
      <c r="I67" t="s">
        <v>499</v>
      </c>
      <c r="J67" t="s">
        <v>501</v>
      </c>
      <c r="K67" t="s">
        <v>502</v>
      </c>
      <c r="L67" t="s">
        <v>45</v>
      </c>
      <c r="M67" t="s">
        <v>503</v>
      </c>
      <c r="N67" t="s">
        <v>47</v>
      </c>
      <c r="O67" t="str">
        <f>TEXT(orders[[#This Row],[OrderDate]],"mmm")</f>
        <v>Oct</v>
      </c>
      <c r="P67">
        <f>MONTH(orders[[#This Row],[OrderDate]])</f>
        <v>10</v>
      </c>
      <c r="Q67">
        <f>YEAR(orders[[#This Row],[OrderDate]])</f>
        <v>1994</v>
      </c>
    </row>
    <row r="68" spans="1:17" x14ac:dyDescent="0.3">
      <c r="A68">
        <v>10314</v>
      </c>
      <c r="B68" t="s">
        <v>510</v>
      </c>
      <c r="C68">
        <v>1</v>
      </c>
      <c r="D68" s="2">
        <v>34633</v>
      </c>
      <c r="E68" s="2">
        <v>34661</v>
      </c>
      <c r="F68" s="2">
        <v>34642</v>
      </c>
      <c r="G68">
        <v>2</v>
      </c>
      <c r="H68">
        <v>74.16</v>
      </c>
      <c r="I68" t="s">
        <v>511</v>
      </c>
      <c r="J68" t="s">
        <v>514</v>
      </c>
      <c r="K68" t="s">
        <v>515</v>
      </c>
      <c r="L68" t="s">
        <v>516</v>
      </c>
      <c r="M68" t="s">
        <v>517</v>
      </c>
      <c r="N68" t="s">
        <v>280</v>
      </c>
      <c r="O68" t="str">
        <f>TEXT(orders[[#This Row],[OrderDate]],"mmm")</f>
        <v>Oct</v>
      </c>
      <c r="P68">
        <f>MONTH(orders[[#This Row],[OrderDate]])</f>
        <v>10</v>
      </c>
      <c r="Q68">
        <f>YEAR(orders[[#This Row],[OrderDate]])</f>
        <v>1994</v>
      </c>
    </row>
    <row r="69" spans="1:17" x14ac:dyDescent="0.3">
      <c r="A69">
        <v>10315</v>
      </c>
      <c r="B69" t="s">
        <v>322</v>
      </c>
      <c r="C69">
        <v>4</v>
      </c>
      <c r="D69" s="2">
        <v>34634</v>
      </c>
      <c r="E69" s="2">
        <v>34662</v>
      </c>
      <c r="F69" s="2">
        <v>34641</v>
      </c>
      <c r="G69">
        <v>2</v>
      </c>
      <c r="H69">
        <v>41.76</v>
      </c>
      <c r="I69" t="s">
        <v>323</v>
      </c>
      <c r="J69" t="s">
        <v>325</v>
      </c>
      <c r="K69" t="s">
        <v>326</v>
      </c>
      <c r="L69" t="s">
        <v>327</v>
      </c>
      <c r="M69" t="s">
        <v>328</v>
      </c>
      <c r="N69" t="s">
        <v>70</v>
      </c>
      <c r="O69" t="str">
        <f>TEXT(orders[[#This Row],[OrderDate]],"mmm")</f>
        <v>Oct</v>
      </c>
      <c r="P69">
        <f>MONTH(orders[[#This Row],[OrderDate]])</f>
        <v>10</v>
      </c>
      <c r="Q69">
        <f>YEAR(orders[[#This Row],[OrderDate]])</f>
        <v>1994</v>
      </c>
    </row>
    <row r="70" spans="1:17" x14ac:dyDescent="0.3">
      <c r="A70">
        <v>10316</v>
      </c>
      <c r="B70" t="s">
        <v>510</v>
      </c>
      <c r="C70">
        <v>1</v>
      </c>
      <c r="D70" s="2">
        <v>34635</v>
      </c>
      <c r="E70" s="2">
        <v>34663</v>
      </c>
      <c r="F70" s="2">
        <v>34646</v>
      </c>
      <c r="G70">
        <v>3</v>
      </c>
      <c r="H70">
        <v>150.15</v>
      </c>
      <c r="I70" t="s">
        <v>511</v>
      </c>
      <c r="J70" t="s">
        <v>514</v>
      </c>
      <c r="K70" t="s">
        <v>515</v>
      </c>
      <c r="L70" t="s">
        <v>516</v>
      </c>
      <c r="M70" t="s">
        <v>517</v>
      </c>
      <c r="N70" t="s">
        <v>280</v>
      </c>
      <c r="O70" t="str">
        <f>TEXT(orders[[#This Row],[OrderDate]],"mmm")</f>
        <v>Oct</v>
      </c>
      <c r="P70">
        <f>MONTH(orders[[#This Row],[OrderDate]])</f>
        <v>10</v>
      </c>
      <c r="Q70">
        <f>YEAR(orders[[#This Row],[OrderDate]])</f>
        <v>1994</v>
      </c>
    </row>
    <row r="71" spans="1:17" x14ac:dyDescent="0.3">
      <c r="A71">
        <v>10317</v>
      </c>
      <c r="B71" t="s">
        <v>397</v>
      </c>
      <c r="C71">
        <v>6</v>
      </c>
      <c r="D71" s="2">
        <v>34638</v>
      </c>
      <c r="E71" s="2">
        <v>34666</v>
      </c>
      <c r="F71" s="2">
        <v>34648</v>
      </c>
      <c r="G71">
        <v>1</v>
      </c>
      <c r="H71">
        <v>12.69</v>
      </c>
      <c r="I71" t="s">
        <v>398</v>
      </c>
      <c r="J71" t="s">
        <v>400</v>
      </c>
      <c r="K71" t="s">
        <v>401</v>
      </c>
      <c r="L71" t="s">
        <v>278</v>
      </c>
      <c r="M71" t="s">
        <v>402</v>
      </c>
      <c r="N71" t="s">
        <v>280</v>
      </c>
      <c r="O71" t="str">
        <f>TEXT(orders[[#This Row],[OrderDate]],"mmm")</f>
        <v>Oct</v>
      </c>
      <c r="P71">
        <f>MONTH(orders[[#This Row],[OrderDate]])</f>
        <v>10</v>
      </c>
      <c r="Q71">
        <f>YEAR(orders[[#This Row],[OrderDate]])</f>
        <v>1994</v>
      </c>
    </row>
    <row r="72" spans="1:17" x14ac:dyDescent="0.3">
      <c r="A72">
        <v>10318</v>
      </c>
      <c r="B72" t="s">
        <v>322</v>
      </c>
      <c r="C72">
        <v>8</v>
      </c>
      <c r="D72" s="2">
        <v>34639</v>
      </c>
      <c r="E72" s="2">
        <v>34667</v>
      </c>
      <c r="F72" s="2">
        <v>34642</v>
      </c>
      <c r="G72">
        <v>2</v>
      </c>
      <c r="H72">
        <v>4.7300000000000004</v>
      </c>
      <c r="I72" t="s">
        <v>323</v>
      </c>
      <c r="J72" t="s">
        <v>325</v>
      </c>
      <c r="K72" t="s">
        <v>326</v>
      </c>
      <c r="L72" t="s">
        <v>327</v>
      </c>
      <c r="M72" t="s">
        <v>328</v>
      </c>
      <c r="N72" t="s">
        <v>70</v>
      </c>
      <c r="O72" t="str">
        <f>TEXT(orders[[#This Row],[OrderDate]],"mmm")</f>
        <v>Nov</v>
      </c>
      <c r="P72">
        <f>MONTH(orders[[#This Row],[OrderDate]])</f>
        <v>11</v>
      </c>
      <c r="Q72">
        <f>YEAR(orders[[#This Row],[OrderDate]])</f>
        <v>1994</v>
      </c>
    </row>
    <row r="73" spans="1:17" x14ac:dyDescent="0.3">
      <c r="A73">
        <v>10319</v>
      </c>
      <c r="B73" t="s">
        <v>617</v>
      </c>
      <c r="C73">
        <v>7</v>
      </c>
      <c r="D73" s="2">
        <v>34640</v>
      </c>
      <c r="E73" s="2">
        <v>34668</v>
      </c>
      <c r="F73" s="2">
        <v>34649</v>
      </c>
      <c r="G73">
        <v>3</v>
      </c>
      <c r="H73">
        <v>64.5</v>
      </c>
      <c r="I73" t="s">
        <v>618</v>
      </c>
      <c r="J73" t="s">
        <v>620</v>
      </c>
      <c r="K73" t="s">
        <v>54</v>
      </c>
      <c r="L73" t="s">
        <v>45</v>
      </c>
      <c r="M73" t="s">
        <v>471</v>
      </c>
      <c r="N73" t="s">
        <v>56</v>
      </c>
      <c r="O73" t="str">
        <f>TEXT(orders[[#This Row],[OrderDate]],"mmm")</f>
        <v>Nov</v>
      </c>
      <c r="P73">
        <f>MONTH(orders[[#This Row],[OrderDate]])</f>
        <v>11</v>
      </c>
      <c r="Q73">
        <f>YEAR(orders[[#This Row],[OrderDate]])</f>
        <v>1994</v>
      </c>
    </row>
    <row r="74" spans="1:17" x14ac:dyDescent="0.3">
      <c r="A74">
        <v>10320</v>
      </c>
      <c r="B74" t="s">
        <v>663</v>
      </c>
      <c r="C74">
        <v>5</v>
      </c>
      <c r="D74" s="2">
        <v>34641</v>
      </c>
      <c r="E74" s="2">
        <v>34655</v>
      </c>
      <c r="F74" s="2">
        <v>34656</v>
      </c>
      <c r="G74">
        <v>3</v>
      </c>
      <c r="H74">
        <v>34.57</v>
      </c>
      <c r="I74" t="s">
        <v>664</v>
      </c>
      <c r="J74" t="s">
        <v>666</v>
      </c>
      <c r="K74" t="s">
        <v>667</v>
      </c>
      <c r="L74" t="s">
        <v>45</v>
      </c>
      <c r="M74" t="s">
        <v>668</v>
      </c>
      <c r="N74" t="s">
        <v>669</v>
      </c>
      <c r="O74" t="str">
        <f>TEXT(orders[[#This Row],[OrderDate]],"mmm")</f>
        <v>Nov</v>
      </c>
      <c r="P74">
        <f>MONTH(orders[[#This Row],[OrderDate]])</f>
        <v>11</v>
      </c>
      <c r="Q74">
        <f>YEAR(orders[[#This Row],[OrderDate]])</f>
        <v>1994</v>
      </c>
    </row>
    <row r="75" spans="1:17" x14ac:dyDescent="0.3">
      <c r="A75">
        <v>10321</v>
      </c>
      <c r="B75" t="s">
        <v>322</v>
      </c>
      <c r="C75">
        <v>3</v>
      </c>
      <c r="D75" s="2">
        <v>34641</v>
      </c>
      <c r="E75" s="2">
        <v>34669</v>
      </c>
      <c r="F75" s="2">
        <v>34649</v>
      </c>
      <c r="G75">
        <v>2</v>
      </c>
      <c r="H75">
        <v>3.43</v>
      </c>
      <c r="I75" t="s">
        <v>323</v>
      </c>
      <c r="J75" t="s">
        <v>325</v>
      </c>
      <c r="K75" t="s">
        <v>326</v>
      </c>
      <c r="L75" t="s">
        <v>327</v>
      </c>
      <c r="M75" t="s">
        <v>328</v>
      </c>
      <c r="N75" t="s">
        <v>70</v>
      </c>
      <c r="O75" t="str">
        <f>TEXT(orders[[#This Row],[OrderDate]],"mmm")</f>
        <v>Nov</v>
      </c>
      <c r="P75">
        <f>MONTH(orders[[#This Row],[OrderDate]])</f>
        <v>11</v>
      </c>
      <c r="Q75">
        <f>YEAR(orders[[#This Row],[OrderDate]])</f>
        <v>1994</v>
      </c>
    </row>
    <row r="76" spans="1:17" x14ac:dyDescent="0.3">
      <c r="A76">
        <v>10322</v>
      </c>
      <c r="B76" t="s">
        <v>467</v>
      </c>
      <c r="C76">
        <v>7</v>
      </c>
      <c r="D76" s="2">
        <v>34642</v>
      </c>
      <c r="E76" s="2">
        <v>34670</v>
      </c>
      <c r="F76" s="2">
        <v>34661</v>
      </c>
      <c r="G76">
        <v>3</v>
      </c>
      <c r="H76">
        <v>0.4</v>
      </c>
      <c r="I76" t="s">
        <v>468</v>
      </c>
      <c r="J76" t="s">
        <v>470</v>
      </c>
      <c r="K76" t="s">
        <v>54</v>
      </c>
      <c r="L76" t="s">
        <v>45</v>
      </c>
      <c r="M76" t="s">
        <v>471</v>
      </c>
      <c r="N76" t="s">
        <v>56</v>
      </c>
      <c r="O76" t="str">
        <f>TEXT(orders[[#This Row],[OrderDate]],"mmm")</f>
        <v>Nov</v>
      </c>
      <c r="P76">
        <f>MONTH(orders[[#This Row],[OrderDate]])</f>
        <v>11</v>
      </c>
      <c r="Q76">
        <f>YEAR(orders[[#This Row],[OrderDate]])</f>
        <v>1994</v>
      </c>
    </row>
    <row r="77" spans="1:17" x14ac:dyDescent="0.3">
      <c r="A77">
        <v>10323</v>
      </c>
      <c r="B77" t="s">
        <v>330</v>
      </c>
      <c r="C77">
        <v>4</v>
      </c>
      <c r="D77" s="2">
        <v>34645</v>
      </c>
      <c r="E77" s="2">
        <v>34673</v>
      </c>
      <c r="F77" s="2">
        <v>34652</v>
      </c>
      <c r="G77">
        <v>1</v>
      </c>
      <c r="H77">
        <v>4.88</v>
      </c>
      <c r="I77" t="s">
        <v>331</v>
      </c>
      <c r="J77" t="s">
        <v>333</v>
      </c>
      <c r="K77" t="s">
        <v>334</v>
      </c>
      <c r="L77" t="s">
        <v>45</v>
      </c>
      <c r="M77" t="s">
        <v>335</v>
      </c>
      <c r="N77" t="s">
        <v>47</v>
      </c>
      <c r="O77" t="str">
        <f>TEXT(orders[[#This Row],[OrderDate]],"mmm")</f>
        <v>Nov</v>
      </c>
      <c r="P77">
        <f>MONTH(orders[[#This Row],[OrderDate]])</f>
        <v>11</v>
      </c>
      <c r="Q77">
        <f>YEAR(orders[[#This Row],[OrderDate]])</f>
        <v>1994</v>
      </c>
    </row>
    <row r="78" spans="1:17" x14ac:dyDescent="0.3">
      <c r="A78">
        <v>10324</v>
      </c>
      <c r="B78" t="s">
        <v>553</v>
      </c>
      <c r="C78">
        <v>9</v>
      </c>
      <c r="D78" s="2">
        <v>34646</v>
      </c>
      <c r="E78" s="2">
        <v>34674</v>
      </c>
      <c r="F78" s="2">
        <v>34648</v>
      </c>
      <c r="G78">
        <v>1</v>
      </c>
      <c r="H78">
        <v>214.27</v>
      </c>
      <c r="I78" t="s">
        <v>554</v>
      </c>
      <c r="J78" t="s">
        <v>556</v>
      </c>
      <c r="K78" t="s">
        <v>557</v>
      </c>
      <c r="L78" t="s">
        <v>558</v>
      </c>
      <c r="M78" t="s">
        <v>559</v>
      </c>
      <c r="N78" t="s">
        <v>280</v>
      </c>
      <c r="O78" t="str">
        <f>TEXT(orders[[#This Row],[OrderDate]],"mmm")</f>
        <v>Nov</v>
      </c>
      <c r="P78">
        <f>MONTH(orders[[#This Row],[OrderDate]])</f>
        <v>11</v>
      </c>
      <c r="Q78">
        <f>YEAR(orders[[#This Row],[OrderDate]])</f>
        <v>1994</v>
      </c>
    </row>
    <row r="79" spans="1:17" x14ac:dyDescent="0.3">
      <c r="A79">
        <v>10325</v>
      </c>
      <c r="B79" t="s">
        <v>330</v>
      </c>
      <c r="C79">
        <v>1</v>
      </c>
      <c r="D79" s="2">
        <v>34647</v>
      </c>
      <c r="E79" s="2">
        <v>34661</v>
      </c>
      <c r="F79" s="2">
        <v>34652</v>
      </c>
      <c r="G79">
        <v>3</v>
      </c>
      <c r="H79">
        <v>64.86</v>
      </c>
      <c r="I79" t="s">
        <v>331</v>
      </c>
      <c r="J79" t="s">
        <v>333</v>
      </c>
      <c r="K79" t="s">
        <v>334</v>
      </c>
      <c r="L79" t="s">
        <v>45</v>
      </c>
      <c r="M79" t="s">
        <v>335</v>
      </c>
      <c r="N79" t="s">
        <v>47</v>
      </c>
      <c r="O79" t="str">
        <f>TEXT(orders[[#This Row],[OrderDate]],"mmm")</f>
        <v>Nov</v>
      </c>
      <c r="P79">
        <f>MONTH(orders[[#This Row],[OrderDate]])</f>
        <v>11</v>
      </c>
      <c r="Q79">
        <f>YEAR(orders[[#This Row],[OrderDate]])</f>
        <v>1994</v>
      </c>
    </row>
    <row r="80" spans="1:17" x14ac:dyDescent="0.3">
      <c r="A80">
        <v>10326</v>
      </c>
      <c r="B80" t="s">
        <v>97</v>
      </c>
      <c r="C80">
        <v>4</v>
      </c>
      <c r="D80" s="2">
        <v>34648</v>
      </c>
      <c r="E80" s="2">
        <v>34676</v>
      </c>
      <c r="F80" s="2">
        <v>34652</v>
      </c>
      <c r="G80">
        <v>2</v>
      </c>
      <c r="H80">
        <v>77.92</v>
      </c>
      <c r="I80" t="s">
        <v>98</v>
      </c>
      <c r="J80" t="s">
        <v>100</v>
      </c>
      <c r="K80" t="s">
        <v>101</v>
      </c>
      <c r="L80" t="s">
        <v>45</v>
      </c>
      <c r="M80" t="s">
        <v>102</v>
      </c>
      <c r="N80" t="s">
        <v>103</v>
      </c>
      <c r="O80" t="str">
        <f>TEXT(orders[[#This Row],[OrderDate]],"mmm")</f>
        <v>Nov</v>
      </c>
      <c r="P80">
        <f>MONTH(orders[[#This Row],[OrderDate]])</f>
        <v>11</v>
      </c>
      <c r="Q80">
        <f>YEAR(orders[[#This Row],[OrderDate]])</f>
        <v>1994</v>
      </c>
    </row>
    <row r="81" spans="1:17" x14ac:dyDescent="0.3">
      <c r="A81">
        <v>10327</v>
      </c>
      <c r="B81" t="s">
        <v>217</v>
      </c>
      <c r="C81">
        <v>2</v>
      </c>
      <c r="D81" s="2">
        <v>34649</v>
      </c>
      <c r="E81" s="2">
        <v>34677</v>
      </c>
      <c r="F81" s="2">
        <v>34652</v>
      </c>
      <c r="G81">
        <v>1</v>
      </c>
      <c r="H81">
        <v>63.36</v>
      </c>
      <c r="I81" t="s">
        <v>218</v>
      </c>
      <c r="J81" t="s">
        <v>220</v>
      </c>
      <c r="K81" t="s">
        <v>221</v>
      </c>
      <c r="L81" t="s">
        <v>45</v>
      </c>
      <c r="M81" t="s">
        <v>222</v>
      </c>
      <c r="N81" t="s">
        <v>79</v>
      </c>
      <c r="O81" t="str">
        <f>TEXT(orders[[#This Row],[OrderDate]],"mmm")</f>
        <v>Nov</v>
      </c>
      <c r="P81">
        <f>MONTH(orders[[#This Row],[OrderDate]])</f>
        <v>11</v>
      </c>
      <c r="Q81">
        <f>YEAR(orders[[#This Row],[OrderDate]])</f>
        <v>1994</v>
      </c>
    </row>
    <row r="82" spans="1:17" x14ac:dyDescent="0.3">
      <c r="A82">
        <v>10328</v>
      </c>
      <c r="B82" t="s">
        <v>244</v>
      </c>
      <c r="C82">
        <v>4</v>
      </c>
      <c r="D82" s="2">
        <v>34652</v>
      </c>
      <c r="E82" s="2">
        <v>34680</v>
      </c>
      <c r="F82" s="2">
        <v>34655</v>
      </c>
      <c r="G82">
        <v>3</v>
      </c>
      <c r="H82">
        <v>87.03</v>
      </c>
      <c r="I82" t="s">
        <v>245</v>
      </c>
      <c r="J82" t="s">
        <v>247</v>
      </c>
      <c r="K82" t="s">
        <v>248</v>
      </c>
      <c r="L82" t="s">
        <v>45</v>
      </c>
      <c r="M82" t="s">
        <v>249</v>
      </c>
      <c r="N82" t="s">
        <v>250</v>
      </c>
      <c r="O82" t="str">
        <f>TEXT(orders[[#This Row],[OrderDate]],"mmm")</f>
        <v>Nov</v>
      </c>
      <c r="P82">
        <f>MONTH(orders[[#This Row],[OrderDate]])</f>
        <v>11</v>
      </c>
      <c r="Q82">
        <f>YEAR(orders[[#This Row],[OrderDate]])</f>
        <v>1994</v>
      </c>
    </row>
    <row r="83" spans="1:17" x14ac:dyDescent="0.3">
      <c r="A83">
        <v>10329</v>
      </c>
      <c r="B83" t="s">
        <v>581</v>
      </c>
      <c r="C83">
        <v>4</v>
      </c>
      <c r="D83" s="2">
        <v>34653</v>
      </c>
      <c r="E83" s="2">
        <v>34695</v>
      </c>
      <c r="F83" s="2">
        <v>34661</v>
      </c>
      <c r="G83">
        <v>2</v>
      </c>
      <c r="H83">
        <v>191.67</v>
      </c>
      <c r="I83" t="s">
        <v>582</v>
      </c>
      <c r="J83" t="s">
        <v>584</v>
      </c>
      <c r="K83" t="s">
        <v>585</v>
      </c>
      <c r="L83" t="s">
        <v>586</v>
      </c>
      <c r="M83" t="s">
        <v>587</v>
      </c>
      <c r="N83" t="s">
        <v>280</v>
      </c>
      <c r="O83" t="str">
        <f>TEXT(orders[[#This Row],[OrderDate]],"mmm")</f>
        <v>Nov</v>
      </c>
      <c r="P83">
        <f>MONTH(orders[[#This Row],[OrderDate]])</f>
        <v>11</v>
      </c>
      <c r="Q83">
        <f>YEAR(orders[[#This Row],[OrderDate]])</f>
        <v>1994</v>
      </c>
    </row>
    <row r="84" spans="1:17" x14ac:dyDescent="0.3">
      <c r="A84">
        <v>10330</v>
      </c>
      <c r="B84" t="s">
        <v>381</v>
      </c>
      <c r="C84">
        <v>3</v>
      </c>
      <c r="D84" s="2">
        <v>34654</v>
      </c>
      <c r="E84" s="2">
        <v>34682</v>
      </c>
      <c r="F84" s="2">
        <v>34666</v>
      </c>
      <c r="G84">
        <v>1</v>
      </c>
      <c r="H84">
        <v>12.75</v>
      </c>
      <c r="I84" t="s">
        <v>382</v>
      </c>
      <c r="J84" t="s">
        <v>384</v>
      </c>
      <c r="K84" t="s">
        <v>385</v>
      </c>
      <c r="L84" t="s">
        <v>386</v>
      </c>
      <c r="M84" t="s">
        <v>387</v>
      </c>
      <c r="N84" t="s">
        <v>289</v>
      </c>
      <c r="O84" t="str">
        <f>TEXT(orders[[#This Row],[OrderDate]],"mmm")</f>
        <v>Nov</v>
      </c>
      <c r="P84">
        <f>MONTH(orders[[#This Row],[OrderDate]])</f>
        <v>11</v>
      </c>
      <c r="Q84">
        <f>YEAR(orders[[#This Row],[OrderDate]])</f>
        <v>1994</v>
      </c>
    </row>
    <row r="85" spans="1:17" x14ac:dyDescent="0.3">
      <c r="A85">
        <v>10331</v>
      </c>
      <c r="B85" t="s">
        <v>105</v>
      </c>
      <c r="C85">
        <v>9</v>
      </c>
      <c r="D85" s="2">
        <v>34654</v>
      </c>
      <c r="E85" s="2">
        <v>34696</v>
      </c>
      <c r="F85" s="2">
        <v>34659</v>
      </c>
      <c r="G85">
        <v>1</v>
      </c>
      <c r="H85">
        <v>10.19</v>
      </c>
      <c r="I85" t="s">
        <v>106</v>
      </c>
      <c r="J85" t="s">
        <v>108</v>
      </c>
      <c r="K85" t="s">
        <v>109</v>
      </c>
      <c r="L85" t="s">
        <v>45</v>
      </c>
      <c r="M85" t="s">
        <v>110</v>
      </c>
      <c r="N85" t="s">
        <v>95</v>
      </c>
      <c r="O85" t="str">
        <f>TEXT(orders[[#This Row],[OrderDate]],"mmm")</f>
        <v>Nov</v>
      </c>
      <c r="P85">
        <f>MONTH(orders[[#This Row],[OrderDate]])</f>
        <v>11</v>
      </c>
      <c r="Q85">
        <f>YEAR(orders[[#This Row],[OrderDate]])</f>
        <v>1994</v>
      </c>
    </row>
    <row r="86" spans="1:17" x14ac:dyDescent="0.3">
      <c r="A86">
        <v>10332</v>
      </c>
      <c r="B86" t="s">
        <v>419</v>
      </c>
      <c r="C86">
        <v>3</v>
      </c>
      <c r="D86" s="2">
        <v>34655</v>
      </c>
      <c r="E86" s="2">
        <v>34697</v>
      </c>
      <c r="F86" s="2">
        <v>34659</v>
      </c>
      <c r="G86">
        <v>2</v>
      </c>
      <c r="H86">
        <v>52.84</v>
      </c>
      <c r="I86" t="s">
        <v>420</v>
      </c>
      <c r="J86" t="s">
        <v>422</v>
      </c>
      <c r="K86" t="s">
        <v>423</v>
      </c>
      <c r="L86" t="s">
        <v>424</v>
      </c>
      <c r="M86" t="s">
        <v>425</v>
      </c>
      <c r="N86" t="s">
        <v>120</v>
      </c>
      <c r="O86" t="str">
        <f>TEXT(orders[[#This Row],[OrderDate]],"mmm")</f>
        <v>Nov</v>
      </c>
      <c r="P86">
        <f>MONTH(orders[[#This Row],[OrderDate]])</f>
        <v>11</v>
      </c>
      <c r="Q86">
        <f>YEAR(orders[[#This Row],[OrderDate]])</f>
        <v>1994</v>
      </c>
    </row>
    <row r="87" spans="1:17" x14ac:dyDescent="0.3">
      <c r="A87">
        <v>10333</v>
      </c>
      <c r="B87" t="s">
        <v>663</v>
      </c>
      <c r="C87">
        <v>5</v>
      </c>
      <c r="D87" s="2">
        <v>34656</v>
      </c>
      <c r="E87" s="2">
        <v>34684</v>
      </c>
      <c r="F87" s="2">
        <v>34663</v>
      </c>
      <c r="G87">
        <v>3</v>
      </c>
      <c r="H87">
        <v>0.59</v>
      </c>
      <c r="I87" t="s">
        <v>664</v>
      </c>
      <c r="J87" t="s">
        <v>666</v>
      </c>
      <c r="K87" t="s">
        <v>667</v>
      </c>
      <c r="L87" t="s">
        <v>45</v>
      </c>
      <c r="M87" t="s">
        <v>668</v>
      </c>
      <c r="N87" t="s">
        <v>669</v>
      </c>
      <c r="O87" t="str">
        <f>TEXT(orders[[#This Row],[OrderDate]],"mmm")</f>
        <v>Nov</v>
      </c>
      <c r="P87">
        <f>MONTH(orders[[#This Row],[OrderDate]])</f>
        <v>11</v>
      </c>
      <c r="Q87">
        <f>YEAR(orders[[#This Row],[OrderDate]])</f>
        <v>1994</v>
      </c>
    </row>
    <row r="88" spans="1:17" x14ac:dyDescent="0.3">
      <c r="A88">
        <v>10334</v>
      </c>
      <c r="B88" t="s">
        <v>642</v>
      </c>
      <c r="C88">
        <v>8</v>
      </c>
      <c r="D88" s="2">
        <v>34659</v>
      </c>
      <c r="E88" s="2">
        <v>34687</v>
      </c>
      <c r="F88" s="2">
        <v>34666</v>
      </c>
      <c r="G88">
        <v>2</v>
      </c>
      <c r="H88">
        <v>8.56</v>
      </c>
      <c r="I88" t="s">
        <v>643</v>
      </c>
      <c r="J88" t="s">
        <v>645</v>
      </c>
      <c r="K88" t="s">
        <v>646</v>
      </c>
      <c r="L88" t="s">
        <v>45</v>
      </c>
      <c r="M88" t="s">
        <v>647</v>
      </c>
      <c r="N88" t="s">
        <v>95</v>
      </c>
      <c r="O88" t="str">
        <f>TEXT(orders[[#This Row],[OrderDate]],"mmm")</f>
        <v>Nov</v>
      </c>
      <c r="P88">
        <f>MONTH(orders[[#This Row],[OrderDate]])</f>
        <v>11</v>
      </c>
      <c r="Q88">
        <f>YEAR(orders[[#This Row],[OrderDate]])</f>
        <v>1994</v>
      </c>
    </row>
    <row r="89" spans="1:17" x14ac:dyDescent="0.3">
      <c r="A89">
        <v>10335</v>
      </c>
      <c r="B89" t="s">
        <v>314</v>
      </c>
      <c r="C89">
        <v>7</v>
      </c>
      <c r="D89" s="2">
        <v>34660</v>
      </c>
      <c r="E89" s="2">
        <v>34688</v>
      </c>
      <c r="F89" s="2">
        <v>34662</v>
      </c>
      <c r="G89">
        <v>2</v>
      </c>
      <c r="H89">
        <v>42.11</v>
      </c>
      <c r="I89" t="s">
        <v>315</v>
      </c>
      <c r="J89" t="s">
        <v>317</v>
      </c>
      <c r="K89" t="s">
        <v>318</v>
      </c>
      <c r="L89" t="s">
        <v>319</v>
      </c>
      <c r="M89" t="s">
        <v>45</v>
      </c>
      <c r="N89" t="s">
        <v>320</v>
      </c>
      <c r="O89" t="str">
        <f>TEXT(orders[[#This Row],[OrderDate]],"mmm")</f>
        <v>Nov</v>
      </c>
      <c r="P89">
        <f>MONTH(orders[[#This Row],[OrderDate]])</f>
        <v>11</v>
      </c>
      <c r="Q89">
        <f>YEAR(orders[[#This Row],[OrderDate]])</f>
        <v>1994</v>
      </c>
    </row>
    <row r="90" spans="1:17" x14ac:dyDescent="0.3">
      <c r="A90">
        <v>10336</v>
      </c>
      <c r="B90" t="s">
        <v>480</v>
      </c>
      <c r="C90">
        <v>7</v>
      </c>
      <c r="D90" s="2">
        <v>34661</v>
      </c>
      <c r="E90" s="2">
        <v>34689</v>
      </c>
      <c r="F90" s="2">
        <v>34663</v>
      </c>
      <c r="G90">
        <v>2</v>
      </c>
      <c r="H90">
        <v>15.51</v>
      </c>
      <c r="I90" t="s">
        <v>481</v>
      </c>
      <c r="J90" t="s">
        <v>483</v>
      </c>
      <c r="K90" t="s">
        <v>248</v>
      </c>
      <c r="L90" t="s">
        <v>45</v>
      </c>
      <c r="M90" t="s">
        <v>484</v>
      </c>
      <c r="N90" t="s">
        <v>250</v>
      </c>
      <c r="O90" t="str">
        <f>TEXT(orders[[#This Row],[OrderDate]],"mmm")</f>
        <v>Nov</v>
      </c>
      <c r="P90">
        <f>MONTH(orders[[#This Row],[OrderDate]])</f>
        <v>11</v>
      </c>
      <c r="Q90">
        <f>YEAR(orders[[#This Row],[OrderDate]])</f>
        <v>1994</v>
      </c>
    </row>
    <row r="91" spans="1:17" x14ac:dyDescent="0.3">
      <c r="A91">
        <v>10337</v>
      </c>
      <c r="B91" t="s">
        <v>224</v>
      </c>
      <c r="C91">
        <v>4</v>
      </c>
      <c r="D91" s="2">
        <v>34662</v>
      </c>
      <c r="E91" s="2">
        <v>34690</v>
      </c>
      <c r="F91" s="2">
        <v>34667</v>
      </c>
      <c r="G91">
        <v>3</v>
      </c>
      <c r="H91">
        <v>108.26</v>
      </c>
      <c r="I91" t="s">
        <v>225</v>
      </c>
      <c r="J91" t="s">
        <v>227</v>
      </c>
      <c r="K91" t="s">
        <v>228</v>
      </c>
      <c r="L91" t="s">
        <v>45</v>
      </c>
      <c r="M91" t="s">
        <v>229</v>
      </c>
      <c r="N91" t="s">
        <v>47</v>
      </c>
      <c r="O91" t="str">
        <f>TEXT(orders[[#This Row],[OrderDate]],"mmm")</f>
        <v>Nov</v>
      </c>
      <c r="P91">
        <f>MONTH(orders[[#This Row],[OrderDate]])</f>
        <v>11</v>
      </c>
      <c r="Q91">
        <f>YEAR(orders[[#This Row],[OrderDate]])</f>
        <v>1994</v>
      </c>
    </row>
    <row r="92" spans="1:17" x14ac:dyDescent="0.3">
      <c r="A92">
        <v>10338</v>
      </c>
      <c r="B92" t="s">
        <v>445</v>
      </c>
      <c r="C92">
        <v>4</v>
      </c>
      <c r="D92" s="2">
        <v>34663</v>
      </c>
      <c r="E92" s="2">
        <v>34691</v>
      </c>
      <c r="F92" s="2">
        <v>34667</v>
      </c>
      <c r="G92">
        <v>3</v>
      </c>
      <c r="H92">
        <v>84.21</v>
      </c>
      <c r="I92" t="s">
        <v>446</v>
      </c>
      <c r="J92" t="s">
        <v>448</v>
      </c>
      <c r="K92" t="s">
        <v>449</v>
      </c>
      <c r="L92" t="s">
        <v>450</v>
      </c>
      <c r="M92" t="s">
        <v>451</v>
      </c>
      <c r="N92" t="s">
        <v>280</v>
      </c>
      <c r="O92" t="str">
        <f>TEXT(orders[[#This Row],[OrderDate]],"mmm")</f>
        <v>Nov</v>
      </c>
      <c r="P92">
        <f>MONTH(orders[[#This Row],[OrderDate]])</f>
        <v>11</v>
      </c>
      <c r="Q92">
        <f>YEAR(orders[[#This Row],[OrderDate]])</f>
        <v>1994</v>
      </c>
    </row>
    <row r="93" spans="1:17" x14ac:dyDescent="0.3">
      <c r="A93">
        <v>10339</v>
      </c>
      <c r="B93" t="s">
        <v>419</v>
      </c>
      <c r="C93">
        <v>2</v>
      </c>
      <c r="D93" s="2">
        <v>34666</v>
      </c>
      <c r="E93" s="2">
        <v>34694</v>
      </c>
      <c r="F93" s="2">
        <v>34673</v>
      </c>
      <c r="G93">
        <v>2</v>
      </c>
      <c r="H93">
        <v>15.66</v>
      </c>
      <c r="I93" t="s">
        <v>420</v>
      </c>
      <c r="J93" t="s">
        <v>422</v>
      </c>
      <c r="K93" t="s">
        <v>423</v>
      </c>
      <c r="L93" t="s">
        <v>424</v>
      </c>
      <c r="M93" t="s">
        <v>425</v>
      </c>
      <c r="N93" t="s">
        <v>120</v>
      </c>
      <c r="O93" t="str">
        <f>TEXT(orders[[#This Row],[OrderDate]],"mmm")</f>
        <v>Nov</v>
      </c>
      <c r="P93">
        <f>MONTH(orders[[#This Row],[OrderDate]])</f>
        <v>11</v>
      </c>
      <c r="Q93">
        <f>YEAR(orders[[#This Row],[OrderDate]])</f>
        <v>1994</v>
      </c>
    </row>
    <row r="94" spans="1:17" x14ac:dyDescent="0.3">
      <c r="A94">
        <v>10340</v>
      </c>
      <c r="B94" t="s">
        <v>105</v>
      </c>
      <c r="C94">
        <v>1</v>
      </c>
      <c r="D94" s="2">
        <v>34667</v>
      </c>
      <c r="E94" s="2">
        <v>34695</v>
      </c>
      <c r="F94" s="2">
        <v>34677</v>
      </c>
      <c r="G94">
        <v>3</v>
      </c>
      <c r="H94">
        <v>166.31</v>
      </c>
      <c r="I94" t="s">
        <v>106</v>
      </c>
      <c r="J94" t="s">
        <v>108</v>
      </c>
      <c r="K94" t="s">
        <v>109</v>
      </c>
      <c r="L94" t="s">
        <v>45</v>
      </c>
      <c r="M94" t="s">
        <v>110</v>
      </c>
      <c r="N94" t="s">
        <v>95</v>
      </c>
      <c r="O94" t="str">
        <f>TEXT(orders[[#This Row],[OrderDate]],"mmm")</f>
        <v>Nov</v>
      </c>
      <c r="P94">
        <f>MONTH(orders[[#This Row],[OrderDate]])</f>
        <v>11</v>
      </c>
      <c r="Q94">
        <f>YEAR(orders[[#This Row],[OrderDate]])</f>
        <v>1994</v>
      </c>
    </row>
    <row r="95" spans="1:17" x14ac:dyDescent="0.3">
      <c r="A95">
        <v>10341</v>
      </c>
      <c r="B95" t="s">
        <v>567</v>
      </c>
      <c r="C95">
        <v>7</v>
      </c>
      <c r="D95" s="2">
        <v>34667</v>
      </c>
      <c r="E95" s="2">
        <v>34695</v>
      </c>
      <c r="F95" s="2">
        <v>34674</v>
      </c>
      <c r="G95">
        <v>3</v>
      </c>
      <c r="H95">
        <v>26.78</v>
      </c>
      <c r="I95" t="s">
        <v>568</v>
      </c>
      <c r="J95" t="s">
        <v>570</v>
      </c>
      <c r="K95" t="s">
        <v>571</v>
      </c>
      <c r="L95" t="s">
        <v>45</v>
      </c>
      <c r="M95" t="s">
        <v>572</v>
      </c>
      <c r="N95" t="s">
        <v>573</v>
      </c>
      <c r="O95" t="str">
        <f>TEXT(orders[[#This Row],[OrderDate]],"mmm")</f>
        <v>Nov</v>
      </c>
      <c r="P95">
        <f>MONTH(orders[[#This Row],[OrderDate]])</f>
        <v>11</v>
      </c>
      <c r="Q95">
        <f>YEAR(orders[[#This Row],[OrderDate]])</f>
        <v>1994</v>
      </c>
    </row>
    <row r="96" spans="1:17" x14ac:dyDescent="0.3">
      <c r="A96">
        <v>10342</v>
      </c>
      <c r="B96" t="s">
        <v>224</v>
      </c>
      <c r="C96">
        <v>4</v>
      </c>
      <c r="D96" s="2">
        <v>34668</v>
      </c>
      <c r="E96" s="2">
        <v>34682</v>
      </c>
      <c r="F96" s="2">
        <v>34673</v>
      </c>
      <c r="G96">
        <v>2</v>
      </c>
      <c r="H96">
        <v>54.83</v>
      </c>
      <c r="I96" t="s">
        <v>225</v>
      </c>
      <c r="J96" t="s">
        <v>227</v>
      </c>
      <c r="K96" t="s">
        <v>228</v>
      </c>
      <c r="L96" t="s">
        <v>45</v>
      </c>
      <c r="M96" t="s">
        <v>229</v>
      </c>
      <c r="N96" t="s">
        <v>47</v>
      </c>
      <c r="O96" t="str">
        <f>TEXT(orders[[#This Row],[OrderDate]],"mmm")</f>
        <v>Nov</v>
      </c>
      <c r="P96">
        <f>MONTH(orders[[#This Row],[OrderDate]])</f>
        <v>11</v>
      </c>
      <c r="Q96">
        <f>YEAR(orders[[#This Row],[OrderDate]])</f>
        <v>1994</v>
      </c>
    </row>
    <row r="97" spans="1:17" x14ac:dyDescent="0.3">
      <c r="A97">
        <v>10343</v>
      </c>
      <c r="B97" t="s">
        <v>366</v>
      </c>
      <c r="C97">
        <v>4</v>
      </c>
      <c r="D97" s="2">
        <v>34669</v>
      </c>
      <c r="E97" s="2">
        <v>34697</v>
      </c>
      <c r="F97" s="2">
        <v>34675</v>
      </c>
      <c r="G97">
        <v>1</v>
      </c>
      <c r="H97">
        <v>110.37</v>
      </c>
      <c r="I97" t="s">
        <v>367</v>
      </c>
      <c r="J97" t="s">
        <v>369</v>
      </c>
      <c r="K97" t="s">
        <v>370</v>
      </c>
      <c r="L97" t="s">
        <v>45</v>
      </c>
      <c r="M97" t="s">
        <v>371</v>
      </c>
      <c r="N97" t="s">
        <v>47</v>
      </c>
      <c r="O97" t="str">
        <f>TEXT(orders[[#This Row],[OrderDate]],"mmm")</f>
        <v>Dec</v>
      </c>
      <c r="P97">
        <f>MONTH(orders[[#This Row],[OrderDate]])</f>
        <v>12</v>
      </c>
      <c r="Q97">
        <f>YEAR(orders[[#This Row],[OrderDate]])</f>
        <v>1994</v>
      </c>
    </row>
    <row r="98" spans="1:17" x14ac:dyDescent="0.3">
      <c r="A98">
        <v>10344</v>
      </c>
      <c r="B98" t="s">
        <v>678</v>
      </c>
      <c r="C98">
        <v>4</v>
      </c>
      <c r="D98" s="2">
        <v>34670</v>
      </c>
      <c r="E98" s="2">
        <v>34698</v>
      </c>
      <c r="F98" s="2">
        <v>34674</v>
      </c>
      <c r="G98">
        <v>2</v>
      </c>
      <c r="H98">
        <v>23.29</v>
      </c>
      <c r="I98" t="s">
        <v>679</v>
      </c>
      <c r="J98" t="s">
        <v>793</v>
      </c>
      <c r="K98" t="s">
        <v>682</v>
      </c>
      <c r="L98" t="s">
        <v>363</v>
      </c>
      <c r="M98" t="s">
        <v>794</v>
      </c>
      <c r="N98" t="s">
        <v>280</v>
      </c>
      <c r="O98" t="str">
        <f>TEXT(orders[[#This Row],[OrderDate]],"mmm")</f>
        <v>Dec</v>
      </c>
      <c r="P98">
        <f>MONTH(orders[[#This Row],[OrderDate]])</f>
        <v>12</v>
      </c>
      <c r="Q98">
        <f>YEAR(orders[[#This Row],[OrderDate]])</f>
        <v>1994</v>
      </c>
    </row>
    <row r="99" spans="1:17" x14ac:dyDescent="0.3">
      <c r="A99">
        <v>10345</v>
      </c>
      <c r="B99" t="s">
        <v>498</v>
      </c>
      <c r="C99">
        <v>2</v>
      </c>
      <c r="D99" s="2">
        <v>34673</v>
      </c>
      <c r="E99" s="2">
        <v>34701</v>
      </c>
      <c r="F99" s="2">
        <v>34680</v>
      </c>
      <c r="G99">
        <v>2</v>
      </c>
      <c r="H99">
        <v>249.06</v>
      </c>
      <c r="I99" t="s">
        <v>499</v>
      </c>
      <c r="J99" t="s">
        <v>501</v>
      </c>
      <c r="K99" t="s">
        <v>502</v>
      </c>
      <c r="L99" t="s">
        <v>45</v>
      </c>
      <c r="M99" t="s">
        <v>503</v>
      </c>
      <c r="N99" t="s">
        <v>47</v>
      </c>
      <c r="O99" t="str">
        <f>TEXT(orders[[#This Row],[OrderDate]],"mmm")</f>
        <v>Dec</v>
      </c>
      <c r="P99">
        <f>MONTH(orders[[#This Row],[OrderDate]])</f>
        <v>12</v>
      </c>
      <c r="Q99">
        <f>YEAR(orders[[#This Row],[OrderDate]])</f>
        <v>1994</v>
      </c>
    </row>
    <row r="100" spans="1:17" x14ac:dyDescent="0.3">
      <c r="A100">
        <v>10346</v>
      </c>
      <c r="B100" t="s">
        <v>510</v>
      </c>
      <c r="C100">
        <v>3</v>
      </c>
      <c r="D100" s="2">
        <v>34674</v>
      </c>
      <c r="E100" s="2">
        <v>34716</v>
      </c>
      <c r="F100" s="2">
        <v>34677</v>
      </c>
      <c r="G100">
        <v>3</v>
      </c>
      <c r="H100">
        <v>142.08000000000001</v>
      </c>
      <c r="I100" t="s">
        <v>511</v>
      </c>
      <c r="J100" t="s">
        <v>514</v>
      </c>
      <c r="K100" t="s">
        <v>515</v>
      </c>
      <c r="L100" t="s">
        <v>516</v>
      </c>
      <c r="M100" t="s">
        <v>517</v>
      </c>
      <c r="N100" t="s">
        <v>280</v>
      </c>
      <c r="O100" t="str">
        <f>TEXT(orders[[#This Row],[OrderDate]],"mmm")</f>
        <v>Dec</v>
      </c>
      <c r="P100">
        <f>MONTH(orders[[#This Row],[OrderDate]])</f>
        <v>12</v>
      </c>
      <c r="Q100">
        <f>YEAR(orders[[#This Row],[OrderDate]])</f>
        <v>1994</v>
      </c>
    </row>
    <row r="101" spans="1:17" x14ac:dyDescent="0.3">
      <c r="A101">
        <v>10347</v>
      </c>
      <c r="B101" t="s">
        <v>196</v>
      </c>
      <c r="C101">
        <v>4</v>
      </c>
      <c r="D101" s="2">
        <v>34675</v>
      </c>
      <c r="E101" s="2">
        <v>34703</v>
      </c>
      <c r="F101" s="2">
        <v>34677</v>
      </c>
      <c r="G101">
        <v>3</v>
      </c>
      <c r="H101">
        <v>3.1</v>
      </c>
      <c r="I101" t="s">
        <v>197</v>
      </c>
      <c r="J101" t="s">
        <v>200</v>
      </c>
      <c r="K101" t="s">
        <v>156</v>
      </c>
      <c r="L101" t="s">
        <v>157</v>
      </c>
      <c r="M101" t="s">
        <v>201</v>
      </c>
      <c r="N101" t="s">
        <v>159</v>
      </c>
      <c r="O101" t="str">
        <f>TEXT(orders[[#This Row],[OrderDate]],"mmm")</f>
        <v>Dec</v>
      </c>
      <c r="P101">
        <f>MONTH(orders[[#This Row],[OrderDate]])</f>
        <v>12</v>
      </c>
      <c r="Q101">
        <f>YEAR(orders[[#This Row],[OrderDate]])</f>
        <v>1994</v>
      </c>
    </row>
    <row r="102" spans="1:17" x14ac:dyDescent="0.3">
      <c r="A102">
        <v>10348</v>
      </c>
      <c r="B102" t="s">
        <v>656</v>
      </c>
      <c r="C102">
        <v>4</v>
      </c>
      <c r="D102" s="2">
        <v>34676</v>
      </c>
      <c r="E102" s="2">
        <v>34704</v>
      </c>
      <c r="F102" s="2">
        <v>34684</v>
      </c>
      <c r="G102">
        <v>2</v>
      </c>
      <c r="H102">
        <v>0.78</v>
      </c>
      <c r="I102" t="s">
        <v>657</v>
      </c>
      <c r="J102" t="s">
        <v>659</v>
      </c>
      <c r="K102" t="s">
        <v>660</v>
      </c>
      <c r="L102" t="s">
        <v>45</v>
      </c>
      <c r="M102" t="s">
        <v>661</v>
      </c>
      <c r="N102" t="s">
        <v>47</v>
      </c>
      <c r="O102" t="str">
        <f>TEXT(orders[[#This Row],[OrderDate]],"mmm")</f>
        <v>Dec</v>
      </c>
      <c r="P102">
        <f>MONTH(orders[[#This Row],[OrderDate]])</f>
        <v>12</v>
      </c>
      <c r="Q102">
        <f>YEAR(orders[[#This Row],[OrderDate]])</f>
        <v>1994</v>
      </c>
    </row>
    <row r="103" spans="1:17" x14ac:dyDescent="0.3">
      <c r="A103">
        <v>10349</v>
      </c>
      <c r="B103" t="s">
        <v>581</v>
      </c>
      <c r="C103">
        <v>7</v>
      </c>
      <c r="D103" s="2">
        <v>34677</v>
      </c>
      <c r="E103" s="2">
        <v>34705</v>
      </c>
      <c r="F103" s="2">
        <v>34684</v>
      </c>
      <c r="G103">
        <v>1</v>
      </c>
      <c r="H103">
        <v>8.6300000000000008</v>
      </c>
      <c r="I103" t="s">
        <v>582</v>
      </c>
      <c r="J103" t="s">
        <v>584</v>
      </c>
      <c r="K103" t="s">
        <v>585</v>
      </c>
      <c r="L103" t="s">
        <v>586</v>
      </c>
      <c r="M103" t="s">
        <v>587</v>
      </c>
      <c r="N103" t="s">
        <v>280</v>
      </c>
      <c r="O103" t="str">
        <f>TEXT(orders[[#This Row],[OrderDate]],"mmm")</f>
        <v>Dec</v>
      </c>
      <c r="P103">
        <f>MONTH(orders[[#This Row],[OrderDate]])</f>
        <v>12</v>
      </c>
      <c r="Q103">
        <f>YEAR(orders[[#This Row],[OrderDate]])</f>
        <v>1994</v>
      </c>
    </row>
    <row r="104" spans="1:17" x14ac:dyDescent="0.3">
      <c r="A104">
        <v>10350</v>
      </c>
      <c r="B104" t="s">
        <v>344</v>
      </c>
      <c r="C104">
        <v>6</v>
      </c>
      <c r="D104" s="2">
        <v>34680</v>
      </c>
      <c r="E104" s="2">
        <v>34708</v>
      </c>
      <c r="F104" s="2">
        <v>34702</v>
      </c>
      <c r="G104">
        <v>2</v>
      </c>
      <c r="H104">
        <v>64.19</v>
      </c>
      <c r="I104" t="s">
        <v>345</v>
      </c>
      <c r="J104" t="s">
        <v>347</v>
      </c>
      <c r="K104" t="s">
        <v>348</v>
      </c>
      <c r="L104" t="s">
        <v>45</v>
      </c>
      <c r="M104" t="s">
        <v>349</v>
      </c>
      <c r="N104" t="s">
        <v>95</v>
      </c>
      <c r="O104" t="str">
        <f>TEXT(orders[[#This Row],[OrderDate]],"mmm")</f>
        <v>Dec</v>
      </c>
      <c r="P104">
        <f>MONTH(orders[[#This Row],[OrderDate]])</f>
        <v>12</v>
      </c>
      <c r="Q104">
        <f>YEAR(orders[[#This Row],[OrderDate]])</f>
        <v>1994</v>
      </c>
    </row>
    <row r="105" spans="1:17" x14ac:dyDescent="0.3">
      <c r="A105">
        <v>10351</v>
      </c>
      <c r="B105" t="s">
        <v>187</v>
      </c>
      <c r="C105">
        <v>1</v>
      </c>
      <c r="D105" s="2">
        <v>34680</v>
      </c>
      <c r="E105" s="2">
        <v>34708</v>
      </c>
      <c r="F105" s="2">
        <v>34689</v>
      </c>
      <c r="G105">
        <v>1</v>
      </c>
      <c r="H105">
        <v>162.33000000000001</v>
      </c>
      <c r="I105" t="s">
        <v>188</v>
      </c>
      <c r="J105" t="s">
        <v>191</v>
      </c>
      <c r="K105" t="s">
        <v>192</v>
      </c>
      <c r="L105" t="s">
        <v>45</v>
      </c>
      <c r="M105" t="s">
        <v>193</v>
      </c>
      <c r="N105" t="s">
        <v>194</v>
      </c>
      <c r="O105" t="str">
        <f>TEXT(orders[[#This Row],[OrderDate]],"mmm")</f>
        <v>Dec</v>
      </c>
      <c r="P105">
        <f>MONTH(orders[[#This Row],[OrderDate]])</f>
        <v>12</v>
      </c>
      <c r="Q105">
        <f>YEAR(orders[[#This Row],[OrderDate]])</f>
        <v>1994</v>
      </c>
    </row>
    <row r="106" spans="1:17" x14ac:dyDescent="0.3">
      <c r="A106">
        <v>10352</v>
      </c>
      <c r="B106" t="s">
        <v>244</v>
      </c>
      <c r="C106">
        <v>3</v>
      </c>
      <c r="D106" s="2">
        <v>34681</v>
      </c>
      <c r="E106" s="2">
        <v>34695</v>
      </c>
      <c r="F106" s="2">
        <v>34687</v>
      </c>
      <c r="G106">
        <v>3</v>
      </c>
      <c r="H106">
        <v>1.3</v>
      </c>
      <c r="I106" t="s">
        <v>245</v>
      </c>
      <c r="J106" t="s">
        <v>247</v>
      </c>
      <c r="K106" t="s">
        <v>248</v>
      </c>
      <c r="L106" t="s">
        <v>45</v>
      </c>
      <c r="M106" t="s">
        <v>249</v>
      </c>
      <c r="N106" t="s">
        <v>250</v>
      </c>
      <c r="O106" t="str">
        <f>TEXT(orders[[#This Row],[OrderDate]],"mmm")</f>
        <v>Dec</v>
      </c>
      <c r="P106">
        <f>MONTH(orders[[#This Row],[OrderDate]])</f>
        <v>12</v>
      </c>
      <c r="Q106">
        <f>YEAR(orders[[#This Row],[OrderDate]])</f>
        <v>1994</v>
      </c>
    </row>
    <row r="107" spans="1:17" x14ac:dyDescent="0.3">
      <c r="A107">
        <v>10353</v>
      </c>
      <c r="B107" t="s">
        <v>473</v>
      </c>
      <c r="C107">
        <v>7</v>
      </c>
      <c r="D107" s="2">
        <v>34682</v>
      </c>
      <c r="E107" s="2">
        <v>34710</v>
      </c>
      <c r="F107" s="2">
        <v>34694</v>
      </c>
      <c r="G107">
        <v>3</v>
      </c>
      <c r="H107">
        <v>360.63</v>
      </c>
      <c r="I107" t="s">
        <v>474</v>
      </c>
      <c r="J107" t="s">
        <v>476</v>
      </c>
      <c r="K107" t="s">
        <v>477</v>
      </c>
      <c r="L107" t="s">
        <v>45</v>
      </c>
      <c r="M107" t="s">
        <v>478</v>
      </c>
      <c r="N107" t="s">
        <v>194</v>
      </c>
      <c r="O107" t="str">
        <f>TEXT(orders[[#This Row],[OrderDate]],"mmm")</f>
        <v>Dec</v>
      </c>
      <c r="P107">
        <f>MONTH(orders[[#This Row],[OrderDate]])</f>
        <v>12</v>
      </c>
      <c r="Q107">
        <f>YEAR(orders[[#This Row],[OrderDate]])</f>
        <v>1994</v>
      </c>
    </row>
    <row r="108" spans="1:17" x14ac:dyDescent="0.3">
      <c r="A108">
        <v>10354</v>
      </c>
      <c r="B108" t="s">
        <v>467</v>
      </c>
      <c r="C108">
        <v>8</v>
      </c>
      <c r="D108" s="2">
        <v>34683</v>
      </c>
      <c r="E108" s="2">
        <v>34711</v>
      </c>
      <c r="F108" s="2">
        <v>34689</v>
      </c>
      <c r="G108">
        <v>3</v>
      </c>
      <c r="H108">
        <v>53.8</v>
      </c>
      <c r="I108" t="s">
        <v>468</v>
      </c>
      <c r="J108" t="s">
        <v>470</v>
      </c>
      <c r="K108" t="s">
        <v>54</v>
      </c>
      <c r="L108" t="s">
        <v>45</v>
      </c>
      <c r="M108" t="s">
        <v>471</v>
      </c>
      <c r="N108" t="s">
        <v>56</v>
      </c>
      <c r="O108" t="str">
        <f>TEXT(orders[[#This Row],[OrderDate]],"mmm")</f>
        <v>Dec</v>
      </c>
      <c r="P108">
        <f>MONTH(orders[[#This Row],[OrderDate]])</f>
        <v>12</v>
      </c>
      <c r="Q108">
        <f>YEAR(orders[[#This Row],[OrderDate]])</f>
        <v>1994</v>
      </c>
    </row>
    <row r="109" spans="1:17" x14ac:dyDescent="0.3">
      <c r="A109">
        <v>10355</v>
      </c>
      <c r="B109" t="s">
        <v>64</v>
      </c>
      <c r="C109">
        <v>6</v>
      </c>
      <c r="D109" s="2">
        <v>34684</v>
      </c>
      <c r="E109" s="2">
        <v>34712</v>
      </c>
      <c r="F109" s="2">
        <v>34689</v>
      </c>
      <c r="G109">
        <v>1</v>
      </c>
      <c r="H109">
        <v>41.95</v>
      </c>
      <c r="I109" t="s">
        <v>65</v>
      </c>
      <c r="J109" t="s">
        <v>795</v>
      </c>
      <c r="K109" t="s">
        <v>796</v>
      </c>
      <c r="L109" t="s">
        <v>797</v>
      </c>
      <c r="M109" t="s">
        <v>798</v>
      </c>
      <c r="N109" t="s">
        <v>70</v>
      </c>
      <c r="O109" t="str">
        <f>TEXT(orders[[#This Row],[OrderDate]],"mmm")</f>
        <v>Dec</v>
      </c>
      <c r="P109">
        <f>MONTH(orders[[#This Row],[OrderDate]])</f>
        <v>12</v>
      </c>
      <c r="Q109">
        <f>YEAR(orders[[#This Row],[OrderDate]])</f>
        <v>1994</v>
      </c>
    </row>
    <row r="110" spans="1:17" x14ac:dyDescent="0.3">
      <c r="A110">
        <v>10356</v>
      </c>
      <c r="B110" t="s">
        <v>656</v>
      </c>
      <c r="C110">
        <v>6</v>
      </c>
      <c r="D110" s="2">
        <v>34687</v>
      </c>
      <c r="E110" s="2">
        <v>34715</v>
      </c>
      <c r="F110" s="2">
        <v>34696</v>
      </c>
      <c r="G110">
        <v>2</v>
      </c>
      <c r="H110">
        <v>36.71</v>
      </c>
      <c r="I110" t="s">
        <v>657</v>
      </c>
      <c r="J110" t="s">
        <v>659</v>
      </c>
      <c r="K110" t="s">
        <v>660</v>
      </c>
      <c r="L110" t="s">
        <v>45</v>
      </c>
      <c r="M110" t="s">
        <v>661</v>
      </c>
      <c r="N110" t="s">
        <v>47</v>
      </c>
      <c r="O110" t="str">
        <f>TEXT(orders[[#This Row],[OrderDate]],"mmm")</f>
        <v>Dec</v>
      </c>
      <c r="P110">
        <f>MONTH(orders[[#This Row],[OrderDate]])</f>
        <v>12</v>
      </c>
      <c r="Q110">
        <f>YEAR(orders[[#This Row],[OrderDate]])</f>
        <v>1994</v>
      </c>
    </row>
    <row r="111" spans="1:17" x14ac:dyDescent="0.3">
      <c r="A111">
        <v>10357</v>
      </c>
      <c r="B111" t="s">
        <v>381</v>
      </c>
      <c r="C111">
        <v>1</v>
      </c>
      <c r="D111" s="2">
        <v>34688</v>
      </c>
      <c r="E111" s="2">
        <v>34716</v>
      </c>
      <c r="F111" s="2">
        <v>34701</v>
      </c>
      <c r="G111">
        <v>3</v>
      </c>
      <c r="H111">
        <v>34.880000000000003</v>
      </c>
      <c r="I111" t="s">
        <v>382</v>
      </c>
      <c r="J111" t="s">
        <v>384</v>
      </c>
      <c r="K111" t="s">
        <v>385</v>
      </c>
      <c r="L111" t="s">
        <v>386</v>
      </c>
      <c r="M111" t="s">
        <v>387</v>
      </c>
      <c r="N111" t="s">
        <v>289</v>
      </c>
      <c r="O111" t="str">
        <f>TEXT(orders[[#This Row],[OrderDate]],"mmm")</f>
        <v>Dec</v>
      </c>
      <c r="P111">
        <f>MONTH(orders[[#This Row],[OrderDate]])</f>
        <v>12</v>
      </c>
      <c r="Q111">
        <f>YEAR(orders[[#This Row],[OrderDate]])</f>
        <v>1994</v>
      </c>
    </row>
    <row r="112" spans="1:17" x14ac:dyDescent="0.3">
      <c r="A112">
        <v>10358</v>
      </c>
      <c r="B112" t="s">
        <v>344</v>
      </c>
      <c r="C112">
        <v>5</v>
      </c>
      <c r="D112" s="2">
        <v>34689</v>
      </c>
      <c r="E112" s="2">
        <v>34717</v>
      </c>
      <c r="F112" s="2">
        <v>34696</v>
      </c>
      <c r="G112">
        <v>1</v>
      </c>
      <c r="H112">
        <v>19.64</v>
      </c>
      <c r="I112" t="s">
        <v>345</v>
      </c>
      <c r="J112" t="s">
        <v>347</v>
      </c>
      <c r="K112" t="s">
        <v>348</v>
      </c>
      <c r="L112" t="s">
        <v>45</v>
      </c>
      <c r="M112" t="s">
        <v>349</v>
      </c>
      <c r="N112" t="s">
        <v>95</v>
      </c>
      <c r="O112" t="str">
        <f>TEXT(orders[[#This Row],[OrderDate]],"mmm")</f>
        <v>Dec</v>
      </c>
      <c r="P112">
        <f>MONTH(orders[[#This Row],[OrderDate]])</f>
        <v>12</v>
      </c>
      <c r="Q112">
        <f>YEAR(orders[[#This Row],[OrderDate]])</f>
        <v>1994</v>
      </c>
    </row>
    <row r="113" spans="1:17" x14ac:dyDescent="0.3">
      <c r="A113">
        <v>10359</v>
      </c>
      <c r="B113" t="s">
        <v>561</v>
      </c>
      <c r="C113">
        <v>5</v>
      </c>
      <c r="D113" s="2">
        <v>34690</v>
      </c>
      <c r="E113" s="2">
        <v>34718</v>
      </c>
      <c r="F113" s="2">
        <v>34695</v>
      </c>
      <c r="G113">
        <v>3</v>
      </c>
      <c r="H113">
        <v>288.43</v>
      </c>
      <c r="I113" t="s">
        <v>562</v>
      </c>
      <c r="J113" t="s">
        <v>564</v>
      </c>
      <c r="K113" t="s">
        <v>68</v>
      </c>
      <c r="L113" t="s">
        <v>45</v>
      </c>
      <c r="M113" t="s">
        <v>565</v>
      </c>
      <c r="N113" t="s">
        <v>70</v>
      </c>
      <c r="O113" t="str">
        <f>TEXT(orders[[#This Row],[OrderDate]],"mmm")</f>
        <v>Dec</v>
      </c>
      <c r="P113">
        <f>MONTH(orders[[#This Row],[OrderDate]])</f>
        <v>12</v>
      </c>
      <c r="Q113">
        <f>YEAR(orders[[#This Row],[OrderDate]])</f>
        <v>1994</v>
      </c>
    </row>
    <row r="114" spans="1:17" x14ac:dyDescent="0.3">
      <c r="A114">
        <v>10360</v>
      </c>
      <c r="B114" t="s">
        <v>88</v>
      </c>
      <c r="C114">
        <v>4</v>
      </c>
      <c r="D114" s="2">
        <v>34691</v>
      </c>
      <c r="E114" s="2">
        <v>34719</v>
      </c>
      <c r="F114" s="2">
        <v>34701</v>
      </c>
      <c r="G114">
        <v>3</v>
      </c>
      <c r="H114">
        <v>131.69999999999999</v>
      </c>
      <c r="I114" t="s">
        <v>89</v>
      </c>
      <c r="J114" t="s">
        <v>92</v>
      </c>
      <c r="K114" t="s">
        <v>93</v>
      </c>
      <c r="L114" t="s">
        <v>45</v>
      </c>
      <c r="M114" t="s">
        <v>94</v>
      </c>
      <c r="N114" t="s">
        <v>95</v>
      </c>
      <c r="O114" t="str">
        <f>TEXT(orders[[#This Row],[OrderDate]],"mmm")</f>
        <v>Dec</v>
      </c>
      <c r="P114">
        <f>MONTH(orders[[#This Row],[OrderDate]])</f>
        <v>12</v>
      </c>
      <c r="Q114">
        <f>YEAR(orders[[#This Row],[OrderDate]])</f>
        <v>1994</v>
      </c>
    </row>
    <row r="115" spans="1:17" x14ac:dyDescent="0.3">
      <c r="A115">
        <v>10361</v>
      </c>
      <c r="B115" t="s">
        <v>498</v>
      </c>
      <c r="C115">
        <v>1</v>
      </c>
      <c r="D115" s="2">
        <v>34691</v>
      </c>
      <c r="E115" s="2">
        <v>34719</v>
      </c>
      <c r="F115" s="2">
        <v>34702</v>
      </c>
      <c r="G115">
        <v>2</v>
      </c>
      <c r="H115">
        <v>183.17</v>
      </c>
      <c r="I115" t="s">
        <v>499</v>
      </c>
      <c r="J115" t="s">
        <v>501</v>
      </c>
      <c r="K115" t="s">
        <v>502</v>
      </c>
      <c r="L115" t="s">
        <v>45</v>
      </c>
      <c r="M115" t="s">
        <v>503</v>
      </c>
      <c r="N115" t="s">
        <v>47</v>
      </c>
      <c r="O115" t="str">
        <f>TEXT(orders[[#This Row],[OrderDate]],"mmm")</f>
        <v>Dec</v>
      </c>
      <c r="P115">
        <f>MONTH(orders[[#This Row],[OrderDate]])</f>
        <v>12</v>
      </c>
      <c r="Q115">
        <f>YEAR(orders[[#This Row],[OrderDate]])</f>
        <v>1994</v>
      </c>
    </row>
    <row r="116" spans="1:17" x14ac:dyDescent="0.3">
      <c r="A116">
        <v>10362</v>
      </c>
      <c r="B116" t="s">
        <v>105</v>
      </c>
      <c r="C116">
        <v>3</v>
      </c>
      <c r="D116" s="2">
        <v>34694</v>
      </c>
      <c r="E116" s="2">
        <v>34722</v>
      </c>
      <c r="F116" s="2">
        <v>34697</v>
      </c>
      <c r="G116">
        <v>1</v>
      </c>
      <c r="H116">
        <v>96.04</v>
      </c>
      <c r="I116" t="s">
        <v>106</v>
      </c>
      <c r="J116" t="s">
        <v>108</v>
      </c>
      <c r="K116" t="s">
        <v>109</v>
      </c>
      <c r="L116" t="s">
        <v>45</v>
      </c>
      <c r="M116" t="s">
        <v>110</v>
      </c>
      <c r="N116" t="s">
        <v>95</v>
      </c>
      <c r="O116" t="str">
        <f>TEXT(orders[[#This Row],[OrderDate]],"mmm")</f>
        <v>Dec</v>
      </c>
      <c r="P116">
        <f>MONTH(orders[[#This Row],[OrderDate]])</f>
        <v>12</v>
      </c>
      <c r="Q116">
        <f>YEAR(orders[[#This Row],[OrderDate]])</f>
        <v>1994</v>
      </c>
    </row>
    <row r="117" spans="1:17" x14ac:dyDescent="0.3">
      <c r="A117">
        <v>10363</v>
      </c>
      <c r="B117" t="s">
        <v>167</v>
      </c>
      <c r="C117">
        <v>4</v>
      </c>
      <c r="D117" s="2">
        <v>34695</v>
      </c>
      <c r="E117" s="2">
        <v>34723</v>
      </c>
      <c r="F117" s="2">
        <v>34703</v>
      </c>
      <c r="G117">
        <v>3</v>
      </c>
      <c r="H117">
        <v>30.54</v>
      </c>
      <c r="I117" t="s">
        <v>168</v>
      </c>
      <c r="J117" t="s">
        <v>170</v>
      </c>
      <c r="K117" t="s">
        <v>171</v>
      </c>
      <c r="L117" t="s">
        <v>45</v>
      </c>
      <c r="M117" t="s">
        <v>172</v>
      </c>
      <c r="N117" t="s">
        <v>47</v>
      </c>
      <c r="O117" t="str">
        <f>TEXT(orders[[#This Row],[OrderDate]],"mmm")</f>
        <v>Dec</v>
      </c>
      <c r="P117">
        <f>MONTH(orders[[#This Row],[OrderDate]])</f>
        <v>12</v>
      </c>
      <c r="Q117">
        <f>YEAR(orders[[#This Row],[OrderDate]])</f>
        <v>1994</v>
      </c>
    </row>
    <row r="118" spans="1:17" x14ac:dyDescent="0.3">
      <c r="A118">
        <v>10364</v>
      </c>
      <c r="B118" t="s">
        <v>181</v>
      </c>
      <c r="C118">
        <v>1</v>
      </c>
      <c r="D118" s="2">
        <v>34695</v>
      </c>
      <c r="E118" s="2">
        <v>34737</v>
      </c>
      <c r="F118" s="2">
        <v>34703</v>
      </c>
      <c r="G118">
        <v>1</v>
      </c>
      <c r="H118">
        <v>71.97</v>
      </c>
      <c r="I118" t="s">
        <v>182</v>
      </c>
      <c r="J118" t="s">
        <v>184</v>
      </c>
      <c r="K118" t="s">
        <v>68</v>
      </c>
      <c r="L118" t="s">
        <v>45</v>
      </c>
      <c r="M118" t="s">
        <v>185</v>
      </c>
      <c r="N118" t="s">
        <v>70</v>
      </c>
      <c r="O118" t="str">
        <f>TEXT(orders[[#This Row],[OrderDate]],"mmm")</f>
        <v>Dec</v>
      </c>
      <c r="P118">
        <f>MONTH(orders[[#This Row],[OrderDate]])</f>
        <v>12</v>
      </c>
      <c r="Q118">
        <f>YEAR(orders[[#This Row],[OrderDate]])</f>
        <v>1994</v>
      </c>
    </row>
    <row r="119" spans="1:17" x14ac:dyDescent="0.3">
      <c r="A119">
        <v>10365</v>
      </c>
      <c r="B119" t="s">
        <v>58</v>
      </c>
      <c r="C119">
        <v>3</v>
      </c>
      <c r="D119" s="2">
        <v>34696</v>
      </c>
      <c r="E119" s="2">
        <v>34724</v>
      </c>
      <c r="F119" s="2">
        <v>34701</v>
      </c>
      <c r="G119">
        <v>2</v>
      </c>
      <c r="H119">
        <v>22</v>
      </c>
      <c r="I119" t="s">
        <v>59</v>
      </c>
      <c r="J119" t="s">
        <v>61</v>
      </c>
      <c r="K119" t="s">
        <v>54</v>
      </c>
      <c r="L119" t="s">
        <v>45</v>
      </c>
      <c r="M119" t="s">
        <v>62</v>
      </c>
      <c r="N119" t="s">
        <v>56</v>
      </c>
      <c r="O119" t="str">
        <f>TEXT(orders[[#This Row],[OrderDate]],"mmm")</f>
        <v>Dec</v>
      </c>
      <c r="P119">
        <f>MONTH(orders[[#This Row],[OrderDate]])</f>
        <v>12</v>
      </c>
      <c r="Q119">
        <f>YEAR(orders[[#This Row],[OrderDate]])</f>
        <v>1994</v>
      </c>
    </row>
    <row r="120" spans="1:17" x14ac:dyDescent="0.3">
      <c r="A120">
        <v>10366</v>
      </c>
      <c r="B120" t="s">
        <v>252</v>
      </c>
      <c r="C120">
        <v>8</v>
      </c>
      <c r="D120" s="2">
        <v>34697</v>
      </c>
      <c r="E120" s="2">
        <v>34739</v>
      </c>
      <c r="F120" s="2">
        <v>34729</v>
      </c>
      <c r="G120">
        <v>2</v>
      </c>
      <c r="H120">
        <v>10.14</v>
      </c>
      <c r="I120" t="s">
        <v>799</v>
      </c>
      <c r="J120" t="s">
        <v>255</v>
      </c>
      <c r="K120" t="s">
        <v>256</v>
      </c>
      <c r="L120" t="s">
        <v>45</v>
      </c>
      <c r="M120" t="s">
        <v>800</v>
      </c>
      <c r="N120" t="s">
        <v>103</v>
      </c>
      <c r="O120" t="str">
        <f>TEXT(orders[[#This Row],[OrderDate]],"mmm")</f>
        <v>Dec</v>
      </c>
      <c r="P120">
        <f>MONTH(orders[[#This Row],[OrderDate]])</f>
        <v>12</v>
      </c>
      <c r="Q120">
        <f>YEAR(orders[[#This Row],[OrderDate]])</f>
        <v>1994</v>
      </c>
    </row>
    <row r="121" spans="1:17" x14ac:dyDescent="0.3">
      <c r="A121">
        <v>10367</v>
      </c>
      <c r="B121" t="s">
        <v>635</v>
      </c>
      <c r="C121">
        <v>7</v>
      </c>
      <c r="D121" s="2">
        <v>34697</v>
      </c>
      <c r="E121" s="2">
        <v>34725</v>
      </c>
      <c r="F121" s="2">
        <v>34701</v>
      </c>
      <c r="G121">
        <v>3</v>
      </c>
      <c r="H121">
        <v>13.55</v>
      </c>
      <c r="I121" t="s">
        <v>636</v>
      </c>
      <c r="J121" t="s">
        <v>638</v>
      </c>
      <c r="K121" t="s">
        <v>639</v>
      </c>
      <c r="L121" t="s">
        <v>45</v>
      </c>
      <c r="M121" t="s">
        <v>640</v>
      </c>
      <c r="N121" t="s">
        <v>573</v>
      </c>
      <c r="O121" t="str">
        <f>TEXT(orders[[#This Row],[OrderDate]],"mmm")</f>
        <v>Dec</v>
      </c>
      <c r="P121">
        <f>MONTH(orders[[#This Row],[OrderDate]])</f>
        <v>12</v>
      </c>
      <c r="Q121">
        <f>YEAR(orders[[#This Row],[OrderDate]])</f>
        <v>1994</v>
      </c>
    </row>
    <row r="122" spans="1:17" x14ac:dyDescent="0.3">
      <c r="A122">
        <v>10368</v>
      </c>
      <c r="B122" t="s">
        <v>187</v>
      </c>
      <c r="C122">
        <v>2</v>
      </c>
      <c r="D122" s="2">
        <v>34698</v>
      </c>
      <c r="E122" s="2">
        <v>34726</v>
      </c>
      <c r="F122" s="2">
        <v>34701</v>
      </c>
      <c r="G122">
        <v>2</v>
      </c>
      <c r="H122">
        <v>101.95</v>
      </c>
      <c r="I122" t="s">
        <v>188</v>
      </c>
      <c r="J122" t="s">
        <v>191</v>
      </c>
      <c r="K122" t="s">
        <v>192</v>
      </c>
      <c r="L122" t="s">
        <v>45</v>
      </c>
      <c r="M122" t="s">
        <v>193</v>
      </c>
      <c r="N122" t="s">
        <v>194</v>
      </c>
      <c r="O122" t="str">
        <f>TEXT(orders[[#This Row],[OrderDate]],"mmm")</f>
        <v>Dec</v>
      </c>
      <c r="P122">
        <f>MONTH(orders[[#This Row],[OrderDate]])</f>
        <v>12</v>
      </c>
      <c r="Q122">
        <f>YEAR(orders[[#This Row],[OrderDate]])</f>
        <v>1994</v>
      </c>
    </row>
    <row r="123" spans="1:17" x14ac:dyDescent="0.3">
      <c r="A123">
        <v>10369</v>
      </c>
      <c r="B123" t="s">
        <v>581</v>
      </c>
      <c r="C123">
        <v>8</v>
      </c>
      <c r="D123" s="2">
        <v>34701</v>
      </c>
      <c r="E123" s="2">
        <v>34729</v>
      </c>
      <c r="F123" s="2">
        <v>34708</v>
      </c>
      <c r="G123">
        <v>2</v>
      </c>
      <c r="H123">
        <v>195.68</v>
      </c>
      <c r="I123" t="s">
        <v>582</v>
      </c>
      <c r="J123" t="s">
        <v>584</v>
      </c>
      <c r="K123" t="s">
        <v>585</v>
      </c>
      <c r="L123" t="s">
        <v>586</v>
      </c>
      <c r="M123" t="s">
        <v>587</v>
      </c>
      <c r="N123" t="s">
        <v>280</v>
      </c>
      <c r="O123" t="str">
        <f>TEXT(orders[[#This Row],[OrderDate]],"mmm")</f>
        <v>Jan</v>
      </c>
      <c r="P123">
        <f>MONTH(orders[[#This Row],[OrderDate]])</f>
        <v>1</v>
      </c>
      <c r="Q123">
        <f>YEAR(orders[[#This Row],[OrderDate]])</f>
        <v>1995</v>
      </c>
    </row>
    <row r="124" spans="1:17" x14ac:dyDescent="0.3">
      <c r="A124">
        <v>10370</v>
      </c>
      <c r="B124" t="s">
        <v>143</v>
      </c>
      <c r="C124">
        <v>6</v>
      </c>
      <c r="D124" s="2">
        <v>34702</v>
      </c>
      <c r="E124" s="2">
        <v>34730</v>
      </c>
      <c r="F124" s="2">
        <v>34726</v>
      </c>
      <c r="G124">
        <v>2</v>
      </c>
      <c r="H124">
        <v>1.17</v>
      </c>
      <c r="I124" t="s">
        <v>144</v>
      </c>
      <c r="J124" t="s">
        <v>790</v>
      </c>
      <c r="K124" t="s">
        <v>147</v>
      </c>
      <c r="L124" t="s">
        <v>45</v>
      </c>
      <c r="M124" t="s">
        <v>148</v>
      </c>
      <c r="N124" t="s">
        <v>149</v>
      </c>
      <c r="O124" t="str">
        <f>TEXT(orders[[#This Row],[OrderDate]],"mmm")</f>
        <v>Jan</v>
      </c>
      <c r="P124">
        <f>MONTH(orders[[#This Row],[OrderDate]])</f>
        <v>1</v>
      </c>
      <c r="Q124">
        <f>YEAR(orders[[#This Row],[OrderDate]])</f>
        <v>1995</v>
      </c>
    </row>
    <row r="125" spans="1:17" x14ac:dyDescent="0.3">
      <c r="A125">
        <v>10371</v>
      </c>
      <c r="B125" t="s">
        <v>344</v>
      </c>
      <c r="C125">
        <v>1</v>
      </c>
      <c r="D125" s="2">
        <v>34702</v>
      </c>
      <c r="E125" s="2">
        <v>34730</v>
      </c>
      <c r="F125" s="2">
        <v>34723</v>
      </c>
      <c r="G125">
        <v>1</v>
      </c>
      <c r="H125">
        <v>0.45</v>
      </c>
      <c r="I125" t="s">
        <v>345</v>
      </c>
      <c r="J125" t="s">
        <v>347</v>
      </c>
      <c r="K125" t="s">
        <v>348</v>
      </c>
      <c r="L125" t="s">
        <v>45</v>
      </c>
      <c r="M125" t="s">
        <v>349</v>
      </c>
      <c r="N125" t="s">
        <v>95</v>
      </c>
      <c r="O125" t="str">
        <f>TEXT(orders[[#This Row],[OrderDate]],"mmm")</f>
        <v>Jan</v>
      </c>
      <c r="P125">
        <f>MONTH(orders[[#This Row],[OrderDate]])</f>
        <v>1</v>
      </c>
      <c r="Q125">
        <f>YEAR(orders[[#This Row],[OrderDate]])</f>
        <v>1995</v>
      </c>
    </row>
    <row r="126" spans="1:17" x14ac:dyDescent="0.3">
      <c r="A126">
        <v>10372</v>
      </c>
      <c r="B126" t="s">
        <v>492</v>
      </c>
      <c r="C126">
        <v>5</v>
      </c>
      <c r="D126" s="2">
        <v>34703</v>
      </c>
      <c r="E126" s="2">
        <v>34731</v>
      </c>
      <c r="F126" s="2">
        <v>34708</v>
      </c>
      <c r="G126">
        <v>2</v>
      </c>
      <c r="H126">
        <v>890.78</v>
      </c>
      <c r="I126" t="s">
        <v>493</v>
      </c>
      <c r="J126" t="s">
        <v>495</v>
      </c>
      <c r="K126" t="s">
        <v>156</v>
      </c>
      <c r="L126" t="s">
        <v>157</v>
      </c>
      <c r="M126" t="s">
        <v>496</v>
      </c>
      <c r="N126" t="s">
        <v>159</v>
      </c>
      <c r="O126" t="str">
        <f>TEXT(orders[[#This Row],[OrderDate]],"mmm")</f>
        <v>Jan</v>
      </c>
      <c r="P126">
        <f>MONTH(orders[[#This Row],[OrderDate]])</f>
        <v>1</v>
      </c>
      <c r="Q126">
        <f>YEAR(orders[[#This Row],[OrderDate]])</f>
        <v>1995</v>
      </c>
    </row>
    <row r="127" spans="1:17" x14ac:dyDescent="0.3">
      <c r="A127">
        <v>10373</v>
      </c>
      <c r="B127" t="s">
        <v>314</v>
      </c>
      <c r="C127">
        <v>4</v>
      </c>
      <c r="D127" s="2">
        <v>34704</v>
      </c>
      <c r="E127" s="2">
        <v>34732</v>
      </c>
      <c r="F127" s="2">
        <v>34710</v>
      </c>
      <c r="G127">
        <v>3</v>
      </c>
      <c r="H127">
        <v>124.12</v>
      </c>
      <c r="I127" t="s">
        <v>315</v>
      </c>
      <c r="J127" t="s">
        <v>317</v>
      </c>
      <c r="K127" t="s">
        <v>318</v>
      </c>
      <c r="L127" t="s">
        <v>319</v>
      </c>
      <c r="M127" t="s">
        <v>45</v>
      </c>
      <c r="N127" t="s">
        <v>320</v>
      </c>
      <c r="O127" t="str">
        <f>TEXT(orders[[#This Row],[OrderDate]],"mmm")</f>
        <v>Jan</v>
      </c>
      <c r="P127">
        <f>MONTH(orders[[#This Row],[OrderDate]])</f>
        <v>1</v>
      </c>
      <c r="Q127">
        <f>YEAR(orders[[#This Row],[OrderDate]])</f>
        <v>1995</v>
      </c>
    </row>
    <row r="128" spans="1:17" x14ac:dyDescent="0.3">
      <c r="A128">
        <v>10374</v>
      </c>
      <c r="B128" t="s">
        <v>693</v>
      </c>
      <c r="C128">
        <v>1</v>
      </c>
      <c r="D128" s="2">
        <v>34704</v>
      </c>
      <c r="E128" s="2">
        <v>34732</v>
      </c>
      <c r="F128" s="2">
        <v>34708</v>
      </c>
      <c r="G128">
        <v>3</v>
      </c>
      <c r="H128">
        <v>3.94</v>
      </c>
      <c r="I128" t="s">
        <v>801</v>
      </c>
      <c r="J128" t="s">
        <v>696</v>
      </c>
      <c r="K128" t="s">
        <v>697</v>
      </c>
      <c r="L128" t="s">
        <v>45</v>
      </c>
      <c r="M128" t="s">
        <v>698</v>
      </c>
      <c r="N128" t="s">
        <v>699</v>
      </c>
      <c r="O128" t="str">
        <f>TEXT(orders[[#This Row],[OrderDate]],"mmm")</f>
        <v>Jan</v>
      </c>
      <c r="P128">
        <f>MONTH(orders[[#This Row],[OrderDate]])</f>
        <v>1</v>
      </c>
      <c r="Q128">
        <f>YEAR(orders[[#This Row],[OrderDate]])</f>
        <v>1995</v>
      </c>
    </row>
    <row r="129" spans="1:17" x14ac:dyDescent="0.3">
      <c r="A129">
        <v>10375</v>
      </c>
      <c r="B129" t="s">
        <v>307</v>
      </c>
      <c r="C129">
        <v>3</v>
      </c>
      <c r="D129" s="2">
        <v>34705</v>
      </c>
      <c r="E129" s="2">
        <v>34733</v>
      </c>
      <c r="F129" s="2">
        <v>34708</v>
      </c>
      <c r="G129">
        <v>2</v>
      </c>
      <c r="H129">
        <v>20.12</v>
      </c>
      <c r="I129" t="s">
        <v>308</v>
      </c>
      <c r="J129" t="s">
        <v>310</v>
      </c>
      <c r="K129" t="s">
        <v>311</v>
      </c>
      <c r="L129" t="s">
        <v>278</v>
      </c>
      <c r="M129" t="s">
        <v>312</v>
      </c>
      <c r="N129" t="s">
        <v>280</v>
      </c>
      <c r="O129" t="str">
        <f>TEXT(orders[[#This Row],[OrderDate]],"mmm")</f>
        <v>Jan</v>
      </c>
      <c r="P129">
        <f>MONTH(orders[[#This Row],[OrderDate]])</f>
        <v>1</v>
      </c>
      <c r="Q129">
        <f>YEAR(orders[[#This Row],[OrderDate]])</f>
        <v>1995</v>
      </c>
    </row>
    <row r="130" spans="1:17" x14ac:dyDescent="0.3">
      <c r="A130">
        <v>10376</v>
      </c>
      <c r="B130" t="s">
        <v>419</v>
      </c>
      <c r="C130">
        <v>1</v>
      </c>
      <c r="D130" s="2">
        <v>34708</v>
      </c>
      <c r="E130" s="2">
        <v>34736</v>
      </c>
      <c r="F130" s="2">
        <v>34712</v>
      </c>
      <c r="G130">
        <v>2</v>
      </c>
      <c r="H130">
        <v>20.39</v>
      </c>
      <c r="I130" t="s">
        <v>420</v>
      </c>
      <c r="J130" t="s">
        <v>422</v>
      </c>
      <c r="K130" t="s">
        <v>423</v>
      </c>
      <c r="L130" t="s">
        <v>424</v>
      </c>
      <c r="M130" t="s">
        <v>425</v>
      </c>
      <c r="N130" t="s">
        <v>120</v>
      </c>
      <c r="O130" t="str">
        <f>TEXT(orders[[#This Row],[OrderDate]],"mmm")</f>
        <v>Jan</v>
      </c>
      <c r="P130">
        <f>MONTH(orders[[#This Row],[OrderDate]])</f>
        <v>1</v>
      </c>
      <c r="Q130">
        <f>YEAR(orders[[#This Row],[OrderDate]])</f>
        <v>1995</v>
      </c>
    </row>
    <row r="131" spans="1:17" x14ac:dyDescent="0.3">
      <c r="A131">
        <v>10377</v>
      </c>
      <c r="B131" t="s">
        <v>561</v>
      </c>
      <c r="C131">
        <v>1</v>
      </c>
      <c r="D131" s="2">
        <v>34708</v>
      </c>
      <c r="E131" s="2">
        <v>34736</v>
      </c>
      <c r="F131" s="2">
        <v>34712</v>
      </c>
      <c r="G131">
        <v>3</v>
      </c>
      <c r="H131">
        <v>22.21</v>
      </c>
      <c r="I131" t="s">
        <v>562</v>
      </c>
      <c r="J131" t="s">
        <v>564</v>
      </c>
      <c r="K131" t="s">
        <v>68</v>
      </c>
      <c r="L131" t="s">
        <v>45</v>
      </c>
      <c r="M131" t="s">
        <v>565</v>
      </c>
      <c r="N131" t="s">
        <v>70</v>
      </c>
      <c r="O131" t="str">
        <f>TEXT(orders[[#This Row],[OrderDate]],"mmm")</f>
        <v>Jan</v>
      </c>
      <c r="P131">
        <f>MONTH(orders[[#This Row],[OrderDate]])</f>
        <v>1</v>
      </c>
      <c r="Q131">
        <f>YEAR(orders[[#This Row],[OrderDate]])</f>
        <v>1995</v>
      </c>
    </row>
    <row r="132" spans="1:17" x14ac:dyDescent="0.3">
      <c r="A132">
        <v>10378</v>
      </c>
      <c r="B132" t="s">
        <v>217</v>
      </c>
      <c r="C132">
        <v>5</v>
      </c>
      <c r="D132" s="2">
        <v>34709</v>
      </c>
      <c r="E132" s="2">
        <v>34737</v>
      </c>
      <c r="F132" s="2">
        <v>34718</v>
      </c>
      <c r="G132">
        <v>3</v>
      </c>
      <c r="H132">
        <v>5.44</v>
      </c>
      <c r="I132" t="s">
        <v>218</v>
      </c>
      <c r="J132" t="s">
        <v>220</v>
      </c>
      <c r="K132" t="s">
        <v>221</v>
      </c>
      <c r="L132" t="s">
        <v>45</v>
      </c>
      <c r="M132" t="s">
        <v>222</v>
      </c>
      <c r="N132" t="s">
        <v>79</v>
      </c>
      <c r="O132" t="str">
        <f>TEXT(orders[[#This Row],[OrderDate]],"mmm")</f>
        <v>Jan</v>
      </c>
      <c r="P132">
        <f>MONTH(orders[[#This Row],[OrderDate]])</f>
        <v>1</v>
      </c>
      <c r="Q132">
        <f>YEAR(orders[[#This Row],[OrderDate]])</f>
        <v>1995</v>
      </c>
    </row>
    <row r="133" spans="1:17" x14ac:dyDescent="0.3">
      <c r="A133">
        <v>10379</v>
      </c>
      <c r="B133" t="s">
        <v>486</v>
      </c>
      <c r="C133">
        <v>2</v>
      </c>
      <c r="D133" s="2">
        <v>34710</v>
      </c>
      <c r="E133" s="2">
        <v>34738</v>
      </c>
      <c r="F133" s="2">
        <v>34712</v>
      </c>
      <c r="G133">
        <v>1</v>
      </c>
      <c r="H133">
        <v>45.03</v>
      </c>
      <c r="I133" t="s">
        <v>487</v>
      </c>
      <c r="J133" t="s">
        <v>489</v>
      </c>
      <c r="K133" t="s">
        <v>295</v>
      </c>
      <c r="L133" t="s">
        <v>296</v>
      </c>
      <c r="M133" t="s">
        <v>490</v>
      </c>
      <c r="N133" t="s">
        <v>159</v>
      </c>
      <c r="O133" t="str">
        <f>TEXT(orders[[#This Row],[OrderDate]],"mmm")</f>
        <v>Jan</v>
      </c>
      <c r="P133">
        <f>MONTH(orders[[#This Row],[OrderDate]])</f>
        <v>1</v>
      </c>
      <c r="Q133">
        <f>YEAR(orders[[#This Row],[OrderDate]])</f>
        <v>1995</v>
      </c>
    </row>
    <row r="134" spans="1:17" x14ac:dyDescent="0.3">
      <c r="A134">
        <v>10380</v>
      </c>
      <c r="B134" t="s">
        <v>314</v>
      </c>
      <c r="C134">
        <v>8</v>
      </c>
      <c r="D134" s="2">
        <v>34711</v>
      </c>
      <c r="E134" s="2">
        <v>34739</v>
      </c>
      <c r="F134" s="2">
        <v>34746</v>
      </c>
      <c r="G134">
        <v>3</v>
      </c>
      <c r="H134">
        <v>35.03</v>
      </c>
      <c r="I134" t="s">
        <v>315</v>
      </c>
      <c r="J134" t="s">
        <v>317</v>
      </c>
      <c r="K134" t="s">
        <v>318</v>
      </c>
      <c r="L134" t="s">
        <v>319</v>
      </c>
      <c r="M134" t="s">
        <v>45</v>
      </c>
      <c r="N134" t="s">
        <v>320</v>
      </c>
      <c r="O134" t="str">
        <f>TEXT(orders[[#This Row],[OrderDate]],"mmm")</f>
        <v>Jan</v>
      </c>
      <c r="P134">
        <f>MONTH(orders[[#This Row],[OrderDate]])</f>
        <v>1</v>
      </c>
      <c r="Q134">
        <f>YEAR(orders[[#This Row],[OrderDate]])</f>
        <v>1995</v>
      </c>
    </row>
    <row r="135" spans="1:17" x14ac:dyDescent="0.3">
      <c r="A135">
        <v>10381</v>
      </c>
      <c r="B135" t="s">
        <v>381</v>
      </c>
      <c r="C135">
        <v>3</v>
      </c>
      <c r="D135" s="2">
        <v>34711</v>
      </c>
      <c r="E135" s="2">
        <v>34739</v>
      </c>
      <c r="F135" s="2">
        <v>34712</v>
      </c>
      <c r="G135">
        <v>3</v>
      </c>
      <c r="H135">
        <v>7.99</v>
      </c>
      <c r="I135" t="s">
        <v>382</v>
      </c>
      <c r="J135" t="s">
        <v>384</v>
      </c>
      <c r="K135" t="s">
        <v>385</v>
      </c>
      <c r="L135" t="s">
        <v>386</v>
      </c>
      <c r="M135" t="s">
        <v>387</v>
      </c>
      <c r="N135" t="s">
        <v>289</v>
      </c>
      <c r="O135" t="str">
        <f>TEXT(orders[[#This Row],[OrderDate]],"mmm")</f>
        <v>Jan</v>
      </c>
      <c r="P135">
        <f>MONTH(orders[[#This Row],[OrderDate]])</f>
        <v>1</v>
      </c>
      <c r="Q135">
        <f>YEAR(orders[[#This Row],[OrderDate]])</f>
        <v>1995</v>
      </c>
    </row>
    <row r="136" spans="1:17" x14ac:dyDescent="0.3">
      <c r="A136">
        <v>10382</v>
      </c>
      <c r="B136" t="s">
        <v>187</v>
      </c>
      <c r="C136">
        <v>4</v>
      </c>
      <c r="D136" s="2">
        <v>34712</v>
      </c>
      <c r="E136" s="2">
        <v>34740</v>
      </c>
      <c r="F136" s="2">
        <v>34715</v>
      </c>
      <c r="G136">
        <v>1</v>
      </c>
      <c r="H136">
        <v>94.77</v>
      </c>
      <c r="I136" t="s">
        <v>188</v>
      </c>
      <c r="J136" t="s">
        <v>191</v>
      </c>
      <c r="K136" t="s">
        <v>192</v>
      </c>
      <c r="L136" t="s">
        <v>45</v>
      </c>
      <c r="M136" t="s">
        <v>193</v>
      </c>
      <c r="N136" t="s">
        <v>194</v>
      </c>
      <c r="O136" t="str">
        <f>TEXT(orders[[#This Row],[OrderDate]],"mmm")</f>
        <v>Jan</v>
      </c>
      <c r="P136">
        <f>MONTH(orders[[#This Row],[OrderDate]])</f>
        <v>1</v>
      </c>
      <c r="Q136">
        <f>YEAR(orders[[#This Row],[OrderDate]])</f>
        <v>1995</v>
      </c>
    </row>
    <row r="137" spans="1:17" x14ac:dyDescent="0.3">
      <c r="A137">
        <v>10383</v>
      </c>
      <c r="B137" t="s">
        <v>64</v>
      </c>
      <c r="C137">
        <v>8</v>
      </c>
      <c r="D137" s="2">
        <v>34715</v>
      </c>
      <c r="E137" s="2">
        <v>34743</v>
      </c>
      <c r="F137" s="2">
        <v>34717</v>
      </c>
      <c r="G137">
        <v>3</v>
      </c>
      <c r="H137">
        <v>34.24</v>
      </c>
      <c r="I137" t="s">
        <v>65</v>
      </c>
      <c r="J137" t="s">
        <v>795</v>
      </c>
      <c r="K137" t="s">
        <v>796</v>
      </c>
      <c r="L137" t="s">
        <v>797</v>
      </c>
      <c r="M137" t="s">
        <v>798</v>
      </c>
      <c r="N137" t="s">
        <v>70</v>
      </c>
      <c r="O137" t="str">
        <f>TEXT(orders[[#This Row],[OrderDate]],"mmm")</f>
        <v>Jan</v>
      </c>
      <c r="P137">
        <f>MONTH(orders[[#This Row],[OrderDate]])</f>
        <v>1</v>
      </c>
      <c r="Q137">
        <f>YEAR(orders[[#This Row],[OrderDate]])</f>
        <v>1995</v>
      </c>
    </row>
    <row r="138" spans="1:17" x14ac:dyDescent="0.3">
      <c r="A138">
        <v>10384</v>
      </c>
      <c r="B138" t="s">
        <v>72</v>
      </c>
      <c r="C138">
        <v>3</v>
      </c>
      <c r="D138" s="2">
        <v>34715</v>
      </c>
      <c r="E138" s="2">
        <v>34743</v>
      </c>
      <c r="F138" s="2">
        <v>34719</v>
      </c>
      <c r="G138">
        <v>3</v>
      </c>
      <c r="H138">
        <v>168.64</v>
      </c>
      <c r="I138" t="s">
        <v>73</v>
      </c>
      <c r="J138" t="s">
        <v>76</v>
      </c>
      <c r="K138" t="s">
        <v>77</v>
      </c>
      <c r="L138" t="s">
        <v>45</v>
      </c>
      <c r="M138" t="s">
        <v>78</v>
      </c>
      <c r="N138" t="s">
        <v>79</v>
      </c>
      <c r="O138" t="str">
        <f>TEXT(orders[[#This Row],[OrderDate]],"mmm")</f>
        <v>Jan</v>
      </c>
      <c r="P138">
        <f>MONTH(orders[[#This Row],[OrderDate]])</f>
        <v>1</v>
      </c>
      <c r="Q138">
        <f>YEAR(orders[[#This Row],[OrderDate]])</f>
        <v>1995</v>
      </c>
    </row>
    <row r="139" spans="1:17" x14ac:dyDescent="0.3">
      <c r="A139">
        <v>10385</v>
      </c>
      <c r="B139" t="s">
        <v>581</v>
      </c>
      <c r="C139">
        <v>1</v>
      </c>
      <c r="D139" s="2">
        <v>34716</v>
      </c>
      <c r="E139" s="2">
        <v>34744</v>
      </c>
      <c r="F139" s="2">
        <v>34722</v>
      </c>
      <c r="G139">
        <v>2</v>
      </c>
      <c r="H139">
        <v>30.96</v>
      </c>
      <c r="I139" t="s">
        <v>582</v>
      </c>
      <c r="J139" t="s">
        <v>584</v>
      </c>
      <c r="K139" t="s">
        <v>585</v>
      </c>
      <c r="L139" t="s">
        <v>586</v>
      </c>
      <c r="M139" t="s">
        <v>587</v>
      </c>
      <c r="N139" t="s">
        <v>280</v>
      </c>
      <c r="O139" t="str">
        <f>TEXT(orders[[#This Row],[OrderDate]],"mmm")</f>
        <v>Jan</v>
      </c>
      <c r="P139">
        <f>MONTH(orders[[#This Row],[OrderDate]])</f>
        <v>1</v>
      </c>
      <c r="Q139">
        <f>YEAR(orders[[#This Row],[OrderDate]])</f>
        <v>1995</v>
      </c>
    </row>
    <row r="140" spans="1:17" x14ac:dyDescent="0.3">
      <c r="A140">
        <v>10386</v>
      </c>
      <c r="B140" t="s">
        <v>196</v>
      </c>
      <c r="C140">
        <v>9</v>
      </c>
      <c r="D140" s="2">
        <v>34717</v>
      </c>
      <c r="E140" s="2">
        <v>34731</v>
      </c>
      <c r="F140" s="2">
        <v>34724</v>
      </c>
      <c r="G140">
        <v>3</v>
      </c>
      <c r="H140">
        <v>13.99</v>
      </c>
      <c r="I140" t="s">
        <v>197</v>
      </c>
      <c r="J140" t="s">
        <v>200</v>
      </c>
      <c r="K140" t="s">
        <v>156</v>
      </c>
      <c r="L140" t="s">
        <v>157</v>
      </c>
      <c r="M140" t="s">
        <v>201</v>
      </c>
      <c r="N140" t="s">
        <v>159</v>
      </c>
      <c r="O140" t="str">
        <f>TEXT(orders[[#This Row],[OrderDate]],"mmm")</f>
        <v>Jan</v>
      </c>
      <c r="P140">
        <f>MONTH(orders[[#This Row],[OrderDate]])</f>
        <v>1</v>
      </c>
      <c r="Q140">
        <f>YEAR(orders[[#This Row],[OrderDate]])</f>
        <v>1995</v>
      </c>
    </row>
    <row r="141" spans="1:17" x14ac:dyDescent="0.3">
      <c r="A141">
        <v>10387</v>
      </c>
      <c r="B141" t="s">
        <v>545</v>
      </c>
      <c r="C141">
        <v>1</v>
      </c>
      <c r="D141" s="2">
        <v>34717</v>
      </c>
      <c r="E141" s="2">
        <v>34745</v>
      </c>
      <c r="F141" s="2">
        <v>34719</v>
      </c>
      <c r="G141">
        <v>2</v>
      </c>
      <c r="H141">
        <v>93.63</v>
      </c>
      <c r="I141" t="s">
        <v>546</v>
      </c>
      <c r="J141" t="s">
        <v>548</v>
      </c>
      <c r="K141" t="s">
        <v>549</v>
      </c>
      <c r="L141" t="s">
        <v>45</v>
      </c>
      <c r="M141" t="s">
        <v>550</v>
      </c>
      <c r="N141" t="s">
        <v>551</v>
      </c>
      <c r="O141" t="str">
        <f>TEXT(orders[[#This Row],[OrderDate]],"mmm")</f>
        <v>Jan</v>
      </c>
      <c r="P141">
        <f>MONTH(orders[[#This Row],[OrderDate]])</f>
        <v>1</v>
      </c>
      <c r="Q141">
        <f>YEAR(orders[[#This Row],[OrderDate]])</f>
        <v>1995</v>
      </c>
    </row>
    <row r="142" spans="1:17" x14ac:dyDescent="0.3">
      <c r="A142">
        <v>10388</v>
      </c>
      <c r="B142" t="s">
        <v>561</v>
      </c>
      <c r="C142">
        <v>2</v>
      </c>
      <c r="D142" s="2">
        <v>34718</v>
      </c>
      <c r="E142" s="2">
        <v>34746</v>
      </c>
      <c r="F142" s="2">
        <v>34719</v>
      </c>
      <c r="G142">
        <v>1</v>
      </c>
      <c r="H142">
        <v>34.86</v>
      </c>
      <c r="I142" t="s">
        <v>562</v>
      </c>
      <c r="J142" t="s">
        <v>564</v>
      </c>
      <c r="K142" t="s">
        <v>68</v>
      </c>
      <c r="L142" t="s">
        <v>45</v>
      </c>
      <c r="M142" t="s">
        <v>565</v>
      </c>
      <c r="N142" t="s">
        <v>70</v>
      </c>
      <c r="O142" t="str">
        <f>TEXT(orders[[#This Row],[OrderDate]],"mmm")</f>
        <v>Jan</v>
      </c>
      <c r="P142">
        <f>MONTH(orders[[#This Row],[OrderDate]])</f>
        <v>1</v>
      </c>
      <c r="Q142">
        <f>YEAR(orders[[#This Row],[OrderDate]])</f>
        <v>1995</v>
      </c>
    </row>
    <row r="143" spans="1:17" x14ac:dyDescent="0.3">
      <c r="A143">
        <v>10389</v>
      </c>
      <c r="B143" t="s">
        <v>112</v>
      </c>
      <c r="C143">
        <v>4</v>
      </c>
      <c r="D143" s="2">
        <v>34719</v>
      </c>
      <c r="E143" s="2">
        <v>34747</v>
      </c>
      <c r="F143" s="2">
        <v>34723</v>
      </c>
      <c r="G143">
        <v>2</v>
      </c>
      <c r="H143">
        <v>47.42</v>
      </c>
      <c r="I143" t="s">
        <v>113</v>
      </c>
      <c r="J143" t="s">
        <v>116</v>
      </c>
      <c r="K143" t="s">
        <v>117</v>
      </c>
      <c r="L143" t="s">
        <v>118</v>
      </c>
      <c r="M143" t="s">
        <v>119</v>
      </c>
      <c r="N143" t="s">
        <v>120</v>
      </c>
      <c r="O143" t="str">
        <f>TEXT(orders[[#This Row],[OrderDate]],"mmm")</f>
        <v>Jan</v>
      </c>
      <c r="P143">
        <f>MONTH(orders[[#This Row],[OrderDate]])</f>
        <v>1</v>
      </c>
      <c r="Q143">
        <f>YEAR(orders[[#This Row],[OrderDate]])</f>
        <v>1995</v>
      </c>
    </row>
    <row r="144" spans="1:17" x14ac:dyDescent="0.3">
      <c r="A144">
        <v>10390</v>
      </c>
      <c r="B144" t="s">
        <v>187</v>
      </c>
      <c r="C144">
        <v>6</v>
      </c>
      <c r="D144" s="2">
        <v>34722</v>
      </c>
      <c r="E144" s="2">
        <v>34750</v>
      </c>
      <c r="F144" s="2">
        <v>34725</v>
      </c>
      <c r="G144">
        <v>1</v>
      </c>
      <c r="H144">
        <v>126.38</v>
      </c>
      <c r="I144" t="s">
        <v>188</v>
      </c>
      <c r="J144" t="s">
        <v>191</v>
      </c>
      <c r="K144" t="s">
        <v>192</v>
      </c>
      <c r="L144" t="s">
        <v>45</v>
      </c>
      <c r="M144" t="s">
        <v>193</v>
      </c>
      <c r="N144" t="s">
        <v>194</v>
      </c>
      <c r="O144" t="str">
        <f>TEXT(orders[[#This Row],[OrderDate]],"mmm")</f>
        <v>Jan</v>
      </c>
      <c r="P144">
        <f>MONTH(orders[[#This Row],[OrderDate]])</f>
        <v>1</v>
      </c>
      <c r="Q144">
        <f>YEAR(orders[[#This Row],[OrderDate]])</f>
        <v>1995</v>
      </c>
    </row>
    <row r="145" spans="1:17" x14ac:dyDescent="0.3">
      <c r="A145">
        <v>10391</v>
      </c>
      <c r="B145" t="s">
        <v>167</v>
      </c>
      <c r="C145">
        <v>3</v>
      </c>
      <c r="D145" s="2">
        <v>34722</v>
      </c>
      <c r="E145" s="2">
        <v>34750</v>
      </c>
      <c r="F145" s="2">
        <v>34730</v>
      </c>
      <c r="G145">
        <v>3</v>
      </c>
      <c r="H145">
        <v>5.45</v>
      </c>
      <c r="I145" t="s">
        <v>168</v>
      </c>
      <c r="J145" t="s">
        <v>170</v>
      </c>
      <c r="K145" t="s">
        <v>171</v>
      </c>
      <c r="L145" t="s">
        <v>45</v>
      </c>
      <c r="M145" t="s">
        <v>172</v>
      </c>
      <c r="N145" t="s">
        <v>47</v>
      </c>
      <c r="O145" t="str">
        <f>TEXT(orders[[#This Row],[OrderDate]],"mmm")</f>
        <v>Jan</v>
      </c>
      <c r="P145">
        <f>MONTH(orders[[#This Row],[OrderDate]])</f>
        <v>1</v>
      </c>
      <c r="Q145">
        <f>YEAR(orders[[#This Row],[OrderDate]])</f>
        <v>1995</v>
      </c>
    </row>
    <row r="146" spans="1:17" x14ac:dyDescent="0.3">
      <c r="A146">
        <v>10392</v>
      </c>
      <c r="B146" t="s">
        <v>473</v>
      </c>
      <c r="C146">
        <v>2</v>
      </c>
      <c r="D146" s="2">
        <v>34723</v>
      </c>
      <c r="E146" s="2">
        <v>34751</v>
      </c>
      <c r="F146" s="2">
        <v>34731</v>
      </c>
      <c r="G146">
        <v>3</v>
      </c>
      <c r="H146">
        <v>122.46</v>
      </c>
      <c r="I146" t="s">
        <v>474</v>
      </c>
      <c r="J146" t="s">
        <v>476</v>
      </c>
      <c r="K146" t="s">
        <v>477</v>
      </c>
      <c r="L146" t="s">
        <v>45</v>
      </c>
      <c r="M146" t="s">
        <v>478</v>
      </c>
      <c r="N146" t="s">
        <v>194</v>
      </c>
      <c r="O146" t="str">
        <f>TEXT(orders[[#This Row],[OrderDate]],"mmm")</f>
        <v>Jan</v>
      </c>
      <c r="P146">
        <f>MONTH(orders[[#This Row],[OrderDate]])</f>
        <v>1</v>
      </c>
      <c r="Q146">
        <f>YEAR(orders[[#This Row],[OrderDate]])</f>
        <v>1995</v>
      </c>
    </row>
    <row r="147" spans="1:17" x14ac:dyDescent="0.3">
      <c r="A147">
        <v>10393</v>
      </c>
      <c r="B147" t="s">
        <v>553</v>
      </c>
      <c r="C147">
        <v>1</v>
      </c>
      <c r="D147" s="2">
        <v>34724</v>
      </c>
      <c r="E147" s="2">
        <v>34752</v>
      </c>
      <c r="F147" s="2">
        <v>34733</v>
      </c>
      <c r="G147">
        <v>3</v>
      </c>
      <c r="H147">
        <v>126.56</v>
      </c>
      <c r="I147" t="s">
        <v>554</v>
      </c>
      <c r="J147" t="s">
        <v>556</v>
      </c>
      <c r="K147" t="s">
        <v>557</v>
      </c>
      <c r="L147" t="s">
        <v>558</v>
      </c>
      <c r="M147" t="s">
        <v>559</v>
      </c>
      <c r="N147" t="s">
        <v>280</v>
      </c>
      <c r="O147" t="str">
        <f>TEXT(orders[[#This Row],[OrderDate]],"mmm")</f>
        <v>Jan</v>
      </c>
      <c r="P147">
        <f>MONTH(orders[[#This Row],[OrderDate]])</f>
        <v>1</v>
      </c>
      <c r="Q147">
        <f>YEAR(orders[[#This Row],[OrderDate]])</f>
        <v>1995</v>
      </c>
    </row>
    <row r="148" spans="1:17" x14ac:dyDescent="0.3">
      <c r="A148">
        <v>10394</v>
      </c>
      <c r="B148" t="s">
        <v>307</v>
      </c>
      <c r="C148">
        <v>1</v>
      </c>
      <c r="D148" s="2">
        <v>34724</v>
      </c>
      <c r="E148" s="2">
        <v>34752</v>
      </c>
      <c r="F148" s="2">
        <v>34733</v>
      </c>
      <c r="G148">
        <v>3</v>
      </c>
      <c r="H148">
        <v>30.34</v>
      </c>
      <c r="I148" t="s">
        <v>308</v>
      </c>
      <c r="J148" t="s">
        <v>310</v>
      </c>
      <c r="K148" t="s">
        <v>311</v>
      </c>
      <c r="L148" t="s">
        <v>278</v>
      </c>
      <c r="M148" t="s">
        <v>312</v>
      </c>
      <c r="N148" t="s">
        <v>280</v>
      </c>
      <c r="O148" t="str">
        <f>TEXT(orders[[#This Row],[OrderDate]],"mmm")</f>
        <v>Jan</v>
      </c>
      <c r="P148">
        <f>MONTH(orders[[#This Row],[OrderDate]])</f>
        <v>1</v>
      </c>
      <c r="Q148">
        <f>YEAR(orders[[#This Row],[OrderDate]])</f>
        <v>1995</v>
      </c>
    </row>
    <row r="149" spans="1:17" x14ac:dyDescent="0.3">
      <c r="A149">
        <v>10395</v>
      </c>
      <c r="B149" t="s">
        <v>299</v>
      </c>
      <c r="C149">
        <v>6</v>
      </c>
      <c r="D149" s="2">
        <v>34725</v>
      </c>
      <c r="E149" s="2">
        <v>34753</v>
      </c>
      <c r="F149" s="2">
        <v>34733</v>
      </c>
      <c r="G149">
        <v>1</v>
      </c>
      <c r="H149">
        <v>184.41</v>
      </c>
      <c r="I149" t="s">
        <v>300</v>
      </c>
      <c r="J149" t="s">
        <v>302</v>
      </c>
      <c r="K149" t="s">
        <v>303</v>
      </c>
      <c r="L149" t="s">
        <v>304</v>
      </c>
      <c r="M149" t="s">
        <v>305</v>
      </c>
      <c r="N149" t="s">
        <v>289</v>
      </c>
      <c r="O149" t="str">
        <f>TEXT(orders[[#This Row],[OrderDate]],"mmm")</f>
        <v>Jan</v>
      </c>
      <c r="P149">
        <f>MONTH(orders[[#This Row],[OrderDate]])</f>
        <v>1</v>
      </c>
      <c r="Q149">
        <f>YEAR(orders[[#This Row],[OrderDate]])</f>
        <v>1995</v>
      </c>
    </row>
    <row r="150" spans="1:17" x14ac:dyDescent="0.3">
      <c r="A150">
        <v>10396</v>
      </c>
      <c r="B150" t="s">
        <v>224</v>
      </c>
      <c r="C150">
        <v>1</v>
      </c>
      <c r="D150" s="2">
        <v>34726</v>
      </c>
      <c r="E150" s="2">
        <v>34740</v>
      </c>
      <c r="F150" s="2">
        <v>34736</v>
      </c>
      <c r="G150">
        <v>3</v>
      </c>
      <c r="H150">
        <v>135.35</v>
      </c>
      <c r="I150" t="s">
        <v>225</v>
      </c>
      <c r="J150" t="s">
        <v>227</v>
      </c>
      <c r="K150" t="s">
        <v>228</v>
      </c>
      <c r="L150" t="s">
        <v>45</v>
      </c>
      <c r="M150" t="s">
        <v>229</v>
      </c>
      <c r="N150" t="s">
        <v>47</v>
      </c>
      <c r="O150" t="str">
        <f>TEXT(orders[[#This Row],[OrderDate]],"mmm")</f>
        <v>Jan</v>
      </c>
      <c r="P150">
        <f>MONTH(orders[[#This Row],[OrderDate]])</f>
        <v>1</v>
      </c>
      <c r="Q150">
        <f>YEAR(orders[[#This Row],[OrderDate]])</f>
        <v>1995</v>
      </c>
    </row>
    <row r="151" spans="1:17" x14ac:dyDescent="0.3">
      <c r="A151">
        <v>10397</v>
      </c>
      <c r="B151" t="s">
        <v>480</v>
      </c>
      <c r="C151">
        <v>5</v>
      </c>
      <c r="D151" s="2">
        <v>34726</v>
      </c>
      <c r="E151" s="2">
        <v>34754</v>
      </c>
      <c r="F151" s="2">
        <v>34732</v>
      </c>
      <c r="G151">
        <v>1</v>
      </c>
      <c r="H151">
        <v>60.26</v>
      </c>
      <c r="I151" t="s">
        <v>481</v>
      </c>
      <c r="J151" t="s">
        <v>483</v>
      </c>
      <c r="K151" t="s">
        <v>248</v>
      </c>
      <c r="L151" t="s">
        <v>45</v>
      </c>
      <c r="M151" t="s">
        <v>484</v>
      </c>
      <c r="N151" t="s">
        <v>250</v>
      </c>
      <c r="O151" t="str">
        <f>TEXT(orders[[#This Row],[OrderDate]],"mmm")</f>
        <v>Jan</v>
      </c>
      <c r="P151">
        <f>MONTH(orders[[#This Row],[OrderDate]])</f>
        <v>1</v>
      </c>
      <c r="Q151">
        <f>YEAR(orders[[#This Row],[OrderDate]])</f>
        <v>1995</v>
      </c>
    </row>
    <row r="152" spans="1:17" x14ac:dyDescent="0.3">
      <c r="A152">
        <v>10398</v>
      </c>
      <c r="B152" t="s">
        <v>553</v>
      </c>
      <c r="C152">
        <v>2</v>
      </c>
      <c r="D152" s="2">
        <v>34729</v>
      </c>
      <c r="E152" s="2">
        <v>34757</v>
      </c>
      <c r="F152" s="2">
        <v>34739</v>
      </c>
      <c r="G152">
        <v>3</v>
      </c>
      <c r="H152">
        <v>89.16</v>
      </c>
      <c r="I152" t="s">
        <v>554</v>
      </c>
      <c r="J152" t="s">
        <v>556</v>
      </c>
      <c r="K152" t="s">
        <v>557</v>
      </c>
      <c r="L152" t="s">
        <v>558</v>
      </c>
      <c r="M152" t="s">
        <v>559</v>
      </c>
      <c r="N152" t="s">
        <v>280</v>
      </c>
      <c r="O152" t="str">
        <f>TEXT(orders[[#This Row],[OrderDate]],"mmm")</f>
        <v>Jan</v>
      </c>
      <c r="P152">
        <f>MONTH(orders[[#This Row],[OrderDate]])</f>
        <v>1</v>
      </c>
      <c r="Q152">
        <f>YEAR(orders[[#This Row],[OrderDate]])</f>
        <v>1995</v>
      </c>
    </row>
    <row r="153" spans="1:17" x14ac:dyDescent="0.3">
      <c r="A153">
        <v>10399</v>
      </c>
      <c r="B153" t="s">
        <v>635</v>
      </c>
      <c r="C153">
        <v>8</v>
      </c>
      <c r="D153" s="2">
        <v>34730</v>
      </c>
      <c r="E153" s="2">
        <v>34744</v>
      </c>
      <c r="F153" s="2">
        <v>34738</v>
      </c>
      <c r="G153">
        <v>3</v>
      </c>
      <c r="H153">
        <v>27.36</v>
      </c>
      <c r="I153" t="s">
        <v>636</v>
      </c>
      <c r="J153" t="s">
        <v>638</v>
      </c>
      <c r="K153" t="s">
        <v>639</v>
      </c>
      <c r="L153" t="s">
        <v>45</v>
      </c>
      <c r="M153" t="s">
        <v>640</v>
      </c>
      <c r="N153" t="s">
        <v>573</v>
      </c>
      <c r="O153" t="str">
        <f>TEXT(orders[[#This Row],[OrderDate]],"mmm")</f>
        <v>Jan</v>
      </c>
      <c r="P153">
        <f>MONTH(orders[[#This Row],[OrderDate]])</f>
        <v>1</v>
      </c>
      <c r="Q153">
        <f>YEAR(orders[[#This Row],[OrderDate]])</f>
        <v>1995</v>
      </c>
    </row>
    <row r="154" spans="1:17" x14ac:dyDescent="0.3">
      <c r="A154">
        <v>10400</v>
      </c>
      <c r="B154" t="s">
        <v>181</v>
      </c>
      <c r="C154">
        <v>1</v>
      </c>
      <c r="D154" s="2">
        <v>34731</v>
      </c>
      <c r="E154" s="2">
        <v>34759</v>
      </c>
      <c r="F154" s="2">
        <v>34746</v>
      </c>
      <c r="G154">
        <v>3</v>
      </c>
      <c r="H154">
        <v>83.93</v>
      </c>
      <c r="I154" t="s">
        <v>182</v>
      </c>
      <c r="J154" t="s">
        <v>184</v>
      </c>
      <c r="K154" t="s">
        <v>68</v>
      </c>
      <c r="L154" t="s">
        <v>45</v>
      </c>
      <c r="M154" t="s">
        <v>185</v>
      </c>
      <c r="N154" t="s">
        <v>70</v>
      </c>
      <c r="O154" t="str">
        <f>TEXT(orders[[#This Row],[OrderDate]],"mmm")</f>
        <v>Feb</v>
      </c>
      <c r="P154">
        <f>MONTH(orders[[#This Row],[OrderDate]])</f>
        <v>2</v>
      </c>
      <c r="Q154">
        <f>YEAR(orders[[#This Row],[OrderDate]])</f>
        <v>1995</v>
      </c>
    </row>
    <row r="155" spans="1:17" x14ac:dyDescent="0.3">
      <c r="A155">
        <v>10401</v>
      </c>
      <c r="B155" t="s">
        <v>510</v>
      </c>
      <c r="C155">
        <v>1</v>
      </c>
      <c r="D155" s="2">
        <v>34731</v>
      </c>
      <c r="E155" s="2">
        <v>34759</v>
      </c>
      <c r="F155" s="2">
        <v>34740</v>
      </c>
      <c r="G155">
        <v>1</v>
      </c>
      <c r="H155">
        <v>12.51</v>
      </c>
      <c r="I155" t="s">
        <v>511</v>
      </c>
      <c r="J155" t="s">
        <v>514</v>
      </c>
      <c r="K155" t="s">
        <v>515</v>
      </c>
      <c r="L155" t="s">
        <v>516</v>
      </c>
      <c r="M155" t="s">
        <v>517</v>
      </c>
      <c r="N155" t="s">
        <v>280</v>
      </c>
      <c r="O155" t="str">
        <f>TEXT(orders[[#This Row],[OrderDate]],"mmm")</f>
        <v>Feb</v>
      </c>
      <c r="P155">
        <f>MONTH(orders[[#This Row],[OrderDate]])</f>
        <v>2</v>
      </c>
      <c r="Q155">
        <f>YEAR(orders[[#This Row],[OrderDate]])</f>
        <v>1995</v>
      </c>
    </row>
    <row r="156" spans="1:17" x14ac:dyDescent="0.3">
      <c r="A156">
        <v>10402</v>
      </c>
      <c r="B156" t="s">
        <v>187</v>
      </c>
      <c r="C156">
        <v>8</v>
      </c>
      <c r="D156" s="2">
        <v>34732</v>
      </c>
      <c r="E156" s="2">
        <v>34774</v>
      </c>
      <c r="F156" s="2">
        <v>34740</v>
      </c>
      <c r="G156">
        <v>2</v>
      </c>
      <c r="H156">
        <v>67.88</v>
      </c>
      <c r="I156" t="s">
        <v>188</v>
      </c>
      <c r="J156" t="s">
        <v>191</v>
      </c>
      <c r="K156" t="s">
        <v>192</v>
      </c>
      <c r="L156" t="s">
        <v>45</v>
      </c>
      <c r="M156" t="s">
        <v>193</v>
      </c>
      <c r="N156" t="s">
        <v>194</v>
      </c>
      <c r="O156" t="str">
        <f>TEXT(orders[[#This Row],[OrderDate]],"mmm")</f>
        <v>Feb</v>
      </c>
      <c r="P156">
        <f>MONTH(orders[[#This Row],[OrderDate]])</f>
        <v>2</v>
      </c>
      <c r="Q156">
        <f>YEAR(orders[[#This Row],[OrderDate]])</f>
        <v>1995</v>
      </c>
    </row>
    <row r="157" spans="1:17" x14ac:dyDescent="0.3">
      <c r="A157">
        <v>10403</v>
      </c>
      <c r="B157" t="s">
        <v>187</v>
      </c>
      <c r="C157">
        <v>4</v>
      </c>
      <c r="D157" s="2">
        <v>34733</v>
      </c>
      <c r="E157" s="2">
        <v>34761</v>
      </c>
      <c r="F157" s="2">
        <v>34739</v>
      </c>
      <c r="G157">
        <v>3</v>
      </c>
      <c r="H157">
        <v>73.790000000000006</v>
      </c>
      <c r="I157" t="s">
        <v>188</v>
      </c>
      <c r="J157" t="s">
        <v>191</v>
      </c>
      <c r="K157" t="s">
        <v>192</v>
      </c>
      <c r="L157" t="s">
        <v>45</v>
      </c>
      <c r="M157" t="s">
        <v>193</v>
      </c>
      <c r="N157" t="s">
        <v>194</v>
      </c>
      <c r="O157" t="str">
        <f>TEXT(orders[[#This Row],[OrderDate]],"mmm")</f>
        <v>Feb</v>
      </c>
      <c r="P157">
        <f>MONTH(orders[[#This Row],[OrderDate]])</f>
        <v>2</v>
      </c>
      <c r="Q157">
        <f>YEAR(orders[[#This Row],[OrderDate]])</f>
        <v>1995</v>
      </c>
    </row>
    <row r="158" spans="1:17" x14ac:dyDescent="0.3">
      <c r="A158">
        <v>10404</v>
      </c>
      <c r="B158" t="s">
        <v>404</v>
      </c>
      <c r="C158">
        <v>2</v>
      </c>
      <c r="D158" s="2">
        <v>34733</v>
      </c>
      <c r="E158" s="2">
        <v>34761</v>
      </c>
      <c r="F158" s="2">
        <v>34738</v>
      </c>
      <c r="G158">
        <v>1</v>
      </c>
      <c r="H158">
        <v>155.97</v>
      </c>
      <c r="I158" t="s">
        <v>405</v>
      </c>
      <c r="J158" t="s">
        <v>407</v>
      </c>
      <c r="K158" t="s">
        <v>408</v>
      </c>
      <c r="L158" t="s">
        <v>45</v>
      </c>
      <c r="M158" t="s">
        <v>409</v>
      </c>
      <c r="N158" t="s">
        <v>242</v>
      </c>
      <c r="O158" t="str">
        <f>TEXT(orders[[#This Row],[OrderDate]],"mmm")</f>
        <v>Feb</v>
      </c>
      <c r="P158">
        <f>MONTH(orders[[#This Row],[OrderDate]])</f>
        <v>2</v>
      </c>
      <c r="Q158">
        <f>YEAR(orders[[#This Row],[OrderDate]])</f>
        <v>1995</v>
      </c>
    </row>
    <row r="159" spans="1:17" x14ac:dyDescent="0.3">
      <c r="A159">
        <v>10405</v>
      </c>
      <c r="B159" t="s">
        <v>389</v>
      </c>
      <c r="C159">
        <v>1</v>
      </c>
      <c r="D159" s="2">
        <v>34736</v>
      </c>
      <c r="E159" s="2">
        <v>34764</v>
      </c>
      <c r="F159" s="2">
        <v>34752</v>
      </c>
      <c r="G159">
        <v>1</v>
      </c>
      <c r="H159">
        <v>34.82</v>
      </c>
      <c r="I159" t="s">
        <v>390</v>
      </c>
      <c r="J159" t="s">
        <v>392</v>
      </c>
      <c r="K159" t="s">
        <v>393</v>
      </c>
      <c r="L159" t="s">
        <v>394</v>
      </c>
      <c r="M159" t="s">
        <v>395</v>
      </c>
      <c r="N159" t="s">
        <v>289</v>
      </c>
      <c r="O159" t="str">
        <f>TEXT(orders[[#This Row],[OrderDate]],"mmm")</f>
        <v>Feb</v>
      </c>
      <c r="P159">
        <f>MONTH(orders[[#This Row],[OrderDate]])</f>
        <v>2</v>
      </c>
      <c r="Q159">
        <f>YEAR(orders[[#This Row],[OrderDate]])</f>
        <v>1995</v>
      </c>
    </row>
    <row r="160" spans="1:17" x14ac:dyDescent="0.3">
      <c r="A160">
        <v>10406</v>
      </c>
      <c r="B160" t="s">
        <v>492</v>
      </c>
      <c r="C160">
        <v>7</v>
      </c>
      <c r="D160" s="2">
        <v>34737</v>
      </c>
      <c r="E160" s="2">
        <v>34779</v>
      </c>
      <c r="F160" s="2">
        <v>34743</v>
      </c>
      <c r="G160">
        <v>1</v>
      </c>
      <c r="H160">
        <v>108.04</v>
      </c>
      <c r="I160" t="s">
        <v>493</v>
      </c>
      <c r="J160" t="s">
        <v>495</v>
      </c>
      <c r="K160" t="s">
        <v>156</v>
      </c>
      <c r="L160" t="s">
        <v>157</v>
      </c>
      <c r="M160" t="s">
        <v>496</v>
      </c>
      <c r="N160" t="s">
        <v>159</v>
      </c>
      <c r="O160" t="str">
        <f>TEXT(orders[[#This Row],[OrderDate]],"mmm")</f>
        <v>Feb</v>
      </c>
      <c r="P160">
        <f>MONTH(orders[[#This Row],[OrderDate]])</f>
        <v>2</v>
      </c>
      <c r="Q160">
        <f>YEAR(orders[[#This Row],[OrderDate]])</f>
        <v>1995</v>
      </c>
    </row>
    <row r="161" spans="1:17" x14ac:dyDescent="0.3">
      <c r="A161">
        <v>10407</v>
      </c>
      <c r="B161" t="s">
        <v>453</v>
      </c>
      <c r="C161">
        <v>2</v>
      </c>
      <c r="D161" s="2">
        <v>34737</v>
      </c>
      <c r="E161" s="2">
        <v>34765</v>
      </c>
      <c r="F161" s="2">
        <v>34760</v>
      </c>
      <c r="G161">
        <v>2</v>
      </c>
      <c r="H161">
        <v>91.48</v>
      </c>
      <c r="I161" t="s">
        <v>454</v>
      </c>
      <c r="J161" t="s">
        <v>456</v>
      </c>
      <c r="K161" t="s">
        <v>457</v>
      </c>
      <c r="L161" t="s">
        <v>45</v>
      </c>
      <c r="M161" t="s">
        <v>458</v>
      </c>
      <c r="N161" t="s">
        <v>47</v>
      </c>
      <c r="O161" t="str">
        <f>TEXT(orders[[#This Row],[OrderDate]],"mmm")</f>
        <v>Feb</v>
      </c>
      <c r="P161">
        <f>MONTH(orders[[#This Row],[OrderDate]])</f>
        <v>2</v>
      </c>
      <c r="Q161">
        <f>YEAR(orders[[#This Row],[OrderDate]])</f>
        <v>1995</v>
      </c>
    </row>
    <row r="162" spans="1:17" x14ac:dyDescent="0.3">
      <c r="A162">
        <v>10408</v>
      </c>
      <c r="B162" t="s">
        <v>209</v>
      </c>
      <c r="C162">
        <v>8</v>
      </c>
      <c r="D162" s="2">
        <v>34738</v>
      </c>
      <c r="E162" s="2">
        <v>34766</v>
      </c>
      <c r="F162" s="2">
        <v>34744</v>
      </c>
      <c r="G162">
        <v>1</v>
      </c>
      <c r="H162">
        <v>11.26</v>
      </c>
      <c r="I162" t="s">
        <v>210</v>
      </c>
      <c r="J162" t="s">
        <v>213</v>
      </c>
      <c r="K162" t="s">
        <v>214</v>
      </c>
      <c r="L162" t="s">
        <v>45</v>
      </c>
      <c r="M162" t="s">
        <v>215</v>
      </c>
      <c r="N162" t="s">
        <v>95</v>
      </c>
      <c r="O162" t="str">
        <f>TEXT(orders[[#This Row],[OrderDate]],"mmm")</f>
        <v>Feb</v>
      </c>
      <c r="P162">
        <f>MONTH(orders[[#This Row],[OrderDate]])</f>
        <v>2</v>
      </c>
      <c r="Q162">
        <f>YEAR(orders[[#This Row],[OrderDate]])</f>
        <v>1995</v>
      </c>
    </row>
    <row r="163" spans="1:17" x14ac:dyDescent="0.3">
      <c r="A163">
        <v>10409</v>
      </c>
      <c r="B163" t="s">
        <v>440</v>
      </c>
      <c r="C163">
        <v>3</v>
      </c>
      <c r="D163" s="2">
        <v>34739</v>
      </c>
      <c r="E163" s="2">
        <v>34767</v>
      </c>
      <c r="F163" s="2">
        <v>34744</v>
      </c>
      <c r="G163">
        <v>1</v>
      </c>
      <c r="H163">
        <v>29.83</v>
      </c>
      <c r="I163" t="s">
        <v>441</v>
      </c>
      <c r="J163" t="s">
        <v>443</v>
      </c>
      <c r="K163" t="s">
        <v>133</v>
      </c>
      <c r="L163" t="s">
        <v>45</v>
      </c>
      <c r="M163" t="s">
        <v>134</v>
      </c>
      <c r="N163" t="s">
        <v>135</v>
      </c>
      <c r="O163" t="str">
        <f>TEXT(orders[[#This Row],[OrderDate]],"mmm")</f>
        <v>Feb</v>
      </c>
      <c r="P163">
        <f>MONTH(orders[[#This Row],[OrderDate]])</f>
        <v>2</v>
      </c>
      <c r="Q163">
        <f>YEAR(orders[[#This Row],[OrderDate]])</f>
        <v>1995</v>
      </c>
    </row>
    <row r="164" spans="1:17" x14ac:dyDescent="0.3">
      <c r="A164">
        <v>10410</v>
      </c>
      <c r="B164" t="s">
        <v>112</v>
      </c>
      <c r="C164">
        <v>3</v>
      </c>
      <c r="D164" s="2">
        <v>34740</v>
      </c>
      <c r="E164" s="2">
        <v>34768</v>
      </c>
      <c r="F164" s="2">
        <v>34745</v>
      </c>
      <c r="G164">
        <v>3</v>
      </c>
      <c r="H164">
        <v>2.4</v>
      </c>
      <c r="I164" t="s">
        <v>113</v>
      </c>
      <c r="J164" t="s">
        <v>116</v>
      </c>
      <c r="K164" t="s">
        <v>117</v>
      </c>
      <c r="L164" t="s">
        <v>118</v>
      </c>
      <c r="M164" t="s">
        <v>119</v>
      </c>
      <c r="N164" t="s">
        <v>120</v>
      </c>
      <c r="O164" t="str">
        <f>TEXT(orders[[#This Row],[OrderDate]],"mmm")</f>
        <v>Feb</v>
      </c>
      <c r="P164">
        <f>MONTH(orders[[#This Row],[OrderDate]])</f>
        <v>2</v>
      </c>
      <c r="Q164">
        <f>YEAR(orders[[#This Row],[OrderDate]])</f>
        <v>1995</v>
      </c>
    </row>
    <row r="165" spans="1:17" x14ac:dyDescent="0.3">
      <c r="A165">
        <v>10411</v>
      </c>
      <c r="B165" t="s">
        <v>112</v>
      </c>
      <c r="C165">
        <v>9</v>
      </c>
      <c r="D165" s="2">
        <v>34740</v>
      </c>
      <c r="E165" s="2">
        <v>34768</v>
      </c>
      <c r="F165" s="2">
        <v>34751</v>
      </c>
      <c r="G165">
        <v>3</v>
      </c>
      <c r="H165">
        <v>23.65</v>
      </c>
      <c r="I165" t="s">
        <v>113</v>
      </c>
      <c r="J165" t="s">
        <v>116</v>
      </c>
      <c r="K165" t="s">
        <v>117</v>
      </c>
      <c r="L165" t="s">
        <v>118</v>
      </c>
      <c r="M165" t="s">
        <v>119</v>
      </c>
      <c r="N165" t="s">
        <v>120</v>
      </c>
      <c r="O165" t="str">
        <f>TEXT(orders[[#This Row],[OrderDate]],"mmm")</f>
        <v>Feb</v>
      </c>
      <c r="P165">
        <f>MONTH(orders[[#This Row],[OrderDate]])</f>
        <v>2</v>
      </c>
      <c r="Q165">
        <f>YEAR(orders[[#This Row],[OrderDate]])</f>
        <v>1995</v>
      </c>
    </row>
    <row r="166" spans="1:17" x14ac:dyDescent="0.3">
      <c r="A166">
        <v>10412</v>
      </c>
      <c r="B166" t="s">
        <v>663</v>
      </c>
      <c r="C166">
        <v>8</v>
      </c>
      <c r="D166" s="2">
        <v>34743</v>
      </c>
      <c r="E166" s="2">
        <v>34771</v>
      </c>
      <c r="F166" s="2">
        <v>34745</v>
      </c>
      <c r="G166">
        <v>2</v>
      </c>
      <c r="H166">
        <v>3.77</v>
      </c>
      <c r="I166" t="s">
        <v>664</v>
      </c>
      <c r="J166" t="s">
        <v>666</v>
      </c>
      <c r="K166" t="s">
        <v>667</v>
      </c>
      <c r="L166" t="s">
        <v>45</v>
      </c>
      <c r="M166" t="s">
        <v>668</v>
      </c>
      <c r="N166" t="s">
        <v>669</v>
      </c>
      <c r="O166" t="str">
        <f>TEXT(orders[[#This Row],[OrderDate]],"mmm")</f>
        <v>Feb</v>
      </c>
      <c r="P166">
        <f>MONTH(orders[[#This Row],[OrderDate]])</f>
        <v>2</v>
      </c>
      <c r="Q166">
        <f>YEAR(orders[[#This Row],[OrderDate]])</f>
        <v>1995</v>
      </c>
    </row>
    <row r="167" spans="1:17" x14ac:dyDescent="0.3">
      <c r="A167">
        <v>10413</v>
      </c>
      <c r="B167" t="s">
        <v>344</v>
      </c>
      <c r="C167">
        <v>3</v>
      </c>
      <c r="D167" s="2">
        <v>34744</v>
      </c>
      <c r="E167" s="2">
        <v>34772</v>
      </c>
      <c r="F167" s="2">
        <v>34746</v>
      </c>
      <c r="G167">
        <v>2</v>
      </c>
      <c r="H167">
        <v>95.66</v>
      </c>
      <c r="I167" t="s">
        <v>345</v>
      </c>
      <c r="J167" t="s">
        <v>347</v>
      </c>
      <c r="K167" t="s">
        <v>348</v>
      </c>
      <c r="L167" t="s">
        <v>45</v>
      </c>
      <c r="M167" t="s">
        <v>349</v>
      </c>
      <c r="N167" t="s">
        <v>95</v>
      </c>
      <c r="O167" t="str">
        <f>TEXT(orders[[#This Row],[OrderDate]],"mmm")</f>
        <v>Feb</v>
      </c>
      <c r="P167">
        <f>MONTH(orders[[#This Row],[OrderDate]])</f>
        <v>2</v>
      </c>
      <c r="Q167">
        <f>YEAR(orders[[#This Row],[OrderDate]])</f>
        <v>1995</v>
      </c>
    </row>
    <row r="168" spans="1:17" x14ac:dyDescent="0.3">
      <c r="A168">
        <v>10414</v>
      </c>
      <c r="B168" t="s">
        <v>196</v>
      </c>
      <c r="C168">
        <v>2</v>
      </c>
      <c r="D168" s="2">
        <v>34744</v>
      </c>
      <c r="E168" s="2">
        <v>34772</v>
      </c>
      <c r="F168" s="2">
        <v>34747</v>
      </c>
      <c r="G168">
        <v>3</v>
      </c>
      <c r="H168">
        <v>21.48</v>
      </c>
      <c r="I168" t="s">
        <v>197</v>
      </c>
      <c r="J168" t="s">
        <v>200</v>
      </c>
      <c r="K168" t="s">
        <v>156</v>
      </c>
      <c r="L168" t="s">
        <v>157</v>
      </c>
      <c r="M168" t="s">
        <v>201</v>
      </c>
      <c r="N168" t="s">
        <v>159</v>
      </c>
      <c r="O168" t="str">
        <f>TEXT(orders[[#This Row],[OrderDate]],"mmm")</f>
        <v>Feb</v>
      </c>
      <c r="P168">
        <f>MONTH(orders[[#This Row],[OrderDate]])</f>
        <v>2</v>
      </c>
      <c r="Q168">
        <f>YEAR(orders[[#This Row],[OrderDate]])</f>
        <v>1995</v>
      </c>
    </row>
    <row r="169" spans="1:17" x14ac:dyDescent="0.3">
      <c r="A169">
        <v>10415</v>
      </c>
      <c r="B169" t="s">
        <v>307</v>
      </c>
      <c r="C169">
        <v>3</v>
      </c>
      <c r="D169" s="2">
        <v>34745</v>
      </c>
      <c r="E169" s="2">
        <v>34773</v>
      </c>
      <c r="F169" s="2">
        <v>34754</v>
      </c>
      <c r="G169">
        <v>1</v>
      </c>
      <c r="H169">
        <v>0.2</v>
      </c>
      <c r="I169" t="s">
        <v>308</v>
      </c>
      <c r="J169" t="s">
        <v>310</v>
      </c>
      <c r="K169" t="s">
        <v>311</v>
      </c>
      <c r="L169" t="s">
        <v>278</v>
      </c>
      <c r="M169" t="s">
        <v>312</v>
      </c>
      <c r="N169" t="s">
        <v>280</v>
      </c>
      <c r="O169" t="str">
        <f>TEXT(orders[[#This Row],[OrderDate]],"mmm")</f>
        <v>Feb</v>
      </c>
      <c r="P169">
        <f>MONTH(orders[[#This Row],[OrderDate]])</f>
        <v>2</v>
      </c>
      <c r="Q169">
        <f>YEAR(orders[[#This Row],[OrderDate]])</f>
        <v>1995</v>
      </c>
    </row>
    <row r="170" spans="1:17" x14ac:dyDescent="0.3">
      <c r="A170">
        <v>10416</v>
      </c>
      <c r="B170" t="s">
        <v>663</v>
      </c>
      <c r="C170">
        <v>8</v>
      </c>
      <c r="D170" s="2">
        <v>34746</v>
      </c>
      <c r="E170" s="2">
        <v>34774</v>
      </c>
      <c r="F170" s="2">
        <v>34757</v>
      </c>
      <c r="G170">
        <v>3</v>
      </c>
      <c r="H170">
        <v>22.72</v>
      </c>
      <c r="I170" t="s">
        <v>664</v>
      </c>
      <c r="J170" t="s">
        <v>666</v>
      </c>
      <c r="K170" t="s">
        <v>667</v>
      </c>
      <c r="L170" t="s">
        <v>45</v>
      </c>
      <c r="M170" t="s">
        <v>668</v>
      </c>
      <c r="N170" t="s">
        <v>669</v>
      </c>
      <c r="O170" t="str">
        <f>TEXT(orders[[#This Row],[OrderDate]],"mmm")</f>
        <v>Feb</v>
      </c>
      <c r="P170">
        <f>MONTH(orders[[#This Row],[OrderDate]])</f>
        <v>2</v>
      </c>
      <c r="Q170">
        <f>YEAR(orders[[#This Row],[OrderDate]])</f>
        <v>1995</v>
      </c>
    </row>
    <row r="171" spans="1:17" x14ac:dyDescent="0.3">
      <c r="A171">
        <v>10417</v>
      </c>
      <c r="B171" t="s">
        <v>567</v>
      </c>
      <c r="C171">
        <v>4</v>
      </c>
      <c r="D171" s="2">
        <v>34746</v>
      </c>
      <c r="E171" s="2">
        <v>34774</v>
      </c>
      <c r="F171" s="2">
        <v>34758</v>
      </c>
      <c r="G171">
        <v>3</v>
      </c>
      <c r="H171">
        <v>70.290000000000006</v>
      </c>
      <c r="I171" t="s">
        <v>568</v>
      </c>
      <c r="J171" t="s">
        <v>570</v>
      </c>
      <c r="K171" t="s">
        <v>571</v>
      </c>
      <c r="L171" t="s">
        <v>45</v>
      </c>
      <c r="M171" t="s">
        <v>572</v>
      </c>
      <c r="N171" t="s">
        <v>573</v>
      </c>
      <c r="O171" t="str">
        <f>TEXT(orders[[#This Row],[OrderDate]],"mmm")</f>
        <v>Feb</v>
      </c>
      <c r="P171">
        <f>MONTH(orders[[#This Row],[OrderDate]])</f>
        <v>2</v>
      </c>
      <c r="Q171">
        <f>YEAR(orders[[#This Row],[OrderDate]])</f>
        <v>1995</v>
      </c>
    </row>
    <row r="172" spans="1:17" x14ac:dyDescent="0.3">
      <c r="A172">
        <v>10418</v>
      </c>
      <c r="B172" t="s">
        <v>498</v>
      </c>
      <c r="C172">
        <v>4</v>
      </c>
      <c r="D172" s="2">
        <v>34747</v>
      </c>
      <c r="E172" s="2">
        <v>34775</v>
      </c>
      <c r="F172" s="2">
        <v>34754</v>
      </c>
      <c r="G172">
        <v>1</v>
      </c>
      <c r="H172">
        <v>17.55</v>
      </c>
      <c r="I172" t="s">
        <v>499</v>
      </c>
      <c r="J172" t="s">
        <v>501</v>
      </c>
      <c r="K172" t="s">
        <v>502</v>
      </c>
      <c r="L172" t="s">
        <v>45</v>
      </c>
      <c r="M172" t="s">
        <v>503</v>
      </c>
      <c r="N172" t="s">
        <v>47</v>
      </c>
      <c r="O172" t="str">
        <f>TEXT(orders[[#This Row],[OrderDate]],"mmm")</f>
        <v>Feb</v>
      </c>
      <c r="P172">
        <f>MONTH(orders[[#This Row],[OrderDate]])</f>
        <v>2</v>
      </c>
      <c r="Q172">
        <f>YEAR(orders[[#This Row],[OrderDate]])</f>
        <v>1995</v>
      </c>
    </row>
    <row r="173" spans="1:17" x14ac:dyDescent="0.3">
      <c r="A173">
        <v>10419</v>
      </c>
      <c r="B173" t="s">
        <v>532</v>
      </c>
      <c r="C173">
        <v>4</v>
      </c>
      <c r="D173" s="2">
        <v>34750</v>
      </c>
      <c r="E173" s="2">
        <v>34778</v>
      </c>
      <c r="F173" s="2">
        <v>34760</v>
      </c>
      <c r="G173">
        <v>2</v>
      </c>
      <c r="H173">
        <v>137.35</v>
      </c>
      <c r="I173" t="s">
        <v>533</v>
      </c>
      <c r="J173" t="s">
        <v>791</v>
      </c>
      <c r="K173" t="s">
        <v>536</v>
      </c>
      <c r="L173" t="s">
        <v>45</v>
      </c>
      <c r="M173" t="s">
        <v>792</v>
      </c>
      <c r="N173" t="s">
        <v>149</v>
      </c>
      <c r="O173" t="str">
        <f>TEXT(orders[[#This Row],[OrderDate]],"mmm")</f>
        <v>Feb</v>
      </c>
      <c r="P173">
        <f>MONTH(orders[[#This Row],[OrderDate]])</f>
        <v>2</v>
      </c>
      <c r="Q173">
        <f>YEAR(orders[[#This Row],[OrderDate]])</f>
        <v>1995</v>
      </c>
    </row>
    <row r="174" spans="1:17" x14ac:dyDescent="0.3">
      <c r="A174">
        <v>10420</v>
      </c>
      <c r="B174" t="s">
        <v>671</v>
      </c>
      <c r="C174">
        <v>3</v>
      </c>
      <c r="D174" s="2">
        <v>34751</v>
      </c>
      <c r="E174" s="2">
        <v>34779</v>
      </c>
      <c r="F174" s="2">
        <v>34757</v>
      </c>
      <c r="G174">
        <v>1</v>
      </c>
      <c r="H174">
        <v>44.12</v>
      </c>
      <c r="I174" t="s">
        <v>672</v>
      </c>
      <c r="J174" t="s">
        <v>674</v>
      </c>
      <c r="K174" t="s">
        <v>675</v>
      </c>
      <c r="L174" t="s">
        <v>157</v>
      </c>
      <c r="M174" t="s">
        <v>676</v>
      </c>
      <c r="N174" t="s">
        <v>159</v>
      </c>
      <c r="O174" t="str">
        <f>TEXT(orders[[#This Row],[OrderDate]],"mmm")</f>
        <v>Feb</v>
      </c>
      <c r="P174">
        <f>MONTH(orders[[#This Row],[OrderDate]])</f>
        <v>2</v>
      </c>
      <c r="Q174">
        <f>YEAR(orders[[#This Row],[OrderDate]])</f>
        <v>1995</v>
      </c>
    </row>
    <row r="175" spans="1:17" x14ac:dyDescent="0.3">
      <c r="A175">
        <v>10421</v>
      </c>
      <c r="B175" t="s">
        <v>486</v>
      </c>
      <c r="C175">
        <v>8</v>
      </c>
      <c r="D175" s="2">
        <v>34751</v>
      </c>
      <c r="E175" s="2">
        <v>34793</v>
      </c>
      <c r="F175" s="2">
        <v>34757</v>
      </c>
      <c r="G175">
        <v>1</v>
      </c>
      <c r="H175">
        <v>99.23</v>
      </c>
      <c r="I175" t="s">
        <v>487</v>
      </c>
      <c r="J175" t="s">
        <v>489</v>
      </c>
      <c r="K175" t="s">
        <v>295</v>
      </c>
      <c r="L175" t="s">
        <v>296</v>
      </c>
      <c r="M175" t="s">
        <v>490</v>
      </c>
      <c r="N175" t="s">
        <v>159</v>
      </c>
      <c r="O175" t="str">
        <f>TEXT(orders[[#This Row],[OrderDate]],"mmm")</f>
        <v>Feb</v>
      </c>
      <c r="P175">
        <f>MONTH(orders[[#This Row],[OrderDate]])</f>
        <v>2</v>
      </c>
      <c r="Q175">
        <f>YEAR(orders[[#This Row],[OrderDate]])</f>
        <v>1995</v>
      </c>
    </row>
    <row r="176" spans="1:17" x14ac:dyDescent="0.3">
      <c r="A176">
        <v>10422</v>
      </c>
      <c r="B176" t="s">
        <v>236</v>
      </c>
      <c r="C176">
        <v>2</v>
      </c>
      <c r="D176" s="2">
        <v>34752</v>
      </c>
      <c r="E176" s="2">
        <v>34780</v>
      </c>
      <c r="F176" s="2">
        <v>34761</v>
      </c>
      <c r="G176">
        <v>1</v>
      </c>
      <c r="H176">
        <v>3.02</v>
      </c>
      <c r="I176" t="s">
        <v>237</v>
      </c>
      <c r="J176" t="s">
        <v>239</v>
      </c>
      <c r="K176" t="s">
        <v>240</v>
      </c>
      <c r="L176" t="s">
        <v>45</v>
      </c>
      <c r="M176" t="s">
        <v>241</v>
      </c>
      <c r="N176" t="s">
        <v>242</v>
      </c>
      <c r="O176" t="str">
        <f>TEXT(orders[[#This Row],[OrderDate]],"mmm")</f>
        <v>Feb</v>
      </c>
      <c r="P176">
        <f>MONTH(orders[[#This Row],[OrderDate]])</f>
        <v>2</v>
      </c>
      <c r="Q176">
        <f>YEAR(orders[[#This Row],[OrderDate]])</f>
        <v>1995</v>
      </c>
    </row>
    <row r="177" spans="1:17" x14ac:dyDescent="0.3">
      <c r="A177">
        <v>10423</v>
      </c>
      <c r="B177" t="s">
        <v>266</v>
      </c>
      <c r="C177">
        <v>6</v>
      </c>
      <c r="D177" s="2">
        <v>34753</v>
      </c>
      <c r="E177" s="2">
        <v>34767</v>
      </c>
      <c r="F177" s="2">
        <v>34785</v>
      </c>
      <c r="G177">
        <v>3</v>
      </c>
      <c r="H177">
        <v>24.5</v>
      </c>
      <c r="I177" t="s">
        <v>267</v>
      </c>
      <c r="J177" t="s">
        <v>269</v>
      </c>
      <c r="K177" t="s">
        <v>270</v>
      </c>
      <c r="L177" t="s">
        <v>157</v>
      </c>
      <c r="M177" t="s">
        <v>271</v>
      </c>
      <c r="N177" t="s">
        <v>159</v>
      </c>
      <c r="O177" t="str">
        <f>TEXT(orders[[#This Row],[OrderDate]],"mmm")</f>
        <v>Feb</v>
      </c>
      <c r="P177">
        <f>MONTH(orders[[#This Row],[OrderDate]])</f>
        <v>2</v>
      </c>
      <c r="Q177">
        <f>YEAR(orders[[#This Row],[OrderDate]])</f>
        <v>1995</v>
      </c>
    </row>
    <row r="178" spans="1:17" x14ac:dyDescent="0.3">
      <c r="A178">
        <v>10424</v>
      </c>
      <c r="B178" t="s">
        <v>419</v>
      </c>
      <c r="C178">
        <v>7</v>
      </c>
      <c r="D178" s="2">
        <v>34753</v>
      </c>
      <c r="E178" s="2">
        <v>34781</v>
      </c>
      <c r="F178" s="2">
        <v>34757</v>
      </c>
      <c r="G178">
        <v>2</v>
      </c>
      <c r="H178">
        <v>370.61</v>
      </c>
      <c r="I178" t="s">
        <v>420</v>
      </c>
      <c r="J178" t="s">
        <v>422</v>
      </c>
      <c r="K178" t="s">
        <v>423</v>
      </c>
      <c r="L178" t="s">
        <v>424</v>
      </c>
      <c r="M178" t="s">
        <v>425</v>
      </c>
      <c r="N178" t="s">
        <v>120</v>
      </c>
      <c r="O178" t="str">
        <f>TEXT(orders[[#This Row],[OrderDate]],"mmm")</f>
        <v>Feb</v>
      </c>
      <c r="P178">
        <f>MONTH(orders[[#This Row],[OrderDate]])</f>
        <v>2</v>
      </c>
      <c r="Q178">
        <f>YEAR(orders[[#This Row],[OrderDate]])</f>
        <v>1995</v>
      </c>
    </row>
    <row r="179" spans="1:17" x14ac:dyDescent="0.3">
      <c r="A179">
        <v>10425</v>
      </c>
      <c r="B179" t="s">
        <v>344</v>
      </c>
      <c r="C179">
        <v>6</v>
      </c>
      <c r="D179" s="2">
        <v>34754</v>
      </c>
      <c r="E179" s="2">
        <v>34782</v>
      </c>
      <c r="F179" s="2">
        <v>34775</v>
      </c>
      <c r="G179">
        <v>2</v>
      </c>
      <c r="H179">
        <v>7.93</v>
      </c>
      <c r="I179" t="s">
        <v>345</v>
      </c>
      <c r="J179" t="s">
        <v>347</v>
      </c>
      <c r="K179" t="s">
        <v>348</v>
      </c>
      <c r="L179" t="s">
        <v>45</v>
      </c>
      <c r="M179" t="s">
        <v>349</v>
      </c>
      <c r="N179" t="s">
        <v>95</v>
      </c>
      <c r="O179" t="str">
        <f>TEXT(orders[[#This Row],[OrderDate]],"mmm")</f>
        <v>Feb</v>
      </c>
      <c r="P179">
        <f>MONTH(orders[[#This Row],[OrderDate]])</f>
        <v>2</v>
      </c>
      <c r="Q179">
        <f>YEAR(orders[[#This Row],[OrderDate]])</f>
        <v>1995</v>
      </c>
    </row>
    <row r="180" spans="1:17" x14ac:dyDescent="0.3">
      <c r="A180">
        <v>10426</v>
      </c>
      <c r="B180" t="s">
        <v>252</v>
      </c>
      <c r="C180">
        <v>4</v>
      </c>
      <c r="D180" s="2">
        <v>34757</v>
      </c>
      <c r="E180" s="2">
        <v>34785</v>
      </c>
      <c r="F180" s="2">
        <v>34767</v>
      </c>
      <c r="G180">
        <v>1</v>
      </c>
      <c r="H180">
        <v>18.690000000000001</v>
      </c>
      <c r="I180" t="s">
        <v>799</v>
      </c>
      <c r="J180" t="s">
        <v>255</v>
      </c>
      <c r="K180" t="s">
        <v>256</v>
      </c>
      <c r="L180" t="s">
        <v>45</v>
      </c>
      <c r="M180" t="s">
        <v>800</v>
      </c>
      <c r="N180" t="s">
        <v>103</v>
      </c>
      <c r="O180" t="str">
        <f>TEXT(orders[[#This Row],[OrderDate]],"mmm")</f>
        <v>Feb</v>
      </c>
      <c r="P180">
        <f>MONTH(orders[[#This Row],[OrderDate]])</f>
        <v>2</v>
      </c>
      <c r="Q180">
        <f>YEAR(orders[[#This Row],[OrderDate]])</f>
        <v>1995</v>
      </c>
    </row>
    <row r="181" spans="1:17" x14ac:dyDescent="0.3">
      <c r="A181">
        <v>10427</v>
      </c>
      <c r="B181" t="s">
        <v>473</v>
      </c>
      <c r="C181">
        <v>4</v>
      </c>
      <c r="D181" s="2">
        <v>34757</v>
      </c>
      <c r="E181" s="2">
        <v>34785</v>
      </c>
      <c r="F181" s="2">
        <v>34792</v>
      </c>
      <c r="G181">
        <v>2</v>
      </c>
      <c r="H181">
        <v>31.29</v>
      </c>
      <c r="I181" t="s">
        <v>474</v>
      </c>
      <c r="J181" t="s">
        <v>476</v>
      </c>
      <c r="K181" t="s">
        <v>477</v>
      </c>
      <c r="L181" t="s">
        <v>45</v>
      </c>
      <c r="M181" t="s">
        <v>478</v>
      </c>
      <c r="N181" t="s">
        <v>194</v>
      </c>
      <c r="O181" t="str">
        <f>TEXT(orders[[#This Row],[OrderDate]],"mmm")</f>
        <v>Feb</v>
      </c>
      <c r="P181">
        <f>MONTH(orders[[#This Row],[OrderDate]])</f>
        <v>2</v>
      </c>
      <c r="Q181">
        <f>YEAR(orders[[#This Row],[OrderDate]])</f>
        <v>1995</v>
      </c>
    </row>
    <row r="182" spans="1:17" x14ac:dyDescent="0.3">
      <c r="A182">
        <v>10428</v>
      </c>
      <c r="B182" t="s">
        <v>519</v>
      </c>
      <c r="C182">
        <v>7</v>
      </c>
      <c r="D182" s="2">
        <v>34758</v>
      </c>
      <c r="E182" s="2">
        <v>34786</v>
      </c>
      <c r="F182" s="2">
        <v>34765</v>
      </c>
      <c r="G182">
        <v>1</v>
      </c>
      <c r="H182">
        <v>11.09</v>
      </c>
      <c r="I182" t="s">
        <v>520</v>
      </c>
      <c r="J182" t="s">
        <v>522</v>
      </c>
      <c r="K182" t="s">
        <v>523</v>
      </c>
      <c r="L182" t="s">
        <v>45</v>
      </c>
      <c r="M182" t="s">
        <v>524</v>
      </c>
      <c r="N182" t="s">
        <v>242</v>
      </c>
      <c r="O182" t="str">
        <f>TEXT(orders[[#This Row],[OrderDate]],"mmm")</f>
        <v>Feb</v>
      </c>
      <c r="P182">
        <f>MONTH(orders[[#This Row],[OrderDate]])</f>
        <v>2</v>
      </c>
      <c r="Q182">
        <f>YEAR(orders[[#This Row],[OrderDate]])</f>
        <v>1995</v>
      </c>
    </row>
    <row r="183" spans="1:17" x14ac:dyDescent="0.3">
      <c r="A183">
        <v>10429</v>
      </c>
      <c r="B183" t="s">
        <v>314</v>
      </c>
      <c r="C183">
        <v>3</v>
      </c>
      <c r="D183" s="2">
        <v>34759</v>
      </c>
      <c r="E183" s="2">
        <v>34801</v>
      </c>
      <c r="F183" s="2">
        <v>34768</v>
      </c>
      <c r="G183">
        <v>2</v>
      </c>
      <c r="H183">
        <v>56.63</v>
      </c>
      <c r="I183" t="s">
        <v>315</v>
      </c>
      <c r="J183" t="s">
        <v>317</v>
      </c>
      <c r="K183" t="s">
        <v>318</v>
      </c>
      <c r="L183" t="s">
        <v>319</v>
      </c>
      <c r="M183" t="s">
        <v>45</v>
      </c>
      <c r="N183" t="s">
        <v>320</v>
      </c>
      <c r="O183" t="str">
        <f>TEXT(orders[[#This Row],[OrderDate]],"mmm")</f>
        <v>Mar</v>
      </c>
      <c r="P183">
        <f>MONTH(orders[[#This Row],[OrderDate]])</f>
        <v>3</v>
      </c>
      <c r="Q183">
        <f>YEAR(orders[[#This Row],[OrderDate]])</f>
        <v>1995</v>
      </c>
    </row>
    <row r="184" spans="1:17" x14ac:dyDescent="0.3">
      <c r="A184">
        <v>10430</v>
      </c>
      <c r="B184" t="s">
        <v>187</v>
      </c>
      <c r="C184">
        <v>4</v>
      </c>
      <c r="D184" s="2">
        <v>34760</v>
      </c>
      <c r="E184" s="2">
        <v>34774</v>
      </c>
      <c r="F184" s="2">
        <v>34764</v>
      </c>
      <c r="G184">
        <v>1</v>
      </c>
      <c r="H184">
        <v>458.78</v>
      </c>
      <c r="I184" t="s">
        <v>188</v>
      </c>
      <c r="J184" t="s">
        <v>191</v>
      </c>
      <c r="K184" t="s">
        <v>192</v>
      </c>
      <c r="L184" t="s">
        <v>45</v>
      </c>
      <c r="M184" t="s">
        <v>193</v>
      </c>
      <c r="N184" t="s">
        <v>194</v>
      </c>
      <c r="O184" t="str">
        <f>TEXT(orders[[#This Row],[OrderDate]],"mmm")</f>
        <v>Mar</v>
      </c>
      <c r="P184">
        <f>MONTH(orders[[#This Row],[OrderDate]])</f>
        <v>3</v>
      </c>
      <c r="Q184">
        <f>YEAR(orders[[#This Row],[OrderDate]])</f>
        <v>1995</v>
      </c>
    </row>
    <row r="185" spans="1:17" x14ac:dyDescent="0.3">
      <c r="A185">
        <v>10431</v>
      </c>
      <c r="B185" t="s">
        <v>112</v>
      </c>
      <c r="C185">
        <v>4</v>
      </c>
      <c r="D185" s="2">
        <v>34760</v>
      </c>
      <c r="E185" s="2">
        <v>34774</v>
      </c>
      <c r="F185" s="2">
        <v>34768</v>
      </c>
      <c r="G185">
        <v>2</v>
      </c>
      <c r="H185">
        <v>44.17</v>
      </c>
      <c r="I185" t="s">
        <v>113</v>
      </c>
      <c r="J185" t="s">
        <v>116</v>
      </c>
      <c r="K185" t="s">
        <v>117</v>
      </c>
      <c r="L185" t="s">
        <v>118</v>
      </c>
      <c r="M185" t="s">
        <v>119</v>
      </c>
      <c r="N185" t="s">
        <v>120</v>
      </c>
      <c r="O185" t="str">
        <f>TEXT(orders[[#This Row],[OrderDate]],"mmm")</f>
        <v>Mar</v>
      </c>
      <c r="P185">
        <f>MONTH(orders[[#This Row],[OrderDate]])</f>
        <v>3</v>
      </c>
      <c r="Q185">
        <f>YEAR(orders[[#This Row],[OrderDate]])</f>
        <v>1995</v>
      </c>
    </row>
    <row r="186" spans="1:17" x14ac:dyDescent="0.3">
      <c r="A186">
        <v>10432</v>
      </c>
      <c r="B186" t="s">
        <v>581</v>
      </c>
      <c r="C186">
        <v>3</v>
      </c>
      <c r="D186" s="2">
        <v>34761</v>
      </c>
      <c r="E186" s="2">
        <v>34775</v>
      </c>
      <c r="F186" s="2">
        <v>34768</v>
      </c>
      <c r="G186">
        <v>2</v>
      </c>
      <c r="H186">
        <v>4.34</v>
      </c>
      <c r="I186" t="s">
        <v>582</v>
      </c>
      <c r="J186" t="s">
        <v>584</v>
      </c>
      <c r="K186" t="s">
        <v>585</v>
      </c>
      <c r="L186" t="s">
        <v>586</v>
      </c>
      <c r="M186" t="s">
        <v>587</v>
      </c>
      <c r="N186" t="s">
        <v>280</v>
      </c>
      <c r="O186" t="str">
        <f>TEXT(orders[[#This Row],[OrderDate]],"mmm")</f>
        <v>Mar</v>
      </c>
      <c r="P186">
        <f>MONTH(orders[[#This Row],[OrderDate]])</f>
        <v>3</v>
      </c>
      <c r="Q186">
        <f>YEAR(orders[[#This Row],[OrderDate]])</f>
        <v>1995</v>
      </c>
    </row>
    <row r="187" spans="1:17" x14ac:dyDescent="0.3">
      <c r="A187">
        <v>10433</v>
      </c>
      <c r="B187" t="s">
        <v>480</v>
      </c>
      <c r="C187">
        <v>3</v>
      </c>
      <c r="D187" s="2">
        <v>34764</v>
      </c>
      <c r="E187" s="2">
        <v>34792</v>
      </c>
      <c r="F187" s="2">
        <v>34793</v>
      </c>
      <c r="G187">
        <v>3</v>
      </c>
      <c r="H187">
        <v>73.83</v>
      </c>
      <c r="I187" t="s">
        <v>481</v>
      </c>
      <c r="J187" t="s">
        <v>483</v>
      </c>
      <c r="K187" t="s">
        <v>248</v>
      </c>
      <c r="L187" t="s">
        <v>45</v>
      </c>
      <c r="M187" t="s">
        <v>484</v>
      </c>
      <c r="N187" t="s">
        <v>250</v>
      </c>
      <c r="O187" t="str">
        <f>TEXT(orders[[#This Row],[OrderDate]],"mmm")</f>
        <v>Mar</v>
      </c>
      <c r="P187">
        <f>MONTH(orders[[#This Row],[OrderDate]])</f>
        <v>3</v>
      </c>
      <c r="Q187">
        <f>YEAR(orders[[#This Row],[OrderDate]])</f>
        <v>1995</v>
      </c>
    </row>
    <row r="188" spans="1:17" x14ac:dyDescent="0.3">
      <c r="A188">
        <v>10434</v>
      </c>
      <c r="B188" t="s">
        <v>217</v>
      </c>
      <c r="C188">
        <v>3</v>
      </c>
      <c r="D188" s="2">
        <v>34764</v>
      </c>
      <c r="E188" s="2">
        <v>34792</v>
      </c>
      <c r="F188" s="2">
        <v>34774</v>
      </c>
      <c r="G188">
        <v>2</v>
      </c>
      <c r="H188">
        <v>17.920000000000002</v>
      </c>
      <c r="I188" t="s">
        <v>218</v>
      </c>
      <c r="J188" t="s">
        <v>220</v>
      </c>
      <c r="K188" t="s">
        <v>221</v>
      </c>
      <c r="L188" t="s">
        <v>45</v>
      </c>
      <c r="M188" t="s">
        <v>222</v>
      </c>
      <c r="N188" t="s">
        <v>79</v>
      </c>
      <c r="O188" t="str">
        <f>TEXT(orders[[#This Row],[OrderDate]],"mmm")</f>
        <v>Mar</v>
      </c>
      <c r="P188">
        <f>MONTH(orders[[#This Row],[OrderDate]])</f>
        <v>3</v>
      </c>
      <c r="Q188">
        <f>YEAR(orders[[#This Row],[OrderDate]])</f>
        <v>1995</v>
      </c>
    </row>
    <row r="189" spans="1:17" x14ac:dyDescent="0.3">
      <c r="A189">
        <v>10435</v>
      </c>
      <c r="B189" t="s">
        <v>161</v>
      </c>
      <c r="C189">
        <v>8</v>
      </c>
      <c r="D189" s="2">
        <v>34765</v>
      </c>
      <c r="E189" s="2">
        <v>34807</v>
      </c>
      <c r="F189" s="2">
        <v>34768</v>
      </c>
      <c r="G189">
        <v>2</v>
      </c>
      <c r="H189">
        <v>9.2100000000000009</v>
      </c>
      <c r="I189" t="s">
        <v>162</v>
      </c>
      <c r="J189" t="s">
        <v>164</v>
      </c>
      <c r="K189" t="s">
        <v>68</v>
      </c>
      <c r="L189" t="s">
        <v>45</v>
      </c>
      <c r="M189" t="s">
        <v>165</v>
      </c>
      <c r="N189" t="s">
        <v>70</v>
      </c>
      <c r="O189" t="str">
        <f>TEXT(orders[[#This Row],[OrderDate]],"mmm")</f>
        <v>Mar</v>
      </c>
      <c r="P189">
        <f>MONTH(orders[[#This Row],[OrderDate]])</f>
        <v>3</v>
      </c>
      <c r="Q189">
        <f>YEAR(orders[[#This Row],[OrderDate]])</f>
        <v>1995</v>
      </c>
    </row>
    <row r="190" spans="1:17" x14ac:dyDescent="0.3">
      <c r="A190">
        <v>10436</v>
      </c>
      <c r="B190" t="s">
        <v>88</v>
      </c>
      <c r="C190">
        <v>3</v>
      </c>
      <c r="D190" s="2">
        <v>34766</v>
      </c>
      <c r="E190" s="2">
        <v>34794</v>
      </c>
      <c r="F190" s="2">
        <v>34772</v>
      </c>
      <c r="G190">
        <v>2</v>
      </c>
      <c r="H190">
        <v>156.66</v>
      </c>
      <c r="I190" t="s">
        <v>89</v>
      </c>
      <c r="J190" t="s">
        <v>92</v>
      </c>
      <c r="K190" t="s">
        <v>93</v>
      </c>
      <c r="L190" t="s">
        <v>45</v>
      </c>
      <c r="M190" t="s">
        <v>94</v>
      </c>
      <c r="N190" t="s">
        <v>95</v>
      </c>
      <c r="O190" t="str">
        <f>TEXT(orders[[#This Row],[OrderDate]],"mmm")</f>
        <v>Mar</v>
      </c>
      <c r="P190">
        <f>MONTH(orders[[#This Row],[OrderDate]])</f>
        <v>3</v>
      </c>
      <c r="Q190">
        <f>YEAR(orders[[#This Row],[OrderDate]])</f>
        <v>1995</v>
      </c>
    </row>
    <row r="191" spans="1:17" x14ac:dyDescent="0.3">
      <c r="A191">
        <v>10437</v>
      </c>
      <c r="B191" t="s">
        <v>663</v>
      </c>
      <c r="C191">
        <v>8</v>
      </c>
      <c r="D191" s="2">
        <v>34766</v>
      </c>
      <c r="E191" s="2">
        <v>34794</v>
      </c>
      <c r="F191" s="2">
        <v>34773</v>
      </c>
      <c r="G191">
        <v>1</v>
      </c>
      <c r="H191">
        <v>19.97</v>
      </c>
      <c r="I191" t="s">
        <v>664</v>
      </c>
      <c r="J191" t="s">
        <v>666</v>
      </c>
      <c r="K191" t="s">
        <v>667</v>
      </c>
      <c r="L191" t="s">
        <v>45</v>
      </c>
      <c r="M191" t="s">
        <v>668</v>
      </c>
      <c r="N191" t="s">
        <v>669</v>
      </c>
      <c r="O191" t="str">
        <f>TEXT(orders[[#This Row],[OrderDate]],"mmm")</f>
        <v>Mar</v>
      </c>
      <c r="P191">
        <f>MONTH(orders[[#This Row],[OrderDate]])</f>
        <v>3</v>
      </c>
      <c r="Q191">
        <f>YEAR(orders[[#This Row],[OrderDate]])</f>
        <v>1995</v>
      </c>
    </row>
    <row r="192" spans="1:17" x14ac:dyDescent="0.3">
      <c r="A192">
        <v>10438</v>
      </c>
      <c r="B192" t="s">
        <v>610</v>
      </c>
      <c r="C192">
        <v>3</v>
      </c>
      <c r="D192" s="2">
        <v>34767</v>
      </c>
      <c r="E192" s="2">
        <v>34795</v>
      </c>
      <c r="F192" s="2">
        <v>34775</v>
      </c>
      <c r="G192">
        <v>2</v>
      </c>
      <c r="H192">
        <v>8.24</v>
      </c>
      <c r="I192" t="s">
        <v>611</v>
      </c>
      <c r="J192" t="s">
        <v>613</v>
      </c>
      <c r="K192" t="s">
        <v>614</v>
      </c>
      <c r="L192" t="s">
        <v>45</v>
      </c>
      <c r="M192" t="s">
        <v>615</v>
      </c>
      <c r="N192" t="s">
        <v>47</v>
      </c>
      <c r="O192" t="str">
        <f>TEXT(orders[[#This Row],[OrderDate]],"mmm")</f>
        <v>Mar</v>
      </c>
      <c r="P192">
        <f>MONTH(orders[[#This Row],[OrderDate]])</f>
        <v>3</v>
      </c>
      <c r="Q192">
        <f>YEAR(orders[[#This Row],[OrderDate]])</f>
        <v>1995</v>
      </c>
    </row>
    <row r="193" spans="1:17" x14ac:dyDescent="0.3">
      <c r="A193">
        <v>10439</v>
      </c>
      <c r="B193" t="s">
        <v>419</v>
      </c>
      <c r="C193">
        <v>6</v>
      </c>
      <c r="D193" s="2">
        <v>34768</v>
      </c>
      <c r="E193" s="2">
        <v>34796</v>
      </c>
      <c r="F193" s="2">
        <v>34771</v>
      </c>
      <c r="G193">
        <v>3</v>
      </c>
      <c r="H193">
        <v>4.07</v>
      </c>
      <c r="I193" t="s">
        <v>420</v>
      </c>
      <c r="J193" t="s">
        <v>422</v>
      </c>
      <c r="K193" t="s">
        <v>423</v>
      </c>
      <c r="L193" t="s">
        <v>424</v>
      </c>
      <c r="M193" t="s">
        <v>425</v>
      </c>
      <c r="N193" t="s">
        <v>120</v>
      </c>
      <c r="O193" t="str">
        <f>TEXT(orders[[#This Row],[OrderDate]],"mmm")</f>
        <v>Mar</v>
      </c>
      <c r="P193">
        <f>MONTH(orders[[#This Row],[OrderDate]])</f>
        <v>3</v>
      </c>
      <c r="Q193">
        <f>YEAR(orders[[#This Row],[OrderDate]])</f>
        <v>1995</v>
      </c>
    </row>
    <row r="194" spans="1:17" x14ac:dyDescent="0.3">
      <c r="A194">
        <v>10440</v>
      </c>
      <c r="B194" t="s">
        <v>553</v>
      </c>
      <c r="C194">
        <v>4</v>
      </c>
      <c r="D194" s="2">
        <v>34771</v>
      </c>
      <c r="E194" s="2">
        <v>34799</v>
      </c>
      <c r="F194" s="2">
        <v>34789</v>
      </c>
      <c r="G194">
        <v>2</v>
      </c>
      <c r="H194">
        <v>86.53</v>
      </c>
      <c r="I194" t="s">
        <v>554</v>
      </c>
      <c r="J194" t="s">
        <v>556</v>
      </c>
      <c r="K194" t="s">
        <v>557</v>
      </c>
      <c r="L194" t="s">
        <v>558</v>
      </c>
      <c r="M194" t="s">
        <v>559</v>
      </c>
      <c r="N194" t="s">
        <v>280</v>
      </c>
      <c r="O194" t="str">
        <f>TEXT(orders[[#This Row],[OrderDate]],"mmm")</f>
        <v>Mar</v>
      </c>
      <c r="P194">
        <f>MONTH(orders[[#This Row],[OrderDate]])</f>
        <v>3</v>
      </c>
      <c r="Q194">
        <f>YEAR(orders[[#This Row],[OrderDate]])</f>
        <v>1995</v>
      </c>
    </row>
    <row r="195" spans="1:17" x14ac:dyDescent="0.3">
      <c r="A195">
        <v>10441</v>
      </c>
      <c r="B195" t="s">
        <v>445</v>
      </c>
      <c r="C195">
        <v>3</v>
      </c>
      <c r="D195" s="2">
        <v>34771</v>
      </c>
      <c r="E195" s="2">
        <v>34813</v>
      </c>
      <c r="F195" s="2">
        <v>34803</v>
      </c>
      <c r="G195">
        <v>2</v>
      </c>
      <c r="H195">
        <v>73.02</v>
      </c>
      <c r="I195" t="s">
        <v>446</v>
      </c>
      <c r="J195" t="s">
        <v>448</v>
      </c>
      <c r="K195" t="s">
        <v>449</v>
      </c>
      <c r="L195" t="s">
        <v>450</v>
      </c>
      <c r="M195" t="s">
        <v>451</v>
      </c>
      <c r="N195" t="s">
        <v>280</v>
      </c>
      <c r="O195" t="str">
        <f>TEXT(orders[[#This Row],[OrderDate]],"mmm")</f>
        <v>Mar</v>
      </c>
      <c r="P195">
        <f>MONTH(orders[[#This Row],[OrderDate]])</f>
        <v>3</v>
      </c>
      <c r="Q195">
        <f>YEAR(orders[[#This Row],[OrderDate]])</f>
        <v>1995</v>
      </c>
    </row>
    <row r="196" spans="1:17" x14ac:dyDescent="0.3">
      <c r="A196">
        <v>10442</v>
      </c>
      <c r="B196" t="s">
        <v>187</v>
      </c>
      <c r="C196">
        <v>3</v>
      </c>
      <c r="D196" s="2">
        <v>34772</v>
      </c>
      <c r="E196" s="2">
        <v>34800</v>
      </c>
      <c r="F196" s="2">
        <v>34779</v>
      </c>
      <c r="G196">
        <v>2</v>
      </c>
      <c r="H196">
        <v>47.94</v>
      </c>
      <c r="I196" t="s">
        <v>188</v>
      </c>
      <c r="J196" t="s">
        <v>191</v>
      </c>
      <c r="K196" t="s">
        <v>192</v>
      </c>
      <c r="L196" t="s">
        <v>45</v>
      </c>
      <c r="M196" t="s">
        <v>193</v>
      </c>
      <c r="N196" t="s">
        <v>194</v>
      </c>
      <c r="O196" t="str">
        <f>TEXT(orders[[#This Row],[OrderDate]],"mmm")</f>
        <v>Mar</v>
      </c>
      <c r="P196">
        <f>MONTH(orders[[#This Row],[OrderDate]])</f>
        <v>3</v>
      </c>
      <c r="Q196">
        <f>YEAR(orders[[#This Row],[OrderDate]])</f>
        <v>1995</v>
      </c>
    </row>
    <row r="197" spans="1:17" x14ac:dyDescent="0.3">
      <c r="A197">
        <v>10443</v>
      </c>
      <c r="B197" t="s">
        <v>519</v>
      </c>
      <c r="C197">
        <v>8</v>
      </c>
      <c r="D197" s="2">
        <v>34773</v>
      </c>
      <c r="E197" s="2">
        <v>34801</v>
      </c>
      <c r="F197" s="2">
        <v>34775</v>
      </c>
      <c r="G197">
        <v>1</v>
      </c>
      <c r="H197">
        <v>13.95</v>
      </c>
      <c r="I197" t="s">
        <v>520</v>
      </c>
      <c r="J197" t="s">
        <v>522</v>
      </c>
      <c r="K197" t="s">
        <v>523</v>
      </c>
      <c r="L197" t="s">
        <v>45</v>
      </c>
      <c r="M197" t="s">
        <v>524</v>
      </c>
      <c r="N197" t="s">
        <v>242</v>
      </c>
      <c r="O197" t="str">
        <f>TEXT(orders[[#This Row],[OrderDate]],"mmm")</f>
        <v>Mar</v>
      </c>
      <c r="P197">
        <f>MONTH(orders[[#This Row],[OrderDate]])</f>
        <v>3</v>
      </c>
      <c r="Q197">
        <f>YEAR(orders[[#This Row],[OrderDate]])</f>
        <v>1995</v>
      </c>
    </row>
    <row r="198" spans="1:17" x14ac:dyDescent="0.3">
      <c r="A198">
        <v>10444</v>
      </c>
      <c r="B198" t="s">
        <v>72</v>
      </c>
      <c r="C198">
        <v>3</v>
      </c>
      <c r="D198" s="2">
        <v>34773</v>
      </c>
      <c r="E198" s="2">
        <v>34801</v>
      </c>
      <c r="F198" s="2">
        <v>34782</v>
      </c>
      <c r="G198">
        <v>3</v>
      </c>
      <c r="H198">
        <v>3.5</v>
      </c>
      <c r="I198" t="s">
        <v>73</v>
      </c>
      <c r="J198" t="s">
        <v>76</v>
      </c>
      <c r="K198" t="s">
        <v>77</v>
      </c>
      <c r="L198" t="s">
        <v>45</v>
      </c>
      <c r="M198" t="s">
        <v>78</v>
      </c>
      <c r="N198" t="s">
        <v>79</v>
      </c>
      <c r="O198" t="str">
        <f>TEXT(orders[[#This Row],[OrderDate]],"mmm")</f>
        <v>Mar</v>
      </c>
      <c r="P198">
        <f>MONTH(orders[[#This Row],[OrderDate]])</f>
        <v>3</v>
      </c>
      <c r="Q198">
        <f>YEAR(orders[[#This Row],[OrderDate]])</f>
        <v>1995</v>
      </c>
    </row>
    <row r="199" spans="1:17" x14ac:dyDescent="0.3">
      <c r="A199">
        <v>10445</v>
      </c>
      <c r="B199" t="s">
        <v>72</v>
      </c>
      <c r="C199">
        <v>3</v>
      </c>
      <c r="D199" s="2">
        <v>34774</v>
      </c>
      <c r="E199" s="2">
        <v>34802</v>
      </c>
      <c r="F199" s="2">
        <v>34781</v>
      </c>
      <c r="G199">
        <v>1</v>
      </c>
      <c r="H199">
        <v>9.3000000000000007</v>
      </c>
      <c r="I199" t="s">
        <v>73</v>
      </c>
      <c r="J199" t="s">
        <v>76</v>
      </c>
      <c r="K199" t="s">
        <v>77</v>
      </c>
      <c r="L199" t="s">
        <v>45</v>
      </c>
      <c r="M199" t="s">
        <v>78</v>
      </c>
      <c r="N199" t="s">
        <v>79</v>
      </c>
      <c r="O199" t="str">
        <f>TEXT(orders[[#This Row],[OrderDate]],"mmm")</f>
        <v>Mar</v>
      </c>
      <c r="P199">
        <f>MONTH(orders[[#This Row],[OrderDate]])</f>
        <v>3</v>
      </c>
      <c r="Q199">
        <f>YEAR(orders[[#This Row],[OrderDate]])</f>
        <v>1995</v>
      </c>
    </row>
    <row r="200" spans="1:17" x14ac:dyDescent="0.3">
      <c r="A200">
        <v>10446</v>
      </c>
      <c r="B200" t="s">
        <v>610</v>
      </c>
      <c r="C200">
        <v>6</v>
      </c>
      <c r="D200" s="2">
        <v>34775</v>
      </c>
      <c r="E200" s="2">
        <v>34803</v>
      </c>
      <c r="F200" s="2">
        <v>34780</v>
      </c>
      <c r="G200">
        <v>1</v>
      </c>
      <c r="H200">
        <v>14.68</v>
      </c>
      <c r="I200" t="s">
        <v>611</v>
      </c>
      <c r="J200" t="s">
        <v>613</v>
      </c>
      <c r="K200" t="s">
        <v>614</v>
      </c>
      <c r="L200" t="s">
        <v>45</v>
      </c>
      <c r="M200" t="s">
        <v>615</v>
      </c>
      <c r="N200" t="s">
        <v>47</v>
      </c>
      <c r="O200" t="str">
        <f>TEXT(orders[[#This Row],[OrderDate]],"mmm")</f>
        <v>Mar</v>
      </c>
      <c r="P200">
        <f>MONTH(orders[[#This Row],[OrderDate]])</f>
        <v>3</v>
      </c>
      <c r="Q200">
        <f>YEAR(orders[[#This Row],[OrderDate]])</f>
        <v>1995</v>
      </c>
    </row>
    <row r="201" spans="1:17" x14ac:dyDescent="0.3">
      <c r="A201">
        <v>10447</v>
      </c>
      <c r="B201" t="s">
        <v>526</v>
      </c>
      <c r="C201">
        <v>4</v>
      </c>
      <c r="D201" s="2">
        <v>34775</v>
      </c>
      <c r="E201" s="2">
        <v>34803</v>
      </c>
      <c r="F201" s="2">
        <v>34796</v>
      </c>
      <c r="G201">
        <v>2</v>
      </c>
      <c r="H201">
        <v>68.66</v>
      </c>
      <c r="I201" t="s">
        <v>527</v>
      </c>
      <c r="J201" t="s">
        <v>529</v>
      </c>
      <c r="K201" t="s">
        <v>295</v>
      </c>
      <c r="L201" t="s">
        <v>296</v>
      </c>
      <c r="M201" t="s">
        <v>530</v>
      </c>
      <c r="N201" t="s">
        <v>159</v>
      </c>
      <c r="O201" t="str">
        <f>TEXT(orders[[#This Row],[OrderDate]],"mmm")</f>
        <v>Mar</v>
      </c>
      <c r="P201">
        <f>MONTH(orders[[#This Row],[OrderDate]])</f>
        <v>3</v>
      </c>
      <c r="Q201">
        <f>YEAR(orders[[#This Row],[OrderDate]])</f>
        <v>1995</v>
      </c>
    </row>
    <row r="202" spans="1:17" x14ac:dyDescent="0.3">
      <c r="A202">
        <v>10448</v>
      </c>
      <c r="B202" t="s">
        <v>505</v>
      </c>
      <c r="C202">
        <v>4</v>
      </c>
      <c r="D202" s="2">
        <v>34778</v>
      </c>
      <c r="E202" s="2">
        <v>34806</v>
      </c>
      <c r="F202" s="2">
        <v>34785</v>
      </c>
      <c r="G202">
        <v>2</v>
      </c>
      <c r="H202">
        <v>38.82</v>
      </c>
      <c r="I202" t="s">
        <v>506</v>
      </c>
      <c r="J202" t="s">
        <v>508</v>
      </c>
      <c r="K202" t="s">
        <v>133</v>
      </c>
      <c r="L202" t="s">
        <v>45</v>
      </c>
      <c r="M202" t="s">
        <v>134</v>
      </c>
      <c r="N202" t="s">
        <v>135</v>
      </c>
      <c r="O202" t="str">
        <f>TEXT(orders[[#This Row],[OrderDate]],"mmm")</f>
        <v>Mar</v>
      </c>
      <c r="P202">
        <f>MONTH(orders[[#This Row],[OrderDate]])</f>
        <v>3</v>
      </c>
      <c r="Q202">
        <f>YEAR(orders[[#This Row],[OrderDate]])</f>
        <v>1995</v>
      </c>
    </row>
    <row r="203" spans="1:17" x14ac:dyDescent="0.3">
      <c r="A203">
        <v>10449</v>
      </c>
      <c r="B203" t="s">
        <v>88</v>
      </c>
      <c r="C203">
        <v>3</v>
      </c>
      <c r="D203" s="2">
        <v>34779</v>
      </c>
      <c r="E203" s="2">
        <v>34807</v>
      </c>
      <c r="F203" s="2">
        <v>34788</v>
      </c>
      <c r="G203">
        <v>2</v>
      </c>
      <c r="H203">
        <v>53.3</v>
      </c>
      <c r="I203" t="s">
        <v>89</v>
      </c>
      <c r="J203" t="s">
        <v>92</v>
      </c>
      <c r="K203" t="s">
        <v>93</v>
      </c>
      <c r="L203" t="s">
        <v>45</v>
      </c>
      <c r="M203" t="s">
        <v>94</v>
      </c>
      <c r="N203" t="s">
        <v>95</v>
      </c>
      <c r="O203" t="str">
        <f>TEXT(orders[[#This Row],[OrderDate]],"mmm")</f>
        <v>Mar</v>
      </c>
      <c r="P203">
        <f>MONTH(orders[[#This Row],[OrderDate]])</f>
        <v>3</v>
      </c>
      <c r="Q203">
        <f>YEAR(orders[[#This Row],[OrderDate]])</f>
        <v>1995</v>
      </c>
    </row>
    <row r="204" spans="1:17" x14ac:dyDescent="0.3">
      <c r="A204">
        <v>10450</v>
      </c>
      <c r="B204" t="s">
        <v>642</v>
      </c>
      <c r="C204">
        <v>8</v>
      </c>
      <c r="D204" s="2">
        <v>34780</v>
      </c>
      <c r="E204" s="2">
        <v>34808</v>
      </c>
      <c r="F204" s="2">
        <v>34800</v>
      </c>
      <c r="G204">
        <v>2</v>
      </c>
      <c r="H204">
        <v>7.23</v>
      </c>
      <c r="I204" t="s">
        <v>643</v>
      </c>
      <c r="J204" t="s">
        <v>645</v>
      </c>
      <c r="K204" t="s">
        <v>646</v>
      </c>
      <c r="L204" t="s">
        <v>45</v>
      </c>
      <c r="M204" t="s">
        <v>647</v>
      </c>
      <c r="N204" t="s">
        <v>95</v>
      </c>
      <c r="O204" t="str">
        <f>TEXT(orders[[#This Row],[OrderDate]],"mmm")</f>
        <v>Mar</v>
      </c>
      <c r="P204">
        <f>MONTH(orders[[#This Row],[OrderDate]])</f>
        <v>3</v>
      </c>
      <c r="Q204">
        <f>YEAR(orders[[#This Row],[OrderDate]])</f>
        <v>1995</v>
      </c>
    </row>
    <row r="205" spans="1:17" x14ac:dyDescent="0.3">
      <c r="A205">
        <v>10451</v>
      </c>
      <c r="B205" t="s">
        <v>498</v>
      </c>
      <c r="C205">
        <v>4</v>
      </c>
      <c r="D205" s="2">
        <v>34780</v>
      </c>
      <c r="E205" s="2">
        <v>34794</v>
      </c>
      <c r="F205" s="2">
        <v>34801</v>
      </c>
      <c r="G205">
        <v>3</v>
      </c>
      <c r="H205">
        <v>189.09</v>
      </c>
      <c r="I205" t="s">
        <v>499</v>
      </c>
      <c r="J205" t="s">
        <v>501</v>
      </c>
      <c r="K205" t="s">
        <v>502</v>
      </c>
      <c r="L205" t="s">
        <v>45</v>
      </c>
      <c r="M205" t="s">
        <v>503</v>
      </c>
      <c r="N205" t="s">
        <v>47</v>
      </c>
      <c r="O205" t="str">
        <f>TEXT(orders[[#This Row],[OrderDate]],"mmm")</f>
        <v>Mar</v>
      </c>
      <c r="P205">
        <f>MONTH(orders[[#This Row],[OrderDate]])</f>
        <v>3</v>
      </c>
      <c r="Q205">
        <f>YEAR(orders[[#This Row],[OrderDate]])</f>
        <v>1995</v>
      </c>
    </row>
    <row r="206" spans="1:17" x14ac:dyDescent="0.3">
      <c r="A206">
        <v>10452</v>
      </c>
      <c r="B206" t="s">
        <v>553</v>
      </c>
      <c r="C206">
        <v>8</v>
      </c>
      <c r="D206" s="2">
        <v>34781</v>
      </c>
      <c r="E206" s="2">
        <v>34809</v>
      </c>
      <c r="F206" s="2">
        <v>34787</v>
      </c>
      <c r="G206">
        <v>1</v>
      </c>
      <c r="H206">
        <v>140.26</v>
      </c>
      <c r="I206" t="s">
        <v>554</v>
      </c>
      <c r="J206" t="s">
        <v>556</v>
      </c>
      <c r="K206" t="s">
        <v>557</v>
      </c>
      <c r="L206" t="s">
        <v>558</v>
      </c>
      <c r="M206" t="s">
        <v>559</v>
      </c>
      <c r="N206" t="s">
        <v>280</v>
      </c>
      <c r="O206" t="str">
        <f>TEXT(orders[[#This Row],[OrderDate]],"mmm")</f>
        <v>Mar</v>
      </c>
      <c r="P206">
        <f>MONTH(orders[[#This Row],[OrderDate]])</f>
        <v>3</v>
      </c>
      <c r="Q206">
        <f>YEAR(orders[[#This Row],[OrderDate]])</f>
        <v>1995</v>
      </c>
    </row>
    <row r="207" spans="1:17" x14ac:dyDescent="0.3">
      <c r="A207">
        <v>10453</v>
      </c>
      <c r="B207" t="s">
        <v>64</v>
      </c>
      <c r="C207">
        <v>1</v>
      </c>
      <c r="D207" s="2">
        <v>34782</v>
      </c>
      <c r="E207" s="2">
        <v>34810</v>
      </c>
      <c r="F207" s="2">
        <v>34787</v>
      </c>
      <c r="G207">
        <v>2</v>
      </c>
      <c r="H207">
        <v>25.36</v>
      </c>
      <c r="I207" t="s">
        <v>65</v>
      </c>
      <c r="J207" t="s">
        <v>795</v>
      </c>
      <c r="K207" t="s">
        <v>796</v>
      </c>
      <c r="L207" t="s">
        <v>797</v>
      </c>
      <c r="M207" t="s">
        <v>798</v>
      </c>
      <c r="N207" t="s">
        <v>70</v>
      </c>
      <c r="O207" t="str">
        <f>TEXT(orders[[#This Row],[OrderDate]],"mmm")</f>
        <v>Mar</v>
      </c>
      <c r="P207">
        <f>MONTH(orders[[#This Row],[OrderDate]])</f>
        <v>3</v>
      </c>
      <c r="Q207">
        <f>YEAR(orders[[#This Row],[OrderDate]])</f>
        <v>1995</v>
      </c>
    </row>
    <row r="208" spans="1:17" x14ac:dyDescent="0.3">
      <c r="A208">
        <v>10454</v>
      </c>
      <c r="B208" t="s">
        <v>344</v>
      </c>
      <c r="C208">
        <v>4</v>
      </c>
      <c r="D208" s="2">
        <v>34782</v>
      </c>
      <c r="E208" s="2">
        <v>34810</v>
      </c>
      <c r="F208" s="2">
        <v>34786</v>
      </c>
      <c r="G208">
        <v>3</v>
      </c>
      <c r="H208">
        <v>2.74</v>
      </c>
      <c r="I208" t="s">
        <v>345</v>
      </c>
      <c r="J208" t="s">
        <v>347</v>
      </c>
      <c r="K208" t="s">
        <v>348</v>
      </c>
      <c r="L208" t="s">
        <v>45</v>
      </c>
      <c r="M208" t="s">
        <v>349</v>
      </c>
      <c r="N208" t="s">
        <v>95</v>
      </c>
      <c r="O208" t="str">
        <f>TEXT(orders[[#This Row],[OrderDate]],"mmm")</f>
        <v>Mar</v>
      </c>
      <c r="P208">
        <f>MONTH(orders[[#This Row],[OrderDate]])</f>
        <v>3</v>
      </c>
      <c r="Q208">
        <f>YEAR(orders[[#This Row],[OrderDate]])</f>
        <v>1995</v>
      </c>
    </row>
    <row r="209" spans="1:17" x14ac:dyDescent="0.3">
      <c r="A209">
        <v>10455</v>
      </c>
      <c r="B209" t="s">
        <v>663</v>
      </c>
      <c r="C209">
        <v>8</v>
      </c>
      <c r="D209" s="2">
        <v>34785</v>
      </c>
      <c r="E209" s="2">
        <v>34827</v>
      </c>
      <c r="F209" s="2">
        <v>34792</v>
      </c>
      <c r="G209">
        <v>2</v>
      </c>
      <c r="H209">
        <v>180.45</v>
      </c>
      <c r="I209" t="s">
        <v>664</v>
      </c>
      <c r="J209" t="s">
        <v>666</v>
      </c>
      <c r="K209" t="s">
        <v>667</v>
      </c>
      <c r="L209" t="s">
        <v>45</v>
      </c>
      <c r="M209" t="s">
        <v>668</v>
      </c>
      <c r="N209" t="s">
        <v>669</v>
      </c>
      <c r="O209" t="str">
        <f>TEXT(orders[[#This Row],[OrderDate]],"mmm")</f>
        <v>Mar</v>
      </c>
      <c r="P209">
        <f>MONTH(orders[[#This Row],[OrderDate]])</f>
        <v>3</v>
      </c>
      <c r="Q209">
        <f>YEAR(orders[[#This Row],[OrderDate]])</f>
        <v>1995</v>
      </c>
    </row>
    <row r="210" spans="1:17" x14ac:dyDescent="0.3">
      <c r="A210">
        <v>10456</v>
      </c>
      <c r="B210" t="s">
        <v>330</v>
      </c>
      <c r="C210">
        <v>8</v>
      </c>
      <c r="D210" s="2">
        <v>34786</v>
      </c>
      <c r="E210" s="2">
        <v>34828</v>
      </c>
      <c r="F210" s="2">
        <v>34789</v>
      </c>
      <c r="G210">
        <v>2</v>
      </c>
      <c r="H210">
        <v>8.1199999999999992</v>
      </c>
      <c r="I210" t="s">
        <v>331</v>
      </c>
      <c r="J210" t="s">
        <v>333</v>
      </c>
      <c r="K210" t="s">
        <v>334</v>
      </c>
      <c r="L210" t="s">
        <v>45</v>
      </c>
      <c r="M210" t="s">
        <v>335</v>
      </c>
      <c r="N210" t="s">
        <v>47</v>
      </c>
      <c r="O210" t="str">
        <f>TEXT(orders[[#This Row],[OrderDate]],"mmm")</f>
        <v>Mar</v>
      </c>
      <c r="P210">
        <f>MONTH(orders[[#This Row],[OrderDate]])</f>
        <v>3</v>
      </c>
      <c r="Q210">
        <f>YEAR(orders[[#This Row],[OrderDate]])</f>
        <v>1995</v>
      </c>
    </row>
    <row r="211" spans="1:17" x14ac:dyDescent="0.3">
      <c r="A211">
        <v>10457</v>
      </c>
      <c r="B211" t="s">
        <v>330</v>
      </c>
      <c r="C211">
        <v>2</v>
      </c>
      <c r="D211" s="2">
        <v>34786</v>
      </c>
      <c r="E211" s="2">
        <v>34814</v>
      </c>
      <c r="F211" s="2">
        <v>34792</v>
      </c>
      <c r="G211">
        <v>1</v>
      </c>
      <c r="H211">
        <v>11.57</v>
      </c>
      <c r="I211" t="s">
        <v>331</v>
      </c>
      <c r="J211" t="s">
        <v>333</v>
      </c>
      <c r="K211" t="s">
        <v>334</v>
      </c>
      <c r="L211" t="s">
        <v>45</v>
      </c>
      <c r="M211" t="s">
        <v>335</v>
      </c>
      <c r="N211" t="s">
        <v>47</v>
      </c>
      <c r="O211" t="str">
        <f>TEXT(orders[[#This Row],[OrderDate]],"mmm")</f>
        <v>Mar</v>
      </c>
      <c r="P211">
        <f>MONTH(orders[[#This Row],[OrderDate]])</f>
        <v>3</v>
      </c>
      <c r="Q211">
        <f>YEAR(orders[[#This Row],[OrderDate]])</f>
        <v>1995</v>
      </c>
    </row>
    <row r="212" spans="1:17" x14ac:dyDescent="0.3">
      <c r="A212">
        <v>10458</v>
      </c>
      <c r="B212" t="s">
        <v>589</v>
      </c>
      <c r="C212">
        <v>7</v>
      </c>
      <c r="D212" s="2">
        <v>34787</v>
      </c>
      <c r="E212" s="2">
        <v>34815</v>
      </c>
      <c r="F212" s="2">
        <v>34793</v>
      </c>
      <c r="G212">
        <v>3</v>
      </c>
      <c r="H212">
        <v>147.06</v>
      </c>
      <c r="I212" t="s">
        <v>590</v>
      </c>
      <c r="J212" t="s">
        <v>592</v>
      </c>
      <c r="K212" t="s">
        <v>593</v>
      </c>
      <c r="L212" t="s">
        <v>45</v>
      </c>
      <c r="M212" t="s">
        <v>594</v>
      </c>
      <c r="N212" t="s">
        <v>417</v>
      </c>
      <c r="O212" t="str">
        <f>TEXT(orders[[#This Row],[OrderDate]],"mmm")</f>
        <v>Mar</v>
      </c>
      <c r="P212">
        <f>MONTH(orders[[#This Row],[OrderDate]])</f>
        <v>3</v>
      </c>
      <c r="Q212">
        <f>YEAR(orders[[#This Row],[OrderDate]])</f>
        <v>1995</v>
      </c>
    </row>
    <row r="213" spans="1:17" x14ac:dyDescent="0.3">
      <c r="A213">
        <v>10459</v>
      </c>
      <c r="B213" t="s">
        <v>642</v>
      </c>
      <c r="C213">
        <v>4</v>
      </c>
      <c r="D213" s="2">
        <v>34788</v>
      </c>
      <c r="E213" s="2">
        <v>34816</v>
      </c>
      <c r="F213" s="2">
        <v>34789</v>
      </c>
      <c r="G213">
        <v>2</v>
      </c>
      <c r="H213">
        <v>25.09</v>
      </c>
      <c r="I213" t="s">
        <v>643</v>
      </c>
      <c r="J213" t="s">
        <v>645</v>
      </c>
      <c r="K213" t="s">
        <v>646</v>
      </c>
      <c r="L213" t="s">
        <v>45</v>
      </c>
      <c r="M213" t="s">
        <v>647</v>
      </c>
      <c r="N213" t="s">
        <v>95</v>
      </c>
      <c r="O213" t="str">
        <f>TEXT(orders[[#This Row],[OrderDate]],"mmm")</f>
        <v>Mar</v>
      </c>
      <c r="P213">
        <f>MONTH(orders[[#This Row],[OrderDate]])</f>
        <v>3</v>
      </c>
      <c r="Q213">
        <f>YEAR(orders[[#This Row],[OrderDate]])</f>
        <v>1995</v>
      </c>
    </row>
    <row r="214" spans="1:17" x14ac:dyDescent="0.3">
      <c r="A214">
        <v>10460</v>
      </c>
      <c r="B214" t="s">
        <v>217</v>
      </c>
      <c r="C214">
        <v>8</v>
      </c>
      <c r="D214" s="2">
        <v>34789</v>
      </c>
      <c r="E214" s="2">
        <v>34817</v>
      </c>
      <c r="F214" s="2">
        <v>34792</v>
      </c>
      <c r="G214">
        <v>1</v>
      </c>
      <c r="H214">
        <v>16.27</v>
      </c>
      <c r="I214" t="s">
        <v>218</v>
      </c>
      <c r="J214" t="s">
        <v>220</v>
      </c>
      <c r="K214" t="s">
        <v>221</v>
      </c>
      <c r="L214" t="s">
        <v>45</v>
      </c>
      <c r="M214" t="s">
        <v>222</v>
      </c>
      <c r="N214" t="s">
        <v>79</v>
      </c>
      <c r="O214" t="str">
        <f>TEXT(orders[[#This Row],[OrderDate]],"mmm")</f>
        <v>Mar</v>
      </c>
      <c r="P214">
        <f>MONTH(orders[[#This Row],[OrderDate]])</f>
        <v>3</v>
      </c>
      <c r="Q214">
        <f>YEAR(orders[[#This Row],[OrderDate]])</f>
        <v>1995</v>
      </c>
    </row>
    <row r="215" spans="1:17" x14ac:dyDescent="0.3">
      <c r="A215">
        <v>10461</v>
      </c>
      <c r="B215" t="s">
        <v>381</v>
      </c>
      <c r="C215">
        <v>1</v>
      </c>
      <c r="D215" s="2">
        <v>34789</v>
      </c>
      <c r="E215" s="2">
        <v>34817</v>
      </c>
      <c r="F215" s="2">
        <v>34794</v>
      </c>
      <c r="G215">
        <v>3</v>
      </c>
      <c r="H215">
        <v>148.61000000000001</v>
      </c>
      <c r="I215" t="s">
        <v>382</v>
      </c>
      <c r="J215" t="s">
        <v>384</v>
      </c>
      <c r="K215" t="s">
        <v>385</v>
      </c>
      <c r="L215" t="s">
        <v>386</v>
      </c>
      <c r="M215" t="s">
        <v>387</v>
      </c>
      <c r="N215" t="s">
        <v>289</v>
      </c>
      <c r="O215" t="str">
        <f>TEXT(orders[[#This Row],[OrderDate]],"mmm")</f>
        <v>Mar</v>
      </c>
      <c r="P215">
        <f>MONTH(orders[[#This Row],[OrderDate]])</f>
        <v>3</v>
      </c>
      <c r="Q215">
        <f>YEAR(orders[[#This Row],[OrderDate]])</f>
        <v>1995</v>
      </c>
    </row>
    <row r="216" spans="1:17" x14ac:dyDescent="0.3">
      <c r="A216">
        <v>10462</v>
      </c>
      <c r="B216" t="s">
        <v>161</v>
      </c>
      <c r="C216">
        <v>2</v>
      </c>
      <c r="D216" s="2">
        <v>34792</v>
      </c>
      <c r="E216" s="2">
        <v>34820</v>
      </c>
      <c r="F216" s="2">
        <v>34807</v>
      </c>
      <c r="G216">
        <v>1</v>
      </c>
      <c r="H216">
        <v>6.17</v>
      </c>
      <c r="I216" t="s">
        <v>162</v>
      </c>
      <c r="J216" t="s">
        <v>164</v>
      </c>
      <c r="K216" t="s">
        <v>68</v>
      </c>
      <c r="L216" t="s">
        <v>45</v>
      </c>
      <c r="M216" t="s">
        <v>165</v>
      </c>
      <c r="N216" t="s">
        <v>70</v>
      </c>
      <c r="O216" t="str">
        <f>TEXT(orders[[#This Row],[OrderDate]],"mmm")</f>
        <v>Apr</v>
      </c>
      <c r="P216">
        <f>MONTH(orders[[#This Row],[OrderDate]])</f>
        <v>4</v>
      </c>
      <c r="Q216">
        <f>YEAR(orders[[#This Row],[OrderDate]])</f>
        <v>1995</v>
      </c>
    </row>
    <row r="217" spans="1:17" x14ac:dyDescent="0.3">
      <c r="A217">
        <v>10463</v>
      </c>
      <c r="B217" t="s">
        <v>589</v>
      </c>
      <c r="C217">
        <v>5</v>
      </c>
      <c r="D217" s="2">
        <v>34793</v>
      </c>
      <c r="E217" s="2">
        <v>34821</v>
      </c>
      <c r="F217" s="2">
        <v>34795</v>
      </c>
      <c r="G217">
        <v>3</v>
      </c>
      <c r="H217">
        <v>14.78</v>
      </c>
      <c r="I217" t="s">
        <v>590</v>
      </c>
      <c r="J217" t="s">
        <v>592</v>
      </c>
      <c r="K217" t="s">
        <v>593</v>
      </c>
      <c r="L217" t="s">
        <v>45</v>
      </c>
      <c r="M217" t="s">
        <v>594</v>
      </c>
      <c r="N217" t="s">
        <v>417</v>
      </c>
      <c r="O217" t="str">
        <f>TEXT(orders[[#This Row],[OrderDate]],"mmm")</f>
        <v>Apr</v>
      </c>
      <c r="P217">
        <f>MONTH(orders[[#This Row],[OrderDate]])</f>
        <v>4</v>
      </c>
      <c r="Q217">
        <f>YEAR(orders[[#This Row],[OrderDate]])</f>
        <v>1995</v>
      </c>
    </row>
    <row r="218" spans="1:17" x14ac:dyDescent="0.3">
      <c r="A218">
        <v>10464</v>
      </c>
      <c r="B218" t="s">
        <v>244</v>
      </c>
      <c r="C218">
        <v>4</v>
      </c>
      <c r="D218" s="2">
        <v>34793</v>
      </c>
      <c r="E218" s="2">
        <v>34821</v>
      </c>
      <c r="F218" s="2">
        <v>34803</v>
      </c>
      <c r="G218">
        <v>2</v>
      </c>
      <c r="H218">
        <v>89</v>
      </c>
      <c r="I218" t="s">
        <v>245</v>
      </c>
      <c r="J218" t="s">
        <v>247</v>
      </c>
      <c r="K218" t="s">
        <v>248</v>
      </c>
      <c r="L218" t="s">
        <v>45</v>
      </c>
      <c r="M218" t="s">
        <v>249</v>
      </c>
      <c r="N218" t="s">
        <v>250</v>
      </c>
      <c r="O218" t="str">
        <f>TEXT(orders[[#This Row],[OrderDate]],"mmm")</f>
        <v>Apr</v>
      </c>
      <c r="P218">
        <f>MONTH(orders[[#This Row],[OrderDate]])</f>
        <v>4</v>
      </c>
      <c r="Q218">
        <f>YEAR(orders[[#This Row],[OrderDate]])</f>
        <v>1995</v>
      </c>
    </row>
    <row r="219" spans="1:17" x14ac:dyDescent="0.3">
      <c r="A219">
        <v>10465</v>
      </c>
      <c r="B219" t="s">
        <v>635</v>
      </c>
      <c r="C219">
        <v>1</v>
      </c>
      <c r="D219" s="2">
        <v>34794</v>
      </c>
      <c r="E219" s="2">
        <v>34822</v>
      </c>
      <c r="F219" s="2">
        <v>34803</v>
      </c>
      <c r="G219">
        <v>3</v>
      </c>
      <c r="H219">
        <v>145.04</v>
      </c>
      <c r="I219" t="s">
        <v>636</v>
      </c>
      <c r="J219" t="s">
        <v>638</v>
      </c>
      <c r="K219" t="s">
        <v>639</v>
      </c>
      <c r="L219" t="s">
        <v>45</v>
      </c>
      <c r="M219" t="s">
        <v>640</v>
      </c>
      <c r="N219" t="s">
        <v>573</v>
      </c>
      <c r="O219" t="str">
        <f>TEXT(orders[[#This Row],[OrderDate]],"mmm")</f>
        <v>Apr</v>
      </c>
      <c r="P219">
        <f>MONTH(orders[[#This Row],[OrderDate]])</f>
        <v>4</v>
      </c>
      <c r="Q219">
        <f>YEAR(orders[[#This Row],[OrderDate]])</f>
        <v>1995</v>
      </c>
    </row>
    <row r="220" spans="1:17" x14ac:dyDescent="0.3">
      <c r="A220">
        <v>10466</v>
      </c>
      <c r="B220" t="s">
        <v>151</v>
      </c>
      <c r="C220">
        <v>4</v>
      </c>
      <c r="D220" s="2">
        <v>34795</v>
      </c>
      <c r="E220" s="2">
        <v>34823</v>
      </c>
      <c r="F220" s="2">
        <v>34802</v>
      </c>
      <c r="G220">
        <v>1</v>
      </c>
      <c r="H220">
        <v>11.93</v>
      </c>
      <c r="I220" t="s">
        <v>152</v>
      </c>
      <c r="J220" t="s">
        <v>155</v>
      </c>
      <c r="K220" t="s">
        <v>156</v>
      </c>
      <c r="L220" t="s">
        <v>157</v>
      </c>
      <c r="M220" t="s">
        <v>158</v>
      </c>
      <c r="N220" t="s">
        <v>159</v>
      </c>
      <c r="O220" t="str">
        <f>TEXT(orders[[#This Row],[OrderDate]],"mmm")</f>
        <v>Apr</v>
      </c>
      <c r="P220">
        <f>MONTH(orders[[#This Row],[OrderDate]])</f>
        <v>4</v>
      </c>
      <c r="Q220">
        <f>YEAR(orders[[#This Row],[OrderDate]])</f>
        <v>1995</v>
      </c>
    </row>
    <row r="221" spans="1:17" x14ac:dyDescent="0.3">
      <c r="A221">
        <v>10467</v>
      </c>
      <c r="B221" t="s">
        <v>404</v>
      </c>
      <c r="C221">
        <v>8</v>
      </c>
      <c r="D221" s="2">
        <v>34795</v>
      </c>
      <c r="E221" s="2">
        <v>34823</v>
      </c>
      <c r="F221" s="2">
        <v>34800</v>
      </c>
      <c r="G221">
        <v>2</v>
      </c>
      <c r="H221">
        <v>4.93</v>
      </c>
      <c r="I221" t="s">
        <v>405</v>
      </c>
      <c r="J221" t="s">
        <v>407</v>
      </c>
      <c r="K221" t="s">
        <v>408</v>
      </c>
      <c r="L221" t="s">
        <v>45</v>
      </c>
      <c r="M221" t="s">
        <v>409</v>
      </c>
      <c r="N221" t="s">
        <v>242</v>
      </c>
      <c r="O221" t="str">
        <f>TEXT(orders[[#This Row],[OrderDate]],"mmm")</f>
        <v>Apr</v>
      </c>
      <c r="P221">
        <f>MONTH(orders[[#This Row],[OrderDate]])</f>
        <v>4</v>
      </c>
      <c r="Q221">
        <f>YEAR(orders[[#This Row],[OrderDate]])</f>
        <v>1995</v>
      </c>
    </row>
    <row r="222" spans="1:17" x14ac:dyDescent="0.3">
      <c r="A222">
        <v>10468</v>
      </c>
      <c r="B222" t="s">
        <v>330</v>
      </c>
      <c r="C222">
        <v>3</v>
      </c>
      <c r="D222" s="2">
        <v>34796</v>
      </c>
      <c r="E222" s="2">
        <v>34824</v>
      </c>
      <c r="F222" s="2">
        <v>34801</v>
      </c>
      <c r="G222">
        <v>3</v>
      </c>
      <c r="H222">
        <v>44.12</v>
      </c>
      <c r="I222" t="s">
        <v>331</v>
      </c>
      <c r="J222" t="s">
        <v>333</v>
      </c>
      <c r="K222" t="s">
        <v>334</v>
      </c>
      <c r="L222" t="s">
        <v>45</v>
      </c>
      <c r="M222" t="s">
        <v>335</v>
      </c>
      <c r="N222" t="s">
        <v>47</v>
      </c>
      <c r="O222" t="str">
        <f>TEXT(orders[[#This Row],[OrderDate]],"mmm")</f>
        <v>Apr</v>
      </c>
      <c r="P222">
        <f>MONTH(orders[[#This Row],[OrderDate]])</f>
        <v>4</v>
      </c>
      <c r="Q222">
        <f>YEAR(orders[[#This Row],[OrderDate]])</f>
        <v>1995</v>
      </c>
    </row>
    <row r="223" spans="1:17" x14ac:dyDescent="0.3">
      <c r="A223">
        <v>10469</v>
      </c>
      <c r="B223" t="s">
        <v>678</v>
      </c>
      <c r="C223">
        <v>1</v>
      </c>
      <c r="D223" s="2">
        <v>34799</v>
      </c>
      <c r="E223" s="2">
        <v>34827</v>
      </c>
      <c r="F223" s="2">
        <v>34803</v>
      </c>
      <c r="G223">
        <v>1</v>
      </c>
      <c r="H223">
        <v>60.18</v>
      </c>
      <c r="I223" t="s">
        <v>679</v>
      </c>
      <c r="J223" t="s">
        <v>793</v>
      </c>
      <c r="K223" t="s">
        <v>682</v>
      </c>
      <c r="L223" t="s">
        <v>363</v>
      </c>
      <c r="M223" t="s">
        <v>794</v>
      </c>
      <c r="N223" t="s">
        <v>280</v>
      </c>
      <c r="O223" t="str">
        <f>TEXT(orders[[#This Row],[OrderDate]],"mmm")</f>
        <v>Apr</v>
      </c>
      <c r="P223">
        <f>MONTH(orders[[#This Row],[OrderDate]])</f>
        <v>4</v>
      </c>
      <c r="Q223">
        <f>YEAR(orders[[#This Row],[OrderDate]])</f>
        <v>1995</v>
      </c>
    </row>
    <row r="224" spans="1:17" x14ac:dyDescent="0.3">
      <c r="A224">
        <v>10470</v>
      </c>
      <c r="B224" t="s">
        <v>105</v>
      </c>
      <c r="C224">
        <v>4</v>
      </c>
      <c r="D224" s="2">
        <v>34800</v>
      </c>
      <c r="E224" s="2">
        <v>34828</v>
      </c>
      <c r="F224" s="2">
        <v>34803</v>
      </c>
      <c r="G224">
        <v>2</v>
      </c>
      <c r="H224">
        <v>64.56</v>
      </c>
      <c r="I224" t="s">
        <v>106</v>
      </c>
      <c r="J224" t="s">
        <v>108</v>
      </c>
      <c r="K224" t="s">
        <v>109</v>
      </c>
      <c r="L224" t="s">
        <v>45</v>
      </c>
      <c r="M224" t="s">
        <v>110</v>
      </c>
      <c r="N224" t="s">
        <v>95</v>
      </c>
      <c r="O224" t="str">
        <f>TEXT(orders[[#This Row],[OrderDate]],"mmm")</f>
        <v>Apr</v>
      </c>
      <c r="P224">
        <f>MONTH(orders[[#This Row],[OrderDate]])</f>
        <v>4</v>
      </c>
      <c r="Q224">
        <f>YEAR(orders[[#This Row],[OrderDate]])</f>
        <v>1995</v>
      </c>
    </row>
    <row r="225" spans="1:17" x14ac:dyDescent="0.3">
      <c r="A225">
        <v>10471</v>
      </c>
      <c r="B225" t="s">
        <v>122</v>
      </c>
      <c r="C225">
        <v>2</v>
      </c>
      <c r="D225" s="2">
        <v>34800</v>
      </c>
      <c r="E225" s="2">
        <v>34828</v>
      </c>
      <c r="F225" s="2">
        <v>34807</v>
      </c>
      <c r="G225">
        <v>3</v>
      </c>
      <c r="H225">
        <v>45.59</v>
      </c>
      <c r="I225" t="s">
        <v>123</v>
      </c>
      <c r="J225" t="s">
        <v>125</v>
      </c>
      <c r="K225" t="s">
        <v>68</v>
      </c>
      <c r="L225" t="s">
        <v>45</v>
      </c>
      <c r="M225" t="s">
        <v>126</v>
      </c>
      <c r="N225" t="s">
        <v>70</v>
      </c>
      <c r="O225" t="str">
        <f>TEXT(orders[[#This Row],[OrderDate]],"mmm")</f>
        <v>Apr</v>
      </c>
      <c r="P225">
        <f>MONTH(orders[[#This Row],[OrderDate]])</f>
        <v>4</v>
      </c>
      <c r="Q225">
        <f>YEAR(orders[[#This Row],[OrderDate]])</f>
        <v>1995</v>
      </c>
    </row>
    <row r="226" spans="1:17" x14ac:dyDescent="0.3">
      <c r="A226">
        <v>10472</v>
      </c>
      <c r="B226" t="s">
        <v>561</v>
      </c>
      <c r="C226">
        <v>8</v>
      </c>
      <c r="D226" s="2">
        <v>34801</v>
      </c>
      <c r="E226" s="2">
        <v>34829</v>
      </c>
      <c r="F226" s="2">
        <v>34808</v>
      </c>
      <c r="G226">
        <v>1</v>
      </c>
      <c r="H226">
        <v>4.2</v>
      </c>
      <c r="I226" t="s">
        <v>562</v>
      </c>
      <c r="J226" t="s">
        <v>564</v>
      </c>
      <c r="K226" t="s">
        <v>68</v>
      </c>
      <c r="L226" t="s">
        <v>45</v>
      </c>
      <c r="M226" t="s">
        <v>565</v>
      </c>
      <c r="N226" t="s">
        <v>70</v>
      </c>
      <c r="O226" t="str">
        <f>TEXT(orders[[#This Row],[OrderDate]],"mmm")</f>
        <v>Apr</v>
      </c>
      <c r="P226">
        <f>MONTH(orders[[#This Row],[OrderDate]])</f>
        <v>4</v>
      </c>
      <c r="Q226">
        <f>YEAR(orders[[#This Row],[OrderDate]])</f>
        <v>1995</v>
      </c>
    </row>
    <row r="227" spans="1:17" x14ac:dyDescent="0.3">
      <c r="A227">
        <v>10473</v>
      </c>
      <c r="B227" t="s">
        <v>322</v>
      </c>
      <c r="C227">
        <v>1</v>
      </c>
      <c r="D227" s="2">
        <v>34802</v>
      </c>
      <c r="E227" s="2">
        <v>34816</v>
      </c>
      <c r="F227" s="2">
        <v>34810</v>
      </c>
      <c r="G227">
        <v>3</v>
      </c>
      <c r="H227">
        <v>16.37</v>
      </c>
      <c r="I227" t="s">
        <v>323</v>
      </c>
      <c r="J227" t="s">
        <v>325</v>
      </c>
      <c r="K227" t="s">
        <v>326</v>
      </c>
      <c r="L227" t="s">
        <v>327</v>
      </c>
      <c r="M227" t="s">
        <v>328</v>
      </c>
      <c r="N227" t="s">
        <v>70</v>
      </c>
      <c r="O227" t="str">
        <f>TEXT(orders[[#This Row],[OrderDate]],"mmm")</f>
        <v>Apr</v>
      </c>
      <c r="P227">
        <f>MONTH(orders[[#This Row],[OrderDate]])</f>
        <v>4</v>
      </c>
      <c r="Q227">
        <f>YEAR(orders[[#This Row],[OrderDate]])</f>
        <v>1995</v>
      </c>
    </row>
    <row r="228" spans="1:17" x14ac:dyDescent="0.3">
      <c r="A228">
        <v>10474</v>
      </c>
      <c r="B228" t="s">
        <v>467</v>
      </c>
      <c r="C228">
        <v>5</v>
      </c>
      <c r="D228" s="2">
        <v>34802</v>
      </c>
      <c r="E228" s="2">
        <v>34830</v>
      </c>
      <c r="F228" s="2">
        <v>34810</v>
      </c>
      <c r="G228">
        <v>2</v>
      </c>
      <c r="H228">
        <v>83.49</v>
      </c>
      <c r="I228" t="s">
        <v>468</v>
      </c>
      <c r="J228" t="s">
        <v>470</v>
      </c>
      <c r="K228" t="s">
        <v>54</v>
      </c>
      <c r="L228" t="s">
        <v>45</v>
      </c>
      <c r="M228" t="s">
        <v>471</v>
      </c>
      <c r="N228" t="s">
        <v>56</v>
      </c>
      <c r="O228" t="str">
        <f>TEXT(orders[[#This Row],[OrderDate]],"mmm")</f>
        <v>Apr</v>
      </c>
      <c r="P228">
        <f>MONTH(orders[[#This Row],[OrderDate]])</f>
        <v>4</v>
      </c>
      <c r="Q228">
        <f>YEAR(orders[[#This Row],[OrderDate]])</f>
        <v>1995</v>
      </c>
    </row>
    <row r="229" spans="1:17" x14ac:dyDescent="0.3">
      <c r="A229">
        <v>10475</v>
      </c>
      <c r="B229" t="s">
        <v>589</v>
      </c>
      <c r="C229">
        <v>9</v>
      </c>
      <c r="D229" s="2">
        <v>34803</v>
      </c>
      <c r="E229" s="2">
        <v>34831</v>
      </c>
      <c r="F229" s="2">
        <v>34824</v>
      </c>
      <c r="G229">
        <v>1</v>
      </c>
      <c r="H229">
        <v>68.52</v>
      </c>
      <c r="I229" t="s">
        <v>590</v>
      </c>
      <c r="J229" t="s">
        <v>592</v>
      </c>
      <c r="K229" t="s">
        <v>593</v>
      </c>
      <c r="L229" t="s">
        <v>45</v>
      </c>
      <c r="M229" t="s">
        <v>594</v>
      </c>
      <c r="N229" t="s">
        <v>417</v>
      </c>
      <c r="O229" t="str">
        <f>TEXT(orders[[#This Row],[OrderDate]],"mmm")</f>
        <v>Apr</v>
      </c>
      <c r="P229">
        <f>MONTH(orders[[#This Row],[OrderDate]])</f>
        <v>4</v>
      </c>
      <c r="Q229">
        <f>YEAR(orders[[#This Row],[OrderDate]])</f>
        <v>1995</v>
      </c>
    </row>
    <row r="230" spans="1:17" x14ac:dyDescent="0.3">
      <c r="A230">
        <v>10476</v>
      </c>
      <c r="B230" t="s">
        <v>299</v>
      </c>
      <c r="C230">
        <v>8</v>
      </c>
      <c r="D230" s="2">
        <v>34806</v>
      </c>
      <c r="E230" s="2">
        <v>34834</v>
      </c>
      <c r="F230" s="2">
        <v>34813</v>
      </c>
      <c r="G230">
        <v>3</v>
      </c>
      <c r="H230">
        <v>4.41</v>
      </c>
      <c r="I230" t="s">
        <v>300</v>
      </c>
      <c r="J230" t="s">
        <v>302</v>
      </c>
      <c r="K230" t="s">
        <v>303</v>
      </c>
      <c r="L230" t="s">
        <v>304</v>
      </c>
      <c r="M230" t="s">
        <v>305</v>
      </c>
      <c r="N230" t="s">
        <v>289</v>
      </c>
      <c r="O230" t="str">
        <f>TEXT(orders[[#This Row],[OrderDate]],"mmm")</f>
        <v>Apr</v>
      </c>
      <c r="P230">
        <f>MONTH(orders[[#This Row],[OrderDate]])</f>
        <v>4</v>
      </c>
      <c r="Q230">
        <f>YEAR(orders[[#This Row],[OrderDate]])</f>
        <v>1995</v>
      </c>
    </row>
    <row r="231" spans="1:17" x14ac:dyDescent="0.3">
      <c r="A231">
        <v>10477</v>
      </c>
      <c r="B231" t="s">
        <v>480</v>
      </c>
      <c r="C231">
        <v>5</v>
      </c>
      <c r="D231" s="2">
        <v>34806</v>
      </c>
      <c r="E231" s="2">
        <v>34834</v>
      </c>
      <c r="F231" s="2">
        <v>34814</v>
      </c>
      <c r="G231">
        <v>2</v>
      </c>
      <c r="H231">
        <v>13.02</v>
      </c>
      <c r="I231" t="s">
        <v>481</v>
      </c>
      <c r="J231" t="s">
        <v>483</v>
      </c>
      <c r="K231" t="s">
        <v>248</v>
      </c>
      <c r="L231" t="s">
        <v>45</v>
      </c>
      <c r="M231" t="s">
        <v>484</v>
      </c>
      <c r="N231" t="s">
        <v>250</v>
      </c>
      <c r="O231" t="str">
        <f>TEXT(orders[[#This Row],[OrderDate]],"mmm")</f>
        <v>Apr</v>
      </c>
      <c r="P231">
        <f>MONTH(orders[[#This Row],[OrderDate]])</f>
        <v>4</v>
      </c>
      <c r="Q231">
        <f>YEAR(orders[[#This Row],[OrderDate]])</f>
        <v>1995</v>
      </c>
    </row>
    <row r="232" spans="1:17" x14ac:dyDescent="0.3">
      <c r="A232">
        <v>10478</v>
      </c>
      <c r="B232" t="s">
        <v>642</v>
      </c>
      <c r="C232">
        <v>2</v>
      </c>
      <c r="D232" s="2">
        <v>34807</v>
      </c>
      <c r="E232" s="2">
        <v>34821</v>
      </c>
      <c r="F232" s="2">
        <v>34815</v>
      </c>
      <c r="G232">
        <v>3</v>
      </c>
      <c r="H232">
        <v>4.8099999999999996</v>
      </c>
      <c r="I232" t="s">
        <v>643</v>
      </c>
      <c r="J232" t="s">
        <v>645</v>
      </c>
      <c r="K232" t="s">
        <v>646</v>
      </c>
      <c r="L232" t="s">
        <v>45</v>
      </c>
      <c r="M232" t="s">
        <v>647</v>
      </c>
      <c r="N232" t="s">
        <v>95</v>
      </c>
      <c r="O232" t="str">
        <f>TEXT(orders[[#This Row],[OrderDate]],"mmm")</f>
        <v>Apr</v>
      </c>
      <c r="P232">
        <f>MONTH(orders[[#This Row],[OrderDate]])</f>
        <v>4</v>
      </c>
      <c r="Q232">
        <f>YEAR(orders[[#This Row],[OrderDate]])</f>
        <v>1995</v>
      </c>
    </row>
    <row r="233" spans="1:17" x14ac:dyDescent="0.3">
      <c r="A233">
        <v>10479</v>
      </c>
      <c r="B233" t="s">
        <v>510</v>
      </c>
      <c r="C233">
        <v>3</v>
      </c>
      <c r="D233" s="2">
        <v>34808</v>
      </c>
      <c r="E233" s="2">
        <v>34836</v>
      </c>
      <c r="F233" s="2">
        <v>34810</v>
      </c>
      <c r="G233">
        <v>3</v>
      </c>
      <c r="H233">
        <v>708.95</v>
      </c>
      <c r="I233" t="s">
        <v>511</v>
      </c>
      <c r="J233" t="s">
        <v>514</v>
      </c>
      <c r="K233" t="s">
        <v>515</v>
      </c>
      <c r="L233" t="s">
        <v>516</v>
      </c>
      <c r="M233" t="s">
        <v>517</v>
      </c>
      <c r="N233" t="s">
        <v>280</v>
      </c>
      <c r="O233" t="str">
        <f>TEXT(orders[[#This Row],[OrderDate]],"mmm")</f>
        <v>Apr</v>
      </c>
      <c r="P233">
        <f>MONTH(orders[[#This Row],[OrderDate]])</f>
        <v>4</v>
      </c>
      <c r="Q233">
        <f>YEAR(orders[[#This Row],[OrderDate]])</f>
        <v>1995</v>
      </c>
    </row>
    <row r="234" spans="1:17" x14ac:dyDescent="0.3">
      <c r="A234">
        <v>10480</v>
      </c>
      <c r="B234" t="s">
        <v>209</v>
      </c>
      <c r="C234">
        <v>6</v>
      </c>
      <c r="D234" s="2">
        <v>34809</v>
      </c>
      <c r="E234" s="2">
        <v>34837</v>
      </c>
      <c r="F234" s="2">
        <v>34813</v>
      </c>
      <c r="G234">
        <v>2</v>
      </c>
      <c r="H234">
        <v>1.35</v>
      </c>
      <c r="I234" t="s">
        <v>210</v>
      </c>
      <c r="J234" t="s">
        <v>213</v>
      </c>
      <c r="K234" t="s">
        <v>214</v>
      </c>
      <c r="L234" t="s">
        <v>45</v>
      </c>
      <c r="M234" t="s">
        <v>215</v>
      </c>
      <c r="N234" t="s">
        <v>95</v>
      </c>
      <c r="O234" t="str">
        <f>TEXT(orders[[#This Row],[OrderDate]],"mmm")</f>
        <v>Apr</v>
      </c>
      <c r="P234">
        <f>MONTH(orders[[#This Row],[OrderDate]])</f>
        <v>4</v>
      </c>
      <c r="Q234">
        <f>YEAR(orders[[#This Row],[OrderDate]])</f>
        <v>1995</v>
      </c>
    </row>
    <row r="235" spans="1:17" x14ac:dyDescent="0.3">
      <c r="A235">
        <v>10481</v>
      </c>
      <c r="B235" t="s">
        <v>526</v>
      </c>
      <c r="C235">
        <v>8</v>
      </c>
      <c r="D235" s="2">
        <v>34809</v>
      </c>
      <c r="E235" s="2">
        <v>34837</v>
      </c>
      <c r="F235" s="2">
        <v>34814</v>
      </c>
      <c r="G235">
        <v>2</v>
      </c>
      <c r="H235">
        <v>64.33</v>
      </c>
      <c r="I235" t="s">
        <v>527</v>
      </c>
      <c r="J235" t="s">
        <v>529</v>
      </c>
      <c r="K235" t="s">
        <v>295</v>
      </c>
      <c r="L235" t="s">
        <v>296</v>
      </c>
      <c r="M235" t="s">
        <v>530</v>
      </c>
      <c r="N235" t="s">
        <v>159</v>
      </c>
      <c r="O235" t="str">
        <f>TEXT(orders[[#This Row],[OrderDate]],"mmm")</f>
        <v>Apr</v>
      </c>
      <c r="P235">
        <f>MONTH(orders[[#This Row],[OrderDate]])</f>
        <v>4</v>
      </c>
      <c r="Q235">
        <f>YEAR(orders[[#This Row],[OrderDate]])</f>
        <v>1995</v>
      </c>
    </row>
    <row r="236" spans="1:17" x14ac:dyDescent="0.3">
      <c r="A236">
        <v>10482</v>
      </c>
      <c r="B236" t="s">
        <v>358</v>
      </c>
      <c r="C236">
        <v>1</v>
      </c>
      <c r="D236" s="2">
        <v>34810</v>
      </c>
      <c r="E236" s="2">
        <v>34838</v>
      </c>
      <c r="F236" s="2">
        <v>34830</v>
      </c>
      <c r="G236">
        <v>3</v>
      </c>
      <c r="H236">
        <v>7.48</v>
      </c>
      <c r="I236" t="s">
        <v>359</v>
      </c>
      <c r="J236" t="s">
        <v>361</v>
      </c>
      <c r="K236" t="s">
        <v>362</v>
      </c>
      <c r="L236" t="s">
        <v>363</v>
      </c>
      <c r="M236" t="s">
        <v>364</v>
      </c>
      <c r="N236" t="s">
        <v>280</v>
      </c>
      <c r="O236" t="str">
        <f>TEXT(orders[[#This Row],[OrderDate]],"mmm")</f>
        <v>Apr</v>
      </c>
      <c r="P236">
        <f>MONTH(orders[[#This Row],[OrderDate]])</f>
        <v>4</v>
      </c>
      <c r="Q236">
        <f>YEAR(orders[[#This Row],[OrderDate]])</f>
        <v>1995</v>
      </c>
    </row>
    <row r="237" spans="1:17" x14ac:dyDescent="0.3">
      <c r="A237">
        <v>10483</v>
      </c>
      <c r="B237" t="s">
        <v>678</v>
      </c>
      <c r="C237">
        <v>7</v>
      </c>
      <c r="D237" s="2">
        <v>34813</v>
      </c>
      <c r="E237" s="2">
        <v>34841</v>
      </c>
      <c r="F237" s="2">
        <v>34845</v>
      </c>
      <c r="G237">
        <v>2</v>
      </c>
      <c r="H237">
        <v>15.28</v>
      </c>
      <c r="I237" t="s">
        <v>679</v>
      </c>
      <c r="J237" t="s">
        <v>793</v>
      </c>
      <c r="K237" t="s">
        <v>682</v>
      </c>
      <c r="L237" t="s">
        <v>363</v>
      </c>
      <c r="M237" t="s">
        <v>794</v>
      </c>
      <c r="N237" t="s">
        <v>280</v>
      </c>
      <c r="O237" t="str">
        <f>TEXT(orders[[#This Row],[OrderDate]],"mmm")</f>
        <v>Apr</v>
      </c>
      <c r="P237">
        <f>MONTH(orders[[#This Row],[OrderDate]])</f>
        <v>4</v>
      </c>
      <c r="Q237">
        <f>YEAR(orders[[#This Row],[OrderDate]])</f>
        <v>1995</v>
      </c>
    </row>
    <row r="238" spans="1:17" x14ac:dyDescent="0.3">
      <c r="A238">
        <v>10484</v>
      </c>
      <c r="B238" t="s">
        <v>122</v>
      </c>
      <c r="C238">
        <v>3</v>
      </c>
      <c r="D238" s="2">
        <v>34813</v>
      </c>
      <c r="E238" s="2">
        <v>34841</v>
      </c>
      <c r="F238" s="2">
        <v>34821</v>
      </c>
      <c r="G238">
        <v>3</v>
      </c>
      <c r="H238">
        <v>6.88</v>
      </c>
      <c r="I238" t="s">
        <v>123</v>
      </c>
      <c r="J238" t="s">
        <v>125</v>
      </c>
      <c r="K238" t="s">
        <v>68</v>
      </c>
      <c r="L238" t="s">
        <v>45</v>
      </c>
      <c r="M238" t="s">
        <v>126</v>
      </c>
      <c r="N238" t="s">
        <v>70</v>
      </c>
      <c r="O238" t="str">
        <f>TEXT(orders[[#This Row],[OrderDate]],"mmm")</f>
        <v>Apr</v>
      </c>
      <c r="P238">
        <f>MONTH(orders[[#This Row],[OrderDate]])</f>
        <v>4</v>
      </c>
      <c r="Q238">
        <f>YEAR(orders[[#This Row],[OrderDate]])</f>
        <v>1995</v>
      </c>
    </row>
    <row r="239" spans="1:17" x14ac:dyDescent="0.3">
      <c r="A239">
        <v>10485</v>
      </c>
      <c r="B239" t="s">
        <v>389</v>
      </c>
      <c r="C239">
        <v>4</v>
      </c>
      <c r="D239" s="2">
        <v>34814</v>
      </c>
      <c r="E239" s="2">
        <v>34828</v>
      </c>
      <c r="F239" s="2">
        <v>34820</v>
      </c>
      <c r="G239">
        <v>2</v>
      </c>
      <c r="H239">
        <v>64.45</v>
      </c>
      <c r="I239" t="s">
        <v>390</v>
      </c>
      <c r="J239" t="s">
        <v>392</v>
      </c>
      <c r="K239" t="s">
        <v>393</v>
      </c>
      <c r="L239" t="s">
        <v>394</v>
      </c>
      <c r="M239" t="s">
        <v>395</v>
      </c>
      <c r="N239" t="s">
        <v>289</v>
      </c>
      <c r="O239" t="str">
        <f>TEXT(orders[[#This Row],[OrderDate]],"mmm")</f>
        <v>Apr</v>
      </c>
      <c r="P239">
        <f>MONTH(orders[[#This Row],[OrderDate]])</f>
        <v>4</v>
      </c>
      <c r="Q239">
        <f>YEAR(orders[[#This Row],[OrderDate]])</f>
        <v>1995</v>
      </c>
    </row>
    <row r="240" spans="1:17" x14ac:dyDescent="0.3">
      <c r="A240">
        <v>10486</v>
      </c>
      <c r="B240" t="s">
        <v>299</v>
      </c>
      <c r="C240">
        <v>1</v>
      </c>
      <c r="D240" s="2">
        <v>34815</v>
      </c>
      <c r="E240" s="2">
        <v>34843</v>
      </c>
      <c r="F240" s="2">
        <v>34822</v>
      </c>
      <c r="G240">
        <v>2</v>
      </c>
      <c r="H240">
        <v>30.53</v>
      </c>
      <c r="I240" t="s">
        <v>300</v>
      </c>
      <c r="J240" t="s">
        <v>302</v>
      </c>
      <c r="K240" t="s">
        <v>303</v>
      </c>
      <c r="L240" t="s">
        <v>304</v>
      </c>
      <c r="M240" t="s">
        <v>305</v>
      </c>
      <c r="N240" t="s">
        <v>289</v>
      </c>
      <c r="O240" t="str">
        <f>TEXT(orders[[#This Row],[OrderDate]],"mmm")</f>
        <v>Apr</v>
      </c>
      <c r="P240">
        <f>MONTH(orders[[#This Row],[OrderDate]])</f>
        <v>4</v>
      </c>
      <c r="Q240">
        <f>YEAR(orders[[#This Row],[OrderDate]])</f>
        <v>1995</v>
      </c>
    </row>
    <row r="241" spans="1:17" x14ac:dyDescent="0.3">
      <c r="A241">
        <v>10487</v>
      </c>
      <c r="B241" t="s">
        <v>492</v>
      </c>
      <c r="C241">
        <v>2</v>
      </c>
      <c r="D241" s="2">
        <v>34815</v>
      </c>
      <c r="E241" s="2">
        <v>34843</v>
      </c>
      <c r="F241" s="2">
        <v>34817</v>
      </c>
      <c r="G241">
        <v>2</v>
      </c>
      <c r="H241">
        <v>71.069999999999993</v>
      </c>
      <c r="I241" t="s">
        <v>493</v>
      </c>
      <c r="J241" t="s">
        <v>495</v>
      </c>
      <c r="K241" t="s">
        <v>156</v>
      </c>
      <c r="L241" t="s">
        <v>157</v>
      </c>
      <c r="M241" t="s">
        <v>496</v>
      </c>
      <c r="N241" t="s">
        <v>159</v>
      </c>
      <c r="O241" t="str">
        <f>TEXT(orders[[#This Row],[OrderDate]],"mmm")</f>
        <v>Apr</v>
      </c>
      <c r="P241">
        <f>MONTH(orders[[#This Row],[OrderDate]])</f>
        <v>4</v>
      </c>
      <c r="Q241">
        <f>YEAR(orders[[#This Row],[OrderDate]])</f>
        <v>1995</v>
      </c>
    </row>
    <row r="242" spans="1:17" x14ac:dyDescent="0.3">
      <c r="A242">
        <v>10488</v>
      </c>
      <c r="B242" t="s">
        <v>224</v>
      </c>
      <c r="C242">
        <v>8</v>
      </c>
      <c r="D242" s="2">
        <v>34816</v>
      </c>
      <c r="E242" s="2">
        <v>34844</v>
      </c>
      <c r="F242" s="2">
        <v>34822</v>
      </c>
      <c r="G242">
        <v>2</v>
      </c>
      <c r="H242">
        <v>4.93</v>
      </c>
      <c r="I242" t="s">
        <v>225</v>
      </c>
      <c r="J242" t="s">
        <v>227</v>
      </c>
      <c r="K242" t="s">
        <v>228</v>
      </c>
      <c r="L242" t="s">
        <v>45</v>
      </c>
      <c r="M242" t="s">
        <v>229</v>
      </c>
      <c r="N242" t="s">
        <v>47</v>
      </c>
      <c r="O242" t="str">
        <f>TEXT(orders[[#This Row],[OrderDate]],"mmm")</f>
        <v>Apr</v>
      </c>
      <c r="P242">
        <f>MONTH(orders[[#This Row],[OrderDate]])</f>
        <v>4</v>
      </c>
      <c r="Q242">
        <f>YEAR(orders[[#This Row],[OrderDate]])</f>
        <v>1995</v>
      </c>
    </row>
    <row r="243" spans="1:17" x14ac:dyDescent="0.3">
      <c r="A243">
        <v>10489</v>
      </c>
      <c r="B243" t="s">
        <v>473</v>
      </c>
      <c r="C243">
        <v>6</v>
      </c>
      <c r="D243" s="2">
        <v>34817</v>
      </c>
      <c r="E243" s="2">
        <v>34845</v>
      </c>
      <c r="F243" s="2">
        <v>34829</v>
      </c>
      <c r="G243">
        <v>2</v>
      </c>
      <c r="H243">
        <v>5.29</v>
      </c>
      <c r="I243" t="s">
        <v>474</v>
      </c>
      <c r="J243" t="s">
        <v>476</v>
      </c>
      <c r="K243" t="s">
        <v>477</v>
      </c>
      <c r="L243" t="s">
        <v>45</v>
      </c>
      <c r="M243" t="s">
        <v>478</v>
      </c>
      <c r="N243" t="s">
        <v>194</v>
      </c>
      <c r="O243" t="str">
        <f>TEXT(orders[[#This Row],[OrderDate]],"mmm")</f>
        <v>Apr</v>
      </c>
      <c r="P243">
        <f>MONTH(orders[[#This Row],[OrderDate]])</f>
        <v>4</v>
      </c>
      <c r="Q243">
        <f>YEAR(orders[[#This Row],[OrderDate]])</f>
        <v>1995</v>
      </c>
    </row>
    <row r="244" spans="1:17" x14ac:dyDescent="0.3">
      <c r="A244">
        <v>10490</v>
      </c>
      <c r="B244" t="s">
        <v>299</v>
      </c>
      <c r="C244">
        <v>7</v>
      </c>
      <c r="D244" s="2">
        <v>34820</v>
      </c>
      <c r="E244" s="2">
        <v>34848</v>
      </c>
      <c r="F244" s="2">
        <v>34823</v>
      </c>
      <c r="G244">
        <v>2</v>
      </c>
      <c r="H244">
        <v>210.19</v>
      </c>
      <c r="I244" t="s">
        <v>300</v>
      </c>
      <c r="J244" t="s">
        <v>302</v>
      </c>
      <c r="K244" t="s">
        <v>303</v>
      </c>
      <c r="L244" t="s">
        <v>304</v>
      </c>
      <c r="M244" t="s">
        <v>305</v>
      </c>
      <c r="N244" t="s">
        <v>289</v>
      </c>
      <c r="O244" t="str">
        <f>TEXT(orders[[#This Row],[OrderDate]],"mmm")</f>
        <v>May</v>
      </c>
      <c r="P244">
        <f>MONTH(orders[[#This Row],[OrderDate]])</f>
        <v>5</v>
      </c>
      <c r="Q244">
        <f>YEAR(orders[[#This Row],[OrderDate]])</f>
        <v>1995</v>
      </c>
    </row>
    <row r="245" spans="1:17" x14ac:dyDescent="0.3">
      <c r="A245">
        <v>10491</v>
      </c>
      <c r="B245" t="s">
        <v>244</v>
      </c>
      <c r="C245">
        <v>8</v>
      </c>
      <c r="D245" s="2">
        <v>34820</v>
      </c>
      <c r="E245" s="2">
        <v>34848</v>
      </c>
      <c r="F245" s="2">
        <v>34828</v>
      </c>
      <c r="G245">
        <v>3</v>
      </c>
      <c r="H245">
        <v>16.96</v>
      </c>
      <c r="I245" t="s">
        <v>245</v>
      </c>
      <c r="J245" t="s">
        <v>247</v>
      </c>
      <c r="K245" t="s">
        <v>248</v>
      </c>
      <c r="L245" t="s">
        <v>45</v>
      </c>
      <c r="M245" t="s">
        <v>249</v>
      </c>
      <c r="N245" t="s">
        <v>250</v>
      </c>
      <c r="O245" t="str">
        <f>TEXT(orders[[#This Row],[OrderDate]],"mmm")</f>
        <v>May</v>
      </c>
      <c r="P245">
        <f>MONTH(orders[[#This Row],[OrderDate]])</f>
        <v>5</v>
      </c>
      <c r="Q245">
        <f>YEAR(orders[[#This Row],[OrderDate]])</f>
        <v>1995</v>
      </c>
    </row>
    <row r="246" spans="1:17" x14ac:dyDescent="0.3">
      <c r="A246">
        <v>10492</v>
      </c>
      <c r="B246" t="s">
        <v>112</v>
      </c>
      <c r="C246">
        <v>3</v>
      </c>
      <c r="D246" s="2">
        <v>34821</v>
      </c>
      <c r="E246" s="2">
        <v>34849</v>
      </c>
      <c r="F246" s="2">
        <v>34831</v>
      </c>
      <c r="G246">
        <v>1</v>
      </c>
      <c r="H246">
        <v>62.89</v>
      </c>
      <c r="I246" t="s">
        <v>113</v>
      </c>
      <c r="J246" t="s">
        <v>116</v>
      </c>
      <c r="K246" t="s">
        <v>117</v>
      </c>
      <c r="L246" t="s">
        <v>118</v>
      </c>
      <c r="M246" t="s">
        <v>119</v>
      </c>
      <c r="N246" t="s">
        <v>120</v>
      </c>
      <c r="O246" t="str">
        <f>TEXT(orders[[#This Row],[OrderDate]],"mmm")</f>
        <v>May</v>
      </c>
      <c r="P246">
        <f>MONTH(orders[[#This Row],[OrderDate]])</f>
        <v>5</v>
      </c>
      <c r="Q246">
        <f>YEAR(orders[[#This Row],[OrderDate]])</f>
        <v>1995</v>
      </c>
    </row>
    <row r="247" spans="1:17" x14ac:dyDescent="0.3">
      <c r="A247">
        <v>10493</v>
      </c>
      <c r="B247" t="s">
        <v>344</v>
      </c>
      <c r="C247">
        <v>4</v>
      </c>
      <c r="D247" s="2">
        <v>34822</v>
      </c>
      <c r="E247" s="2">
        <v>34850</v>
      </c>
      <c r="F247" s="2">
        <v>34830</v>
      </c>
      <c r="G247">
        <v>3</v>
      </c>
      <c r="H247">
        <v>10.64</v>
      </c>
      <c r="I247" t="s">
        <v>345</v>
      </c>
      <c r="J247" t="s">
        <v>347</v>
      </c>
      <c r="K247" t="s">
        <v>348</v>
      </c>
      <c r="L247" t="s">
        <v>45</v>
      </c>
      <c r="M247" t="s">
        <v>349</v>
      </c>
      <c r="N247" t="s">
        <v>95</v>
      </c>
      <c r="O247" t="str">
        <f>TEXT(orders[[#This Row],[OrderDate]],"mmm")</f>
        <v>May</v>
      </c>
      <c r="P247">
        <f>MONTH(orders[[#This Row],[OrderDate]])</f>
        <v>5</v>
      </c>
      <c r="Q247">
        <f>YEAR(orders[[#This Row],[OrderDate]])</f>
        <v>1995</v>
      </c>
    </row>
    <row r="248" spans="1:17" x14ac:dyDescent="0.3">
      <c r="A248">
        <v>10494</v>
      </c>
      <c r="B248" t="s">
        <v>151</v>
      </c>
      <c r="C248">
        <v>4</v>
      </c>
      <c r="D248" s="2">
        <v>34822</v>
      </c>
      <c r="E248" s="2">
        <v>34850</v>
      </c>
      <c r="F248" s="2">
        <v>34829</v>
      </c>
      <c r="G248">
        <v>2</v>
      </c>
      <c r="H248">
        <v>65.989999999999995</v>
      </c>
      <c r="I248" t="s">
        <v>152</v>
      </c>
      <c r="J248" t="s">
        <v>155</v>
      </c>
      <c r="K248" t="s">
        <v>156</v>
      </c>
      <c r="L248" t="s">
        <v>157</v>
      </c>
      <c r="M248" t="s">
        <v>158</v>
      </c>
      <c r="N248" t="s">
        <v>159</v>
      </c>
      <c r="O248" t="str">
        <f>TEXT(orders[[#This Row],[OrderDate]],"mmm")</f>
        <v>May</v>
      </c>
      <c r="P248">
        <f>MONTH(orders[[#This Row],[OrderDate]])</f>
        <v>5</v>
      </c>
      <c r="Q248">
        <f>YEAR(orders[[#This Row],[OrderDate]])</f>
        <v>1995</v>
      </c>
    </row>
    <row r="249" spans="1:17" x14ac:dyDescent="0.3">
      <c r="A249">
        <v>10495</v>
      </c>
      <c r="B249" t="s">
        <v>351</v>
      </c>
      <c r="C249">
        <v>3</v>
      </c>
      <c r="D249" s="2">
        <v>34823</v>
      </c>
      <c r="E249" s="2">
        <v>34851</v>
      </c>
      <c r="F249" s="2">
        <v>34831</v>
      </c>
      <c r="G249">
        <v>3</v>
      </c>
      <c r="H249">
        <v>4.6500000000000004</v>
      </c>
      <c r="I249" t="s">
        <v>352</v>
      </c>
      <c r="J249" t="s">
        <v>802</v>
      </c>
      <c r="K249" t="s">
        <v>355</v>
      </c>
      <c r="L249" t="s">
        <v>118</v>
      </c>
      <c r="M249" t="s">
        <v>356</v>
      </c>
      <c r="N249" t="s">
        <v>120</v>
      </c>
      <c r="O249" t="str">
        <f>TEXT(orders[[#This Row],[OrderDate]],"mmm")</f>
        <v>May</v>
      </c>
      <c r="P249">
        <f>MONTH(orders[[#This Row],[OrderDate]])</f>
        <v>5</v>
      </c>
      <c r="Q249">
        <f>YEAR(orders[[#This Row],[OrderDate]])</f>
        <v>1995</v>
      </c>
    </row>
    <row r="250" spans="1:17" x14ac:dyDescent="0.3">
      <c r="A250">
        <v>10496</v>
      </c>
      <c r="B250" t="s">
        <v>622</v>
      </c>
      <c r="C250">
        <v>7</v>
      </c>
      <c r="D250" s="2">
        <v>34824</v>
      </c>
      <c r="E250" s="2">
        <v>34852</v>
      </c>
      <c r="F250" s="2">
        <v>34827</v>
      </c>
      <c r="G250">
        <v>2</v>
      </c>
      <c r="H250">
        <v>46.77</v>
      </c>
      <c r="I250" t="s">
        <v>623</v>
      </c>
      <c r="J250" t="s">
        <v>625</v>
      </c>
      <c r="K250" t="s">
        <v>156</v>
      </c>
      <c r="L250" t="s">
        <v>157</v>
      </c>
      <c r="M250" t="s">
        <v>626</v>
      </c>
      <c r="N250" t="s">
        <v>159</v>
      </c>
      <c r="O250" t="str">
        <f>TEXT(orders[[#This Row],[OrderDate]],"mmm")</f>
        <v>May</v>
      </c>
      <c r="P250">
        <f>MONTH(orders[[#This Row],[OrderDate]])</f>
        <v>5</v>
      </c>
      <c r="Q250">
        <f>YEAR(orders[[#This Row],[OrderDate]])</f>
        <v>1995</v>
      </c>
    </row>
    <row r="251" spans="1:17" x14ac:dyDescent="0.3">
      <c r="A251">
        <v>10497</v>
      </c>
      <c r="B251" t="s">
        <v>366</v>
      </c>
      <c r="C251">
        <v>7</v>
      </c>
      <c r="D251" s="2">
        <v>34824</v>
      </c>
      <c r="E251" s="2">
        <v>34852</v>
      </c>
      <c r="F251" s="2">
        <v>34827</v>
      </c>
      <c r="G251">
        <v>1</v>
      </c>
      <c r="H251">
        <v>36.21</v>
      </c>
      <c r="I251" t="s">
        <v>367</v>
      </c>
      <c r="J251" t="s">
        <v>369</v>
      </c>
      <c r="K251" t="s">
        <v>370</v>
      </c>
      <c r="L251" t="s">
        <v>45</v>
      </c>
      <c r="M251" t="s">
        <v>371</v>
      </c>
      <c r="N251" t="s">
        <v>47</v>
      </c>
      <c r="O251" t="str">
        <f>TEXT(orders[[#This Row],[OrderDate]],"mmm")</f>
        <v>May</v>
      </c>
      <c r="P251">
        <f>MONTH(orders[[#This Row],[OrderDate]])</f>
        <v>5</v>
      </c>
      <c r="Q251">
        <f>YEAR(orders[[#This Row],[OrderDate]])</f>
        <v>1995</v>
      </c>
    </row>
    <row r="252" spans="1:17" x14ac:dyDescent="0.3">
      <c r="A252">
        <v>10498</v>
      </c>
      <c r="B252" t="s">
        <v>299</v>
      </c>
      <c r="C252">
        <v>8</v>
      </c>
      <c r="D252" s="2">
        <v>34827</v>
      </c>
      <c r="E252" s="2">
        <v>34855</v>
      </c>
      <c r="F252" s="2">
        <v>34831</v>
      </c>
      <c r="G252">
        <v>2</v>
      </c>
      <c r="H252">
        <v>29.75</v>
      </c>
      <c r="I252" t="s">
        <v>300</v>
      </c>
      <c r="J252" t="s">
        <v>302</v>
      </c>
      <c r="K252" t="s">
        <v>303</v>
      </c>
      <c r="L252" t="s">
        <v>304</v>
      </c>
      <c r="M252" t="s">
        <v>305</v>
      </c>
      <c r="N252" t="s">
        <v>289</v>
      </c>
      <c r="O252" t="str">
        <f>TEXT(orders[[#This Row],[OrderDate]],"mmm")</f>
        <v>May</v>
      </c>
      <c r="P252">
        <f>MONTH(orders[[#This Row],[OrderDate]])</f>
        <v>5</v>
      </c>
      <c r="Q252">
        <f>YEAR(orders[[#This Row],[OrderDate]])</f>
        <v>1995</v>
      </c>
    </row>
    <row r="253" spans="1:17" x14ac:dyDescent="0.3">
      <c r="A253">
        <v>10499</v>
      </c>
      <c r="B253" t="s">
        <v>381</v>
      </c>
      <c r="C253">
        <v>4</v>
      </c>
      <c r="D253" s="2">
        <v>34828</v>
      </c>
      <c r="E253" s="2">
        <v>34856</v>
      </c>
      <c r="F253" s="2">
        <v>34836</v>
      </c>
      <c r="G253">
        <v>2</v>
      </c>
      <c r="H253">
        <v>102.02</v>
      </c>
      <c r="I253" t="s">
        <v>382</v>
      </c>
      <c r="J253" t="s">
        <v>384</v>
      </c>
      <c r="K253" t="s">
        <v>385</v>
      </c>
      <c r="L253" t="s">
        <v>386</v>
      </c>
      <c r="M253" t="s">
        <v>387</v>
      </c>
      <c r="N253" t="s">
        <v>289</v>
      </c>
      <c r="O253" t="str">
        <f>TEXT(orders[[#This Row],[OrderDate]],"mmm")</f>
        <v>May</v>
      </c>
      <c r="P253">
        <f>MONTH(orders[[#This Row],[OrderDate]])</f>
        <v>5</v>
      </c>
      <c r="Q253">
        <f>YEAR(orders[[#This Row],[OrderDate]])</f>
        <v>1995</v>
      </c>
    </row>
    <row r="254" spans="1:17" x14ac:dyDescent="0.3">
      <c r="A254">
        <v>10500</v>
      </c>
      <c r="B254" t="s">
        <v>344</v>
      </c>
      <c r="C254">
        <v>6</v>
      </c>
      <c r="D254" s="2">
        <v>34829</v>
      </c>
      <c r="E254" s="2">
        <v>34857</v>
      </c>
      <c r="F254" s="2">
        <v>34837</v>
      </c>
      <c r="G254">
        <v>1</v>
      </c>
      <c r="H254">
        <v>42.68</v>
      </c>
      <c r="I254" t="s">
        <v>345</v>
      </c>
      <c r="J254" t="s">
        <v>347</v>
      </c>
      <c r="K254" t="s">
        <v>348</v>
      </c>
      <c r="L254" t="s">
        <v>45</v>
      </c>
      <c r="M254" t="s">
        <v>349</v>
      </c>
      <c r="N254" t="s">
        <v>95</v>
      </c>
      <c r="O254" t="str">
        <f>TEXT(orders[[#This Row],[OrderDate]],"mmm")</f>
        <v>May</v>
      </c>
      <c r="P254">
        <f>MONTH(orders[[#This Row],[OrderDate]])</f>
        <v>5</v>
      </c>
      <c r="Q254">
        <f>YEAR(orders[[#This Row],[OrderDate]])</f>
        <v>1995</v>
      </c>
    </row>
    <row r="255" spans="1:17" x14ac:dyDescent="0.3">
      <c r="A255">
        <v>10501</v>
      </c>
      <c r="B255" t="s">
        <v>81</v>
      </c>
      <c r="C255">
        <v>9</v>
      </c>
      <c r="D255" s="2">
        <v>34829</v>
      </c>
      <c r="E255" s="2">
        <v>34857</v>
      </c>
      <c r="F255" s="2">
        <v>34836</v>
      </c>
      <c r="G255">
        <v>3</v>
      </c>
      <c r="H255">
        <v>8.85</v>
      </c>
      <c r="I255" t="s">
        <v>82</v>
      </c>
      <c r="J255" t="s">
        <v>84</v>
      </c>
      <c r="K255" t="s">
        <v>85</v>
      </c>
      <c r="L255" t="s">
        <v>45</v>
      </c>
      <c r="M255" t="s">
        <v>86</v>
      </c>
      <c r="N255" t="s">
        <v>47</v>
      </c>
      <c r="O255" t="str">
        <f>TEXT(orders[[#This Row],[OrderDate]],"mmm")</f>
        <v>May</v>
      </c>
      <c r="P255">
        <f>MONTH(orders[[#This Row],[OrderDate]])</f>
        <v>5</v>
      </c>
      <c r="Q255">
        <f>YEAR(orders[[#This Row],[OrderDate]])</f>
        <v>1995</v>
      </c>
    </row>
    <row r="256" spans="1:17" x14ac:dyDescent="0.3">
      <c r="A256">
        <v>10502</v>
      </c>
      <c r="B256" t="s">
        <v>467</v>
      </c>
      <c r="C256">
        <v>2</v>
      </c>
      <c r="D256" s="2">
        <v>34830</v>
      </c>
      <c r="E256" s="2">
        <v>34858</v>
      </c>
      <c r="F256" s="2">
        <v>34849</v>
      </c>
      <c r="G256">
        <v>1</v>
      </c>
      <c r="H256">
        <v>69.319999999999993</v>
      </c>
      <c r="I256" t="s">
        <v>468</v>
      </c>
      <c r="J256" t="s">
        <v>470</v>
      </c>
      <c r="K256" t="s">
        <v>54</v>
      </c>
      <c r="L256" t="s">
        <v>45</v>
      </c>
      <c r="M256" t="s">
        <v>471</v>
      </c>
      <c r="N256" t="s">
        <v>56</v>
      </c>
      <c r="O256" t="str">
        <f>TEXT(orders[[#This Row],[OrderDate]],"mmm")</f>
        <v>May</v>
      </c>
      <c r="P256">
        <f>MONTH(orders[[#This Row],[OrderDate]])</f>
        <v>5</v>
      </c>
      <c r="Q256">
        <f>YEAR(orders[[#This Row],[OrderDate]])</f>
        <v>1995</v>
      </c>
    </row>
    <row r="257" spans="1:17" x14ac:dyDescent="0.3">
      <c r="A257">
        <v>10503</v>
      </c>
      <c r="B257" t="s">
        <v>314</v>
      </c>
      <c r="C257">
        <v>6</v>
      </c>
      <c r="D257" s="2">
        <v>34831</v>
      </c>
      <c r="E257" s="2">
        <v>34859</v>
      </c>
      <c r="F257" s="2">
        <v>34836</v>
      </c>
      <c r="G257">
        <v>2</v>
      </c>
      <c r="H257">
        <v>16.739999999999998</v>
      </c>
      <c r="I257" t="s">
        <v>315</v>
      </c>
      <c r="J257" t="s">
        <v>317</v>
      </c>
      <c r="K257" t="s">
        <v>318</v>
      </c>
      <c r="L257" t="s">
        <v>319</v>
      </c>
      <c r="M257" t="s">
        <v>45</v>
      </c>
      <c r="N257" t="s">
        <v>320</v>
      </c>
      <c r="O257" t="str">
        <f>TEXT(orders[[#This Row],[OrderDate]],"mmm")</f>
        <v>May</v>
      </c>
      <c r="P257">
        <f>MONTH(orders[[#This Row],[OrderDate]])</f>
        <v>5</v>
      </c>
      <c r="Q257">
        <f>YEAR(orders[[#This Row],[OrderDate]])</f>
        <v>1995</v>
      </c>
    </row>
    <row r="258" spans="1:17" x14ac:dyDescent="0.3">
      <c r="A258">
        <v>10504</v>
      </c>
      <c r="B258" t="s">
        <v>678</v>
      </c>
      <c r="C258">
        <v>4</v>
      </c>
      <c r="D258" s="2">
        <v>34831</v>
      </c>
      <c r="E258" s="2">
        <v>34859</v>
      </c>
      <c r="F258" s="2">
        <v>34838</v>
      </c>
      <c r="G258">
        <v>3</v>
      </c>
      <c r="H258">
        <v>59.13</v>
      </c>
      <c r="I258" t="s">
        <v>679</v>
      </c>
      <c r="J258" t="s">
        <v>793</v>
      </c>
      <c r="K258" t="s">
        <v>682</v>
      </c>
      <c r="L258" t="s">
        <v>363</v>
      </c>
      <c r="M258" t="s">
        <v>794</v>
      </c>
      <c r="N258" t="s">
        <v>280</v>
      </c>
      <c r="O258" t="str">
        <f>TEXT(orders[[#This Row],[OrderDate]],"mmm")</f>
        <v>May</v>
      </c>
      <c r="P258">
        <f>MONTH(orders[[#This Row],[OrderDate]])</f>
        <v>5</v>
      </c>
      <c r="Q258">
        <f>YEAR(orders[[#This Row],[OrderDate]])</f>
        <v>1995</v>
      </c>
    </row>
    <row r="259" spans="1:17" x14ac:dyDescent="0.3">
      <c r="A259">
        <v>10505</v>
      </c>
      <c r="B259" t="s">
        <v>419</v>
      </c>
      <c r="C259">
        <v>3</v>
      </c>
      <c r="D259" s="2">
        <v>34834</v>
      </c>
      <c r="E259" s="2">
        <v>34862</v>
      </c>
      <c r="F259" s="2">
        <v>34841</v>
      </c>
      <c r="G259">
        <v>3</v>
      </c>
      <c r="H259">
        <v>7.13</v>
      </c>
      <c r="I259" t="s">
        <v>420</v>
      </c>
      <c r="J259" t="s">
        <v>422</v>
      </c>
      <c r="K259" t="s">
        <v>423</v>
      </c>
      <c r="L259" t="s">
        <v>424</v>
      </c>
      <c r="M259" t="s">
        <v>425</v>
      </c>
      <c r="N259" t="s">
        <v>120</v>
      </c>
      <c r="O259" t="str">
        <f>TEXT(orders[[#This Row],[OrderDate]],"mmm")</f>
        <v>May</v>
      </c>
      <c r="P259">
        <f>MONTH(orders[[#This Row],[OrderDate]])</f>
        <v>5</v>
      </c>
      <c r="Q259">
        <f>YEAR(orders[[#This Row],[OrderDate]])</f>
        <v>1995</v>
      </c>
    </row>
    <row r="260" spans="1:17" x14ac:dyDescent="0.3">
      <c r="A260">
        <v>10506</v>
      </c>
      <c r="B260" t="s">
        <v>330</v>
      </c>
      <c r="C260">
        <v>9</v>
      </c>
      <c r="D260" s="2">
        <v>34835</v>
      </c>
      <c r="E260" s="2">
        <v>34863</v>
      </c>
      <c r="F260" s="2">
        <v>34852</v>
      </c>
      <c r="G260">
        <v>2</v>
      </c>
      <c r="H260">
        <v>21.19</v>
      </c>
      <c r="I260" t="s">
        <v>331</v>
      </c>
      <c r="J260" t="s">
        <v>333</v>
      </c>
      <c r="K260" t="s">
        <v>334</v>
      </c>
      <c r="L260" t="s">
        <v>45</v>
      </c>
      <c r="M260" t="s">
        <v>335</v>
      </c>
      <c r="N260" t="s">
        <v>47</v>
      </c>
      <c r="O260" t="str">
        <f>TEXT(orders[[#This Row],[OrderDate]],"mmm")</f>
        <v>May</v>
      </c>
      <c r="P260">
        <f>MONTH(orders[[#This Row],[OrderDate]])</f>
        <v>5</v>
      </c>
      <c r="Q260">
        <f>YEAR(orders[[#This Row],[OrderDate]])</f>
        <v>1995</v>
      </c>
    </row>
    <row r="261" spans="1:17" x14ac:dyDescent="0.3">
      <c r="A261">
        <v>10507</v>
      </c>
      <c r="B261" t="s">
        <v>58</v>
      </c>
      <c r="C261">
        <v>7</v>
      </c>
      <c r="D261" s="2">
        <v>34835</v>
      </c>
      <c r="E261" s="2">
        <v>34863</v>
      </c>
      <c r="F261" s="2">
        <v>34842</v>
      </c>
      <c r="G261">
        <v>1</v>
      </c>
      <c r="H261">
        <v>47.45</v>
      </c>
      <c r="I261" t="s">
        <v>59</v>
      </c>
      <c r="J261" t="s">
        <v>61</v>
      </c>
      <c r="K261" t="s">
        <v>54</v>
      </c>
      <c r="L261" t="s">
        <v>45</v>
      </c>
      <c r="M261" t="s">
        <v>62</v>
      </c>
      <c r="N261" t="s">
        <v>56</v>
      </c>
      <c r="O261" t="str">
        <f>TEXT(orders[[#This Row],[OrderDate]],"mmm")</f>
        <v>May</v>
      </c>
      <c r="P261">
        <f>MONTH(orders[[#This Row],[OrderDate]])</f>
        <v>5</v>
      </c>
      <c r="Q261">
        <f>YEAR(orders[[#This Row],[OrderDate]])</f>
        <v>1995</v>
      </c>
    </row>
    <row r="262" spans="1:17" x14ac:dyDescent="0.3">
      <c r="A262">
        <v>10508</v>
      </c>
      <c r="B262" t="s">
        <v>453</v>
      </c>
      <c r="C262">
        <v>1</v>
      </c>
      <c r="D262" s="2">
        <v>34836</v>
      </c>
      <c r="E262" s="2">
        <v>34864</v>
      </c>
      <c r="F262" s="2">
        <v>34863</v>
      </c>
      <c r="G262">
        <v>2</v>
      </c>
      <c r="H262">
        <v>4.99</v>
      </c>
      <c r="I262" t="s">
        <v>454</v>
      </c>
      <c r="J262" t="s">
        <v>456</v>
      </c>
      <c r="K262" t="s">
        <v>457</v>
      </c>
      <c r="L262" t="s">
        <v>45</v>
      </c>
      <c r="M262" t="s">
        <v>458</v>
      </c>
      <c r="N262" t="s">
        <v>47</v>
      </c>
      <c r="O262" t="str">
        <f>TEXT(orders[[#This Row],[OrderDate]],"mmm")</f>
        <v>May</v>
      </c>
      <c r="P262">
        <f>MONTH(orders[[#This Row],[OrderDate]])</f>
        <v>5</v>
      </c>
      <c r="Q262">
        <f>YEAR(orders[[#This Row],[OrderDate]])</f>
        <v>1995</v>
      </c>
    </row>
    <row r="263" spans="1:17" x14ac:dyDescent="0.3">
      <c r="A263">
        <v>10509</v>
      </c>
      <c r="B263" t="s">
        <v>81</v>
      </c>
      <c r="C263">
        <v>4</v>
      </c>
      <c r="D263" s="2">
        <v>34837</v>
      </c>
      <c r="E263" s="2">
        <v>34865</v>
      </c>
      <c r="F263" s="2">
        <v>34849</v>
      </c>
      <c r="G263">
        <v>1</v>
      </c>
      <c r="H263">
        <v>0.15</v>
      </c>
      <c r="I263" t="s">
        <v>82</v>
      </c>
      <c r="J263" t="s">
        <v>84</v>
      </c>
      <c r="K263" t="s">
        <v>85</v>
      </c>
      <c r="L263" t="s">
        <v>45</v>
      </c>
      <c r="M263" t="s">
        <v>86</v>
      </c>
      <c r="N263" t="s">
        <v>47</v>
      </c>
      <c r="O263" t="str">
        <f>TEXT(orders[[#This Row],[OrderDate]],"mmm")</f>
        <v>May</v>
      </c>
      <c r="P263">
        <f>MONTH(orders[[#This Row],[OrderDate]])</f>
        <v>5</v>
      </c>
      <c r="Q263">
        <f>YEAR(orders[[#This Row],[OrderDate]])</f>
        <v>1995</v>
      </c>
    </row>
    <row r="264" spans="1:17" x14ac:dyDescent="0.3">
      <c r="A264">
        <v>10510</v>
      </c>
      <c r="B264" t="s">
        <v>553</v>
      </c>
      <c r="C264">
        <v>6</v>
      </c>
      <c r="D264" s="2">
        <v>34838</v>
      </c>
      <c r="E264" s="2">
        <v>34866</v>
      </c>
      <c r="F264" s="2">
        <v>34848</v>
      </c>
      <c r="G264">
        <v>3</v>
      </c>
      <c r="H264">
        <v>367.63</v>
      </c>
      <c r="I264" t="s">
        <v>554</v>
      </c>
      <c r="J264" t="s">
        <v>556</v>
      </c>
      <c r="K264" t="s">
        <v>557</v>
      </c>
      <c r="L264" t="s">
        <v>558</v>
      </c>
      <c r="M264" t="s">
        <v>559</v>
      </c>
      <c r="N264" t="s">
        <v>280</v>
      </c>
      <c r="O264" t="str">
        <f>TEXT(orders[[#This Row],[OrderDate]],"mmm")</f>
        <v>May</v>
      </c>
      <c r="P264">
        <f>MONTH(orders[[#This Row],[OrderDate]])</f>
        <v>5</v>
      </c>
      <c r="Q264">
        <f>YEAR(orders[[#This Row],[OrderDate]])</f>
        <v>1995</v>
      </c>
    </row>
    <row r="265" spans="1:17" x14ac:dyDescent="0.3">
      <c r="A265">
        <v>10511</v>
      </c>
      <c r="B265" t="s">
        <v>105</v>
      </c>
      <c r="C265">
        <v>4</v>
      </c>
      <c r="D265" s="2">
        <v>34838</v>
      </c>
      <c r="E265" s="2">
        <v>34866</v>
      </c>
      <c r="F265" s="2">
        <v>34841</v>
      </c>
      <c r="G265">
        <v>3</v>
      </c>
      <c r="H265">
        <v>350.64</v>
      </c>
      <c r="I265" t="s">
        <v>106</v>
      </c>
      <c r="J265" t="s">
        <v>108</v>
      </c>
      <c r="K265" t="s">
        <v>109</v>
      </c>
      <c r="L265" t="s">
        <v>45</v>
      </c>
      <c r="M265" t="s">
        <v>110</v>
      </c>
      <c r="N265" t="s">
        <v>95</v>
      </c>
      <c r="O265" t="str">
        <f>TEXT(orders[[#This Row],[OrderDate]],"mmm")</f>
        <v>May</v>
      </c>
      <c r="P265">
        <f>MONTH(orders[[#This Row],[OrderDate]])</f>
        <v>5</v>
      </c>
      <c r="Q265">
        <f>YEAR(orders[[#This Row],[OrderDate]])</f>
        <v>1995</v>
      </c>
    </row>
    <row r="266" spans="1:17" x14ac:dyDescent="0.3">
      <c r="A266">
        <v>10512</v>
      </c>
      <c r="B266" t="s">
        <v>196</v>
      </c>
      <c r="C266">
        <v>7</v>
      </c>
      <c r="D266" s="2">
        <v>34841</v>
      </c>
      <c r="E266" s="2">
        <v>34869</v>
      </c>
      <c r="F266" s="2">
        <v>34844</v>
      </c>
      <c r="G266">
        <v>2</v>
      </c>
      <c r="H266">
        <v>3.53</v>
      </c>
      <c r="I266" t="s">
        <v>197</v>
      </c>
      <c r="J266" t="s">
        <v>200</v>
      </c>
      <c r="K266" t="s">
        <v>156</v>
      </c>
      <c r="L266" t="s">
        <v>157</v>
      </c>
      <c r="M266" t="s">
        <v>201</v>
      </c>
      <c r="N266" t="s">
        <v>159</v>
      </c>
      <c r="O266" t="str">
        <f>TEXT(orders[[#This Row],[OrderDate]],"mmm")</f>
        <v>May</v>
      </c>
      <c r="P266">
        <f>MONTH(orders[[#This Row],[OrderDate]])</f>
        <v>5</v>
      </c>
      <c r="Q266">
        <f>YEAR(orders[[#This Row],[OrderDate]])</f>
        <v>1995</v>
      </c>
    </row>
    <row r="267" spans="1:17" x14ac:dyDescent="0.3">
      <c r="A267">
        <v>10513</v>
      </c>
      <c r="B267" t="s">
        <v>656</v>
      </c>
      <c r="C267">
        <v>7</v>
      </c>
      <c r="D267" s="2">
        <v>34842</v>
      </c>
      <c r="E267" s="2">
        <v>34884</v>
      </c>
      <c r="F267" s="2">
        <v>34848</v>
      </c>
      <c r="G267">
        <v>1</v>
      </c>
      <c r="H267">
        <v>105.65</v>
      </c>
      <c r="I267" t="s">
        <v>657</v>
      </c>
      <c r="J267" t="s">
        <v>659</v>
      </c>
      <c r="K267" t="s">
        <v>660</v>
      </c>
      <c r="L267" t="s">
        <v>45</v>
      </c>
      <c r="M267" t="s">
        <v>661</v>
      </c>
      <c r="N267" t="s">
        <v>47</v>
      </c>
      <c r="O267" t="str">
        <f>TEXT(orders[[#This Row],[OrderDate]],"mmm")</f>
        <v>May</v>
      </c>
      <c r="P267">
        <f>MONTH(orders[[#This Row],[OrderDate]])</f>
        <v>5</v>
      </c>
      <c r="Q267">
        <f>YEAR(orders[[#This Row],[OrderDate]])</f>
        <v>1995</v>
      </c>
    </row>
    <row r="268" spans="1:17" x14ac:dyDescent="0.3">
      <c r="A268">
        <v>10514</v>
      </c>
      <c r="B268" t="s">
        <v>187</v>
      </c>
      <c r="C268">
        <v>3</v>
      </c>
      <c r="D268" s="2">
        <v>34842</v>
      </c>
      <c r="E268" s="2">
        <v>34870</v>
      </c>
      <c r="F268" s="2">
        <v>34866</v>
      </c>
      <c r="G268">
        <v>2</v>
      </c>
      <c r="H268">
        <v>789.95</v>
      </c>
      <c r="I268" t="s">
        <v>188</v>
      </c>
      <c r="J268" t="s">
        <v>191</v>
      </c>
      <c r="K268" t="s">
        <v>192</v>
      </c>
      <c r="L268" t="s">
        <v>45</v>
      </c>
      <c r="M268" t="s">
        <v>193</v>
      </c>
      <c r="N268" t="s">
        <v>194</v>
      </c>
      <c r="O268" t="str">
        <f>TEXT(orders[[#This Row],[OrderDate]],"mmm")</f>
        <v>May</v>
      </c>
      <c r="P268">
        <f>MONTH(orders[[#This Row],[OrderDate]])</f>
        <v>5</v>
      </c>
      <c r="Q268">
        <f>YEAR(orders[[#This Row],[OrderDate]])</f>
        <v>1995</v>
      </c>
    </row>
    <row r="269" spans="1:17" x14ac:dyDescent="0.3">
      <c r="A269">
        <v>10515</v>
      </c>
      <c r="B269" t="s">
        <v>498</v>
      </c>
      <c r="C269">
        <v>2</v>
      </c>
      <c r="D269" s="2">
        <v>34843</v>
      </c>
      <c r="E269" s="2">
        <v>34857</v>
      </c>
      <c r="F269" s="2">
        <v>34873</v>
      </c>
      <c r="G269">
        <v>1</v>
      </c>
      <c r="H269">
        <v>204.47</v>
      </c>
      <c r="I269" t="s">
        <v>499</v>
      </c>
      <c r="J269" t="s">
        <v>501</v>
      </c>
      <c r="K269" t="s">
        <v>502</v>
      </c>
      <c r="L269" t="s">
        <v>45</v>
      </c>
      <c r="M269" t="s">
        <v>503</v>
      </c>
      <c r="N269" t="s">
        <v>47</v>
      </c>
      <c r="O269" t="str">
        <f>TEXT(orders[[#This Row],[OrderDate]],"mmm")</f>
        <v>May</v>
      </c>
      <c r="P269">
        <f>MONTH(orders[[#This Row],[OrderDate]])</f>
        <v>5</v>
      </c>
      <c r="Q269">
        <f>YEAR(orders[[#This Row],[OrderDate]])</f>
        <v>1995</v>
      </c>
    </row>
    <row r="270" spans="1:17" x14ac:dyDescent="0.3">
      <c r="A270">
        <v>10516</v>
      </c>
      <c r="B270" t="s">
        <v>314</v>
      </c>
      <c r="C270">
        <v>2</v>
      </c>
      <c r="D270" s="2">
        <v>34844</v>
      </c>
      <c r="E270" s="2">
        <v>34872</v>
      </c>
      <c r="F270" s="2">
        <v>34851</v>
      </c>
      <c r="G270">
        <v>3</v>
      </c>
      <c r="H270">
        <v>62.78</v>
      </c>
      <c r="I270" t="s">
        <v>315</v>
      </c>
      <c r="J270" t="s">
        <v>317</v>
      </c>
      <c r="K270" t="s">
        <v>318</v>
      </c>
      <c r="L270" t="s">
        <v>319</v>
      </c>
      <c r="M270" t="s">
        <v>45</v>
      </c>
      <c r="N270" t="s">
        <v>320</v>
      </c>
      <c r="O270" t="str">
        <f>TEXT(orders[[#This Row],[OrderDate]],"mmm")</f>
        <v>May</v>
      </c>
      <c r="P270">
        <f>MONTH(orders[[#This Row],[OrderDate]])</f>
        <v>5</v>
      </c>
      <c r="Q270">
        <f>YEAR(orders[[#This Row],[OrderDate]])</f>
        <v>1995</v>
      </c>
    </row>
    <row r="271" spans="1:17" x14ac:dyDescent="0.3">
      <c r="A271">
        <v>10517</v>
      </c>
      <c r="B271" t="s">
        <v>434</v>
      </c>
      <c r="C271">
        <v>3</v>
      </c>
      <c r="D271" s="2">
        <v>34844</v>
      </c>
      <c r="E271" s="2">
        <v>34872</v>
      </c>
      <c r="F271" s="2">
        <v>34849</v>
      </c>
      <c r="G271">
        <v>3</v>
      </c>
      <c r="H271">
        <v>32.07</v>
      </c>
      <c r="I271" t="s">
        <v>435</v>
      </c>
      <c r="J271" t="s">
        <v>437</v>
      </c>
      <c r="K271" t="s">
        <v>68</v>
      </c>
      <c r="L271" t="s">
        <v>45</v>
      </c>
      <c r="M271" t="s">
        <v>438</v>
      </c>
      <c r="N271" t="s">
        <v>70</v>
      </c>
      <c r="O271" t="str">
        <f>TEXT(orders[[#This Row],[OrderDate]],"mmm")</f>
        <v>May</v>
      </c>
      <c r="P271">
        <f>MONTH(orders[[#This Row],[OrderDate]])</f>
        <v>5</v>
      </c>
      <c r="Q271">
        <f>YEAR(orders[[#This Row],[OrderDate]])</f>
        <v>1995</v>
      </c>
    </row>
    <row r="272" spans="1:17" x14ac:dyDescent="0.3">
      <c r="A272">
        <v>10518</v>
      </c>
      <c r="B272" t="s">
        <v>617</v>
      </c>
      <c r="C272">
        <v>4</v>
      </c>
      <c r="D272" s="2">
        <v>34845</v>
      </c>
      <c r="E272" s="2">
        <v>34859</v>
      </c>
      <c r="F272" s="2">
        <v>34855</v>
      </c>
      <c r="G272">
        <v>2</v>
      </c>
      <c r="H272">
        <v>218.15</v>
      </c>
      <c r="I272" t="s">
        <v>618</v>
      </c>
      <c r="J272" t="s">
        <v>620</v>
      </c>
      <c r="K272" t="s">
        <v>54</v>
      </c>
      <c r="L272" t="s">
        <v>45</v>
      </c>
      <c r="M272" t="s">
        <v>471</v>
      </c>
      <c r="N272" t="s">
        <v>56</v>
      </c>
      <c r="O272" t="str">
        <f>TEXT(orders[[#This Row],[OrderDate]],"mmm")</f>
        <v>May</v>
      </c>
      <c r="P272">
        <f>MONTH(orders[[#This Row],[OrderDate]])</f>
        <v>5</v>
      </c>
      <c r="Q272">
        <f>YEAR(orders[[#This Row],[OrderDate]])</f>
        <v>1995</v>
      </c>
    </row>
    <row r="273" spans="1:17" x14ac:dyDescent="0.3">
      <c r="A273">
        <v>10519</v>
      </c>
      <c r="B273" t="s">
        <v>143</v>
      </c>
      <c r="C273">
        <v>6</v>
      </c>
      <c r="D273" s="2">
        <v>34848</v>
      </c>
      <c r="E273" s="2">
        <v>34876</v>
      </c>
      <c r="F273" s="2">
        <v>34851</v>
      </c>
      <c r="G273">
        <v>3</v>
      </c>
      <c r="H273">
        <v>91.76</v>
      </c>
      <c r="I273" t="s">
        <v>144</v>
      </c>
      <c r="J273" t="s">
        <v>790</v>
      </c>
      <c r="K273" t="s">
        <v>147</v>
      </c>
      <c r="L273" t="s">
        <v>45</v>
      </c>
      <c r="M273" t="s">
        <v>148</v>
      </c>
      <c r="N273" t="s">
        <v>149</v>
      </c>
      <c r="O273" t="str">
        <f>TEXT(orders[[#This Row],[OrderDate]],"mmm")</f>
        <v>May</v>
      </c>
      <c r="P273">
        <f>MONTH(orders[[#This Row],[OrderDate]])</f>
        <v>5</v>
      </c>
      <c r="Q273">
        <f>YEAR(orders[[#This Row],[OrderDate]])</f>
        <v>1995</v>
      </c>
    </row>
    <row r="274" spans="1:17" x14ac:dyDescent="0.3">
      <c r="A274">
        <v>10520</v>
      </c>
      <c r="B274" t="s">
        <v>545</v>
      </c>
      <c r="C274">
        <v>7</v>
      </c>
      <c r="D274" s="2">
        <v>34849</v>
      </c>
      <c r="E274" s="2">
        <v>34877</v>
      </c>
      <c r="F274" s="2">
        <v>34851</v>
      </c>
      <c r="G274">
        <v>1</v>
      </c>
      <c r="H274">
        <v>13.37</v>
      </c>
      <c r="I274" t="s">
        <v>546</v>
      </c>
      <c r="J274" t="s">
        <v>548</v>
      </c>
      <c r="K274" t="s">
        <v>549</v>
      </c>
      <c r="L274" t="s">
        <v>45</v>
      </c>
      <c r="M274" t="s">
        <v>550</v>
      </c>
      <c r="N274" t="s">
        <v>551</v>
      </c>
      <c r="O274" t="str">
        <f>TEXT(orders[[#This Row],[OrderDate]],"mmm")</f>
        <v>May</v>
      </c>
      <c r="P274">
        <f>MONTH(orders[[#This Row],[OrderDate]])</f>
        <v>5</v>
      </c>
      <c r="Q274">
        <f>YEAR(orders[[#This Row],[OrderDate]])</f>
        <v>1995</v>
      </c>
    </row>
    <row r="275" spans="1:17" x14ac:dyDescent="0.3">
      <c r="A275">
        <v>10521</v>
      </c>
      <c r="B275" t="s">
        <v>128</v>
      </c>
      <c r="C275">
        <v>8</v>
      </c>
      <c r="D275" s="2">
        <v>34849</v>
      </c>
      <c r="E275" s="2">
        <v>34877</v>
      </c>
      <c r="F275" s="2">
        <v>34852</v>
      </c>
      <c r="G275">
        <v>2</v>
      </c>
      <c r="H275">
        <v>17.22</v>
      </c>
      <c r="I275" t="s">
        <v>129</v>
      </c>
      <c r="J275" t="s">
        <v>132</v>
      </c>
      <c r="K275" t="s">
        <v>133</v>
      </c>
      <c r="L275" t="s">
        <v>45</v>
      </c>
      <c r="M275" t="s">
        <v>134</v>
      </c>
      <c r="N275" t="s">
        <v>135</v>
      </c>
      <c r="O275" t="str">
        <f>TEXT(orders[[#This Row],[OrderDate]],"mmm")</f>
        <v>May</v>
      </c>
      <c r="P275">
        <f>MONTH(orders[[#This Row],[OrderDate]])</f>
        <v>5</v>
      </c>
      <c r="Q275">
        <f>YEAR(orders[[#This Row],[OrderDate]])</f>
        <v>1995</v>
      </c>
    </row>
    <row r="276" spans="1:17" x14ac:dyDescent="0.3">
      <c r="A276">
        <v>10522</v>
      </c>
      <c r="B276" t="s">
        <v>366</v>
      </c>
      <c r="C276">
        <v>4</v>
      </c>
      <c r="D276" s="2">
        <v>34850</v>
      </c>
      <c r="E276" s="2">
        <v>34878</v>
      </c>
      <c r="F276" s="2">
        <v>34856</v>
      </c>
      <c r="G276">
        <v>1</v>
      </c>
      <c r="H276">
        <v>45.33</v>
      </c>
      <c r="I276" t="s">
        <v>367</v>
      </c>
      <c r="J276" t="s">
        <v>369</v>
      </c>
      <c r="K276" t="s">
        <v>370</v>
      </c>
      <c r="L276" t="s">
        <v>45</v>
      </c>
      <c r="M276" t="s">
        <v>371</v>
      </c>
      <c r="N276" t="s">
        <v>47</v>
      </c>
      <c r="O276" t="str">
        <f>TEXT(orders[[#This Row],[OrderDate]],"mmm")</f>
        <v>May</v>
      </c>
      <c r="P276">
        <f>MONTH(orders[[#This Row],[OrderDate]])</f>
        <v>5</v>
      </c>
      <c r="Q276">
        <f>YEAR(orders[[#This Row],[OrderDate]])</f>
        <v>1995</v>
      </c>
    </row>
    <row r="277" spans="1:17" x14ac:dyDescent="0.3">
      <c r="A277">
        <v>10523</v>
      </c>
      <c r="B277" t="s">
        <v>561</v>
      </c>
      <c r="C277">
        <v>7</v>
      </c>
      <c r="D277" s="2">
        <v>34851</v>
      </c>
      <c r="E277" s="2">
        <v>34879</v>
      </c>
      <c r="F277" s="2">
        <v>34880</v>
      </c>
      <c r="G277">
        <v>2</v>
      </c>
      <c r="H277">
        <v>77.63</v>
      </c>
      <c r="I277" t="s">
        <v>562</v>
      </c>
      <c r="J277" t="s">
        <v>564</v>
      </c>
      <c r="K277" t="s">
        <v>68</v>
      </c>
      <c r="L277" t="s">
        <v>45</v>
      </c>
      <c r="M277" t="s">
        <v>565</v>
      </c>
      <c r="N277" t="s">
        <v>70</v>
      </c>
      <c r="O277" t="str">
        <f>TEXT(orders[[#This Row],[OrderDate]],"mmm")</f>
        <v>Jun</v>
      </c>
      <c r="P277">
        <f>MONTH(orders[[#This Row],[OrderDate]])</f>
        <v>6</v>
      </c>
      <c r="Q277">
        <f>YEAR(orders[[#This Row],[OrderDate]])</f>
        <v>1995</v>
      </c>
    </row>
    <row r="278" spans="1:17" x14ac:dyDescent="0.3">
      <c r="A278">
        <v>10524</v>
      </c>
      <c r="B278" t="s">
        <v>72</v>
      </c>
      <c r="C278">
        <v>1</v>
      </c>
      <c r="D278" s="2">
        <v>34851</v>
      </c>
      <c r="E278" s="2">
        <v>34879</v>
      </c>
      <c r="F278" s="2">
        <v>34857</v>
      </c>
      <c r="G278">
        <v>2</v>
      </c>
      <c r="H278">
        <v>244.79</v>
      </c>
      <c r="I278" t="s">
        <v>73</v>
      </c>
      <c r="J278" t="s">
        <v>76</v>
      </c>
      <c r="K278" t="s">
        <v>77</v>
      </c>
      <c r="L278" t="s">
        <v>45</v>
      </c>
      <c r="M278" t="s">
        <v>78</v>
      </c>
      <c r="N278" t="s">
        <v>79</v>
      </c>
      <c r="O278" t="str">
        <f>TEXT(orders[[#This Row],[OrderDate]],"mmm")</f>
        <v>Jun</v>
      </c>
      <c r="P278">
        <f>MONTH(orders[[#This Row],[OrderDate]])</f>
        <v>6</v>
      </c>
      <c r="Q278">
        <f>YEAR(orders[[#This Row],[OrderDate]])</f>
        <v>1995</v>
      </c>
    </row>
    <row r="279" spans="1:17" x14ac:dyDescent="0.3">
      <c r="A279">
        <v>10525</v>
      </c>
      <c r="B279" t="s">
        <v>105</v>
      </c>
      <c r="C279">
        <v>1</v>
      </c>
      <c r="D279" s="2">
        <v>34852</v>
      </c>
      <c r="E279" s="2">
        <v>34880</v>
      </c>
      <c r="F279" s="2">
        <v>34873</v>
      </c>
      <c r="G279">
        <v>2</v>
      </c>
      <c r="H279">
        <v>11.06</v>
      </c>
      <c r="I279" t="s">
        <v>106</v>
      </c>
      <c r="J279" t="s">
        <v>108</v>
      </c>
      <c r="K279" t="s">
        <v>109</v>
      </c>
      <c r="L279" t="s">
        <v>45</v>
      </c>
      <c r="M279" t="s">
        <v>110</v>
      </c>
      <c r="N279" t="s">
        <v>95</v>
      </c>
      <c r="O279" t="str">
        <f>TEXT(orders[[#This Row],[OrderDate]],"mmm")</f>
        <v>Jun</v>
      </c>
      <c r="P279">
        <f>MONTH(orders[[#This Row],[OrderDate]])</f>
        <v>6</v>
      </c>
      <c r="Q279">
        <f>YEAR(orders[[#This Row],[OrderDate]])</f>
        <v>1995</v>
      </c>
    </row>
    <row r="280" spans="1:17" x14ac:dyDescent="0.3">
      <c r="A280">
        <v>10526</v>
      </c>
      <c r="B280" t="s">
        <v>663</v>
      </c>
      <c r="C280">
        <v>4</v>
      </c>
      <c r="D280" s="2">
        <v>34855</v>
      </c>
      <c r="E280" s="2">
        <v>34883</v>
      </c>
      <c r="F280" s="2">
        <v>34865</v>
      </c>
      <c r="G280">
        <v>2</v>
      </c>
      <c r="H280">
        <v>58.59</v>
      </c>
      <c r="I280" t="s">
        <v>664</v>
      </c>
      <c r="J280" t="s">
        <v>666</v>
      </c>
      <c r="K280" t="s">
        <v>667</v>
      </c>
      <c r="L280" t="s">
        <v>45</v>
      </c>
      <c r="M280" t="s">
        <v>668</v>
      </c>
      <c r="N280" t="s">
        <v>669</v>
      </c>
      <c r="O280" t="str">
        <f>TEXT(orders[[#This Row],[OrderDate]],"mmm")</f>
        <v>Jun</v>
      </c>
      <c r="P280">
        <f>MONTH(orders[[#This Row],[OrderDate]])</f>
        <v>6</v>
      </c>
      <c r="Q280">
        <f>YEAR(orders[[#This Row],[OrderDate]])</f>
        <v>1995</v>
      </c>
    </row>
    <row r="281" spans="1:17" x14ac:dyDescent="0.3">
      <c r="A281">
        <v>10527</v>
      </c>
      <c r="B281" t="s">
        <v>498</v>
      </c>
      <c r="C281">
        <v>7</v>
      </c>
      <c r="D281" s="2">
        <v>34855</v>
      </c>
      <c r="E281" s="2">
        <v>34883</v>
      </c>
      <c r="F281" s="2">
        <v>34857</v>
      </c>
      <c r="G281">
        <v>1</v>
      </c>
      <c r="H281">
        <v>41.9</v>
      </c>
      <c r="I281" t="s">
        <v>499</v>
      </c>
      <c r="J281" t="s">
        <v>501</v>
      </c>
      <c r="K281" t="s">
        <v>502</v>
      </c>
      <c r="L281" t="s">
        <v>45</v>
      </c>
      <c r="M281" t="s">
        <v>503</v>
      </c>
      <c r="N281" t="s">
        <v>47</v>
      </c>
      <c r="O281" t="str">
        <f>TEXT(orders[[#This Row],[OrderDate]],"mmm")</f>
        <v>Jun</v>
      </c>
      <c r="P281">
        <f>MONTH(orders[[#This Row],[OrderDate]])</f>
        <v>6</v>
      </c>
      <c r="Q281">
        <f>YEAR(orders[[#This Row],[OrderDate]])</f>
        <v>1995</v>
      </c>
    </row>
    <row r="282" spans="1:17" x14ac:dyDescent="0.3">
      <c r="A282">
        <v>10528</v>
      </c>
      <c r="B282" t="s">
        <v>273</v>
      </c>
      <c r="C282">
        <v>6</v>
      </c>
      <c r="D282" s="2">
        <v>34856</v>
      </c>
      <c r="E282" s="2">
        <v>34870</v>
      </c>
      <c r="F282" s="2">
        <v>34859</v>
      </c>
      <c r="G282">
        <v>2</v>
      </c>
      <c r="H282">
        <v>3.35</v>
      </c>
      <c r="I282" t="s">
        <v>274</v>
      </c>
      <c r="J282" t="s">
        <v>276</v>
      </c>
      <c r="K282" t="s">
        <v>277</v>
      </c>
      <c r="L282" t="s">
        <v>278</v>
      </c>
      <c r="M282" t="s">
        <v>279</v>
      </c>
      <c r="N282" t="s">
        <v>280</v>
      </c>
      <c r="O282" t="str">
        <f>TEXT(orders[[#This Row],[OrderDate]],"mmm")</f>
        <v>Jun</v>
      </c>
      <c r="P282">
        <f>MONTH(orders[[#This Row],[OrderDate]])</f>
        <v>6</v>
      </c>
      <c r="Q282">
        <f>YEAR(orders[[#This Row],[OrderDate]])</f>
        <v>1995</v>
      </c>
    </row>
    <row r="283" spans="1:17" x14ac:dyDescent="0.3">
      <c r="A283">
        <v>10529</v>
      </c>
      <c r="B283" t="s">
        <v>411</v>
      </c>
      <c r="C283">
        <v>5</v>
      </c>
      <c r="D283" s="2">
        <v>34857</v>
      </c>
      <c r="E283" s="2">
        <v>34885</v>
      </c>
      <c r="F283" s="2">
        <v>34859</v>
      </c>
      <c r="G283">
        <v>2</v>
      </c>
      <c r="H283">
        <v>66.69</v>
      </c>
      <c r="I283" t="s">
        <v>412</v>
      </c>
      <c r="J283" t="s">
        <v>414</v>
      </c>
      <c r="K283" t="s">
        <v>415</v>
      </c>
      <c r="L283" t="s">
        <v>45</v>
      </c>
      <c r="M283" t="s">
        <v>416</v>
      </c>
      <c r="N283" t="s">
        <v>417</v>
      </c>
      <c r="O283" t="str">
        <f>TEXT(orders[[#This Row],[OrderDate]],"mmm")</f>
        <v>Jun</v>
      </c>
      <c r="P283">
        <f>MONTH(orders[[#This Row],[OrderDate]])</f>
        <v>6</v>
      </c>
      <c r="Q283">
        <f>YEAR(orders[[#This Row],[OrderDate]])</f>
        <v>1995</v>
      </c>
    </row>
    <row r="284" spans="1:17" x14ac:dyDescent="0.3">
      <c r="A284">
        <v>10530</v>
      </c>
      <c r="B284" t="s">
        <v>473</v>
      </c>
      <c r="C284">
        <v>3</v>
      </c>
      <c r="D284" s="2">
        <v>34858</v>
      </c>
      <c r="E284" s="2">
        <v>34886</v>
      </c>
      <c r="F284" s="2">
        <v>34862</v>
      </c>
      <c r="G284">
        <v>2</v>
      </c>
      <c r="H284">
        <v>339.22</v>
      </c>
      <c r="I284" t="s">
        <v>474</v>
      </c>
      <c r="J284" t="s">
        <v>476</v>
      </c>
      <c r="K284" t="s">
        <v>477</v>
      </c>
      <c r="L284" t="s">
        <v>45</v>
      </c>
      <c r="M284" t="s">
        <v>478</v>
      </c>
      <c r="N284" t="s">
        <v>194</v>
      </c>
      <c r="O284" t="str">
        <f>TEXT(orders[[#This Row],[OrderDate]],"mmm")</f>
        <v>Jun</v>
      </c>
      <c r="P284">
        <f>MONTH(orders[[#This Row],[OrderDate]])</f>
        <v>6</v>
      </c>
      <c r="Q284">
        <f>YEAR(orders[[#This Row],[OrderDate]])</f>
        <v>1995</v>
      </c>
    </row>
    <row r="285" spans="1:17" x14ac:dyDescent="0.3">
      <c r="A285">
        <v>10531</v>
      </c>
      <c r="B285" t="s">
        <v>440</v>
      </c>
      <c r="C285">
        <v>7</v>
      </c>
      <c r="D285" s="2">
        <v>34858</v>
      </c>
      <c r="E285" s="2">
        <v>34886</v>
      </c>
      <c r="F285" s="2">
        <v>34869</v>
      </c>
      <c r="G285">
        <v>1</v>
      </c>
      <c r="H285">
        <v>8.1199999999999992</v>
      </c>
      <c r="I285" t="s">
        <v>441</v>
      </c>
      <c r="J285" t="s">
        <v>443</v>
      </c>
      <c r="K285" t="s">
        <v>133</v>
      </c>
      <c r="L285" t="s">
        <v>45</v>
      </c>
      <c r="M285" t="s">
        <v>134</v>
      </c>
      <c r="N285" t="s">
        <v>135</v>
      </c>
      <c r="O285" t="str">
        <f>TEXT(orders[[#This Row],[OrderDate]],"mmm")</f>
        <v>Jun</v>
      </c>
      <c r="P285">
        <f>MONTH(orders[[#This Row],[OrderDate]])</f>
        <v>6</v>
      </c>
      <c r="Q285">
        <f>YEAR(orders[[#This Row],[OrderDate]])</f>
        <v>1995</v>
      </c>
    </row>
    <row r="286" spans="1:17" x14ac:dyDescent="0.3">
      <c r="A286">
        <v>10532</v>
      </c>
      <c r="B286" t="s">
        <v>181</v>
      </c>
      <c r="C286">
        <v>7</v>
      </c>
      <c r="D286" s="2">
        <v>34859</v>
      </c>
      <c r="E286" s="2">
        <v>34887</v>
      </c>
      <c r="F286" s="2">
        <v>34862</v>
      </c>
      <c r="G286">
        <v>3</v>
      </c>
      <c r="H286">
        <v>74.459999999999994</v>
      </c>
      <c r="I286" t="s">
        <v>182</v>
      </c>
      <c r="J286" t="s">
        <v>184</v>
      </c>
      <c r="K286" t="s">
        <v>68</v>
      </c>
      <c r="L286" t="s">
        <v>45</v>
      </c>
      <c r="M286" t="s">
        <v>185</v>
      </c>
      <c r="N286" t="s">
        <v>70</v>
      </c>
      <c r="O286" t="str">
        <f>TEXT(orders[[#This Row],[OrderDate]],"mmm")</f>
        <v>Jun</v>
      </c>
      <c r="P286">
        <f>MONTH(orders[[#This Row],[OrderDate]])</f>
        <v>6</v>
      </c>
      <c r="Q286">
        <f>YEAR(orders[[#This Row],[OrderDate]])</f>
        <v>1995</v>
      </c>
    </row>
    <row r="287" spans="1:17" x14ac:dyDescent="0.3">
      <c r="A287">
        <v>10533</v>
      </c>
      <c r="B287" t="s">
        <v>217</v>
      </c>
      <c r="C287">
        <v>8</v>
      </c>
      <c r="D287" s="2">
        <v>34862</v>
      </c>
      <c r="E287" s="2">
        <v>34890</v>
      </c>
      <c r="F287" s="2">
        <v>34872</v>
      </c>
      <c r="G287">
        <v>1</v>
      </c>
      <c r="H287">
        <v>188.04</v>
      </c>
      <c r="I287" t="s">
        <v>218</v>
      </c>
      <c r="J287" t="s">
        <v>220</v>
      </c>
      <c r="K287" t="s">
        <v>221</v>
      </c>
      <c r="L287" t="s">
        <v>45</v>
      </c>
      <c r="M287" t="s">
        <v>222</v>
      </c>
      <c r="N287" t="s">
        <v>79</v>
      </c>
      <c r="O287" t="str">
        <f>TEXT(orders[[#This Row],[OrderDate]],"mmm")</f>
        <v>Jun</v>
      </c>
      <c r="P287">
        <f>MONTH(orders[[#This Row],[OrderDate]])</f>
        <v>6</v>
      </c>
      <c r="Q287">
        <f>YEAR(orders[[#This Row],[OrderDate]])</f>
        <v>1995</v>
      </c>
    </row>
    <row r="288" spans="1:17" x14ac:dyDescent="0.3">
      <c r="A288">
        <v>10534</v>
      </c>
      <c r="B288" t="s">
        <v>366</v>
      </c>
      <c r="C288">
        <v>8</v>
      </c>
      <c r="D288" s="2">
        <v>34862</v>
      </c>
      <c r="E288" s="2">
        <v>34890</v>
      </c>
      <c r="F288" s="2">
        <v>34864</v>
      </c>
      <c r="G288">
        <v>2</v>
      </c>
      <c r="H288">
        <v>27.94</v>
      </c>
      <c r="I288" t="s">
        <v>367</v>
      </c>
      <c r="J288" t="s">
        <v>369</v>
      </c>
      <c r="K288" t="s">
        <v>370</v>
      </c>
      <c r="L288" t="s">
        <v>45</v>
      </c>
      <c r="M288" t="s">
        <v>371</v>
      </c>
      <c r="N288" t="s">
        <v>47</v>
      </c>
      <c r="O288" t="str">
        <f>TEXT(orders[[#This Row],[OrderDate]],"mmm")</f>
        <v>Jun</v>
      </c>
      <c r="P288">
        <f>MONTH(orders[[#This Row],[OrderDate]])</f>
        <v>6</v>
      </c>
      <c r="Q288">
        <f>YEAR(orders[[#This Row],[OrderDate]])</f>
        <v>1995</v>
      </c>
    </row>
    <row r="289" spans="1:17" x14ac:dyDescent="0.3">
      <c r="A289">
        <v>10535</v>
      </c>
      <c r="B289" t="s">
        <v>58</v>
      </c>
      <c r="C289">
        <v>4</v>
      </c>
      <c r="D289" s="2">
        <v>34863</v>
      </c>
      <c r="E289" s="2">
        <v>34891</v>
      </c>
      <c r="F289" s="2">
        <v>34871</v>
      </c>
      <c r="G289">
        <v>1</v>
      </c>
      <c r="H289">
        <v>15.64</v>
      </c>
      <c r="I289" t="s">
        <v>59</v>
      </c>
      <c r="J289" t="s">
        <v>61</v>
      </c>
      <c r="K289" t="s">
        <v>54</v>
      </c>
      <c r="L289" t="s">
        <v>45</v>
      </c>
      <c r="M289" t="s">
        <v>62</v>
      </c>
      <c r="N289" t="s">
        <v>56</v>
      </c>
      <c r="O289" t="str">
        <f>TEXT(orders[[#This Row],[OrderDate]],"mmm")</f>
        <v>Jun</v>
      </c>
      <c r="P289">
        <f>MONTH(orders[[#This Row],[OrderDate]])</f>
        <v>6</v>
      </c>
      <c r="Q289">
        <f>YEAR(orders[[#This Row],[OrderDate]])</f>
        <v>1995</v>
      </c>
    </row>
    <row r="290" spans="1:17" x14ac:dyDescent="0.3">
      <c r="A290">
        <v>10536</v>
      </c>
      <c r="B290" t="s">
        <v>366</v>
      </c>
      <c r="C290">
        <v>3</v>
      </c>
      <c r="D290" s="2">
        <v>34864</v>
      </c>
      <c r="E290" s="2">
        <v>34892</v>
      </c>
      <c r="F290" s="2">
        <v>34887</v>
      </c>
      <c r="G290">
        <v>2</v>
      </c>
      <c r="H290">
        <v>58.88</v>
      </c>
      <c r="I290" t="s">
        <v>367</v>
      </c>
      <c r="J290" t="s">
        <v>369</v>
      </c>
      <c r="K290" t="s">
        <v>370</v>
      </c>
      <c r="L290" t="s">
        <v>45</v>
      </c>
      <c r="M290" t="s">
        <v>371</v>
      </c>
      <c r="N290" t="s">
        <v>47</v>
      </c>
      <c r="O290" t="str">
        <f>TEXT(orders[[#This Row],[OrderDate]],"mmm")</f>
        <v>Jun</v>
      </c>
      <c r="P290">
        <f>MONTH(orders[[#This Row],[OrderDate]])</f>
        <v>6</v>
      </c>
      <c r="Q290">
        <f>YEAR(orders[[#This Row],[OrderDate]])</f>
        <v>1995</v>
      </c>
    </row>
    <row r="291" spans="1:17" x14ac:dyDescent="0.3">
      <c r="A291">
        <v>10537</v>
      </c>
      <c r="B291" t="s">
        <v>532</v>
      </c>
      <c r="C291">
        <v>1</v>
      </c>
      <c r="D291" s="2">
        <v>34864</v>
      </c>
      <c r="E291" s="2">
        <v>34878</v>
      </c>
      <c r="F291" s="2">
        <v>34869</v>
      </c>
      <c r="G291">
        <v>1</v>
      </c>
      <c r="H291">
        <v>78.849999999999994</v>
      </c>
      <c r="I291" t="s">
        <v>533</v>
      </c>
      <c r="J291" t="s">
        <v>791</v>
      </c>
      <c r="K291" t="s">
        <v>536</v>
      </c>
      <c r="L291" t="s">
        <v>45</v>
      </c>
      <c r="M291" t="s">
        <v>792</v>
      </c>
      <c r="N291" t="s">
        <v>149</v>
      </c>
      <c r="O291" t="str">
        <f>TEXT(orders[[#This Row],[OrderDate]],"mmm")</f>
        <v>Jun</v>
      </c>
      <c r="P291">
        <f>MONTH(orders[[#This Row],[OrderDate]])</f>
        <v>6</v>
      </c>
      <c r="Q291">
        <f>YEAR(orders[[#This Row],[OrderDate]])</f>
        <v>1995</v>
      </c>
    </row>
    <row r="292" spans="1:17" x14ac:dyDescent="0.3">
      <c r="A292">
        <v>10538</v>
      </c>
      <c r="B292" t="s">
        <v>122</v>
      </c>
      <c r="C292">
        <v>9</v>
      </c>
      <c r="D292" s="2">
        <v>34865</v>
      </c>
      <c r="E292" s="2">
        <v>34893</v>
      </c>
      <c r="F292" s="2">
        <v>34866</v>
      </c>
      <c r="G292">
        <v>3</v>
      </c>
      <c r="H292">
        <v>4.87</v>
      </c>
      <c r="I292" t="s">
        <v>123</v>
      </c>
      <c r="J292" t="s">
        <v>125</v>
      </c>
      <c r="K292" t="s">
        <v>68</v>
      </c>
      <c r="L292" t="s">
        <v>45</v>
      </c>
      <c r="M292" t="s">
        <v>126</v>
      </c>
      <c r="N292" t="s">
        <v>70</v>
      </c>
      <c r="O292" t="str">
        <f>TEXT(orders[[#This Row],[OrderDate]],"mmm")</f>
        <v>Jun</v>
      </c>
      <c r="P292">
        <f>MONTH(orders[[#This Row],[OrderDate]])</f>
        <v>6</v>
      </c>
      <c r="Q292">
        <f>YEAR(orders[[#This Row],[OrderDate]])</f>
        <v>1995</v>
      </c>
    </row>
    <row r="293" spans="1:17" x14ac:dyDescent="0.3">
      <c r="A293">
        <v>10539</v>
      </c>
      <c r="B293" t="s">
        <v>122</v>
      </c>
      <c r="C293">
        <v>6</v>
      </c>
      <c r="D293" s="2">
        <v>34866</v>
      </c>
      <c r="E293" s="2">
        <v>34894</v>
      </c>
      <c r="F293" s="2">
        <v>34873</v>
      </c>
      <c r="G293">
        <v>3</v>
      </c>
      <c r="H293">
        <v>12.36</v>
      </c>
      <c r="I293" t="s">
        <v>123</v>
      </c>
      <c r="J293" t="s">
        <v>125</v>
      </c>
      <c r="K293" t="s">
        <v>68</v>
      </c>
      <c r="L293" t="s">
        <v>45</v>
      </c>
      <c r="M293" t="s">
        <v>126</v>
      </c>
      <c r="N293" t="s">
        <v>70</v>
      </c>
      <c r="O293" t="str">
        <f>TEXT(orders[[#This Row],[OrderDate]],"mmm")</f>
        <v>Jun</v>
      </c>
      <c r="P293">
        <f>MONTH(orders[[#This Row],[OrderDate]])</f>
        <v>6</v>
      </c>
      <c r="Q293">
        <f>YEAR(orders[[#This Row],[OrderDate]])</f>
        <v>1995</v>
      </c>
    </row>
    <row r="294" spans="1:17" x14ac:dyDescent="0.3">
      <c r="A294">
        <v>10540</v>
      </c>
      <c r="B294" t="s">
        <v>498</v>
      </c>
      <c r="C294">
        <v>3</v>
      </c>
      <c r="D294" s="2">
        <v>34869</v>
      </c>
      <c r="E294" s="2">
        <v>34897</v>
      </c>
      <c r="F294" s="2">
        <v>34894</v>
      </c>
      <c r="G294">
        <v>3</v>
      </c>
      <c r="H294">
        <v>1007.64</v>
      </c>
      <c r="I294" t="s">
        <v>499</v>
      </c>
      <c r="J294" t="s">
        <v>501</v>
      </c>
      <c r="K294" t="s">
        <v>502</v>
      </c>
      <c r="L294" t="s">
        <v>45</v>
      </c>
      <c r="M294" t="s">
        <v>503</v>
      </c>
      <c r="N294" t="s">
        <v>47</v>
      </c>
      <c r="O294" t="str">
        <f>TEXT(orders[[#This Row],[OrderDate]],"mmm")</f>
        <v>Jun</v>
      </c>
      <c r="P294">
        <f>MONTH(orders[[#This Row],[OrderDate]])</f>
        <v>6</v>
      </c>
      <c r="Q294">
        <f>YEAR(orders[[#This Row],[OrderDate]])</f>
        <v>1995</v>
      </c>
    </row>
    <row r="295" spans="1:17" x14ac:dyDescent="0.3">
      <c r="A295">
        <v>10541</v>
      </c>
      <c r="B295" t="s">
        <v>291</v>
      </c>
      <c r="C295">
        <v>2</v>
      </c>
      <c r="D295" s="2">
        <v>34869</v>
      </c>
      <c r="E295" s="2">
        <v>34897</v>
      </c>
      <c r="F295" s="2">
        <v>34879</v>
      </c>
      <c r="G295">
        <v>1</v>
      </c>
      <c r="H295">
        <v>68.650000000000006</v>
      </c>
      <c r="I295" t="s">
        <v>292</v>
      </c>
      <c r="J295" t="s">
        <v>294</v>
      </c>
      <c r="K295" t="s">
        <v>295</v>
      </c>
      <c r="L295" t="s">
        <v>296</v>
      </c>
      <c r="M295" t="s">
        <v>297</v>
      </c>
      <c r="N295" t="s">
        <v>159</v>
      </c>
      <c r="O295" t="str">
        <f>TEXT(orders[[#This Row],[OrderDate]],"mmm")</f>
        <v>Jun</v>
      </c>
      <c r="P295">
        <f>MONTH(orders[[#This Row],[OrderDate]])</f>
        <v>6</v>
      </c>
      <c r="Q295">
        <f>YEAR(orders[[#This Row],[OrderDate]])</f>
        <v>1995</v>
      </c>
    </row>
    <row r="296" spans="1:17" x14ac:dyDescent="0.3">
      <c r="A296">
        <v>10542</v>
      </c>
      <c r="B296" t="s">
        <v>330</v>
      </c>
      <c r="C296">
        <v>1</v>
      </c>
      <c r="D296" s="2">
        <v>34870</v>
      </c>
      <c r="E296" s="2">
        <v>34898</v>
      </c>
      <c r="F296" s="2">
        <v>34876</v>
      </c>
      <c r="G296">
        <v>3</v>
      </c>
      <c r="H296">
        <v>10.95</v>
      </c>
      <c r="I296" t="s">
        <v>331</v>
      </c>
      <c r="J296" t="s">
        <v>333</v>
      </c>
      <c r="K296" t="s">
        <v>334</v>
      </c>
      <c r="L296" t="s">
        <v>45</v>
      </c>
      <c r="M296" t="s">
        <v>335</v>
      </c>
      <c r="N296" t="s">
        <v>47</v>
      </c>
      <c r="O296" t="str">
        <f>TEXT(orders[[#This Row],[OrderDate]],"mmm")</f>
        <v>Jun</v>
      </c>
      <c r="P296">
        <f>MONTH(orders[[#This Row],[OrderDate]])</f>
        <v>6</v>
      </c>
      <c r="Q296">
        <f>YEAR(orders[[#This Row],[OrderDate]])</f>
        <v>1995</v>
      </c>
    </row>
    <row r="297" spans="1:17" x14ac:dyDescent="0.3">
      <c r="A297">
        <v>10543</v>
      </c>
      <c r="B297" t="s">
        <v>381</v>
      </c>
      <c r="C297">
        <v>8</v>
      </c>
      <c r="D297" s="2">
        <v>34871</v>
      </c>
      <c r="E297" s="2">
        <v>34899</v>
      </c>
      <c r="F297" s="2">
        <v>34873</v>
      </c>
      <c r="G297">
        <v>2</v>
      </c>
      <c r="H297">
        <v>48.17</v>
      </c>
      <c r="I297" t="s">
        <v>382</v>
      </c>
      <c r="J297" t="s">
        <v>384</v>
      </c>
      <c r="K297" t="s">
        <v>385</v>
      </c>
      <c r="L297" t="s">
        <v>386</v>
      </c>
      <c r="M297" t="s">
        <v>387</v>
      </c>
      <c r="N297" t="s">
        <v>289</v>
      </c>
      <c r="O297" t="str">
        <f>TEXT(orders[[#This Row],[OrderDate]],"mmm")</f>
        <v>Jun</v>
      </c>
      <c r="P297">
        <f>MONTH(orders[[#This Row],[OrderDate]])</f>
        <v>6</v>
      </c>
      <c r="Q297">
        <f>YEAR(orders[[#This Row],[OrderDate]])</f>
        <v>1995</v>
      </c>
    </row>
    <row r="298" spans="1:17" x14ac:dyDescent="0.3">
      <c r="A298">
        <v>10544</v>
      </c>
      <c r="B298" t="s">
        <v>397</v>
      </c>
      <c r="C298">
        <v>4</v>
      </c>
      <c r="D298" s="2">
        <v>34871</v>
      </c>
      <c r="E298" s="2">
        <v>34899</v>
      </c>
      <c r="F298" s="2">
        <v>34880</v>
      </c>
      <c r="G298">
        <v>1</v>
      </c>
      <c r="H298">
        <v>24.91</v>
      </c>
      <c r="I298" t="s">
        <v>398</v>
      </c>
      <c r="J298" t="s">
        <v>400</v>
      </c>
      <c r="K298" t="s">
        <v>401</v>
      </c>
      <c r="L298" t="s">
        <v>278</v>
      </c>
      <c r="M298" t="s">
        <v>402</v>
      </c>
      <c r="N298" t="s">
        <v>280</v>
      </c>
      <c r="O298" t="str">
        <f>TEXT(orders[[#This Row],[OrderDate]],"mmm")</f>
        <v>Jun</v>
      </c>
      <c r="P298">
        <f>MONTH(orders[[#This Row],[OrderDate]])</f>
        <v>6</v>
      </c>
      <c r="Q298">
        <f>YEAR(orders[[#This Row],[OrderDate]])</f>
        <v>1995</v>
      </c>
    </row>
    <row r="299" spans="1:17" x14ac:dyDescent="0.3">
      <c r="A299">
        <v>10545</v>
      </c>
      <c r="B299" t="s">
        <v>358</v>
      </c>
      <c r="C299">
        <v>8</v>
      </c>
      <c r="D299" s="2">
        <v>34872</v>
      </c>
      <c r="E299" s="2">
        <v>34900</v>
      </c>
      <c r="F299" s="2">
        <v>34907</v>
      </c>
      <c r="G299">
        <v>2</v>
      </c>
      <c r="H299">
        <v>11.92</v>
      </c>
      <c r="I299" t="s">
        <v>359</v>
      </c>
      <c r="J299" t="s">
        <v>361</v>
      </c>
      <c r="K299" t="s">
        <v>362</v>
      </c>
      <c r="L299" t="s">
        <v>363</v>
      </c>
      <c r="M299" t="s">
        <v>364</v>
      </c>
      <c r="N299" t="s">
        <v>280</v>
      </c>
      <c r="O299" t="str">
        <f>TEXT(orders[[#This Row],[OrderDate]],"mmm")</f>
        <v>Jun</v>
      </c>
      <c r="P299">
        <f>MONTH(orders[[#This Row],[OrderDate]])</f>
        <v>6</v>
      </c>
      <c r="Q299">
        <f>YEAR(orders[[#This Row],[OrderDate]])</f>
        <v>1995</v>
      </c>
    </row>
    <row r="300" spans="1:17" x14ac:dyDescent="0.3">
      <c r="A300">
        <v>10546</v>
      </c>
      <c r="B300" t="s">
        <v>642</v>
      </c>
      <c r="C300">
        <v>1</v>
      </c>
      <c r="D300" s="2">
        <v>34873</v>
      </c>
      <c r="E300" s="2">
        <v>34901</v>
      </c>
      <c r="F300" s="2">
        <v>34877</v>
      </c>
      <c r="G300">
        <v>3</v>
      </c>
      <c r="H300">
        <v>194.72</v>
      </c>
      <c r="I300" t="s">
        <v>643</v>
      </c>
      <c r="J300" t="s">
        <v>645</v>
      </c>
      <c r="K300" t="s">
        <v>646</v>
      </c>
      <c r="L300" t="s">
        <v>45</v>
      </c>
      <c r="M300" t="s">
        <v>647</v>
      </c>
      <c r="N300" t="s">
        <v>95</v>
      </c>
      <c r="O300" t="str">
        <f>TEXT(orders[[#This Row],[OrderDate]],"mmm")</f>
        <v>Jun</v>
      </c>
      <c r="P300">
        <f>MONTH(orders[[#This Row],[OrderDate]])</f>
        <v>6</v>
      </c>
      <c r="Q300">
        <f>YEAR(orders[[#This Row],[OrderDate]])</f>
        <v>1995</v>
      </c>
    </row>
    <row r="301" spans="1:17" x14ac:dyDescent="0.3">
      <c r="A301">
        <v>10547</v>
      </c>
      <c r="B301" t="s">
        <v>561</v>
      </c>
      <c r="C301">
        <v>3</v>
      </c>
      <c r="D301" s="2">
        <v>34873</v>
      </c>
      <c r="E301" s="2">
        <v>34901</v>
      </c>
      <c r="F301" s="2">
        <v>34883</v>
      </c>
      <c r="G301">
        <v>2</v>
      </c>
      <c r="H301">
        <v>178.43</v>
      </c>
      <c r="I301" t="s">
        <v>562</v>
      </c>
      <c r="J301" t="s">
        <v>564</v>
      </c>
      <c r="K301" t="s">
        <v>68</v>
      </c>
      <c r="L301" t="s">
        <v>45</v>
      </c>
      <c r="M301" t="s">
        <v>565</v>
      </c>
      <c r="N301" t="s">
        <v>70</v>
      </c>
      <c r="O301" t="str">
        <f>TEXT(orders[[#This Row],[OrderDate]],"mmm")</f>
        <v>Jun</v>
      </c>
      <c r="P301">
        <f>MONTH(orders[[#This Row],[OrderDate]])</f>
        <v>6</v>
      </c>
      <c r="Q301">
        <f>YEAR(orders[[#This Row],[OrderDate]])</f>
        <v>1995</v>
      </c>
    </row>
    <row r="302" spans="1:17" x14ac:dyDescent="0.3">
      <c r="A302">
        <v>10548</v>
      </c>
      <c r="B302" t="s">
        <v>610</v>
      </c>
      <c r="C302">
        <v>3</v>
      </c>
      <c r="D302" s="2">
        <v>34876</v>
      </c>
      <c r="E302" s="2">
        <v>34904</v>
      </c>
      <c r="F302" s="2">
        <v>34883</v>
      </c>
      <c r="G302">
        <v>2</v>
      </c>
      <c r="H302">
        <v>1.43</v>
      </c>
      <c r="I302" t="s">
        <v>611</v>
      </c>
      <c r="J302" t="s">
        <v>613</v>
      </c>
      <c r="K302" t="s">
        <v>614</v>
      </c>
      <c r="L302" t="s">
        <v>45</v>
      </c>
      <c r="M302" t="s">
        <v>615</v>
      </c>
      <c r="N302" t="s">
        <v>47</v>
      </c>
      <c r="O302" t="str">
        <f>TEXT(orders[[#This Row],[OrderDate]],"mmm")</f>
        <v>Jun</v>
      </c>
      <c r="P302">
        <f>MONTH(orders[[#This Row],[OrderDate]])</f>
        <v>6</v>
      </c>
      <c r="Q302">
        <f>YEAR(orders[[#This Row],[OrderDate]])</f>
        <v>1995</v>
      </c>
    </row>
    <row r="303" spans="1:17" x14ac:dyDescent="0.3">
      <c r="A303">
        <v>10549</v>
      </c>
      <c r="B303" t="s">
        <v>498</v>
      </c>
      <c r="C303">
        <v>5</v>
      </c>
      <c r="D303" s="2">
        <v>34877</v>
      </c>
      <c r="E303" s="2">
        <v>34891</v>
      </c>
      <c r="F303" s="2">
        <v>34880</v>
      </c>
      <c r="G303">
        <v>1</v>
      </c>
      <c r="H303">
        <v>171.24</v>
      </c>
      <c r="I303" t="s">
        <v>499</v>
      </c>
      <c r="J303" t="s">
        <v>501</v>
      </c>
      <c r="K303" t="s">
        <v>502</v>
      </c>
      <c r="L303" t="s">
        <v>45</v>
      </c>
      <c r="M303" t="s">
        <v>503</v>
      </c>
      <c r="N303" t="s">
        <v>47</v>
      </c>
      <c r="O303" t="str">
        <f>TEXT(orders[[#This Row],[OrderDate]],"mmm")</f>
        <v>Jun</v>
      </c>
      <c r="P303">
        <f>MONTH(orders[[#This Row],[OrderDate]])</f>
        <v>6</v>
      </c>
      <c r="Q303">
        <f>YEAR(orders[[#This Row],[OrderDate]])</f>
        <v>1995</v>
      </c>
    </row>
    <row r="304" spans="1:17" x14ac:dyDescent="0.3">
      <c r="A304">
        <v>10550</v>
      </c>
      <c r="B304" t="s">
        <v>259</v>
      </c>
      <c r="C304">
        <v>7</v>
      </c>
      <c r="D304" s="2">
        <v>34878</v>
      </c>
      <c r="E304" s="2">
        <v>34906</v>
      </c>
      <c r="F304" s="2">
        <v>34887</v>
      </c>
      <c r="G304">
        <v>3</v>
      </c>
      <c r="H304">
        <v>4.32</v>
      </c>
      <c r="I304" t="s">
        <v>260</v>
      </c>
      <c r="J304" t="s">
        <v>262</v>
      </c>
      <c r="K304" t="s">
        <v>263</v>
      </c>
      <c r="L304" t="s">
        <v>45</v>
      </c>
      <c r="M304" t="s">
        <v>264</v>
      </c>
      <c r="N304" t="s">
        <v>103</v>
      </c>
      <c r="O304" t="str">
        <f>TEXT(orders[[#This Row],[OrderDate]],"mmm")</f>
        <v>Jun</v>
      </c>
      <c r="P304">
        <f>MONTH(orders[[#This Row],[OrderDate]])</f>
        <v>6</v>
      </c>
      <c r="Q304">
        <f>YEAR(orders[[#This Row],[OrderDate]])</f>
        <v>1995</v>
      </c>
    </row>
    <row r="305" spans="1:17" x14ac:dyDescent="0.3">
      <c r="A305">
        <v>10551</v>
      </c>
      <c r="B305" t="s">
        <v>244</v>
      </c>
      <c r="C305">
        <v>4</v>
      </c>
      <c r="D305" s="2">
        <v>34878</v>
      </c>
      <c r="E305" s="2">
        <v>34920</v>
      </c>
      <c r="F305" s="2">
        <v>34887</v>
      </c>
      <c r="G305">
        <v>3</v>
      </c>
      <c r="H305">
        <v>72.95</v>
      </c>
      <c r="I305" t="s">
        <v>245</v>
      </c>
      <c r="J305" t="s">
        <v>247</v>
      </c>
      <c r="K305" t="s">
        <v>248</v>
      </c>
      <c r="L305" t="s">
        <v>45</v>
      </c>
      <c r="M305" t="s">
        <v>249</v>
      </c>
      <c r="N305" t="s">
        <v>250</v>
      </c>
      <c r="O305" t="str">
        <f>TEXT(orders[[#This Row],[OrderDate]],"mmm")</f>
        <v>Jun</v>
      </c>
      <c r="P305">
        <f>MONTH(orders[[#This Row],[OrderDate]])</f>
        <v>6</v>
      </c>
      <c r="Q305">
        <f>YEAR(orders[[#This Row],[OrderDate]])</f>
        <v>1995</v>
      </c>
    </row>
    <row r="306" spans="1:17" x14ac:dyDescent="0.3">
      <c r="A306">
        <v>10552</v>
      </c>
      <c r="B306" t="s">
        <v>299</v>
      </c>
      <c r="C306">
        <v>2</v>
      </c>
      <c r="D306" s="2">
        <v>34879</v>
      </c>
      <c r="E306" s="2">
        <v>34907</v>
      </c>
      <c r="F306" s="2">
        <v>34886</v>
      </c>
      <c r="G306">
        <v>1</v>
      </c>
      <c r="H306">
        <v>83.22</v>
      </c>
      <c r="I306" t="s">
        <v>300</v>
      </c>
      <c r="J306" t="s">
        <v>302</v>
      </c>
      <c r="K306" t="s">
        <v>303</v>
      </c>
      <c r="L306" t="s">
        <v>304</v>
      </c>
      <c r="M306" t="s">
        <v>305</v>
      </c>
      <c r="N306" t="s">
        <v>289</v>
      </c>
      <c r="O306" t="str">
        <f>TEXT(orders[[#This Row],[OrderDate]],"mmm")</f>
        <v>Jun</v>
      </c>
      <c r="P306">
        <f>MONTH(orders[[#This Row],[OrderDate]])</f>
        <v>6</v>
      </c>
      <c r="Q306">
        <f>YEAR(orders[[#This Row],[OrderDate]])</f>
        <v>1995</v>
      </c>
    </row>
    <row r="307" spans="1:17" x14ac:dyDescent="0.3">
      <c r="A307">
        <v>10553</v>
      </c>
      <c r="B307" t="s">
        <v>663</v>
      </c>
      <c r="C307">
        <v>2</v>
      </c>
      <c r="D307" s="2">
        <v>34880</v>
      </c>
      <c r="E307" s="2">
        <v>34908</v>
      </c>
      <c r="F307" s="2">
        <v>34884</v>
      </c>
      <c r="G307">
        <v>2</v>
      </c>
      <c r="H307">
        <v>149.49</v>
      </c>
      <c r="I307" t="s">
        <v>664</v>
      </c>
      <c r="J307" t="s">
        <v>666</v>
      </c>
      <c r="K307" t="s">
        <v>667</v>
      </c>
      <c r="L307" t="s">
        <v>45</v>
      </c>
      <c r="M307" t="s">
        <v>668</v>
      </c>
      <c r="N307" t="s">
        <v>669</v>
      </c>
      <c r="O307" t="str">
        <f>TEXT(orders[[#This Row],[OrderDate]],"mmm")</f>
        <v>Jun</v>
      </c>
      <c r="P307">
        <f>MONTH(orders[[#This Row],[OrderDate]])</f>
        <v>6</v>
      </c>
      <c r="Q307">
        <f>YEAR(orders[[#This Row],[OrderDate]])</f>
        <v>1995</v>
      </c>
    </row>
    <row r="308" spans="1:17" x14ac:dyDescent="0.3">
      <c r="A308">
        <v>10554</v>
      </c>
      <c r="B308" t="s">
        <v>453</v>
      </c>
      <c r="C308">
        <v>4</v>
      </c>
      <c r="D308" s="2">
        <v>34880</v>
      </c>
      <c r="E308" s="2">
        <v>34908</v>
      </c>
      <c r="F308" s="2">
        <v>34886</v>
      </c>
      <c r="G308">
        <v>3</v>
      </c>
      <c r="H308">
        <v>120.97</v>
      </c>
      <c r="I308" t="s">
        <v>454</v>
      </c>
      <c r="J308" t="s">
        <v>456</v>
      </c>
      <c r="K308" t="s">
        <v>457</v>
      </c>
      <c r="L308" t="s">
        <v>45</v>
      </c>
      <c r="M308" t="s">
        <v>458</v>
      </c>
      <c r="N308" t="s">
        <v>47</v>
      </c>
      <c r="O308" t="str">
        <f>TEXT(orders[[#This Row],[OrderDate]],"mmm")</f>
        <v>Jun</v>
      </c>
      <c r="P308">
        <f>MONTH(orders[[#This Row],[OrderDate]])</f>
        <v>6</v>
      </c>
      <c r="Q308">
        <f>YEAR(orders[[#This Row],[OrderDate]])</f>
        <v>1995</v>
      </c>
    </row>
    <row r="309" spans="1:17" x14ac:dyDescent="0.3">
      <c r="A309">
        <v>10555</v>
      </c>
      <c r="B309" t="s">
        <v>553</v>
      </c>
      <c r="C309">
        <v>6</v>
      </c>
      <c r="D309" s="2">
        <v>34883</v>
      </c>
      <c r="E309" s="2">
        <v>34911</v>
      </c>
      <c r="F309" s="2">
        <v>34885</v>
      </c>
      <c r="G309">
        <v>3</v>
      </c>
      <c r="H309">
        <v>252.49</v>
      </c>
      <c r="I309" t="s">
        <v>554</v>
      </c>
      <c r="J309" t="s">
        <v>556</v>
      </c>
      <c r="K309" t="s">
        <v>557</v>
      </c>
      <c r="L309" t="s">
        <v>558</v>
      </c>
      <c r="M309" t="s">
        <v>559</v>
      </c>
      <c r="N309" t="s">
        <v>280</v>
      </c>
      <c r="O309" t="str">
        <f>TEXT(orders[[#This Row],[OrderDate]],"mmm")</f>
        <v>Jul</v>
      </c>
      <c r="P309">
        <f>MONTH(orders[[#This Row],[OrderDate]])</f>
        <v>7</v>
      </c>
      <c r="Q309">
        <f>YEAR(orders[[#This Row],[OrderDate]])</f>
        <v>1995</v>
      </c>
    </row>
    <row r="310" spans="1:17" x14ac:dyDescent="0.3">
      <c r="A310">
        <v>10556</v>
      </c>
      <c r="B310" t="s">
        <v>567</v>
      </c>
      <c r="C310">
        <v>2</v>
      </c>
      <c r="D310" s="2">
        <v>34884</v>
      </c>
      <c r="E310" s="2">
        <v>34926</v>
      </c>
      <c r="F310" s="2">
        <v>34894</v>
      </c>
      <c r="G310">
        <v>1</v>
      </c>
      <c r="H310">
        <v>9.8000000000000007</v>
      </c>
      <c r="I310" t="s">
        <v>568</v>
      </c>
      <c r="J310" t="s">
        <v>570</v>
      </c>
      <c r="K310" t="s">
        <v>571</v>
      </c>
      <c r="L310" t="s">
        <v>45</v>
      </c>
      <c r="M310" t="s">
        <v>572</v>
      </c>
      <c r="N310" t="s">
        <v>573</v>
      </c>
      <c r="O310" t="str">
        <f>TEXT(orders[[#This Row],[OrderDate]],"mmm")</f>
        <v>Jul</v>
      </c>
      <c r="P310">
        <f>MONTH(orders[[#This Row],[OrderDate]])</f>
        <v>7</v>
      </c>
      <c r="Q310">
        <f>YEAR(orders[[#This Row],[OrderDate]])</f>
        <v>1995</v>
      </c>
    </row>
    <row r="311" spans="1:17" x14ac:dyDescent="0.3">
      <c r="A311">
        <v>10557</v>
      </c>
      <c r="B311" t="s">
        <v>366</v>
      </c>
      <c r="C311">
        <v>9</v>
      </c>
      <c r="D311" s="2">
        <v>34884</v>
      </c>
      <c r="E311" s="2">
        <v>34898</v>
      </c>
      <c r="F311" s="2">
        <v>34887</v>
      </c>
      <c r="G311">
        <v>2</v>
      </c>
      <c r="H311">
        <v>96.72</v>
      </c>
      <c r="I311" t="s">
        <v>367</v>
      </c>
      <c r="J311" t="s">
        <v>369</v>
      </c>
      <c r="K311" t="s">
        <v>370</v>
      </c>
      <c r="L311" t="s">
        <v>45</v>
      </c>
      <c r="M311" t="s">
        <v>371</v>
      </c>
      <c r="N311" t="s">
        <v>47</v>
      </c>
      <c r="O311" t="str">
        <f>TEXT(orders[[#This Row],[OrderDate]],"mmm")</f>
        <v>Jul</v>
      </c>
      <c r="P311">
        <f>MONTH(orders[[#This Row],[OrderDate]])</f>
        <v>7</v>
      </c>
      <c r="Q311">
        <f>YEAR(orders[[#This Row],[OrderDate]])</f>
        <v>1995</v>
      </c>
    </row>
    <row r="312" spans="1:17" x14ac:dyDescent="0.3">
      <c r="A312">
        <v>10558</v>
      </c>
      <c r="B312" t="s">
        <v>64</v>
      </c>
      <c r="C312">
        <v>1</v>
      </c>
      <c r="D312" s="2">
        <v>34885</v>
      </c>
      <c r="E312" s="2">
        <v>34913</v>
      </c>
      <c r="F312" s="2">
        <v>34891</v>
      </c>
      <c r="G312">
        <v>2</v>
      </c>
      <c r="H312">
        <v>72.97</v>
      </c>
      <c r="I312" t="s">
        <v>65</v>
      </c>
      <c r="J312" t="s">
        <v>795</v>
      </c>
      <c r="K312" t="s">
        <v>796</v>
      </c>
      <c r="L312" t="s">
        <v>797</v>
      </c>
      <c r="M312" t="s">
        <v>798</v>
      </c>
      <c r="N312" t="s">
        <v>70</v>
      </c>
      <c r="O312" t="str">
        <f>TEXT(orders[[#This Row],[OrderDate]],"mmm")</f>
        <v>Jul</v>
      </c>
      <c r="P312">
        <f>MONTH(orders[[#This Row],[OrderDate]])</f>
        <v>7</v>
      </c>
      <c r="Q312">
        <f>YEAR(orders[[#This Row],[OrderDate]])</f>
        <v>1995</v>
      </c>
    </row>
    <row r="313" spans="1:17" x14ac:dyDescent="0.3">
      <c r="A313">
        <v>10559</v>
      </c>
      <c r="B313" t="s">
        <v>88</v>
      </c>
      <c r="C313">
        <v>6</v>
      </c>
      <c r="D313" s="2">
        <v>34886</v>
      </c>
      <c r="E313" s="2">
        <v>34914</v>
      </c>
      <c r="F313" s="2">
        <v>34894</v>
      </c>
      <c r="G313">
        <v>1</v>
      </c>
      <c r="H313">
        <v>8.0500000000000007</v>
      </c>
      <c r="I313" t="s">
        <v>89</v>
      </c>
      <c r="J313" t="s">
        <v>92</v>
      </c>
      <c r="K313" t="s">
        <v>93</v>
      </c>
      <c r="L313" t="s">
        <v>45</v>
      </c>
      <c r="M313" t="s">
        <v>94</v>
      </c>
      <c r="N313" t="s">
        <v>95</v>
      </c>
      <c r="O313" t="str">
        <f>TEXT(orders[[#This Row],[OrderDate]],"mmm")</f>
        <v>Jul</v>
      </c>
      <c r="P313">
        <f>MONTH(orders[[#This Row],[OrderDate]])</f>
        <v>7</v>
      </c>
      <c r="Q313">
        <f>YEAR(orders[[#This Row],[OrderDate]])</f>
        <v>1995</v>
      </c>
    </row>
    <row r="314" spans="1:17" x14ac:dyDescent="0.3">
      <c r="A314">
        <v>10560</v>
      </c>
      <c r="B314" t="s">
        <v>224</v>
      </c>
      <c r="C314">
        <v>8</v>
      </c>
      <c r="D314" s="2">
        <v>34887</v>
      </c>
      <c r="E314" s="2">
        <v>34915</v>
      </c>
      <c r="F314" s="2">
        <v>34890</v>
      </c>
      <c r="G314">
        <v>1</v>
      </c>
      <c r="H314">
        <v>36.65</v>
      </c>
      <c r="I314" t="s">
        <v>225</v>
      </c>
      <c r="J314" t="s">
        <v>227</v>
      </c>
      <c r="K314" t="s">
        <v>228</v>
      </c>
      <c r="L314" t="s">
        <v>45</v>
      </c>
      <c r="M314" t="s">
        <v>229</v>
      </c>
      <c r="N314" t="s">
        <v>47</v>
      </c>
      <c r="O314" t="str">
        <f>TEXT(orders[[#This Row],[OrderDate]],"mmm")</f>
        <v>Jul</v>
      </c>
      <c r="P314">
        <f>MONTH(orders[[#This Row],[OrderDate]])</f>
        <v>7</v>
      </c>
      <c r="Q314">
        <f>YEAR(orders[[#This Row],[OrderDate]])</f>
        <v>1995</v>
      </c>
    </row>
    <row r="315" spans="1:17" x14ac:dyDescent="0.3">
      <c r="A315">
        <v>10561</v>
      </c>
      <c r="B315" t="s">
        <v>217</v>
      </c>
      <c r="C315">
        <v>2</v>
      </c>
      <c r="D315" s="2">
        <v>34887</v>
      </c>
      <c r="E315" s="2">
        <v>34915</v>
      </c>
      <c r="F315" s="2">
        <v>34890</v>
      </c>
      <c r="G315">
        <v>2</v>
      </c>
      <c r="H315">
        <v>242.21</v>
      </c>
      <c r="I315" t="s">
        <v>218</v>
      </c>
      <c r="J315" t="s">
        <v>220</v>
      </c>
      <c r="K315" t="s">
        <v>221</v>
      </c>
      <c r="L315" t="s">
        <v>45</v>
      </c>
      <c r="M315" t="s">
        <v>222</v>
      </c>
      <c r="N315" t="s">
        <v>79</v>
      </c>
      <c r="O315" t="str">
        <f>TEXT(orders[[#This Row],[OrderDate]],"mmm")</f>
        <v>Jul</v>
      </c>
      <c r="P315">
        <f>MONTH(orders[[#This Row],[OrderDate]])</f>
        <v>7</v>
      </c>
      <c r="Q315">
        <f>YEAR(orders[[#This Row],[OrderDate]])</f>
        <v>1995</v>
      </c>
    </row>
    <row r="316" spans="1:17" x14ac:dyDescent="0.3">
      <c r="A316">
        <v>10562</v>
      </c>
      <c r="B316" t="s">
        <v>519</v>
      </c>
      <c r="C316">
        <v>1</v>
      </c>
      <c r="D316" s="2">
        <v>34890</v>
      </c>
      <c r="E316" s="2">
        <v>34918</v>
      </c>
      <c r="F316" s="2">
        <v>34893</v>
      </c>
      <c r="G316">
        <v>1</v>
      </c>
      <c r="H316">
        <v>22.95</v>
      </c>
      <c r="I316" t="s">
        <v>520</v>
      </c>
      <c r="J316" t="s">
        <v>522</v>
      </c>
      <c r="K316" t="s">
        <v>523</v>
      </c>
      <c r="L316" t="s">
        <v>45</v>
      </c>
      <c r="M316" t="s">
        <v>524</v>
      </c>
      <c r="N316" t="s">
        <v>242</v>
      </c>
      <c r="O316" t="str">
        <f>TEXT(orders[[#This Row],[OrderDate]],"mmm")</f>
        <v>Jul</v>
      </c>
      <c r="P316">
        <f>MONTH(orders[[#This Row],[OrderDate]])</f>
        <v>7</v>
      </c>
      <c r="Q316">
        <f>YEAR(orders[[#This Row],[OrderDate]])</f>
        <v>1995</v>
      </c>
    </row>
    <row r="317" spans="1:17" x14ac:dyDescent="0.3">
      <c r="A317">
        <v>10563</v>
      </c>
      <c r="B317" t="s">
        <v>526</v>
      </c>
      <c r="C317">
        <v>2</v>
      </c>
      <c r="D317" s="2">
        <v>34891</v>
      </c>
      <c r="E317" s="2">
        <v>34933</v>
      </c>
      <c r="F317" s="2">
        <v>34905</v>
      </c>
      <c r="G317">
        <v>2</v>
      </c>
      <c r="H317">
        <v>60.43</v>
      </c>
      <c r="I317" t="s">
        <v>527</v>
      </c>
      <c r="J317" t="s">
        <v>529</v>
      </c>
      <c r="K317" t="s">
        <v>295</v>
      </c>
      <c r="L317" t="s">
        <v>296</v>
      </c>
      <c r="M317" t="s">
        <v>530</v>
      </c>
      <c r="N317" t="s">
        <v>159</v>
      </c>
      <c r="O317" t="str">
        <f>TEXT(orders[[#This Row],[OrderDate]],"mmm")</f>
        <v>Jul</v>
      </c>
      <c r="P317">
        <f>MONTH(orders[[#This Row],[OrderDate]])</f>
        <v>7</v>
      </c>
      <c r="Q317">
        <f>YEAR(orders[[#This Row],[OrderDate]])</f>
        <v>1995</v>
      </c>
    </row>
    <row r="318" spans="1:17" x14ac:dyDescent="0.3">
      <c r="A318">
        <v>10564</v>
      </c>
      <c r="B318" t="s">
        <v>510</v>
      </c>
      <c r="C318">
        <v>4</v>
      </c>
      <c r="D318" s="2">
        <v>34891</v>
      </c>
      <c r="E318" s="2">
        <v>34919</v>
      </c>
      <c r="F318" s="2">
        <v>34897</v>
      </c>
      <c r="G318">
        <v>3</v>
      </c>
      <c r="H318">
        <v>13.75</v>
      </c>
      <c r="I318" t="s">
        <v>511</v>
      </c>
      <c r="J318" t="s">
        <v>514</v>
      </c>
      <c r="K318" t="s">
        <v>515</v>
      </c>
      <c r="L318" t="s">
        <v>516</v>
      </c>
      <c r="M318" t="s">
        <v>517</v>
      </c>
      <c r="N318" t="s">
        <v>280</v>
      </c>
      <c r="O318" t="str">
        <f>TEXT(orders[[#This Row],[OrderDate]],"mmm")</f>
        <v>Jul</v>
      </c>
      <c r="P318">
        <f>MONTH(orders[[#This Row],[OrderDate]])</f>
        <v>7</v>
      </c>
      <c r="Q318">
        <f>YEAR(orders[[#This Row],[OrderDate]])</f>
        <v>1995</v>
      </c>
    </row>
    <row r="319" spans="1:17" x14ac:dyDescent="0.3">
      <c r="A319">
        <v>10565</v>
      </c>
      <c r="B319" t="s">
        <v>419</v>
      </c>
      <c r="C319">
        <v>8</v>
      </c>
      <c r="D319" s="2">
        <v>34892</v>
      </c>
      <c r="E319" s="2">
        <v>34920</v>
      </c>
      <c r="F319" s="2">
        <v>34899</v>
      </c>
      <c r="G319">
        <v>2</v>
      </c>
      <c r="H319">
        <v>7.15</v>
      </c>
      <c r="I319" t="s">
        <v>420</v>
      </c>
      <c r="J319" t="s">
        <v>422</v>
      </c>
      <c r="K319" t="s">
        <v>423</v>
      </c>
      <c r="L319" t="s">
        <v>424</v>
      </c>
      <c r="M319" t="s">
        <v>425</v>
      </c>
      <c r="N319" t="s">
        <v>120</v>
      </c>
      <c r="O319" t="str">
        <f>TEXT(orders[[#This Row],[OrderDate]],"mmm")</f>
        <v>Jul</v>
      </c>
      <c r="P319">
        <f>MONTH(orders[[#This Row],[OrderDate]])</f>
        <v>7</v>
      </c>
      <c r="Q319">
        <f>YEAR(orders[[#This Row],[OrderDate]])</f>
        <v>1995</v>
      </c>
    </row>
    <row r="320" spans="1:17" x14ac:dyDescent="0.3">
      <c r="A320">
        <v>10566</v>
      </c>
      <c r="B320" t="s">
        <v>88</v>
      </c>
      <c r="C320">
        <v>9</v>
      </c>
      <c r="D320" s="2">
        <v>34893</v>
      </c>
      <c r="E320" s="2">
        <v>34921</v>
      </c>
      <c r="F320" s="2">
        <v>34899</v>
      </c>
      <c r="G320">
        <v>1</v>
      </c>
      <c r="H320">
        <v>88.4</v>
      </c>
      <c r="I320" t="s">
        <v>89</v>
      </c>
      <c r="J320" t="s">
        <v>92</v>
      </c>
      <c r="K320" t="s">
        <v>93</v>
      </c>
      <c r="L320" t="s">
        <v>45</v>
      </c>
      <c r="M320" t="s">
        <v>94</v>
      </c>
      <c r="N320" t="s">
        <v>95</v>
      </c>
      <c r="O320" t="str">
        <f>TEXT(orders[[#This Row],[OrderDate]],"mmm")</f>
        <v>Jul</v>
      </c>
      <c r="P320">
        <f>MONTH(orders[[#This Row],[OrderDate]])</f>
        <v>7</v>
      </c>
      <c r="Q320">
        <f>YEAR(orders[[#This Row],[OrderDate]])</f>
        <v>1995</v>
      </c>
    </row>
    <row r="321" spans="1:17" x14ac:dyDescent="0.3">
      <c r="A321">
        <v>10567</v>
      </c>
      <c r="B321" t="s">
        <v>314</v>
      </c>
      <c r="C321">
        <v>1</v>
      </c>
      <c r="D321" s="2">
        <v>34893</v>
      </c>
      <c r="E321" s="2">
        <v>34921</v>
      </c>
      <c r="F321" s="2">
        <v>34898</v>
      </c>
      <c r="G321">
        <v>1</v>
      </c>
      <c r="H321">
        <v>33.97</v>
      </c>
      <c r="I321" t="s">
        <v>315</v>
      </c>
      <c r="J321" t="s">
        <v>317</v>
      </c>
      <c r="K321" t="s">
        <v>318</v>
      </c>
      <c r="L321" t="s">
        <v>319</v>
      </c>
      <c r="M321" t="s">
        <v>45</v>
      </c>
      <c r="N321" t="s">
        <v>320</v>
      </c>
      <c r="O321" t="str">
        <f>TEXT(orders[[#This Row],[OrderDate]],"mmm")</f>
        <v>Jul</v>
      </c>
      <c r="P321">
        <f>MONTH(orders[[#This Row],[OrderDate]])</f>
        <v>7</v>
      </c>
      <c r="Q321">
        <f>YEAR(orders[[#This Row],[OrderDate]])</f>
        <v>1995</v>
      </c>
    </row>
    <row r="322" spans="1:17" x14ac:dyDescent="0.3">
      <c r="A322">
        <v>10568</v>
      </c>
      <c r="B322" t="s">
        <v>252</v>
      </c>
      <c r="C322">
        <v>3</v>
      </c>
      <c r="D322" s="2">
        <v>34894</v>
      </c>
      <c r="E322" s="2">
        <v>34922</v>
      </c>
      <c r="F322" s="2">
        <v>34920</v>
      </c>
      <c r="G322">
        <v>3</v>
      </c>
      <c r="H322">
        <v>6.54</v>
      </c>
      <c r="I322" t="s">
        <v>799</v>
      </c>
      <c r="J322" t="s">
        <v>255</v>
      </c>
      <c r="K322" t="s">
        <v>256</v>
      </c>
      <c r="L322" t="s">
        <v>45</v>
      </c>
      <c r="M322" t="s">
        <v>800</v>
      </c>
      <c r="N322" t="s">
        <v>103</v>
      </c>
      <c r="O322" t="str">
        <f>TEXT(orders[[#This Row],[OrderDate]],"mmm")</f>
        <v>Jul</v>
      </c>
      <c r="P322">
        <f>MONTH(orders[[#This Row],[OrderDate]])</f>
        <v>7</v>
      </c>
      <c r="Q322">
        <f>YEAR(orders[[#This Row],[OrderDate]])</f>
        <v>1995</v>
      </c>
    </row>
    <row r="323" spans="1:17" x14ac:dyDescent="0.3">
      <c r="A323">
        <v>10569</v>
      </c>
      <c r="B323" t="s">
        <v>510</v>
      </c>
      <c r="C323">
        <v>5</v>
      </c>
      <c r="D323" s="2">
        <v>34897</v>
      </c>
      <c r="E323" s="2">
        <v>34925</v>
      </c>
      <c r="F323" s="2">
        <v>34922</v>
      </c>
      <c r="G323">
        <v>1</v>
      </c>
      <c r="H323">
        <v>58.98</v>
      </c>
      <c r="I323" t="s">
        <v>511</v>
      </c>
      <c r="J323" t="s">
        <v>514</v>
      </c>
      <c r="K323" t="s">
        <v>515</v>
      </c>
      <c r="L323" t="s">
        <v>516</v>
      </c>
      <c r="M323" t="s">
        <v>517</v>
      </c>
      <c r="N323" t="s">
        <v>280</v>
      </c>
      <c r="O323" t="str">
        <f>TEXT(orders[[#This Row],[OrderDate]],"mmm")</f>
        <v>Jul</v>
      </c>
      <c r="P323">
        <f>MONTH(orders[[#This Row],[OrderDate]])</f>
        <v>7</v>
      </c>
      <c r="Q323">
        <f>YEAR(orders[[#This Row],[OrderDate]])</f>
        <v>1995</v>
      </c>
    </row>
    <row r="324" spans="1:17" x14ac:dyDescent="0.3">
      <c r="A324">
        <v>10570</v>
      </c>
      <c r="B324" t="s">
        <v>419</v>
      </c>
      <c r="C324">
        <v>3</v>
      </c>
      <c r="D324" s="2">
        <v>34898</v>
      </c>
      <c r="E324" s="2">
        <v>34926</v>
      </c>
      <c r="F324" s="2">
        <v>34900</v>
      </c>
      <c r="G324">
        <v>3</v>
      </c>
      <c r="H324">
        <v>188.99</v>
      </c>
      <c r="I324" t="s">
        <v>420</v>
      </c>
      <c r="J324" t="s">
        <v>422</v>
      </c>
      <c r="K324" t="s">
        <v>423</v>
      </c>
      <c r="L324" t="s">
        <v>424</v>
      </c>
      <c r="M324" t="s">
        <v>425</v>
      </c>
      <c r="N324" t="s">
        <v>120</v>
      </c>
      <c r="O324" t="str">
        <f>TEXT(orders[[#This Row],[OrderDate]],"mmm")</f>
        <v>Jul</v>
      </c>
      <c r="P324">
        <f>MONTH(orders[[#This Row],[OrderDate]])</f>
        <v>7</v>
      </c>
      <c r="Q324">
        <f>YEAR(orders[[#This Row],[OrderDate]])</f>
        <v>1995</v>
      </c>
    </row>
    <row r="325" spans="1:17" x14ac:dyDescent="0.3">
      <c r="A325">
        <v>10571</v>
      </c>
      <c r="B325" t="s">
        <v>187</v>
      </c>
      <c r="C325">
        <v>8</v>
      </c>
      <c r="D325" s="2">
        <v>34898</v>
      </c>
      <c r="E325" s="2">
        <v>34940</v>
      </c>
      <c r="F325" s="2">
        <v>34915</v>
      </c>
      <c r="G325">
        <v>3</v>
      </c>
      <c r="H325">
        <v>26.06</v>
      </c>
      <c r="I325" t="s">
        <v>188</v>
      </c>
      <c r="J325" t="s">
        <v>191</v>
      </c>
      <c r="K325" t="s">
        <v>192</v>
      </c>
      <c r="L325" t="s">
        <v>45</v>
      </c>
      <c r="M325" t="s">
        <v>193</v>
      </c>
      <c r="N325" t="s">
        <v>194</v>
      </c>
      <c r="O325" t="str">
        <f>TEXT(orders[[#This Row],[OrderDate]],"mmm")</f>
        <v>Jul</v>
      </c>
      <c r="P325">
        <f>MONTH(orders[[#This Row],[OrderDate]])</f>
        <v>7</v>
      </c>
      <c r="Q325">
        <f>YEAR(orders[[#This Row],[OrderDate]])</f>
        <v>1995</v>
      </c>
    </row>
    <row r="326" spans="1:17" x14ac:dyDescent="0.3">
      <c r="A326">
        <v>10572</v>
      </c>
      <c r="B326" t="s">
        <v>72</v>
      </c>
      <c r="C326">
        <v>3</v>
      </c>
      <c r="D326" s="2">
        <v>34899</v>
      </c>
      <c r="E326" s="2">
        <v>34927</v>
      </c>
      <c r="F326" s="2">
        <v>34906</v>
      </c>
      <c r="G326">
        <v>2</v>
      </c>
      <c r="H326">
        <v>116.43</v>
      </c>
      <c r="I326" t="s">
        <v>73</v>
      </c>
      <c r="J326" t="s">
        <v>76</v>
      </c>
      <c r="K326" t="s">
        <v>77</v>
      </c>
      <c r="L326" t="s">
        <v>45</v>
      </c>
      <c r="M326" t="s">
        <v>78</v>
      </c>
      <c r="N326" t="s">
        <v>79</v>
      </c>
      <c r="O326" t="str">
        <f>TEXT(orders[[#This Row],[OrderDate]],"mmm")</f>
        <v>Jul</v>
      </c>
      <c r="P326">
        <f>MONTH(orders[[#This Row],[OrderDate]])</f>
        <v>7</v>
      </c>
      <c r="Q326">
        <f>YEAR(orders[[#This Row],[OrderDate]])</f>
        <v>1995</v>
      </c>
    </row>
    <row r="327" spans="1:17" x14ac:dyDescent="0.3">
      <c r="A327">
        <v>10573</v>
      </c>
      <c r="B327" t="s">
        <v>58</v>
      </c>
      <c r="C327">
        <v>7</v>
      </c>
      <c r="D327" s="2">
        <v>34900</v>
      </c>
      <c r="E327" s="2">
        <v>34928</v>
      </c>
      <c r="F327" s="2">
        <v>34901</v>
      </c>
      <c r="G327">
        <v>3</v>
      </c>
      <c r="H327">
        <v>84.84</v>
      </c>
      <c r="I327" t="s">
        <v>59</v>
      </c>
      <c r="J327" t="s">
        <v>61</v>
      </c>
      <c r="K327" t="s">
        <v>54</v>
      </c>
      <c r="L327" t="s">
        <v>45</v>
      </c>
      <c r="M327" t="s">
        <v>62</v>
      </c>
      <c r="N327" t="s">
        <v>56</v>
      </c>
      <c r="O327" t="str">
        <f>TEXT(orders[[#This Row],[OrderDate]],"mmm")</f>
        <v>Jul</v>
      </c>
      <c r="P327">
        <f>MONTH(orders[[#This Row],[OrderDate]])</f>
        <v>7</v>
      </c>
      <c r="Q327">
        <f>YEAR(orders[[#This Row],[OrderDate]])</f>
        <v>1995</v>
      </c>
    </row>
    <row r="328" spans="1:17" x14ac:dyDescent="0.3">
      <c r="A328">
        <v>10574</v>
      </c>
      <c r="B328" t="s">
        <v>628</v>
      </c>
      <c r="C328">
        <v>4</v>
      </c>
      <c r="D328" s="2">
        <v>34900</v>
      </c>
      <c r="E328" s="2">
        <v>34928</v>
      </c>
      <c r="F328" s="2">
        <v>34911</v>
      </c>
      <c r="G328">
        <v>2</v>
      </c>
      <c r="H328">
        <v>37.6</v>
      </c>
      <c r="I328" t="s">
        <v>629</v>
      </c>
      <c r="J328" t="s">
        <v>631</v>
      </c>
      <c r="K328" t="s">
        <v>632</v>
      </c>
      <c r="L328" t="s">
        <v>363</v>
      </c>
      <c r="M328" t="s">
        <v>633</v>
      </c>
      <c r="N328" t="s">
        <v>280</v>
      </c>
      <c r="O328" t="str">
        <f>TEXT(orders[[#This Row],[OrderDate]],"mmm")</f>
        <v>Jul</v>
      </c>
      <c r="P328">
        <f>MONTH(orders[[#This Row],[OrderDate]])</f>
        <v>7</v>
      </c>
      <c r="Q328">
        <f>YEAR(orders[[#This Row],[OrderDate]])</f>
        <v>1995</v>
      </c>
    </row>
    <row r="329" spans="1:17" x14ac:dyDescent="0.3">
      <c r="A329">
        <v>10575</v>
      </c>
      <c r="B329" t="s">
        <v>427</v>
      </c>
      <c r="C329">
        <v>5</v>
      </c>
      <c r="D329" s="2">
        <v>34901</v>
      </c>
      <c r="E329" s="2">
        <v>34915</v>
      </c>
      <c r="F329" s="2">
        <v>34911</v>
      </c>
      <c r="G329">
        <v>1</v>
      </c>
      <c r="H329">
        <v>127.34</v>
      </c>
      <c r="I329" t="s">
        <v>428</v>
      </c>
      <c r="J329" t="s">
        <v>430</v>
      </c>
      <c r="K329" t="s">
        <v>431</v>
      </c>
      <c r="L329" t="s">
        <v>45</v>
      </c>
      <c r="M329" t="s">
        <v>432</v>
      </c>
      <c r="N329" t="s">
        <v>47</v>
      </c>
      <c r="O329" t="str">
        <f>TEXT(orders[[#This Row],[OrderDate]],"mmm")</f>
        <v>Jul</v>
      </c>
      <c r="P329">
        <f>MONTH(orders[[#This Row],[OrderDate]])</f>
        <v>7</v>
      </c>
      <c r="Q329">
        <f>YEAR(orders[[#This Row],[OrderDate]])</f>
        <v>1995</v>
      </c>
    </row>
    <row r="330" spans="1:17" x14ac:dyDescent="0.3">
      <c r="A330">
        <v>10576</v>
      </c>
      <c r="B330" t="s">
        <v>617</v>
      </c>
      <c r="C330">
        <v>3</v>
      </c>
      <c r="D330" s="2">
        <v>34904</v>
      </c>
      <c r="E330" s="2">
        <v>34918</v>
      </c>
      <c r="F330" s="2">
        <v>34911</v>
      </c>
      <c r="G330">
        <v>3</v>
      </c>
      <c r="H330">
        <v>18.559999999999999</v>
      </c>
      <c r="I330" t="s">
        <v>618</v>
      </c>
      <c r="J330" t="s">
        <v>620</v>
      </c>
      <c r="K330" t="s">
        <v>54</v>
      </c>
      <c r="L330" t="s">
        <v>45</v>
      </c>
      <c r="M330" t="s">
        <v>471</v>
      </c>
      <c r="N330" t="s">
        <v>56</v>
      </c>
      <c r="O330" t="str">
        <f>TEXT(orders[[#This Row],[OrderDate]],"mmm")</f>
        <v>Jul</v>
      </c>
      <c r="P330">
        <f>MONTH(orders[[#This Row],[OrderDate]])</f>
        <v>7</v>
      </c>
      <c r="Q330">
        <f>YEAR(orders[[#This Row],[OrderDate]])</f>
        <v>1995</v>
      </c>
    </row>
    <row r="331" spans="1:17" x14ac:dyDescent="0.3">
      <c r="A331">
        <v>10577</v>
      </c>
      <c r="B331" t="s">
        <v>628</v>
      </c>
      <c r="C331">
        <v>9</v>
      </c>
      <c r="D331" s="2">
        <v>34904</v>
      </c>
      <c r="E331" s="2">
        <v>34946</v>
      </c>
      <c r="F331" s="2">
        <v>34911</v>
      </c>
      <c r="G331">
        <v>2</v>
      </c>
      <c r="H331">
        <v>25.41</v>
      </c>
      <c r="I331" t="s">
        <v>629</v>
      </c>
      <c r="J331" t="s">
        <v>631</v>
      </c>
      <c r="K331" t="s">
        <v>632</v>
      </c>
      <c r="L331" t="s">
        <v>363</v>
      </c>
      <c r="M331" t="s">
        <v>633</v>
      </c>
      <c r="N331" t="s">
        <v>280</v>
      </c>
      <c r="O331" t="str">
        <f>TEXT(orders[[#This Row],[OrderDate]],"mmm")</f>
        <v>Jul</v>
      </c>
      <c r="P331">
        <f>MONTH(orders[[#This Row],[OrderDate]])</f>
        <v>7</v>
      </c>
      <c r="Q331">
        <f>YEAR(orders[[#This Row],[OrderDate]])</f>
        <v>1995</v>
      </c>
    </row>
    <row r="332" spans="1:17" x14ac:dyDescent="0.3">
      <c r="A332">
        <v>10578</v>
      </c>
      <c r="B332" t="s">
        <v>122</v>
      </c>
      <c r="C332">
        <v>4</v>
      </c>
      <c r="D332" s="2">
        <v>34905</v>
      </c>
      <c r="E332" s="2">
        <v>34933</v>
      </c>
      <c r="F332" s="2">
        <v>34936</v>
      </c>
      <c r="G332">
        <v>3</v>
      </c>
      <c r="H332">
        <v>29.6</v>
      </c>
      <c r="I332" t="s">
        <v>123</v>
      </c>
      <c r="J332" t="s">
        <v>125</v>
      </c>
      <c r="K332" t="s">
        <v>68</v>
      </c>
      <c r="L332" t="s">
        <v>45</v>
      </c>
      <c r="M332" t="s">
        <v>126</v>
      </c>
      <c r="N332" t="s">
        <v>70</v>
      </c>
      <c r="O332" t="str">
        <f>TEXT(orders[[#This Row],[OrderDate]],"mmm")</f>
        <v>Jul</v>
      </c>
      <c r="P332">
        <f>MONTH(orders[[#This Row],[OrderDate]])</f>
        <v>7</v>
      </c>
      <c r="Q332">
        <f>YEAR(orders[[#This Row],[OrderDate]])</f>
        <v>1995</v>
      </c>
    </row>
    <row r="333" spans="1:17" x14ac:dyDescent="0.3">
      <c r="A333">
        <v>10579</v>
      </c>
      <c r="B333" t="s">
        <v>373</v>
      </c>
      <c r="C333">
        <v>1</v>
      </c>
      <c r="D333" s="2">
        <v>34906</v>
      </c>
      <c r="E333" s="2">
        <v>34934</v>
      </c>
      <c r="F333" s="2">
        <v>34915</v>
      </c>
      <c r="G333">
        <v>2</v>
      </c>
      <c r="H333">
        <v>13.73</v>
      </c>
      <c r="I333" t="s">
        <v>374</v>
      </c>
      <c r="J333" t="s">
        <v>376</v>
      </c>
      <c r="K333" t="s">
        <v>377</v>
      </c>
      <c r="L333" t="s">
        <v>378</v>
      </c>
      <c r="M333" t="s">
        <v>379</v>
      </c>
      <c r="N333" t="s">
        <v>280</v>
      </c>
      <c r="O333" t="str">
        <f>TEXT(orders[[#This Row],[OrderDate]],"mmm")</f>
        <v>Jul</v>
      </c>
      <c r="P333">
        <f>MONTH(orders[[#This Row],[OrderDate]])</f>
        <v>7</v>
      </c>
      <c r="Q333">
        <f>YEAR(orders[[#This Row],[OrderDate]])</f>
        <v>1995</v>
      </c>
    </row>
    <row r="334" spans="1:17" x14ac:dyDescent="0.3">
      <c r="A334">
        <v>10580</v>
      </c>
      <c r="B334" t="s">
        <v>453</v>
      </c>
      <c r="C334">
        <v>4</v>
      </c>
      <c r="D334" s="2">
        <v>34907</v>
      </c>
      <c r="E334" s="2">
        <v>34935</v>
      </c>
      <c r="F334" s="2">
        <v>34912</v>
      </c>
      <c r="G334">
        <v>3</v>
      </c>
      <c r="H334">
        <v>75.89</v>
      </c>
      <c r="I334" t="s">
        <v>454</v>
      </c>
      <c r="J334" t="s">
        <v>456</v>
      </c>
      <c r="K334" t="s">
        <v>457</v>
      </c>
      <c r="L334" t="s">
        <v>45</v>
      </c>
      <c r="M334" t="s">
        <v>458</v>
      </c>
      <c r="N334" t="s">
        <v>47</v>
      </c>
      <c r="O334" t="str">
        <f>TEXT(orders[[#This Row],[OrderDate]],"mmm")</f>
        <v>Jul</v>
      </c>
      <c r="P334">
        <f>MONTH(orders[[#This Row],[OrderDate]])</f>
        <v>7</v>
      </c>
      <c r="Q334">
        <f>YEAR(orders[[#This Row],[OrderDate]])</f>
        <v>1995</v>
      </c>
    </row>
    <row r="335" spans="1:17" x14ac:dyDescent="0.3">
      <c r="A335">
        <v>10581</v>
      </c>
      <c r="B335" t="s">
        <v>196</v>
      </c>
      <c r="C335">
        <v>3</v>
      </c>
      <c r="D335" s="2">
        <v>34907</v>
      </c>
      <c r="E335" s="2">
        <v>34935</v>
      </c>
      <c r="F335" s="2">
        <v>34913</v>
      </c>
      <c r="G335">
        <v>1</v>
      </c>
      <c r="H335">
        <v>3.01</v>
      </c>
      <c r="I335" t="s">
        <v>197</v>
      </c>
      <c r="J335" t="s">
        <v>200</v>
      </c>
      <c r="K335" t="s">
        <v>156</v>
      </c>
      <c r="L335" t="s">
        <v>157</v>
      </c>
      <c r="M335" t="s">
        <v>201</v>
      </c>
      <c r="N335" t="s">
        <v>159</v>
      </c>
      <c r="O335" t="str">
        <f>TEXT(orders[[#This Row],[OrderDate]],"mmm")</f>
        <v>Jul</v>
      </c>
      <c r="P335">
        <f>MONTH(orders[[#This Row],[OrderDate]])</f>
        <v>7</v>
      </c>
      <c r="Q335">
        <f>YEAR(orders[[#This Row],[OrderDate]])</f>
        <v>1995</v>
      </c>
    </row>
    <row r="336" spans="1:17" x14ac:dyDescent="0.3">
      <c r="A336">
        <v>10582</v>
      </c>
      <c r="B336" t="s">
        <v>81</v>
      </c>
      <c r="C336">
        <v>3</v>
      </c>
      <c r="D336" s="2">
        <v>34908</v>
      </c>
      <c r="E336" s="2">
        <v>34936</v>
      </c>
      <c r="F336" s="2">
        <v>34925</v>
      </c>
      <c r="G336">
        <v>2</v>
      </c>
      <c r="H336">
        <v>27.71</v>
      </c>
      <c r="I336" t="s">
        <v>82</v>
      </c>
      <c r="J336" t="s">
        <v>84</v>
      </c>
      <c r="K336" t="s">
        <v>85</v>
      </c>
      <c r="L336" t="s">
        <v>45</v>
      </c>
      <c r="M336" t="s">
        <v>86</v>
      </c>
      <c r="N336" t="s">
        <v>47</v>
      </c>
      <c r="O336" t="str">
        <f>TEXT(orders[[#This Row],[OrderDate]],"mmm")</f>
        <v>Jul</v>
      </c>
      <c r="P336">
        <f>MONTH(orders[[#This Row],[OrderDate]])</f>
        <v>7</v>
      </c>
      <c r="Q336">
        <f>YEAR(orders[[#This Row],[OrderDate]])</f>
        <v>1995</v>
      </c>
    </row>
    <row r="337" spans="1:17" x14ac:dyDescent="0.3">
      <c r="A337">
        <v>10583</v>
      </c>
      <c r="B337" t="s">
        <v>663</v>
      </c>
      <c r="C337">
        <v>2</v>
      </c>
      <c r="D337" s="2">
        <v>34911</v>
      </c>
      <c r="E337" s="2">
        <v>34939</v>
      </c>
      <c r="F337" s="2">
        <v>34915</v>
      </c>
      <c r="G337">
        <v>2</v>
      </c>
      <c r="H337">
        <v>7.28</v>
      </c>
      <c r="I337" t="s">
        <v>664</v>
      </c>
      <c r="J337" t="s">
        <v>666</v>
      </c>
      <c r="K337" t="s">
        <v>667</v>
      </c>
      <c r="L337" t="s">
        <v>45</v>
      </c>
      <c r="M337" t="s">
        <v>668</v>
      </c>
      <c r="N337" t="s">
        <v>669</v>
      </c>
      <c r="O337" t="str">
        <f>TEXT(orders[[#This Row],[OrderDate]],"mmm")</f>
        <v>Jul</v>
      </c>
      <c r="P337">
        <f>MONTH(orders[[#This Row],[OrderDate]])</f>
        <v>7</v>
      </c>
      <c r="Q337">
        <f>YEAR(orders[[#This Row],[OrderDate]])</f>
        <v>1995</v>
      </c>
    </row>
    <row r="338" spans="1:17" x14ac:dyDescent="0.3">
      <c r="A338">
        <v>10584</v>
      </c>
      <c r="B338" t="s">
        <v>88</v>
      </c>
      <c r="C338">
        <v>4</v>
      </c>
      <c r="D338" s="2">
        <v>34911</v>
      </c>
      <c r="E338" s="2">
        <v>34939</v>
      </c>
      <c r="F338" s="2">
        <v>34915</v>
      </c>
      <c r="G338">
        <v>1</v>
      </c>
      <c r="H338">
        <v>59.14</v>
      </c>
      <c r="I338" t="s">
        <v>89</v>
      </c>
      <c r="J338" t="s">
        <v>92</v>
      </c>
      <c r="K338" t="s">
        <v>93</v>
      </c>
      <c r="L338" t="s">
        <v>45</v>
      </c>
      <c r="M338" t="s">
        <v>94</v>
      </c>
      <c r="N338" t="s">
        <v>95</v>
      </c>
      <c r="O338" t="str">
        <f>TEXT(orders[[#This Row],[OrderDate]],"mmm")</f>
        <v>Jul</v>
      </c>
      <c r="P338">
        <f>MONTH(orders[[#This Row],[OrderDate]])</f>
        <v>7</v>
      </c>
      <c r="Q338">
        <f>YEAR(orders[[#This Row],[OrderDate]])</f>
        <v>1995</v>
      </c>
    </row>
    <row r="339" spans="1:17" x14ac:dyDescent="0.3">
      <c r="A339">
        <v>10585</v>
      </c>
      <c r="B339" t="s">
        <v>671</v>
      </c>
      <c r="C339">
        <v>7</v>
      </c>
      <c r="D339" s="2">
        <v>34912</v>
      </c>
      <c r="E339" s="2">
        <v>34940</v>
      </c>
      <c r="F339" s="2">
        <v>34921</v>
      </c>
      <c r="G339">
        <v>1</v>
      </c>
      <c r="H339">
        <v>13.41</v>
      </c>
      <c r="I339" t="s">
        <v>672</v>
      </c>
      <c r="J339" t="s">
        <v>674</v>
      </c>
      <c r="K339" t="s">
        <v>675</v>
      </c>
      <c r="L339" t="s">
        <v>157</v>
      </c>
      <c r="M339" t="s">
        <v>676</v>
      </c>
      <c r="N339" t="s">
        <v>159</v>
      </c>
      <c r="O339" t="str">
        <f>TEXT(orders[[#This Row],[OrderDate]],"mmm")</f>
        <v>Aug</v>
      </c>
      <c r="P339">
        <f>MONTH(orders[[#This Row],[OrderDate]])</f>
        <v>8</v>
      </c>
      <c r="Q339">
        <f>YEAR(orders[[#This Row],[OrderDate]])</f>
        <v>1995</v>
      </c>
    </row>
    <row r="340" spans="1:17" x14ac:dyDescent="0.3">
      <c r="A340">
        <v>10586</v>
      </c>
      <c r="B340" t="s">
        <v>519</v>
      </c>
      <c r="C340">
        <v>9</v>
      </c>
      <c r="D340" s="2">
        <v>34913</v>
      </c>
      <c r="E340" s="2">
        <v>34941</v>
      </c>
      <c r="F340" s="2">
        <v>34920</v>
      </c>
      <c r="G340">
        <v>1</v>
      </c>
      <c r="H340">
        <v>0.48</v>
      </c>
      <c r="I340" t="s">
        <v>520</v>
      </c>
      <c r="J340" t="s">
        <v>522</v>
      </c>
      <c r="K340" t="s">
        <v>523</v>
      </c>
      <c r="L340" t="s">
        <v>45</v>
      </c>
      <c r="M340" t="s">
        <v>524</v>
      </c>
      <c r="N340" t="s">
        <v>242</v>
      </c>
      <c r="O340" t="str">
        <f>TEXT(orders[[#This Row],[OrderDate]],"mmm")</f>
        <v>Aug</v>
      </c>
      <c r="P340">
        <f>MONTH(orders[[#This Row],[OrderDate]])</f>
        <v>8</v>
      </c>
      <c r="Q340">
        <f>YEAR(orders[[#This Row],[OrderDate]])</f>
        <v>1995</v>
      </c>
    </row>
    <row r="341" spans="1:17" x14ac:dyDescent="0.3">
      <c r="A341">
        <v>10587</v>
      </c>
      <c r="B341" t="s">
        <v>486</v>
      </c>
      <c r="C341">
        <v>1</v>
      </c>
      <c r="D341" s="2">
        <v>34913</v>
      </c>
      <c r="E341" s="2">
        <v>34941</v>
      </c>
      <c r="F341" s="2">
        <v>34920</v>
      </c>
      <c r="G341">
        <v>1</v>
      </c>
      <c r="H341">
        <v>62.52</v>
      </c>
      <c r="I341" t="s">
        <v>487</v>
      </c>
      <c r="J341" t="s">
        <v>489</v>
      </c>
      <c r="K341" t="s">
        <v>295</v>
      </c>
      <c r="L341" t="s">
        <v>296</v>
      </c>
      <c r="M341" t="s">
        <v>490</v>
      </c>
      <c r="N341" t="s">
        <v>159</v>
      </c>
      <c r="O341" t="str">
        <f>TEXT(orders[[#This Row],[OrderDate]],"mmm")</f>
        <v>Aug</v>
      </c>
      <c r="P341">
        <f>MONTH(orders[[#This Row],[OrderDate]])</f>
        <v>8</v>
      </c>
      <c r="Q341">
        <f>YEAR(orders[[#This Row],[OrderDate]])</f>
        <v>1995</v>
      </c>
    </row>
    <row r="342" spans="1:17" x14ac:dyDescent="0.3">
      <c r="A342">
        <v>10588</v>
      </c>
      <c r="B342" t="s">
        <v>498</v>
      </c>
      <c r="C342">
        <v>2</v>
      </c>
      <c r="D342" s="2">
        <v>34914</v>
      </c>
      <c r="E342" s="2">
        <v>34942</v>
      </c>
      <c r="F342" s="2">
        <v>34921</v>
      </c>
      <c r="G342">
        <v>3</v>
      </c>
      <c r="H342">
        <v>194.67</v>
      </c>
      <c r="I342" t="s">
        <v>499</v>
      </c>
      <c r="J342" t="s">
        <v>501</v>
      </c>
      <c r="K342" t="s">
        <v>502</v>
      </c>
      <c r="L342" t="s">
        <v>45</v>
      </c>
      <c r="M342" t="s">
        <v>503</v>
      </c>
      <c r="N342" t="s">
        <v>47</v>
      </c>
      <c r="O342" t="str">
        <f>TEXT(orders[[#This Row],[OrderDate]],"mmm")</f>
        <v>Aug</v>
      </c>
      <c r="P342">
        <f>MONTH(orders[[#This Row],[OrderDate]])</f>
        <v>8</v>
      </c>
      <c r="Q342">
        <f>YEAR(orders[[#This Row],[OrderDate]])</f>
        <v>1995</v>
      </c>
    </row>
    <row r="343" spans="1:17" x14ac:dyDescent="0.3">
      <c r="A343">
        <v>10589</v>
      </c>
      <c r="B343" t="s">
        <v>273</v>
      </c>
      <c r="C343">
        <v>8</v>
      </c>
      <c r="D343" s="2">
        <v>34915</v>
      </c>
      <c r="E343" s="2">
        <v>34943</v>
      </c>
      <c r="F343" s="2">
        <v>34925</v>
      </c>
      <c r="G343">
        <v>2</v>
      </c>
      <c r="H343">
        <v>4.42</v>
      </c>
      <c r="I343" t="s">
        <v>274</v>
      </c>
      <c r="J343" t="s">
        <v>276</v>
      </c>
      <c r="K343" t="s">
        <v>277</v>
      </c>
      <c r="L343" t="s">
        <v>278</v>
      </c>
      <c r="M343" t="s">
        <v>279</v>
      </c>
      <c r="N343" t="s">
        <v>280</v>
      </c>
      <c r="O343" t="str">
        <f>TEXT(orders[[#This Row],[OrderDate]],"mmm")</f>
        <v>Aug</v>
      </c>
      <c r="P343">
        <f>MONTH(orders[[#This Row],[OrderDate]])</f>
        <v>8</v>
      </c>
      <c r="Q343">
        <f>YEAR(orders[[#This Row],[OrderDate]])</f>
        <v>1995</v>
      </c>
    </row>
    <row r="344" spans="1:17" x14ac:dyDescent="0.3">
      <c r="A344">
        <v>10590</v>
      </c>
      <c r="B344" t="s">
        <v>419</v>
      </c>
      <c r="C344">
        <v>4</v>
      </c>
      <c r="D344" s="2">
        <v>34918</v>
      </c>
      <c r="E344" s="2">
        <v>34946</v>
      </c>
      <c r="F344" s="2">
        <v>34925</v>
      </c>
      <c r="G344">
        <v>3</v>
      </c>
      <c r="H344">
        <v>44.77</v>
      </c>
      <c r="I344" t="s">
        <v>420</v>
      </c>
      <c r="J344" t="s">
        <v>422</v>
      </c>
      <c r="K344" t="s">
        <v>423</v>
      </c>
      <c r="L344" t="s">
        <v>424</v>
      </c>
      <c r="M344" t="s">
        <v>425</v>
      </c>
      <c r="N344" t="s">
        <v>120</v>
      </c>
      <c r="O344" t="str">
        <f>TEXT(orders[[#This Row],[OrderDate]],"mmm")</f>
        <v>Aug</v>
      </c>
      <c r="P344">
        <f>MONTH(orders[[#This Row],[OrderDate]])</f>
        <v>8</v>
      </c>
      <c r="Q344">
        <f>YEAR(orders[[#This Row],[OrderDate]])</f>
        <v>1995</v>
      </c>
    </row>
    <row r="345" spans="1:17" x14ac:dyDescent="0.3">
      <c r="A345">
        <v>10591</v>
      </c>
      <c r="B345" t="s">
        <v>635</v>
      </c>
      <c r="C345">
        <v>1</v>
      </c>
      <c r="D345" s="2">
        <v>34918</v>
      </c>
      <c r="E345" s="2">
        <v>34932</v>
      </c>
      <c r="F345" s="2">
        <v>34927</v>
      </c>
      <c r="G345">
        <v>1</v>
      </c>
      <c r="H345">
        <v>55.92</v>
      </c>
      <c r="I345" t="s">
        <v>636</v>
      </c>
      <c r="J345" t="s">
        <v>638</v>
      </c>
      <c r="K345" t="s">
        <v>639</v>
      </c>
      <c r="L345" t="s">
        <v>45</v>
      </c>
      <c r="M345" t="s">
        <v>640</v>
      </c>
      <c r="N345" t="s">
        <v>573</v>
      </c>
      <c r="O345" t="str">
        <f>TEXT(orders[[#This Row],[OrderDate]],"mmm")</f>
        <v>Aug</v>
      </c>
      <c r="P345">
        <f>MONTH(orders[[#This Row],[OrderDate]])</f>
        <v>8</v>
      </c>
      <c r="Q345">
        <f>YEAR(orders[[#This Row],[OrderDate]])</f>
        <v>1995</v>
      </c>
    </row>
    <row r="346" spans="1:17" x14ac:dyDescent="0.3">
      <c r="A346">
        <v>10592</v>
      </c>
      <c r="B346" t="s">
        <v>366</v>
      </c>
      <c r="C346">
        <v>3</v>
      </c>
      <c r="D346" s="2">
        <v>34919</v>
      </c>
      <c r="E346" s="2">
        <v>34947</v>
      </c>
      <c r="F346" s="2">
        <v>34927</v>
      </c>
      <c r="G346">
        <v>1</v>
      </c>
      <c r="H346">
        <v>32.1</v>
      </c>
      <c r="I346" t="s">
        <v>367</v>
      </c>
      <c r="J346" t="s">
        <v>369</v>
      </c>
      <c r="K346" t="s">
        <v>370</v>
      </c>
      <c r="L346" t="s">
        <v>45</v>
      </c>
      <c r="M346" t="s">
        <v>371</v>
      </c>
      <c r="N346" t="s">
        <v>47</v>
      </c>
      <c r="O346" t="str">
        <f>TEXT(orders[[#This Row],[OrderDate]],"mmm")</f>
        <v>Aug</v>
      </c>
      <c r="P346">
        <f>MONTH(orders[[#This Row],[OrderDate]])</f>
        <v>8</v>
      </c>
      <c r="Q346">
        <f>YEAR(orders[[#This Row],[OrderDate]])</f>
        <v>1995</v>
      </c>
    </row>
    <row r="347" spans="1:17" x14ac:dyDescent="0.3">
      <c r="A347">
        <v>10593</v>
      </c>
      <c r="B347" t="s">
        <v>366</v>
      </c>
      <c r="C347">
        <v>7</v>
      </c>
      <c r="D347" s="2">
        <v>34920</v>
      </c>
      <c r="E347" s="2">
        <v>34948</v>
      </c>
      <c r="F347" s="2">
        <v>34955</v>
      </c>
      <c r="G347">
        <v>2</v>
      </c>
      <c r="H347">
        <v>174.2</v>
      </c>
      <c r="I347" t="s">
        <v>367</v>
      </c>
      <c r="J347" t="s">
        <v>369</v>
      </c>
      <c r="K347" t="s">
        <v>370</v>
      </c>
      <c r="L347" t="s">
        <v>45</v>
      </c>
      <c r="M347" t="s">
        <v>371</v>
      </c>
      <c r="N347" t="s">
        <v>47</v>
      </c>
      <c r="O347" t="str">
        <f>TEXT(orders[[#This Row],[OrderDate]],"mmm")</f>
        <v>Aug</v>
      </c>
      <c r="P347">
        <f>MONTH(orders[[#This Row],[OrderDate]])</f>
        <v>8</v>
      </c>
      <c r="Q347">
        <f>YEAR(orders[[#This Row],[OrderDate]])</f>
        <v>1995</v>
      </c>
    </row>
    <row r="348" spans="1:17" x14ac:dyDescent="0.3">
      <c r="A348">
        <v>10594</v>
      </c>
      <c r="B348" t="s">
        <v>445</v>
      </c>
      <c r="C348">
        <v>3</v>
      </c>
      <c r="D348" s="2">
        <v>34920</v>
      </c>
      <c r="E348" s="2">
        <v>34948</v>
      </c>
      <c r="F348" s="2">
        <v>34927</v>
      </c>
      <c r="G348">
        <v>2</v>
      </c>
      <c r="H348">
        <v>5.24</v>
      </c>
      <c r="I348" t="s">
        <v>446</v>
      </c>
      <c r="J348" t="s">
        <v>448</v>
      </c>
      <c r="K348" t="s">
        <v>449</v>
      </c>
      <c r="L348" t="s">
        <v>450</v>
      </c>
      <c r="M348" t="s">
        <v>451</v>
      </c>
      <c r="N348" t="s">
        <v>280</v>
      </c>
      <c r="O348" t="str">
        <f>TEXT(orders[[#This Row],[OrderDate]],"mmm")</f>
        <v>Aug</v>
      </c>
      <c r="P348">
        <f>MONTH(orders[[#This Row],[OrderDate]])</f>
        <v>8</v>
      </c>
      <c r="Q348">
        <f>YEAR(orders[[#This Row],[OrderDate]])</f>
        <v>1995</v>
      </c>
    </row>
    <row r="349" spans="1:17" x14ac:dyDescent="0.3">
      <c r="A349">
        <v>10595</v>
      </c>
      <c r="B349" t="s">
        <v>187</v>
      </c>
      <c r="C349">
        <v>2</v>
      </c>
      <c r="D349" s="2">
        <v>34921</v>
      </c>
      <c r="E349" s="2">
        <v>34949</v>
      </c>
      <c r="F349" s="2">
        <v>34925</v>
      </c>
      <c r="G349">
        <v>1</v>
      </c>
      <c r="H349">
        <v>96.78</v>
      </c>
      <c r="I349" t="s">
        <v>188</v>
      </c>
      <c r="J349" t="s">
        <v>191</v>
      </c>
      <c r="K349" t="s">
        <v>192</v>
      </c>
      <c r="L349" t="s">
        <v>45</v>
      </c>
      <c r="M349" t="s">
        <v>193</v>
      </c>
      <c r="N349" t="s">
        <v>194</v>
      </c>
      <c r="O349" t="str">
        <f>TEXT(orders[[#This Row],[OrderDate]],"mmm")</f>
        <v>Aug</v>
      </c>
      <c r="P349">
        <f>MONTH(orders[[#This Row],[OrderDate]])</f>
        <v>8</v>
      </c>
      <c r="Q349">
        <f>YEAR(orders[[#This Row],[OrderDate]])</f>
        <v>1995</v>
      </c>
    </row>
    <row r="350" spans="1:17" x14ac:dyDescent="0.3">
      <c r="A350">
        <v>10596</v>
      </c>
      <c r="B350" t="s">
        <v>678</v>
      </c>
      <c r="C350">
        <v>8</v>
      </c>
      <c r="D350" s="2">
        <v>34922</v>
      </c>
      <c r="E350" s="2">
        <v>34950</v>
      </c>
      <c r="F350" s="2">
        <v>34954</v>
      </c>
      <c r="G350">
        <v>1</v>
      </c>
      <c r="H350">
        <v>16.34</v>
      </c>
      <c r="I350" t="s">
        <v>679</v>
      </c>
      <c r="J350" t="s">
        <v>793</v>
      </c>
      <c r="K350" t="s">
        <v>682</v>
      </c>
      <c r="L350" t="s">
        <v>363</v>
      </c>
      <c r="M350" t="s">
        <v>794</v>
      </c>
      <c r="N350" t="s">
        <v>280</v>
      </c>
      <c r="O350" t="str">
        <f>TEXT(orders[[#This Row],[OrderDate]],"mmm")</f>
        <v>Aug</v>
      </c>
      <c r="P350">
        <f>MONTH(orders[[#This Row],[OrderDate]])</f>
        <v>8</v>
      </c>
      <c r="Q350">
        <f>YEAR(orders[[#This Row],[OrderDate]])</f>
        <v>1995</v>
      </c>
    </row>
    <row r="351" spans="1:17" x14ac:dyDescent="0.3">
      <c r="A351">
        <v>10597</v>
      </c>
      <c r="B351" t="s">
        <v>473</v>
      </c>
      <c r="C351">
        <v>7</v>
      </c>
      <c r="D351" s="2">
        <v>34922</v>
      </c>
      <c r="E351" s="2">
        <v>34950</v>
      </c>
      <c r="F351" s="2">
        <v>34929</v>
      </c>
      <c r="G351">
        <v>3</v>
      </c>
      <c r="H351">
        <v>35.119999999999997</v>
      </c>
      <c r="I351" t="s">
        <v>474</v>
      </c>
      <c r="J351" t="s">
        <v>476</v>
      </c>
      <c r="K351" t="s">
        <v>477</v>
      </c>
      <c r="L351" t="s">
        <v>45</v>
      </c>
      <c r="M351" t="s">
        <v>478</v>
      </c>
      <c r="N351" t="s">
        <v>194</v>
      </c>
      <c r="O351" t="str">
        <f>TEXT(orders[[#This Row],[OrderDate]],"mmm")</f>
        <v>Aug</v>
      </c>
      <c r="P351">
        <f>MONTH(orders[[#This Row],[OrderDate]])</f>
        <v>8</v>
      </c>
      <c r="Q351">
        <f>YEAR(orders[[#This Row],[OrderDate]])</f>
        <v>1995</v>
      </c>
    </row>
    <row r="352" spans="1:17" x14ac:dyDescent="0.3">
      <c r="A352">
        <v>10598</v>
      </c>
      <c r="B352" t="s">
        <v>510</v>
      </c>
      <c r="C352">
        <v>1</v>
      </c>
      <c r="D352" s="2">
        <v>34925</v>
      </c>
      <c r="E352" s="2">
        <v>34953</v>
      </c>
      <c r="F352" s="2">
        <v>34929</v>
      </c>
      <c r="G352">
        <v>3</v>
      </c>
      <c r="H352">
        <v>44.42</v>
      </c>
      <c r="I352" t="s">
        <v>511</v>
      </c>
      <c r="J352" t="s">
        <v>514</v>
      </c>
      <c r="K352" t="s">
        <v>515</v>
      </c>
      <c r="L352" t="s">
        <v>516</v>
      </c>
      <c r="M352" t="s">
        <v>517</v>
      </c>
      <c r="N352" t="s">
        <v>280</v>
      </c>
      <c r="O352" t="str">
        <f>TEXT(orders[[#This Row],[OrderDate]],"mmm")</f>
        <v>Aug</v>
      </c>
      <c r="P352">
        <f>MONTH(orders[[#This Row],[OrderDate]])</f>
        <v>8</v>
      </c>
      <c r="Q352">
        <f>YEAR(orders[[#This Row],[OrderDate]])</f>
        <v>1995</v>
      </c>
    </row>
    <row r="353" spans="1:17" x14ac:dyDescent="0.3">
      <c r="A353">
        <v>10599</v>
      </c>
      <c r="B353" t="s">
        <v>122</v>
      </c>
      <c r="C353">
        <v>6</v>
      </c>
      <c r="D353" s="2">
        <v>34926</v>
      </c>
      <c r="E353" s="2">
        <v>34968</v>
      </c>
      <c r="F353" s="2">
        <v>34932</v>
      </c>
      <c r="G353">
        <v>3</v>
      </c>
      <c r="H353">
        <v>29.98</v>
      </c>
      <c r="I353" t="s">
        <v>123</v>
      </c>
      <c r="J353" t="s">
        <v>125</v>
      </c>
      <c r="K353" t="s">
        <v>68</v>
      </c>
      <c r="L353" t="s">
        <v>45</v>
      </c>
      <c r="M353" t="s">
        <v>126</v>
      </c>
      <c r="N353" t="s">
        <v>70</v>
      </c>
      <c r="O353" t="str">
        <f>TEXT(orders[[#This Row],[OrderDate]],"mmm")</f>
        <v>Aug</v>
      </c>
      <c r="P353">
        <f>MONTH(orders[[#This Row],[OrderDate]])</f>
        <v>8</v>
      </c>
      <c r="Q353">
        <f>YEAR(orders[[#This Row],[OrderDate]])</f>
        <v>1995</v>
      </c>
    </row>
    <row r="354" spans="1:17" x14ac:dyDescent="0.3">
      <c r="A354">
        <v>10600</v>
      </c>
      <c r="B354" t="s">
        <v>307</v>
      </c>
      <c r="C354">
        <v>4</v>
      </c>
      <c r="D354" s="2">
        <v>34927</v>
      </c>
      <c r="E354" s="2">
        <v>34955</v>
      </c>
      <c r="F354" s="2">
        <v>34932</v>
      </c>
      <c r="G354">
        <v>1</v>
      </c>
      <c r="H354">
        <v>45.13</v>
      </c>
      <c r="I354" t="s">
        <v>308</v>
      </c>
      <c r="J354" t="s">
        <v>310</v>
      </c>
      <c r="K354" t="s">
        <v>311</v>
      </c>
      <c r="L354" t="s">
        <v>278</v>
      </c>
      <c r="M354" t="s">
        <v>312</v>
      </c>
      <c r="N354" t="s">
        <v>280</v>
      </c>
      <c r="O354" t="str">
        <f>TEXT(orders[[#This Row],[OrderDate]],"mmm")</f>
        <v>Aug</v>
      </c>
      <c r="P354">
        <f>MONTH(orders[[#This Row],[OrderDate]])</f>
        <v>8</v>
      </c>
      <c r="Q354">
        <f>YEAR(orders[[#This Row],[OrderDate]])</f>
        <v>1995</v>
      </c>
    </row>
    <row r="355" spans="1:17" x14ac:dyDescent="0.3">
      <c r="A355">
        <v>10601</v>
      </c>
      <c r="B355" t="s">
        <v>299</v>
      </c>
      <c r="C355">
        <v>7</v>
      </c>
      <c r="D355" s="2">
        <v>34927</v>
      </c>
      <c r="E355" s="2">
        <v>34969</v>
      </c>
      <c r="F355" s="2">
        <v>34933</v>
      </c>
      <c r="G355">
        <v>1</v>
      </c>
      <c r="H355">
        <v>58.3</v>
      </c>
      <c r="I355" t="s">
        <v>300</v>
      </c>
      <c r="J355" t="s">
        <v>302</v>
      </c>
      <c r="K355" t="s">
        <v>303</v>
      </c>
      <c r="L355" t="s">
        <v>304</v>
      </c>
      <c r="M355" t="s">
        <v>305</v>
      </c>
      <c r="N355" t="s">
        <v>289</v>
      </c>
      <c r="O355" t="str">
        <f>TEXT(orders[[#This Row],[OrderDate]],"mmm")</f>
        <v>Aug</v>
      </c>
      <c r="P355">
        <f>MONTH(orders[[#This Row],[OrderDate]])</f>
        <v>8</v>
      </c>
      <c r="Q355">
        <f>YEAR(orders[[#This Row],[OrderDate]])</f>
        <v>1995</v>
      </c>
    </row>
    <row r="356" spans="1:17" x14ac:dyDescent="0.3">
      <c r="A356">
        <v>10602</v>
      </c>
      <c r="B356" t="s">
        <v>635</v>
      </c>
      <c r="C356">
        <v>8</v>
      </c>
      <c r="D356" s="2">
        <v>34928</v>
      </c>
      <c r="E356" s="2">
        <v>34956</v>
      </c>
      <c r="F356" s="2">
        <v>34933</v>
      </c>
      <c r="G356">
        <v>2</v>
      </c>
      <c r="H356">
        <v>2.92</v>
      </c>
      <c r="I356" t="s">
        <v>636</v>
      </c>
      <c r="J356" t="s">
        <v>638</v>
      </c>
      <c r="K356" t="s">
        <v>639</v>
      </c>
      <c r="L356" t="s">
        <v>45</v>
      </c>
      <c r="M356" t="s">
        <v>640</v>
      </c>
      <c r="N356" t="s">
        <v>573</v>
      </c>
      <c r="O356" t="str">
        <f>TEXT(orders[[#This Row],[OrderDate]],"mmm")</f>
        <v>Aug</v>
      </c>
      <c r="P356">
        <f>MONTH(orders[[#This Row],[OrderDate]])</f>
        <v>8</v>
      </c>
      <c r="Q356">
        <f>YEAR(orders[[#This Row],[OrderDate]])</f>
        <v>1995</v>
      </c>
    </row>
    <row r="357" spans="1:17" x14ac:dyDescent="0.3">
      <c r="A357">
        <v>10603</v>
      </c>
      <c r="B357" t="s">
        <v>553</v>
      </c>
      <c r="C357">
        <v>8</v>
      </c>
      <c r="D357" s="2">
        <v>34929</v>
      </c>
      <c r="E357" s="2">
        <v>34957</v>
      </c>
      <c r="F357" s="2">
        <v>34950</v>
      </c>
      <c r="G357">
        <v>2</v>
      </c>
      <c r="H357">
        <v>48.77</v>
      </c>
      <c r="I357" t="s">
        <v>554</v>
      </c>
      <c r="J357" t="s">
        <v>556</v>
      </c>
      <c r="K357" t="s">
        <v>557</v>
      </c>
      <c r="L357" t="s">
        <v>558</v>
      </c>
      <c r="M357" t="s">
        <v>559</v>
      </c>
      <c r="N357" t="s">
        <v>280</v>
      </c>
      <c r="O357" t="str">
        <f>TEXT(orders[[#This Row],[OrderDate]],"mmm")</f>
        <v>Aug</v>
      </c>
      <c r="P357">
        <f>MONTH(orders[[#This Row],[OrderDate]])</f>
        <v>8</v>
      </c>
      <c r="Q357">
        <f>YEAR(orders[[#This Row],[OrderDate]])</f>
        <v>1995</v>
      </c>
    </row>
    <row r="358" spans="1:17" x14ac:dyDescent="0.3">
      <c r="A358">
        <v>10604</v>
      </c>
      <c r="B358" t="s">
        <v>244</v>
      </c>
      <c r="C358">
        <v>1</v>
      </c>
      <c r="D358" s="2">
        <v>34929</v>
      </c>
      <c r="E358" s="2">
        <v>34957</v>
      </c>
      <c r="F358" s="2">
        <v>34940</v>
      </c>
      <c r="G358">
        <v>1</v>
      </c>
      <c r="H358">
        <v>7.46</v>
      </c>
      <c r="I358" t="s">
        <v>245</v>
      </c>
      <c r="J358" t="s">
        <v>247</v>
      </c>
      <c r="K358" t="s">
        <v>248</v>
      </c>
      <c r="L358" t="s">
        <v>45</v>
      </c>
      <c r="M358" t="s">
        <v>249</v>
      </c>
      <c r="N358" t="s">
        <v>250</v>
      </c>
      <c r="O358" t="str">
        <f>TEXT(orders[[#This Row],[OrderDate]],"mmm")</f>
        <v>Aug</v>
      </c>
      <c r="P358">
        <f>MONTH(orders[[#This Row],[OrderDate]])</f>
        <v>8</v>
      </c>
      <c r="Q358">
        <f>YEAR(orders[[#This Row],[OrderDate]])</f>
        <v>1995</v>
      </c>
    </row>
    <row r="359" spans="1:17" x14ac:dyDescent="0.3">
      <c r="A359">
        <v>10605</v>
      </c>
      <c r="B359" t="s">
        <v>419</v>
      </c>
      <c r="C359">
        <v>1</v>
      </c>
      <c r="D359" s="2">
        <v>34932</v>
      </c>
      <c r="E359" s="2">
        <v>34960</v>
      </c>
      <c r="F359" s="2">
        <v>34940</v>
      </c>
      <c r="G359">
        <v>2</v>
      </c>
      <c r="H359">
        <v>379.13</v>
      </c>
      <c r="I359" t="s">
        <v>420</v>
      </c>
      <c r="J359" t="s">
        <v>422</v>
      </c>
      <c r="K359" t="s">
        <v>423</v>
      </c>
      <c r="L359" t="s">
        <v>424</v>
      </c>
      <c r="M359" t="s">
        <v>425</v>
      </c>
      <c r="N359" t="s">
        <v>120</v>
      </c>
      <c r="O359" t="str">
        <f>TEXT(orders[[#This Row],[OrderDate]],"mmm")</f>
        <v>Aug</v>
      </c>
      <c r="P359">
        <f>MONTH(orders[[#This Row],[OrderDate]])</f>
        <v>8</v>
      </c>
      <c r="Q359">
        <f>YEAR(orders[[#This Row],[OrderDate]])</f>
        <v>1995</v>
      </c>
    </row>
    <row r="360" spans="1:17" x14ac:dyDescent="0.3">
      <c r="A360">
        <v>10606</v>
      </c>
      <c r="B360" t="s">
        <v>622</v>
      </c>
      <c r="C360">
        <v>4</v>
      </c>
      <c r="D360" s="2">
        <v>34933</v>
      </c>
      <c r="E360" s="2">
        <v>34961</v>
      </c>
      <c r="F360" s="2">
        <v>34942</v>
      </c>
      <c r="G360">
        <v>3</v>
      </c>
      <c r="H360">
        <v>79.400000000000006</v>
      </c>
      <c r="I360" t="s">
        <v>623</v>
      </c>
      <c r="J360" t="s">
        <v>625</v>
      </c>
      <c r="K360" t="s">
        <v>156</v>
      </c>
      <c r="L360" t="s">
        <v>157</v>
      </c>
      <c r="M360" t="s">
        <v>626</v>
      </c>
      <c r="N360" t="s">
        <v>159</v>
      </c>
      <c r="O360" t="str">
        <f>TEXT(orders[[#This Row],[OrderDate]],"mmm")</f>
        <v>Aug</v>
      </c>
      <c r="P360">
        <f>MONTH(orders[[#This Row],[OrderDate]])</f>
        <v>8</v>
      </c>
      <c r="Q360">
        <f>YEAR(orders[[#This Row],[OrderDate]])</f>
        <v>1995</v>
      </c>
    </row>
    <row r="361" spans="1:17" x14ac:dyDescent="0.3">
      <c r="A361">
        <v>10607</v>
      </c>
      <c r="B361" t="s">
        <v>553</v>
      </c>
      <c r="C361">
        <v>5</v>
      </c>
      <c r="D361" s="2">
        <v>34933</v>
      </c>
      <c r="E361" s="2">
        <v>34961</v>
      </c>
      <c r="F361" s="2">
        <v>34936</v>
      </c>
      <c r="G361">
        <v>1</v>
      </c>
      <c r="H361">
        <v>200.24</v>
      </c>
      <c r="I361" t="s">
        <v>554</v>
      </c>
      <c r="J361" t="s">
        <v>556</v>
      </c>
      <c r="K361" t="s">
        <v>557</v>
      </c>
      <c r="L361" t="s">
        <v>558</v>
      </c>
      <c r="M361" t="s">
        <v>559</v>
      </c>
      <c r="N361" t="s">
        <v>280</v>
      </c>
      <c r="O361" t="str">
        <f>TEXT(orders[[#This Row],[OrderDate]],"mmm")</f>
        <v>Aug</v>
      </c>
      <c r="P361">
        <f>MONTH(orders[[#This Row],[OrderDate]])</f>
        <v>8</v>
      </c>
      <c r="Q361">
        <f>YEAR(orders[[#This Row],[OrderDate]])</f>
        <v>1995</v>
      </c>
    </row>
    <row r="362" spans="1:17" x14ac:dyDescent="0.3">
      <c r="A362">
        <v>10608</v>
      </c>
      <c r="B362" t="s">
        <v>610</v>
      </c>
      <c r="C362">
        <v>4</v>
      </c>
      <c r="D362" s="2">
        <v>34934</v>
      </c>
      <c r="E362" s="2">
        <v>34962</v>
      </c>
      <c r="F362" s="2">
        <v>34943</v>
      </c>
      <c r="G362">
        <v>2</v>
      </c>
      <c r="H362">
        <v>27.79</v>
      </c>
      <c r="I362" t="s">
        <v>611</v>
      </c>
      <c r="J362" t="s">
        <v>613</v>
      </c>
      <c r="K362" t="s">
        <v>614</v>
      </c>
      <c r="L362" t="s">
        <v>45</v>
      </c>
      <c r="M362" t="s">
        <v>615</v>
      </c>
      <c r="N362" t="s">
        <v>47</v>
      </c>
      <c r="O362" t="str">
        <f>TEXT(orders[[#This Row],[OrderDate]],"mmm")</f>
        <v>Aug</v>
      </c>
      <c r="P362">
        <f>MONTH(orders[[#This Row],[OrderDate]])</f>
        <v>8</v>
      </c>
      <c r="Q362">
        <f>YEAR(orders[[#This Row],[OrderDate]])</f>
        <v>1995</v>
      </c>
    </row>
    <row r="363" spans="1:17" x14ac:dyDescent="0.3">
      <c r="A363">
        <v>10609</v>
      </c>
      <c r="B363" t="s">
        <v>174</v>
      </c>
      <c r="C363">
        <v>7</v>
      </c>
      <c r="D363" s="2">
        <v>34935</v>
      </c>
      <c r="E363" s="2">
        <v>34963</v>
      </c>
      <c r="F363" s="2">
        <v>34941</v>
      </c>
      <c r="G363">
        <v>2</v>
      </c>
      <c r="H363">
        <v>1.85</v>
      </c>
      <c r="I363" t="s">
        <v>175</v>
      </c>
      <c r="J363" t="s">
        <v>177</v>
      </c>
      <c r="K363" t="s">
        <v>178</v>
      </c>
      <c r="L363" t="s">
        <v>45</v>
      </c>
      <c r="M363" t="s">
        <v>179</v>
      </c>
      <c r="N363" t="s">
        <v>95</v>
      </c>
      <c r="O363" t="str">
        <f>TEXT(orders[[#This Row],[OrderDate]],"mmm")</f>
        <v>Aug</v>
      </c>
      <c r="P363">
        <f>MONTH(orders[[#This Row],[OrderDate]])</f>
        <v>8</v>
      </c>
      <c r="Q363">
        <f>YEAR(orders[[#This Row],[OrderDate]])</f>
        <v>1995</v>
      </c>
    </row>
    <row r="364" spans="1:17" x14ac:dyDescent="0.3">
      <c r="A364">
        <v>10610</v>
      </c>
      <c r="B364" t="s">
        <v>344</v>
      </c>
      <c r="C364">
        <v>8</v>
      </c>
      <c r="D364" s="2">
        <v>34936</v>
      </c>
      <c r="E364" s="2">
        <v>34964</v>
      </c>
      <c r="F364" s="2">
        <v>34948</v>
      </c>
      <c r="G364">
        <v>1</v>
      </c>
      <c r="H364">
        <v>26.78</v>
      </c>
      <c r="I364" t="s">
        <v>345</v>
      </c>
      <c r="J364" t="s">
        <v>347</v>
      </c>
      <c r="K364" t="s">
        <v>348</v>
      </c>
      <c r="L364" t="s">
        <v>45</v>
      </c>
      <c r="M364" t="s">
        <v>349</v>
      </c>
      <c r="N364" t="s">
        <v>95</v>
      </c>
      <c r="O364" t="str">
        <f>TEXT(orders[[#This Row],[OrderDate]],"mmm")</f>
        <v>Aug</v>
      </c>
      <c r="P364">
        <f>MONTH(orders[[#This Row],[OrderDate]])</f>
        <v>8</v>
      </c>
      <c r="Q364">
        <f>YEAR(orders[[#This Row],[OrderDate]])</f>
        <v>1995</v>
      </c>
    </row>
    <row r="365" spans="1:17" x14ac:dyDescent="0.3">
      <c r="A365">
        <v>10611</v>
      </c>
      <c r="B365" t="s">
        <v>693</v>
      </c>
      <c r="C365">
        <v>6</v>
      </c>
      <c r="D365" s="2">
        <v>34936</v>
      </c>
      <c r="E365" s="2">
        <v>34964</v>
      </c>
      <c r="F365" s="2">
        <v>34943</v>
      </c>
      <c r="G365">
        <v>2</v>
      </c>
      <c r="H365">
        <v>80.650000000000006</v>
      </c>
      <c r="I365" t="s">
        <v>801</v>
      </c>
      <c r="J365" t="s">
        <v>696</v>
      </c>
      <c r="K365" t="s">
        <v>697</v>
      </c>
      <c r="L365" t="s">
        <v>45</v>
      </c>
      <c r="M365" t="s">
        <v>698</v>
      </c>
      <c r="N365" t="s">
        <v>699</v>
      </c>
      <c r="O365" t="str">
        <f>TEXT(orders[[#This Row],[OrderDate]],"mmm")</f>
        <v>Aug</v>
      </c>
      <c r="P365">
        <f>MONTH(orders[[#This Row],[OrderDate]])</f>
        <v>8</v>
      </c>
      <c r="Q365">
        <f>YEAR(orders[[#This Row],[OrderDate]])</f>
        <v>1995</v>
      </c>
    </row>
    <row r="366" spans="1:17" x14ac:dyDescent="0.3">
      <c r="A366">
        <v>10612</v>
      </c>
      <c r="B366" t="s">
        <v>553</v>
      </c>
      <c r="C366">
        <v>1</v>
      </c>
      <c r="D366" s="2">
        <v>34939</v>
      </c>
      <c r="E366" s="2">
        <v>34967</v>
      </c>
      <c r="F366" s="2">
        <v>34943</v>
      </c>
      <c r="G366">
        <v>2</v>
      </c>
      <c r="H366">
        <v>544.08000000000004</v>
      </c>
      <c r="I366" t="s">
        <v>554</v>
      </c>
      <c r="J366" t="s">
        <v>556</v>
      </c>
      <c r="K366" t="s">
        <v>557</v>
      </c>
      <c r="L366" t="s">
        <v>558</v>
      </c>
      <c r="M366" t="s">
        <v>559</v>
      </c>
      <c r="N366" t="s">
        <v>280</v>
      </c>
      <c r="O366" t="str">
        <f>TEXT(orders[[#This Row],[OrderDate]],"mmm")</f>
        <v>Aug</v>
      </c>
      <c r="P366">
        <f>MONTH(orders[[#This Row],[OrderDate]])</f>
        <v>8</v>
      </c>
      <c r="Q366">
        <f>YEAR(orders[[#This Row],[OrderDate]])</f>
        <v>1995</v>
      </c>
    </row>
    <row r="367" spans="1:17" x14ac:dyDescent="0.3">
      <c r="A367">
        <v>10613</v>
      </c>
      <c r="B367" t="s">
        <v>299</v>
      </c>
      <c r="C367">
        <v>4</v>
      </c>
      <c r="D367" s="2">
        <v>34940</v>
      </c>
      <c r="E367" s="2">
        <v>34968</v>
      </c>
      <c r="F367" s="2">
        <v>34943</v>
      </c>
      <c r="G367">
        <v>2</v>
      </c>
      <c r="H367">
        <v>8.11</v>
      </c>
      <c r="I367" t="s">
        <v>300</v>
      </c>
      <c r="J367" t="s">
        <v>302</v>
      </c>
      <c r="K367" t="s">
        <v>303</v>
      </c>
      <c r="L367" t="s">
        <v>304</v>
      </c>
      <c r="M367" t="s">
        <v>305</v>
      </c>
      <c r="N367" t="s">
        <v>289</v>
      </c>
      <c r="O367" t="str">
        <f>TEXT(orders[[#This Row],[OrderDate]],"mmm")</f>
        <v>Aug</v>
      </c>
      <c r="P367">
        <f>MONTH(orders[[#This Row],[OrderDate]])</f>
        <v>8</v>
      </c>
      <c r="Q367">
        <f>YEAR(orders[[#This Row],[OrderDate]])</f>
        <v>1995</v>
      </c>
    </row>
    <row r="368" spans="1:17" x14ac:dyDescent="0.3">
      <c r="A368">
        <v>10614</v>
      </c>
      <c r="B368" t="s">
        <v>81</v>
      </c>
      <c r="C368">
        <v>8</v>
      </c>
      <c r="D368" s="2">
        <v>34940</v>
      </c>
      <c r="E368" s="2">
        <v>34968</v>
      </c>
      <c r="F368" s="2">
        <v>34943</v>
      </c>
      <c r="G368">
        <v>3</v>
      </c>
      <c r="H368">
        <v>1.93</v>
      </c>
      <c r="I368" t="s">
        <v>82</v>
      </c>
      <c r="J368" t="s">
        <v>84</v>
      </c>
      <c r="K368" t="s">
        <v>85</v>
      </c>
      <c r="L368" t="s">
        <v>45</v>
      </c>
      <c r="M368" t="s">
        <v>86</v>
      </c>
      <c r="N368" t="s">
        <v>47</v>
      </c>
      <c r="O368" t="str">
        <f>TEXT(orders[[#This Row],[OrderDate]],"mmm")</f>
        <v>Aug</v>
      </c>
      <c r="P368">
        <f>MONTH(orders[[#This Row],[OrderDate]])</f>
        <v>8</v>
      </c>
      <c r="Q368">
        <f>YEAR(orders[[#This Row],[OrderDate]])</f>
        <v>1995</v>
      </c>
    </row>
    <row r="369" spans="1:17" x14ac:dyDescent="0.3">
      <c r="A369">
        <v>10615</v>
      </c>
      <c r="B369" t="s">
        <v>685</v>
      </c>
      <c r="C369">
        <v>2</v>
      </c>
      <c r="D369" s="2">
        <v>34941</v>
      </c>
      <c r="E369" s="2">
        <v>34969</v>
      </c>
      <c r="F369" s="2">
        <v>34948</v>
      </c>
      <c r="G369">
        <v>3</v>
      </c>
      <c r="H369">
        <v>0.75</v>
      </c>
      <c r="I369" t="s">
        <v>686</v>
      </c>
      <c r="J369" t="s">
        <v>689</v>
      </c>
      <c r="K369" t="s">
        <v>690</v>
      </c>
      <c r="L369" t="s">
        <v>45</v>
      </c>
      <c r="M369" t="s">
        <v>691</v>
      </c>
      <c r="N369" t="s">
        <v>669</v>
      </c>
      <c r="O369" t="str">
        <f>TEXT(orders[[#This Row],[OrderDate]],"mmm")</f>
        <v>Aug</v>
      </c>
      <c r="P369">
        <f>MONTH(orders[[#This Row],[OrderDate]])</f>
        <v>8</v>
      </c>
      <c r="Q369">
        <f>YEAR(orders[[#This Row],[OrderDate]])</f>
        <v>1995</v>
      </c>
    </row>
    <row r="370" spans="1:17" x14ac:dyDescent="0.3">
      <c r="A370">
        <v>10616</v>
      </c>
      <c r="B370" t="s">
        <v>273</v>
      </c>
      <c r="C370">
        <v>1</v>
      </c>
      <c r="D370" s="2">
        <v>34942</v>
      </c>
      <c r="E370" s="2">
        <v>34970</v>
      </c>
      <c r="F370" s="2">
        <v>34947</v>
      </c>
      <c r="G370">
        <v>2</v>
      </c>
      <c r="H370">
        <v>116.53</v>
      </c>
      <c r="I370" t="s">
        <v>274</v>
      </c>
      <c r="J370" t="s">
        <v>276</v>
      </c>
      <c r="K370" t="s">
        <v>277</v>
      </c>
      <c r="L370" t="s">
        <v>278</v>
      </c>
      <c r="M370" t="s">
        <v>279</v>
      </c>
      <c r="N370" t="s">
        <v>280</v>
      </c>
      <c r="O370" t="str">
        <f>TEXT(orders[[#This Row],[OrderDate]],"mmm")</f>
        <v>Aug</v>
      </c>
      <c r="P370">
        <f>MONTH(orders[[#This Row],[OrderDate]])</f>
        <v>8</v>
      </c>
      <c r="Q370">
        <f>YEAR(orders[[#This Row],[OrderDate]])</f>
        <v>1995</v>
      </c>
    </row>
    <row r="371" spans="1:17" x14ac:dyDescent="0.3">
      <c r="A371">
        <v>10617</v>
      </c>
      <c r="B371" t="s">
        <v>273</v>
      </c>
      <c r="C371">
        <v>4</v>
      </c>
      <c r="D371" s="2">
        <v>34942</v>
      </c>
      <c r="E371" s="2">
        <v>34970</v>
      </c>
      <c r="F371" s="2">
        <v>34946</v>
      </c>
      <c r="G371">
        <v>2</v>
      </c>
      <c r="H371">
        <v>18.53</v>
      </c>
      <c r="I371" t="s">
        <v>274</v>
      </c>
      <c r="J371" t="s">
        <v>276</v>
      </c>
      <c r="K371" t="s">
        <v>277</v>
      </c>
      <c r="L371" t="s">
        <v>278</v>
      </c>
      <c r="M371" t="s">
        <v>279</v>
      </c>
      <c r="N371" t="s">
        <v>280</v>
      </c>
      <c r="O371" t="str">
        <f>TEXT(orders[[#This Row],[OrderDate]],"mmm")</f>
        <v>Aug</v>
      </c>
      <c r="P371">
        <f>MONTH(orders[[#This Row],[OrderDate]])</f>
        <v>8</v>
      </c>
      <c r="Q371">
        <f>YEAR(orders[[#This Row],[OrderDate]])</f>
        <v>1995</v>
      </c>
    </row>
    <row r="372" spans="1:17" x14ac:dyDescent="0.3">
      <c r="A372">
        <v>10618</v>
      </c>
      <c r="B372" t="s">
        <v>419</v>
      </c>
      <c r="C372">
        <v>1</v>
      </c>
      <c r="D372" s="2">
        <v>34943</v>
      </c>
      <c r="E372" s="2">
        <v>34985</v>
      </c>
      <c r="F372" s="2">
        <v>34950</v>
      </c>
      <c r="G372">
        <v>1</v>
      </c>
      <c r="H372">
        <v>154.68</v>
      </c>
      <c r="I372" t="s">
        <v>420</v>
      </c>
      <c r="J372" t="s">
        <v>422</v>
      </c>
      <c r="K372" t="s">
        <v>423</v>
      </c>
      <c r="L372" t="s">
        <v>424</v>
      </c>
      <c r="M372" t="s">
        <v>425</v>
      </c>
      <c r="N372" t="s">
        <v>120</v>
      </c>
      <c r="O372" t="str">
        <f>TEXT(orders[[#This Row],[OrderDate]],"mmm")</f>
        <v>Sep</v>
      </c>
      <c r="P372">
        <f>MONTH(orders[[#This Row],[OrderDate]])</f>
        <v>9</v>
      </c>
      <c r="Q372">
        <f>YEAR(orders[[#This Row],[OrderDate]])</f>
        <v>1995</v>
      </c>
    </row>
    <row r="373" spans="1:17" x14ac:dyDescent="0.3">
      <c r="A373">
        <v>10619</v>
      </c>
      <c r="B373" t="s">
        <v>419</v>
      </c>
      <c r="C373">
        <v>3</v>
      </c>
      <c r="D373" s="2">
        <v>34946</v>
      </c>
      <c r="E373" s="2">
        <v>34974</v>
      </c>
      <c r="F373" s="2">
        <v>34949</v>
      </c>
      <c r="G373">
        <v>3</v>
      </c>
      <c r="H373">
        <v>91.05</v>
      </c>
      <c r="I373" t="s">
        <v>420</v>
      </c>
      <c r="J373" t="s">
        <v>422</v>
      </c>
      <c r="K373" t="s">
        <v>423</v>
      </c>
      <c r="L373" t="s">
        <v>424</v>
      </c>
      <c r="M373" t="s">
        <v>425</v>
      </c>
      <c r="N373" t="s">
        <v>120</v>
      </c>
      <c r="O373" t="str">
        <f>TEXT(orders[[#This Row],[OrderDate]],"mmm")</f>
        <v>Sep</v>
      </c>
      <c r="P373">
        <f>MONTH(orders[[#This Row],[OrderDate]])</f>
        <v>9</v>
      </c>
      <c r="Q373">
        <f>YEAR(orders[[#This Row],[OrderDate]])</f>
        <v>1995</v>
      </c>
    </row>
    <row r="374" spans="1:17" x14ac:dyDescent="0.3">
      <c r="A374">
        <v>10620</v>
      </c>
      <c r="B374" t="s">
        <v>351</v>
      </c>
      <c r="C374">
        <v>2</v>
      </c>
      <c r="D374" s="2">
        <v>34947</v>
      </c>
      <c r="E374" s="2">
        <v>34975</v>
      </c>
      <c r="F374" s="2">
        <v>34956</v>
      </c>
      <c r="G374">
        <v>3</v>
      </c>
      <c r="H374">
        <v>0.94</v>
      </c>
      <c r="I374" t="s">
        <v>352</v>
      </c>
      <c r="J374" t="s">
        <v>802</v>
      </c>
      <c r="K374" t="s">
        <v>355</v>
      </c>
      <c r="L374" t="s">
        <v>118</v>
      </c>
      <c r="M374" t="s">
        <v>356</v>
      </c>
      <c r="N374" t="s">
        <v>120</v>
      </c>
      <c r="O374" t="str">
        <f>TEXT(orders[[#This Row],[OrderDate]],"mmm")</f>
        <v>Sep</v>
      </c>
      <c r="P374">
        <f>MONTH(orders[[#This Row],[OrderDate]])</f>
        <v>9</v>
      </c>
      <c r="Q374">
        <f>YEAR(orders[[#This Row],[OrderDate]])</f>
        <v>1995</v>
      </c>
    </row>
    <row r="375" spans="1:17" x14ac:dyDescent="0.3">
      <c r="A375">
        <v>10621</v>
      </c>
      <c r="B375" t="s">
        <v>322</v>
      </c>
      <c r="C375">
        <v>4</v>
      </c>
      <c r="D375" s="2">
        <v>34947</v>
      </c>
      <c r="E375" s="2">
        <v>34975</v>
      </c>
      <c r="F375" s="2">
        <v>34953</v>
      </c>
      <c r="G375">
        <v>2</v>
      </c>
      <c r="H375">
        <v>23.73</v>
      </c>
      <c r="I375" t="s">
        <v>323</v>
      </c>
      <c r="J375" t="s">
        <v>325</v>
      </c>
      <c r="K375" t="s">
        <v>326</v>
      </c>
      <c r="L375" t="s">
        <v>327</v>
      </c>
      <c r="M375" t="s">
        <v>328</v>
      </c>
      <c r="N375" t="s">
        <v>70</v>
      </c>
      <c r="O375" t="str">
        <f>TEXT(orders[[#This Row],[OrderDate]],"mmm")</f>
        <v>Sep</v>
      </c>
      <c r="P375">
        <f>MONTH(orders[[#This Row],[OrderDate]])</f>
        <v>9</v>
      </c>
      <c r="Q375">
        <f>YEAR(orders[[#This Row],[OrderDate]])</f>
        <v>1995</v>
      </c>
    </row>
    <row r="376" spans="1:17" x14ac:dyDescent="0.3">
      <c r="A376">
        <v>10622</v>
      </c>
      <c r="B376" t="s">
        <v>526</v>
      </c>
      <c r="C376">
        <v>4</v>
      </c>
      <c r="D376" s="2">
        <v>34948</v>
      </c>
      <c r="E376" s="2">
        <v>34976</v>
      </c>
      <c r="F376" s="2">
        <v>34953</v>
      </c>
      <c r="G376">
        <v>3</v>
      </c>
      <c r="H376">
        <v>50.97</v>
      </c>
      <c r="I376" t="s">
        <v>527</v>
      </c>
      <c r="J376" t="s">
        <v>529</v>
      </c>
      <c r="K376" t="s">
        <v>295</v>
      </c>
      <c r="L376" t="s">
        <v>296</v>
      </c>
      <c r="M376" t="s">
        <v>530</v>
      </c>
      <c r="N376" t="s">
        <v>159</v>
      </c>
      <c r="O376" t="str">
        <f>TEXT(orders[[#This Row],[OrderDate]],"mmm")</f>
        <v>Sep</v>
      </c>
      <c r="P376">
        <f>MONTH(orders[[#This Row],[OrderDate]])</f>
        <v>9</v>
      </c>
      <c r="Q376">
        <f>YEAR(orders[[#This Row],[OrderDate]])</f>
        <v>1995</v>
      </c>
    </row>
    <row r="377" spans="1:17" x14ac:dyDescent="0.3">
      <c r="A377">
        <v>10623</v>
      </c>
      <c r="B377" t="s">
        <v>224</v>
      </c>
      <c r="C377">
        <v>8</v>
      </c>
      <c r="D377" s="2">
        <v>34949</v>
      </c>
      <c r="E377" s="2">
        <v>34977</v>
      </c>
      <c r="F377" s="2">
        <v>34954</v>
      </c>
      <c r="G377">
        <v>2</v>
      </c>
      <c r="H377">
        <v>97.18</v>
      </c>
      <c r="I377" t="s">
        <v>225</v>
      </c>
      <c r="J377" t="s">
        <v>227</v>
      </c>
      <c r="K377" t="s">
        <v>228</v>
      </c>
      <c r="L377" t="s">
        <v>45</v>
      </c>
      <c r="M377" t="s">
        <v>229</v>
      </c>
      <c r="N377" t="s">
        <v>47</v>
      </c>
      <c r="O377" t="str">
        <f>TEXT(orders[[#This Row],[OrderDate]],"mmm")</f>
        <v>Sep</v>
      </c>
      <c r="P377">
        <f>MONTH(orders[[#This Row],[OrderDate]])</f>
        <v>9</v>
      </c>
      <c r="Q377">
        <f>YEAR(orders[[#This Row],[OrderDate]])</f>
        <v>1995</v>
      </c>
    </row>
    <row r="378" spans="1:17" x14ac:dyDescent="0.3">
      <c r="A378">
        <v>10624</v>
      </c>
      <c r="B378" t="s">
        <v>602</v>
      </c>
      <c r="C378">
        <v>4</v>
      </c>
      <c r="D378" s="2">
        <v>34949</v>
      </c>
      <c r="E378" s="2">
        <v>34977</v>
      </c>
      <c r="F378" s="2">
        <v>34961</v>
      </c>
      <c r="G378">
        <v>2</v>
      </c>
      <c r="H378">
        <v>94.8</v>
      </c>
      <c r="I378" t="s">
        <v>603</v>
      </c>
      <c r="J378" t="s">
        <v>605</v>
      </c>
      <c r="K378" t="s">
        <v>606</v>
      </c>
      <c r="L378" t="s">
        <v>607</v>
      </c>
      <c r="M378" t="s">
        <v>608</v>
      </c>
      <c r="N378" t="s">
        <v>280</v>
      </c>
      <c r="O378" t="str">
        <f>TEXT(orders[[#This Row],[OrderDate]],"mmm")</f>
        <v>Sep</v>
      </c>
      <c r="P378">
        <f>MONTH(orders[[#This Row],[OrderDate]])</f>
        <v>9</v>
      </c>
      <c r="Q378">
        <f>YEAR(orders[[#This Row],[OrderDate]])</f>
        <v>1995</v>
      </c>
    </row>
    <row r="379" spans="1:17" x14ac:dyDescent="0.3">
      <c r="A379">
        <v>10625</v>
      </c>
      <c r="B379" t="s">
        <v>49</v>
      </c>
      <c r="C379">
        <v>3</v>
      </c>
      <c r="D379" s="2">
        <v>34950</v>
      </c>
      <c r="E379" s="2">
        <v>34978</v>
      </c>
      <c r="F379" s="2">
        <v>34956</v>
      </c>
      <c r="G379">
        <v>1</v>
      </c>
      <c r="H379">
        <v>43.9</v>
      </c>
      <c r="I379" t="s">
        <v>50</v>
      </c>
      <c r="J379" t="s">
        <v>53</v>
      </c>
      <c r="K379" t="s">
        <v>54</v>
      </c>
      <c r="L379" t="s">
        <v>45</v>
      </c>
      <c r="M379" t="s">
        <v>55</v>
      </c>
      <c r="N379" t="s">
        <v>56</v>
      </c>
      <c r="O379" t="str">
        <f>TEXT(orders[[#This Row],[OrderDate]],"mmm")</f>
        <v>Sep</v>
      </c>
      <c r="P379">
        <f>MONTH(orders[[#This Row],[OrderDate]])</f>
        <v>9</v>
      </c>
      <c r="Q379">
        <f>YEAR(orders[[#This Row],[OrderDate]])</f>
        <v>1995</v>
      </c>
    </row>
    <row r="380" spans="1:17" x14ac:dyDescent="0.3">
      <c r="A380">
        <v>10626</v>
      </c>
      <c r="B380" t="s">
        <v>72</v>
      </c>
      <c r="C380">
        <v>1</v>
      </c>
      <c r="D380" s="2">
        <v>34953</v>
      </c>
      <c r="E380" s="2">
        <v>34981</v>
      </c>
      <c r="F380" s="2">
        <v>34962</v>
      </c>
      <c r="G380">
        <v>2</v>
      </c>
      <c r="H380">
        <v>138.69</v>
      </c>
      <c r="I380" t="s">
        <v>73</v>
      </c>
      <c r="J380" t="s">
        <v>76</v>
      </c>
      <c r="K380" t="s">
        <v>77</v>
      </c>
      <c r="L380" t="s">
        <v>45</v>
      </c>
      <c r="M380" t="s">
        <v>78</v>
      </c>
      <c r="N380" t="s">
        <v>79</v>
      </c>
      <c r="O380" t="str">
        <f>TEXT(orders[[#This Row],[OrderDate]],"mmm")</f>
        <v>Sep</v>
      </c>
      <c r="P380">
        <f>MONTH(orders[[#This Row],[OrderDate]])</f>
        <v>9</v>
      </c>
      <c r="Q380">
        <f>YEAR(orders[[#This Row],[OrderDate]])</f>
        <v>1995</v>
      </c>
    </row>
    <row r="381" spans="1:17" x14ac:dyDescent="0.3">
      <c r="A381">
        <v>10627</v>
      </c>
      <c r="B381" t="s">
        <v>553</v>
      </c>
      <c r="C381">
        <v>8</v>
      </c>
      <c r="D381" s="2">
        <v>34953</v>
      </c>
      <c r="E381" s="2">
        <v>34995</v>
      </c>
      <c r="F381" s="2">
        <v>34963</v>
      </c>
      <c r="G381">
        <v>3</v>
      </c>
      <c r="H381">
        <v>107.46</v>
      </c>
      <c r="I381" t="s">
        <v>554</v>
      </c>
      <c r="J381" t="s">
        <v>556</v>
      </c>
      <c r="K381" t="s">
        <v>557</v>
      </c>
      <c r="L381" t="s">
        <v>558</v>
      </c>
      <c r="M381" t="s">
        <v>559</v>
      </c>
      <c r="N381" t="s">
        <v>280</v>
      </c>
      <c r="O381" t="str">
        <f>TEXT(orders[[#This Row],[OrderDate]],"mmm")</f>
        <v>Sep</v>
      </c>
      <c r="P381">
        <f>MONTH(orders[[#This Row],[OrderDate]])</f>
        <v>9</v>
      </c>
      <c r="Q381">
        <f>YEAR(orders[[#This Row],[OrderDate]])</f>
        <v>1995</v>
      </c>
    </row>
    <row r="382" spans="1:17" x14ac:dyDescent="0.3">
      <c r="A382">
        <v>10628</v>
      </c>
      <c r="B382" t="s">
        <v>88</v>
      </c>
      <c r="C382">
        <v>4</v>
      </c>
      <c r="D382" s="2">
        <v>34954</v>
      </c>
      <c r="E382" s="2">
        <v>34982</v>
      </c>
      <c r="F382" s="2">
        <v>34962</v>
      </c>
      <c r="G382">
        <v>3</v>
      </c>
      <c r="H382">
        <v>30.36</v>
      </c>
      <c r="I382" t="s">
        <v>89</v>
      </c>
      <c r="J382" t="s">
        <v>92</v>
      </c>
      <c r="K382" t="s">
        <v>93</v>
      </c>
      <c r="L382" t="s">
        <v>45</v>
      </c>
      <c r="M382" t="s">
        <v>94</v>
      </c>
      <c r="N382" t="s">
        <v>95</v>
      </c>
      <c r="O382" t="str">
        <f>TEXT(orders[[#This Row],[OrderDate]],"mmm")</f>
        <v>Sep</v>
      </c>
      <c r="P382">
        <f>MONTH(orders[[#This Row],[OrderDate]])</f>
        <v>9</v>
      </c>
      <c r="Q382">
        <f>YEAR(orders[[#This Row],[OrderDate]])</f>
        <v>1995</v>
      </c>
    </row>
    <row r="383" spans="1:17" x14ac:dyDescent="0.3">
      <c r="A383">
        <v>10629</v>
      </c>
      <c r="B383" t="s">
        <v>259</v>
      </c>
      <c r="C383">
        <v>4</v>
      </c>
      <c r="D383" s="2">
        <v>34954</v>
      </c>
      <c r="E383" s="2">
        <v>34982</v>
      </c>
      <c r="F383" s="2">
        <v>34962</v>
      </c>
      <c r="G383">
        <v>3</v>
      </c>
      <c r="H383">
        <v>85.46</v>
      </c>
      <c r="I383" t="s">
        <v>260</v>
      </c>
      <c r="J383" t="s">
        <v>262</v>
      </c>
      <c r="K383" t="s">
        <v>263</v>
      </c>
      <c r="L383" t="s">
        <v>45</v>
      </c>
      <c r="M383" t="s">
        <v>264</v>
      </c>
      <c r="N383" t="s">
        <v>103</v>
      </c>
      <c r="O383" t="str">
        <f>TEXT(orders[[#This Row],[OrderDate]],"mmm")</f>
        <v>Sep</v>
      </c>
      <c r="P383">
        <f>MONTH(orders[[#This Row],[OrderDate]])</f>
        <v>9</v>
      </c>
      <c r="Q383">
        <f>YEAR(orders[[#This Row],[OrderDate]])</f>
        <v>1995</v>
      </c>
    </row>
    <row r="384" spans="1:17" x14ac:dyDescent="0.3">
      <c r="A384">
        <v>10630</v>
      </c>
      <c r="B384" t="s">
        <v>330</v>
      </c>
      <c r="C384">
        <v>1</v>
      </c>
      <c r="D384" s="2">
        <v>34955</v>
      </c>
      <c r="E384" s="2">
        <v>34983</v>
      </c>
      <c r="F384" s="2">
        <v>34961</v>
      </c>
      <c r="G384">
        <v>2</v>
      </c>
      <c r="H384">
        <v>32.35</v>
      </c>
      <c r="I384" t="s">
        <v>331</v>
      </c>
      <c r="J384" t="s">
        <v>333</v>
      </c>
      <c r="K384" t="s">
        <v>334</v>
      </c>
      <c r="L384" t="s">
        <v>45</v>
      </c>
      <c r="M384" t="s">
        <v>335</v>
      </c>
      <c r="N384" t="s">
        <v>47</v>
      </c>
      <c r="O384" t="str">
        <f>TEXT(orders[[#This Row],[OrderDate]],"mmm")</f>
        <v>Sep</v>
      </c>
      <c r="P384">
        <f>MONTH(orders[[#This Row],[OrderDate]])</f>
        <v>9</v>
      </c>
      <c r="Q384">
        <f>YEAR(orders[[#This Row],[OrderDate]])</f>
        <v>1995</v>
      </c>
    </row>
    <row r="385" spans="1:17" x14ac:dyDescent="0.3">
      <c r="A385">
        <v>10631</v>
      </c>
      <c r="B385" t="s">
        <v>344</v>
      </c>
      <c r="C385">
        <v>8</v>
      </c>
      <c r="D385" s="2">
        <v>34956</v>
      </c>
      <c r="E385" s="2">
        <v>34984</v>
      </c>
      <c r="F385" s="2">
        <v>34957</v>
      </c>
      <c r="G385">
        <v>1</v>
      </c>
      <c r="H385">
        <v>0.87</v>
      </c>
      <c r="I385" t="s">
        <v>345</v>
      </c>
      <c r="J385" t="s">
        <v>347</v>
      </c>
      <c r="K385" t="s">
        <v>348</v>
      </c>
      <c r="L385" t="s">
        <v>45</v>
      </c>
      <c r="M385" t="s">
        <v>349</v>
      </c>
      <c r="N385" t="s">
        <v>95</v>
      </c>
      <c r="O385" t="str">
        <f>TEXT(orders[[#This Row],[OrderDate]],"mmm")</f>
        <v>Sep</v>
      </c>
      <c r="P385">
        <f>MONTH(orders[[#This Row],[OrderDate]])</f>
        <v>9</v>
      </c>
      <c r="Q385">
        <f>YEAR(orders[[#This Row],[OrderDate]])</f>
        <v>1995</v>
      </c>
    </row>
    <row r="386" spans="1:17" x14ac:dyDescent="0.3">
      <c r="A386">
        <v>10632</v>
      </c>
      <c r="B386" t="s">
        <v>656</v>
      </c>
      <c r="C386">
        <v>8</v>
      </c>
      <c r="D386" s="2">
        <v>34956</v>
      </c>
      <c r="E386" s="2">
        <v>34984</v>
      </c>
      <c r="F386" s="2">
        <v>34961</v>
      </c>
      <c r="G386">
        <v>1</v>
      </c>
      <c r="H386">
        <v>41.38</v>
      </c>
      <c r="I386" t="s">
        <v>657</v>
      </c>
      <c r="J386" t="s">
        <v>659</v>
      </c>
      <c r="K386" t="s">
        <v>660</v>
      </c>
      <c r="L386" t="s">
        <v>45</v>
      </c>
      <c r="M386" t="s">
        <v>661</v>
      </c>
      <c r="N386" t="s">
        <v>47</v>
      </c>
      <c r="O386" t="str">
        <f>TEXT(orders[[#This Row],[OrderDate]],"mmm")</f>
        <v>Sep</v>
      </c>
      <c r="P386">
        <f>MONTH(orders[[#This Row],[OrderDate]])</f>
        <v>9</v>
      </c>
      <c r="Q386">
        <f>YEAR(orders[[#This Row],[OrderDate]])</f>
        <v>1995</v>
      </c>
    </row>
    <row r="387" spans="1:17" x14ac:dyDescent="0.3">
      <c r="A387">
        <v>10633</v>
      </c>
      <c r="B387" t="s">
        <v>187</v>
      </c>
      <c r="C387">
        <v>7</v>
      </c>
      <c r="D387" s="2">
        <v>34957</v>
      </c>
      <c r="E387" s="2">
        <v>34985</v>
      </c>
      <c r="F387" s="2">
        <v>34960</v>
      </c>
      <c r="G387">
        <v>3</v>
      </c>
      <c r="H387">
        <v>477.9</v>
      </c>
      <c r="I387" t="s">
        <v>188</v>
      </c>
      <c r="J387" t="s">
        <v>191</v>
      </c>
      <c r="K387" t="s">
        <v>192</v>
      </c>
      <c r="L387" t="s">
        <v>45</v>
      </c>
      <c r="M387" t="s">
        <v>193</v>
      </c>
      <c r="N387" t="s">
        <v>194</v>
      </c>
      <c r="O387" t="str">
        <f>TEXT(orders[[#This Row],[OrderDate]],"mmm")</f>
        <v>Sep</v>
      </c>
      <c r="P387">
        <f>MONTH(orders[[#This Row],[OrderDate]])</f>
        <v>9</v>
      </c>
      <c r="Q387">
        <f>YEAR(orders[[#This Row],[OrderDate]])</f>
        <v>1995</v>
      </c>
    </row>
    <row r="388" spans="1:17" x14ac:dyDescent="0.3">
      <c r="A388">
        <v>10634</v>
      </c>
      <c r="B388" t="s">
        <v>209</v>
      </c>
      <c r="C388">
        <v>4</v>
      </c>
      <c r="D388" s="2">
        <v>34957</v>
      </c>
      <c r="E388" s="2">
        <v>34985</v>
      </c>
      <c r="F388" s="2">
        <v>34963</v>
      </c>
      <c r="G388">
        <v>3</v>
      </c>
      <c r="H388">
        <v>487.38</v>
      </c>
      <c r="I388" t="s">
        <v>210</v>
      </c>
      <c r="J388" t="s">
        <v>213</v>
      </c>
      <c r="K388" t="s">
        <v>214</v>
      </c>
      <c r="L388" t="s">
        <v>45</v>
      </c>
      <c r="M388" t="s">
        <v>215</v>
      </c>
      <c r="N388" t="s">
        <v>95</v>
      </c>
      <c r="O388" t="str">
        <f>TEXT(orders[[#This Row],[OrderDate]],"mmm")</f>
        <v>Sep</v>
      </c>
      <c r="P388">
        <f>MONTH(orders[[#This Row],[OrderDate]])</f>
        <v>9</v>
      </c>
      <c r="Q388">
        <f>YEAR(orders[[#This Row],[OrderDate]])</f>
        <v>1995</v>
      </c>
    </row>
    <row r="389" spans="1:17" x14ac:dyDescent="0.3">
      <c r="A389">
        <v>10635</v>
      </c>
      <c r="B389" t="s">
        <v>404</v>
      </c>
      <c r="C389">
        <v>8</v>
      </c>
      <c r="D389" s="2">
        <v>34960</v>
      </c>
      <c r="E389" s="2">
        <v>34988</v>
      </c>
      <c r="F389" s="2">
        <v>34963</v>
      </c>
      <c r="G389">
        <v>3</v>
      </c>
      <c r="H389">
        <v>47.46</v>
      </c>
      <c r="I389" t="s">
        <v>405</v>
      </c>
      <c r="J389" t="s">
        <v>407</v>
      </c>
      <c r="K389" t="s">
        <v>408</v>
      </c>
      <c r="L389" t="s">
        <v>45</v>
      </c>
      <c r="M389" t="s">
        <v>409</v>
      </c>
      <c r="N389" t="s">
        <v>242</v>
      </c>
      <c r="O389" t="str">
        <f>TEXT(orders[[#This Row],[OrderDate]],"mmm")</f>
        <v>Sep</v>
      </c>
      <c r="P389">
        <f>MONTH(orders[[#This Row],[OrderDate]])</f>
        <v>9</v>
      </c>
      <c r="Q389">
        <f>YEAR(orders[[#This Row],[OrderDate]])</f>
        <v>1995</v>
      </c>
    </row>
    <row r="390" spans="1:17" x14ac:dyDescent="0.3">
      <c r="A390">
        <v>10636</v>
      </c>
      <c r="B390" t="s">
        <v>663</v>
      </c>
      <c r="C390">
        <v>4</v>
      </c>
      <c r="D390" s="2">
        <v>34961</v>
      </c>
      <c r="E390" s="2">
        <v>34989</v>
      </c>
      <c r="F390" s="2">
        <v>34968</v>
      </c>
      <c r="G390">
        <v>1</v>
      </c>
      <c r="H390">
        <v>1.1499999999999999</v>
      </c>
      <c r="I390" t="s">
        <v>664</v>
      </c>
      <c r="J390" t="s">
        <v>666</v>
      </c>
      <c r="K390" t="s">
        <v>667</v>
      </c>
      <c r="L390" t="s">
        <v>45</v>
      </c>
      <c r="M390" t="s">
        <v>668</v>
      </c>
      <c r="N390" t="s">
        <v>669</v>
      </c>
      <c r="O390" t="str">
        <f>TEXT(orders[[#This Row],[OrderDate]],"mmm")</f>
        <v>Sep</v>
      </c>
      <c r="P390">
        <f>MONTH(orders[[#This Row],[OrderDate]])</f>
        <v>9</v>
      </c>
      <c r="Q390">
        <f>YEAR(orders[[#This Row],[OrderDate]])</f>
        <v>1995</v>
      </c>
    </row>
    <row r="391" spans="1:17" x14ac:dyDescent="0.3">
      <c r="A391">
        <v>10637</v>
      </c>
      <c r="B391" t="s">
        <v>492</v>
      </c>
      <c r="C391">
        <v>6</v>
      </c>
      <c r="D391" s="2">
        <v>34961</v>
      </c>
      <c r="E391" s="2">
        <v>34989</v>
      </c>
      <c r="F391" s="2">
        <v>34968</v>
      </c>
      <c r="G391">
        <v>1</v>
      </c>
      <c r="H391">
        <v>201.29</v>
      </c>
      <c r="I391" t="s">
        <v>493</v>
      </c>
      <c r="J391" t="s">
        <v>495</v>
      </c>
      <c r="K391" t="s">
        <v>156</v>
      </c>
      <c r="L391" t="s">
        <v>157</v>
      </c>
      <c r="M391" t="s">
        <v>496</v>
      </c>
      <c r="N391" t="s">
        <v>159</v>
      </c>
      <c r="O391" t="str">
        <f>TEXT(orders[[#This Row],[OrderDate]],"mmm")</f>
        <v>Sep</v>
      </c>
      <c r="P391">
        <f>MONTH(orders[[#This Row],[OrderDate]])</f>
        <v>9</v>
      </c>
      <c r="Q391">
        <f>YEAR(orders[[#This Row],[OrderDate]])</f>
        <v>1995</v>
      </c>
    </row>
    <row r="392" spans="1:17" x14ac:dyDescent="0.3">
      <c r="A392">
        <v>10638</v>
      </c>
      <c r="B392" t="s">
        <v>389</v>
      </c>
      <c r="C392">
        <v>3</v>
      </c>
      <c r="D392" s="2">
        <v>34962</v>
      </c>
      <c r="E392" s="2">
        <v>34990</v>
      </c>
      <c r="F392" s="2">
        <v>34974</v>
      </c>
      <c r="G392">
        <v>1</v>
      </c>
      <c r="H392">
        <v>158.44</v>
      </c>
      <c r="I392" t="s">
        <v>390</v>
      </c>
      <c r="J392" t="s">
        <v>392</v>
      </c>
      <c r="K392" t="s">
        <v>393</v>
      </c>
      <c r="L392" t="s">
        <v>394</v>
      </c>
      <c r="M392" t="s">
        <v>395</v>
      </c>
      <c r="N392" t="s">
        <v>289</v>
      </c>
      <c r="O392" t="str">
        <f>TEXT(orders[[#This Row],[OrderDate]],"mmm")</f>
        <v>Sep</v>
      </c>
      <c r="P392">
        <f>MONTH(orders[[#This Row],[OrderDate]])</f>
        <v>9</v>
      </c>
      <c r="Q392">
        <f>YEAR(orders[[#This Row],[OrderDate]])</f>
        <v>1995</v>
      </c>
    </row>
    <row r="393" spans="1:17" x14ac:dyDescent="0.3">
      <c r="A393">
        <v>10639</v>
      </c>
      <c r="B393" t="s">
        <v>545</v>
      </c>
      <c r="C393">
        <v>7</v>
      </c>
      <c r="D393" s="2">
        <v>34962</v>
      </c>
      <c r="E393" s="2">
        <v>34990</v>
      </c>
      <c r="F393" s="2">
        <v>34969</v>
      </c>
      <c r="G393">
        <v>3</v>
      </c>
      <c r="H393">
        <v>38.64</v>
      </c>
      <c r="I393" t="s">
        <v>546</v>
      </c>
      <c r="J393" t="s">
        <v>548</v>
      </c>
      <c r="K393" t="s">
        <v>549</v>
      </c>
      <c r="L393" t="s">
        <v>45</v>
      </c>
      <c r="M393" t="s">
        <v>550</v>
      </c>
      <c r="N393" t="s">
        <v>551</v>
      </c>
      <c r="O393" t="str">
        <f>TEXT(orders[[#This Row],[OrderDate]],"mmm")</f>
        <v>Sep</v>
      </c>
      <c r="P393">
        <f>MONTH(orders[[#This Row],[OrderDate]])</f>
        <v>9</v>
      </c>
      <c r="Q393">
        <f>YEAR(orders[[#This Row],[OrderDate]])</f>
        <v>1995</v>
      </c>
    </row>
    <row r="394" spans="1:17" x14ac:dyDescent="0.3">
      <c r="A394">
        <v>10640</v>
      </c>
      <c r="B394" t="s">
        <v>656</v>
      </c>
      <c r="C394">
        <v>4</v>
      </c>
      <c r="D394" s="2">
        <v>34963</v>
      </c>
      <c r="E394" s="2">
        <v>34991</v>
      </c>
      <c r="F394" s="2">
        <v>34970</v>
      </c>
      <c r="G394">
        <v>1</v>
      </c>
      <c r="H394">
        <v>23.55</v>
      </c>
      <c r="I394" t="s">
        <v>657</v>
      </c>
      <c r="J394" t="s">
        <v>659</v>
      </c>
      <c r="K394" t="s">
        <v>660</v>
      </c>
      <c r="L394" t="s">
        <v>45</v>
      </c>
      <c r="M394" t="s">
        <v>661</v>
      </c>
      <c r="N394" t="s">
        <v>47</v>
      </c>
      <c r="O394" t="str">
        <f>TEXT(orders[[#This Row],[OrderDate]],"mmm")</f>
        <v>Sep</v>
      </c>
      <c r="P394">
        <f>MONTH(orders[[#This Row],[OrderDate]])</f>
        <v>9</v>
      </c>
      <c r="Q394">
        <f>YEAR(orders[[#This Row],[OrderDate]])</f>
        <v>1995</v>
      </c>
    </row>
    <row r="395" spans="1:17" x14ac:dyDescent="0.3">
      <c r="A395">
        <v>10641</v>
      </c>
      <c r="B395" t="s">
        <v>299</v>
      </c>
      <c r="C395">
        <v>4</v>
      </c>
      <c r="D395" s="2">
        <v>34964</v>
      </c>
      <c r="E395" s="2">
        <v>34992</v>
      </c>
      <c r="F395" s="2">
        <v>34968</v>
      </c>
      <c r="G395">
        <v>2</v>
      </c>
      <c r="H395">
        <v>179.61</v>
      </c>
      <c r="I395" t="s">
        <v>300</v>
      </c>
      <c r="J395" t="s">
        <v>302</v>
      </c>
      <c r="K395" t="s">
        <v>303</v>
      </c>
      <c r="L395" t="s">
        <v>304</v>
      </c>
      <c r="M395" t="s">
        <v>305</v>
      </c>
      <c r="N395" t="s">
        <v>289</v>
      </c>
      <c r="O395" t="str">
        <f>TEXT(orders[[#This Row],[OrderDate]],"mmm")</f>
        <v>Sep</v>
      </c>
      <c r="P395">
        <f>MONTH(orders[[#This Row],[OrderDate]])</f>
        <v>9</v>
      </c>
      <c r="Q395">
        <f>YEAR(orders[[#This Row],[OrderDate]])</f>
        <v>1995</v>
      </c>
    </row>
    <row r="396" spans="1:17" x14ac:dyDescent="0.3">
      <c r="A396">
        <v>10642</v>
      </c>
      <c r="B396" t="s">
        <v>567</v>
      </c>
      <c r="C396">
        <v>7</v>
      </c>
      <c r="D396" s="2">
        <v>34964</v>
      </c>
      <c r="E396" s="2">
        <v>34992</v>
      </c>
      <c r="F396" s="2">
        <v>34978</v>
      </c>
      <c r="G396">
        <v>3</v>
      </c>
      <c r="H396">
        <v>41.89</v>
      </c>
      <c r="I396" t="s">
        <v>568</v>
      </c>
      <c r="J396" t="s">
        <v>570</v>
      </c>
      <c r="K396" t="s">
        <v>571</v>
      </c>
      <c r="L396" t="s">
        <v>45</v>
      </c>
      <c r="M396" t="s">
        <v>572</v>
      </c>
      <c r="N396" t="s">
        <v>573</v>
      </c>
      <c r="O396" t="str">
        <f>TEXT(orders[[#This Row],[OrderDate]],"mmm")</f>
        <v>Sep</v>
      </c>
      <c r="P396">
        <f>MONTH(orders[[#This Row],[OrderDate]])</f>
        <v>9</v>
      </c>
      <c r="Q396">
        <f>YEAR(orders[[#This Row],[OrderDate]])</f>
        <v>1995</v>
      </c>
    </row>
    <row r="397" spans="1:17" x14ac:dyDescent="0.3">
      <c r="A397">
        <v>10643</v>
      </c>
      <c r="B397" t="s">
        <v>39</v>
      </c>
      <c r="C397">
        <v>6</v>
      </c>
      <c r="D397" s="2">
        <v>34967</v>
      </c>
      <c r="E397" s="2">
        <v>34995</v>
      </c>
      <c r="F397" s="2">
        <v>34975</v>
      </c>
      <c r="G397">
        <v>1</v>
      </c>
      <c r="H397">
        <v>29.46</v>
      </c>
      <c r="I397" t="s">
        <v>40</v>
      </c>
      <c r="J397" t="s">
        <v>43</v>
      </c>
      <c r="K397" t="s">
        <v>44</v>
      </c>
      <c r="L397" t="s">
        <v>45</v>
      </c>
      <c r="M397" t="s">
        <v>46</v>
      </c>
      <c r="N397" t="s">
        <v>47</v>
      </c>
      <c r="O397" t="str">
        <f>TEXT(orders[[#This Row],[OrderDate]],"mmm")</f>
        <v>Sep</v>
      </c>
      <c r="P397">
        <f>MONTH(orders[[#This Row],[OrderDate]])</f>
        <v>9</v>
      </c>
      <c r="Q397">
        <f>YEAR(orders[[#This Row],[OrderDate]])</f>
        <v>1995</v>
      </c>
    </row>
    <row r="398" spans="1:17" x14ac:dyDescent="0.3">
      <c r="A398">
        <v>10644</v>
      </c>
      <c r="B398" t="s">
        <v>671</v>
      </c>
      <c r="C398">
        <v>3</v>
      </c>
      <c r="D398" s="2">
        <v>34967</v>
      </c>
      <c r="E398" s="2">
        <v>34995</v>
      </c>
      <c r="F398" s="2">
        <v>34974</v>
      </c>
      <c r="G398">
        <v>2</v>
      </c>
      <c r="H398">
        <v>0.14000000000000001</v>
      </c>
      <c r="I398" t="s">
        <v>672</v>
      </c>
      <c r="J398" t="s">
        <v>674</v>
      </c>
      <c r="K398" t="s">
        <v>675</v>
      </c>
      <c r="L398" t="s">
        <v>157</v>
      </c>
      <c r="M398" t="s">
        <v>676</v>
      </c>
      <c r="N398" t="s">
        <v>159</v>
      </c>
      <c r="O398" t="str">
        <f>TEXT(orders[[#This Row],[OrderDate]],"mmm")</f>
        <v>Sep</v>
      </c>
      <c r="P398">
        <f>MONTH(orders[[#This Row],[OrderDate]])</f>
        <v>9</v>
      </c>
      <c r="Q398">
        <f>YEAR(orders[[#This Row],[OrderDate]])</f>
        <v>1995</v>
      </c>
    </row>
    <row r="399" spans="1:17" x14ac:dyDescent="0.3">
      <c r="A399">
        <v>10645</v>
      </c>
      <c r="B399" t="s">
        <v>291</v>
      </c>
      <c r="C399">
        <v>4</v>
      </c>
      <c r="D399" s="2">
        <v>34968</v>
      </c>
      <c r="E399" s="2">
        <v>34996</v>
      </c>
      <c r="F399" s="2">
        <v>34975</v>
      </c>
      <c r="G399">
        <v>1</v>
      </c>
      <c r="H399">
        <v>12.41</v>
      </c>
      <c r="I399" t="s">
        <v>292</v>
      </c>
      <c r="J399" t="s">
        <v>294</v>
      </c>
      <c r="K399" t="s">
        <v>295</v>
      </c>
      <c r="L399" t="s">
        <v>296</v>
      </c>
      <c r="M399" t="s">
        <v>297</v>
      </c>
      <c r="N399" t="s">
        <v>159</v>
      </c>
      <c r="O399" t="str">
        <f>TEXT(orders[[#This Row],[OrderDate]],"mmm")</f>
        <v>Sep</v>
      </c>
      <c r="P399">
        <f>MONTH(orders[[#This Row],[OrderDate]])</f>
        <v>9</v>
      </c>
      <c r="Q399">
        <f>YEAR(orders[[#This Row],[OrderDate]])</f>
        <v>1995</v>
      </c>
    </row>
    <row r="400" spans="1:17" x14ac:dyDescent="0.3">
      <c r="A400">
        <v>10646</v>
      </c>
      <c r="B400" t="s">
        <v>314</v>
      </c>
      <c r="C400">
        <v>9</v>
      </c>
      <c r="D400" s="2">
        <v>34969</v>
      </c>
      <c r="E400" s="2">
        <v>35011</v>
      </c>
      <c r="F400" s="2">
        <v>34976</v>
      </c>
      <c r="G400">
        <v>3</v>
      </c>
      <c r="H400">
        <v>142.33000000000001</v>
      </c>
      <c r="I400" t="s">
        <v>315</v>
      </c>
      <c r="J400" t="s">
        <v>317</v>
      </c>
      <c r="K400" t="s">
        <v>318</v>
      </c>
      <c r="L400" t="s">
        <v>319</v>
      </c>
      <c r="M400" t="s">
        <v>45</v>
      </c>
      <c r="N400" t="s">
        <v>320</v>
      </c>
      <c r="O400" t="str">
        <f>TEXT(orders[[#This Row],[OrderDate]],"mmm")</f>
        <v>Sep</v>
      </c>
      <c r="P400">
        <f>MONTH(orders[[#This Row],[OrderDate]])</f>
        <v>9</v>
      </c>
      <c r="Q400">
        <f>YEAR(orders[[#This Row],[OrderDate]])</f>
        <v>1995</v>
      </c>
    </row>
    <row r="401" spans="1:17" x14ac:dyDescent="0.3">
      <c r="A401">
        <v>10647</v>
      </c>
      <c r="B401" t="s">
        <v>486</v>
      </c>
      <c r="C401">
        <v>4</v>
      </c>
      <c r="D401" s="2">
        <v>34969</v>
      </c>
      <c r="E401" s="2">
        <v>34983</v>
      </c>
      <c r="F401" s="2">
        <v>34976</v>
      </c>
      <c r="G401">
        <v>2</v>
      </c>
      <c r="H401">
        <v>45.54</v>
      </c>
      <c r="I401" t="s">
        <v>487</v>
      </c>
      <c r="J401" t="s">
        <v>489</v>
      </c>
      <c r="K401" t="s">
        <v>295</v>
      </c>
      <c r="L401" t="s">
        <v>296</v>
      </c>
      <c r="M401" t="s">
        <v>490</v>
      </c>
      <c r="N401" t="s">
        <v>159</v>
      </c>
      <c r="O401" t="str">
        <f>TEXT(orders[[#This Row],[OrderDate]],"mmm")</f>
        <v>Sep</v>
      </c>
      <c r="P401">
        <f>MONTH(orders[[#This Row],[OrderDate]])</f>
        <v>9</v>
      </c>
      <c r="Q401">
        <f>YEAR(orders[[#This Row],[OrderDate]])</f>
        <v>1995</v>
      </c>
    </row>
    <row r="402" spans="1:17" x14ac:dyDescent="0.3">
      <c r="A402">
        <v>10648</v>
      </c>
      <c r="B402" t="s">
        <v>526</v>
      </c>
      <c r="C402">
        <v>5</v>
      </c>
      <c r="D402" s="2">
        <v>34970</v>
      </c>
      <c r="E402" s="2">
        <v>35012</v>
      </c>
      <c r="F402" s="2">
        <v>34982</v>
      </c>
      <c r="G402">
        <v>2</v>
      </c>
      <c r="H402">
        <v>14.25</v>
      </c>
      <c r="I402" t="s">
        <v>527</v>
      </c>
      <c r="J402" t="s">
        <v>529</v>
      </c>
      <c r="K402" t="s">
        <v>295</v>
      </c>
      <c r="L402" t="s">
        <v>296</v>
      </c>
      <c r="M402" t="s">
        <v>530</v>
      </c>
      <c r="N402" t="s">
        <v>159</v>
      </c>
      <c r="O402" t="str">
        <f>TEXT(orders[[#This Row],[OrderDate]],"mmm")</f>
        <v>Sep</v>
      </c>
      <c r="P402">
        <f>MONTH(orders[[#This Row],[OrderDate]])</f>
        <v>9</v>
      </c>
      <c r="Q402">
        <f>YEAR(orders[[#This Row],[OrderDate]])</f>
        <v>1995</v>
      </c>
    </row>
    <row r="403" spans="1:17" x14ac:dyDescent="0.3">
      <c r="A403">
        <v>10649</v>
      </c>
      <c r="B403" t="s">
        <v>411</v>
      </c>
      <c r="C403">
        <v>5</v>
      </c>
      <c r="D403" s="2">
        <v>34970</v>
      </c>
      <c r="E403" s="2">
        <v>34998</v>
      </c>
      <c r="F403" s="2">
        <v>34971</v>
      </c>
      <c r="G403">
        <v>3</v>
      </c>
      <c r="H403">
        <v>6.2</v>
      </c>
      <c r="I403" t="s">
        <v>412</v>
      </c>
      <c r="J403" t="s">
        <v>414</v>
      </c>
      <c r="K403" t="s">
        <v>415</v>
      </c>
      <c r="L403" t="s">
        <v>45</v>
      </c>
      <c r="M403" t="s">
        <v>416</v>
      </c>
      <c r="N403" t="s">
        <v>417</v>
      </c>
      <c r="O403" t="str">
        <f>TEXT(orders[[#This Row],[OrderDate]],"mmm")</f>
        <v>Sep</v>
      </c>
      <c r="P403">
        <f>MONTH(orders[[#This Row],[OrderDate]])</f>
        <v>9</v>
      </c>
      <c r="Q403">
        <f>YEAR(orders[[#This Row],[OrderDate]])</f>
        <v>1995</v>
      </c>
    </row>
    <row r="404" spans="1:17" x14ac:dyDescent="0.3">
      <c r="A404">
        <v>10650</v>
      </c>
      <c r="B404" t="s">
        <v>196</v>
      </c>
      <c r="C404">
        <v>5</v>
      </c>
      <c r="D404" s="2">
        <v>34971</v>
      </c>
      <c r="E404" s="2">
        <v>34999</v>
      </c>
      <c r="F404" s="2">
        <v>34976</v>
      </c>
      <c r="G404">
        <v>3</v>
      </c>
      <c r="H404">
        <v>176.81</v>
      </c>
      <c r="I404" t="s">
        <v>197</v>
      </c>
      <c r="J404" t="s">
        <v>200</v>
      </c>
      <c r="K404" t="s">
        <v>156</v>
      </c>
      <c r="L404" t="s">
        <v>157</v>
      </c>
      <c r="M404" t="s">
        <v>201</v>
      </c>
      <c r="N404" t="s">
        <v>159</v>
      </c>
      <c r="O404" t="str">
        <f>TEXT(orders[[#This Row],[OrderDate]],"mmm")</f>
        <v>Sep</v>
      </c>
      <c r="P404">
        <f>MONTH(orders[[#This Row],[OrderDate]])</f>
        <v>9</v>
      </c>
      <c r="Q404">
        <f>YEAR(orders[[#This Row],[OrderDate]])</f>
        <v>1995</v>
      </c>
    </row>
    <row r="405" spans="1:17" x14ac:dyDescent="0.3">
      <c r="A405">
        <v>10651</v>
      </c>
      <c r="B405" t="s">
        <v>656</v>
      </c>
      <c r="C405">
        <v>8</v>
      </c>
      <c r="D405" s="2">
        <v>34974</v>
      </c>
      <c r="E405" s="2">
        <v>35002</v>
      </c>
      <c r="F405" s="2">
        <v>34984</v>
      </c>
      <c r="G405">
        <v>2</v>
      </c>
      <c r="H405">
        <v>20.6</v>
      </c>
      <c r="I405" t="s">
        <v>657</v>
      </c>
      <c r="J405" t="s">
        <v>659</v>
      </c>
      <c r="K405" t="s">
        <v>660</v>
      </c>
      <c r="L405" t="s">
        <v>45</v>
      </c>
      <c r="M405" t="s">
        <v>661</v>
      </c>
      <c r="N405" t="s">
        <v>47</v>
      </c>
      <c r="O405" t="str">
        <f>TEXT(orders[[#This Row],[OrderDate]],"mmm")</f>
        <v>Oct</v>
      </c>
      <c r="P405">
        <f>MONTH(orders[[#This Row],[OrderDate]])</f>
        <v>10</v>
      </c>
      <c r="Q405">
        <f>YEAR(orders[[#This Row],[OrderDate]])</f>
        <v>1995</v>
      </c>
    </row>
    <row r="406" spans="1:17" x14ac:dyDescent="0.3">
      <c r="A406">
        <v>10652</v>
      </c>
      <c r="B406" t="s">
        <v>266</v>
      </c>
      <c r="C406">
        <v>4</v>
      </c>
      <c r="D406" s="2">
        <v>34974</v>
      </c>
      <c r="E406" s="2">
        <v>35002</v>
      </c>
      <c r="F406" s="2">
        <v>34981</v>
      </c>
      <c r="G406">
        <v>2</v>
      </c>
      <c r="H406">
        <v>7.14</v>
      </c>
      <c r="I406" t="s">
        <v>267</v>
      </c>
      <c r="J406" t="s">
        <v>269</v>
      </c>
      <c r="K406" t="s">
        <v>270</v>
      </c>
      <c r="L406" t="s">
        <v>157</v>
      </c>
      <c r="M406" t="s">
        <v>271</v>
      </c>
      <c r="N406" t="s">
        <v>159</v>
      </c>
      <c r="O406" t="str">
        <f>TEXT(orders[[#This Row],[OrderDate]],"mmm")</f>
        <v>Oct</v>
      </c>
      <c r="P406">
        <f>MONTH(orders[[#This Row],[OrderDate]])</f>
        <v>10</v>
      </c>
      <c r="Q406">
        <f>YEAR(orders[[#This Row],[OrderDate]])</f>
        <v>1995</v>
      </c>
    </row>
    <row r="407" spans="1:17" x14ac:dyDescent="0.3">
      <c r="A407">
        <v>10653</v>
      </c>
      <c r="B407" t="s">
        <v>224</v>
      </c>
      <c r="C407">
        <v>1</v>
      </c>
      <c r="D407" s="2">
        <v>34975</v>
      </c>
      <c r="E407" s="2">
        <v>35003</v>
      </c>
      <c r="F407" s="2">
        <v>34992</v>
      </c>
      <c r="G407">
        <v>1</v>
      </c>
      <c r="H407">
        <v>93.25</v>
      </c>
      <c r="I407" t="s">
        <v>225</v>
      </c>
      <c r="J407" t="s">
        <v>227</v>
      </c>
      <c r="K407" t="s">
        <v>228</v>
      </c>
      <c r="L407" t="s">
        <v>45</v>
      </c>
      <c r="M407" t="s">
        <v>229</v>
      </c>
      <c r="N407" t="s">
        <v>47</v>
      </c>
      <c r="O407" t="str">
        <f>TEXT(orders[[#This Row],[OrderDate]],"mmm")</f>
        <v>Oct</v>
      </c>
      <c r="P407">
        <f>MONTH(orders[[#This Row],[OrderDate]])</f>
        <v>10</v>
      </c>
      <c r="Q407">
        <f>YEAR(orders[[#This Row],[OrderDate]])</f>
        <v>1995</v>
      </c>
    </row>
    <row r="408" spans="1:17" x14ac:dyDescent="0.3">
      <c r="A408">
        <v>10654</v>
      </c>
      <c r="B408" t="s">
        <v>72</v>
      </c>
      <c r="C408">
        <v>5</v>
      </c>
      <c r="D408" s="2">
        <v>34975</v>
      </c>
      <c r="E408" s="2">
        <v>35003</v>
      </c>
      <c r="F408" s="2">
        <v>34984</v>
      </c>
      <c r="G408">
        <v>1</v>
      </c>
      <c r="H408">
        <v>55.26</v>
      </c>
      <c r="I408" t="s">
        <v>73</v>
      </c>
      <c r="J408" t="s">
        <v>76</v>
      </c>
      <c r="K408" t="s">
        <v>77</v>
      </c>
      <c r="L408" t="s">
        <v>45</v>
      </c>
      <c r="M408" t="s">
        <v>78</v>
      </c>
      <c r="N408" t="s">
        <v>79</v>
      </c>
      <c r="O408" t="str">
        <f>TEXT(orders[[#This Row],[OrderDate]],"mmm")</f>
        <v>Oct</v>
      </c>
      <c r="P408">
        <f>MONTH(orders[[#This Row],[OrderDate]])</f>
        <v>10</v>
      </c>
      <c r="Q408">
        <f>YEAR(orders[[#This Row],[OrderDate]])</f>
        <v>1995</v>
      </c>
    </row>
    <row r="409" spans="1:17" x14ac:dyDescent="0.3">
      <c r="A409">
        <v>10655</v>
      </c>
      <c r="B409" t="s">
        <v>519</v>
      </c>
      <c r="C409">
        <v>1</v>
      </c>
      <c r="D409" s="2">
        <v>34976</v>
      </c>
      <c r="E409" s="2">
        <v>35004</v>
      </c>
      <c r="F409" s="2">
        <v>34984</v>
      </c>
      <c r="G409">
        <v>2</v>
      </c>
      <c r="H409">
        <v>4.41</v>
      </c>
      <c r="I409" t="s">
        <v>520</v>
      </c>
      <c r="J409" t="s">
        <v>522</v>
      </c>
      <c r="K409" t="s">
        <v>523</v>
      </c>
      <c r="L409" t="s">
        <v>45</v>
      </c>
      <c r="M409" t="s">
        <v>524</v>
      </c>
      <c r="N409" t="s">
        <v>242</v>
      </c>
      <c r="O409" t="str">
        <f>TEXT(orders[[#This Row],[OrderDate]],"mmm")</f>
        <v>Oct</v>
      </c>
      <c r="P409">
        <f>MONTH(orders[[#This Row],[OrderDate]])</f>
        <v>10</v>
      </c>
      <c r="Q409">
        <f>YEAR(orders[[#This Row],[OrderDate]])</f>
        <v>1995</v>
      </c>
    </row>
    <row r="410" spans="1:17" x14ac:dyDescent="0.3">
      <c r="A410">
        <v>10656</v>
      </c>
      <c r="B410" t="s">
        <v>273</v>
      </c>
      <c r="C410">
        <v>6</v>
      </c>
      <c r="D410" s="2">
        <v>34977</v>
      </c>
      <c r="E410" s="2">
        <v>35005</v>
      </c>
      <c r="F410" s="2">
        <v>34983</v>
      </c>
      <c r="G410">
        <v>1</v>
      </c>
      <c r="H410">
        <v>57.15</v>
      </c>
      <c r="I410" t="s">
        <v>274</v>
      </c>
      <c r="J410" t="s">
        <v>276</v>
      </c>
      <c r="K410" t="s">
        <v>277</v>
      </c>
      <c r="L410" t="s">
        <v>278</v>
      </c>
      <c r="M410" t="s">
        <v>279</v>
      </c>
      <c r="N410" t="s">
        <v>280</v>
      </c>
      <c r="O410" t="str">
        <f>TEXT(orders[[#This Row],[OrderDate]],"mmm")</f>
        <v>Oct</v>
      </c>
      <c r="P410">
        <f>MONTH(orders[[#This Row],[OrderDate]])</f>
        <v>10</v>
      </c>
      <c r="Q410">
        <f>YEAR(orders[[#This Row],[OrderDate]])</f>
        <v>1995</v>
      </c>
    </row>
    <row r="411" spans="1:17" x14ac:dyDescent="0.3">
      <c r="A411">
        <v>10657</v>
      </c>
      <c r="B411" t="s">
        <v>553</v>
      </c>
      <c r="C411">
        <v>2</v>
      </c>
      <c r="D411" s="2">
        <v>34977</v>
      </c>
      <c r="E411" s="2">
        <v>35005</v>
      </c>
      <c r="F411" s="2">
        <v>34988</v>
      </c>
      <c r="G411">
        <v>2</v>
      </c>
      <c r="H411">
        <v>352.69</v>
      </c>
      <c r="I411" t="s">
        <v>554</v>
      </c>
      <c r="J411" t="s">
        <v>556</v>
      </c>
      <c r="K411" t="s">
        <v>557</v>
      </c>
      <c r="L411" t="s">
        <v>558</v>
      </c>
      <c r="M411" t="s">
        <v>559</v>
      </c>
      <c r="N411" t="s">
        <v>280</v>
      </c>
      <c r="O411" t="str">
        <f>TEXT(orders[[#This Row],[OrderDate]],"mmm")</f>
        <v>Oct</v>
      </c>
      <c r="P411">
        <f>MONTH(orders[[#This Row],[OrderDate]])</f>
        <v>10</v>
      </c>
      <c r="Q411">
        <f>YEAR(orders[[#This Row],[OrderDate]])</f>
        <v>1995</v>
      </c>
    </row>
    <row r="412" spans="1:17" x14ac:dyDescent="0.3">
      <c r="A412">
        <v>10658</v>
      </c>
      <c r="B412" t="s">
        <v>498</v>
      </c>
      <c r="C412">
        <v>4</v>
      </c>
      <c r="D412" s="2">
        <v>34978</v>
      </c>
      <c r="E412" s="2">
        <v>35006</v>
      </c>
      <c r="F412" s="2">
        <v>34981</v>
      </c>
      <c r="G412">
        <v>1</v>
      </c>
      <c r="H412">
        <v>364.15</v>
      </c>
      <c r="I412" t="s">
        <v>499</v>
      </c>
      <c r="J412" t="s">
        <v>501</v>
      </c>
      <c r="K412" t="s">
        <v>502</v>
      </c>
      <c r="L412" t="s">
        <v>45</v>
      </c>
      <c r="M412" t="s">
        <v>503</v>
      </c>
      <c r="N412" t="s">
        <v>47</v>
      </c>
      <c r="O412" t="str">
        <f>TEXT(orders[[#This Row],[OrderDate]],"mmm")</f>
        <v>Oct</v>
      </c>
      <c r="P412">
        <f>MONTH(orders[[#This Row],[OrderDate]])</f>
        <v>10</v>
      </c>
      <c r="Q412">
        <f>YEAR(orders[[#This Row],[OrderDate]])</f>
        <v>1995</v>
      </c>
    </row>
    <row r="413" spans="1:17" x14ac:dyDescent="0.3">
      <c r="A413">
        <v>10659</v>
      </c>
      <c r="B413" t="s">
        <v>492</v>
      </c>
      <c r="C413">
        <v>7</v>
      </c>
      <c r="D413" s="2">
        <v>34978</v>
      </c>
      <c r="E413" s="2">
        <v>35006</v>
      </c>
      <c r="F413" s="2">
        <v>34983</v>
      </c>
      <c r="G413">
        <v>2</v>
      </c>
      <c r="H413">
        <v>105.81</v>
      </c>
      <c r="I413" t="s">
        <v>493</v>
      </c>
      <c r="J413" t="s">
        <v>495</v>
      </c>
      <c r="K413" t="s">
        <v>156</v>
      </c>
      <c r="L413" t="s">
        <v>157</v>
      </c>
      <c r="M413" t="s">
        <v>496</v>
      </c>
      <c r="N413" t="s">
        <v>159</v>
      </c>
      <c r="O413" t="str">
        <f>TEXT(orders[[#This Row],[OrderDate]],"mmm")</f>
        <v>Oct</v>
      </c>
      <c r="P413">
        <f>MONTH(orders[[#This Row],[OrderDate]])</f>
        <v>10</v>
      </c>
      <c r="Q413">
        <f>YEAR(orders[[#This Row],[OrderDate]])</f>
        <v>1995</v>
      </c>
    </row>
    <row r="414" spans="1:17" x14ac:dyDescent="0.3">
      <c r="A414">
        <v>10660</v>
      </c>
      <c r="B414" t="s">
        <v>307</v>
      </c>
      <c r="C414">
        <v>8</v>
      </c>
      <c r="D414" s="2">
        <v>34981</v>
      </c>
      <c r="E414" s="2">
        <v>35009</v>
      </c>
      <c r="F414" s="2">
        <v>35018</v>
      </c>
      <c r="G414">
        <v>1</v>
      </c>
      <c r="H414">
        <v>111.29</v>
      </c>
      <c r="I414" t="s">
        <v>308</v>
      </c>
      <c r="J414" t="s">
        <v>310</v>
      </c>
      <c r="K414" t="s">
        <v>311</v>
      </c>
      <c r="L414" t="s">
        <v>278</v>
      </c>
      <c r="M414" t="s">
        <v>312</v>
      </c>
      <c r="N414" t="s">
        <v>280</v>
      </c>
      <c r="O414" t="str">
        <f>TEXT(orders[[#This Row],[OrderDate]],"mmm")</f>
        <v>Oct</v>
      </c>
      <c r="P414">
        <f>MONTH(orders[[#This Row],[OrderDate]])</f>
        <v>10</v>
      </c>
      <c r="Q414">
        <f>YEAR(orders[[#This Row],[OrderDate]])</f>
        <v>1995</v>
      </c>
    </row>
    <row r="415" spans="1:17" x14ac:dyDescent="0.3">
      <c r="A415">
        <v>10661</v>
      </c>
      <c r="B415" t="s">
        <v>314</v>
      </c>
      <c r="C415">
        <v>7</v>
      </c>
      <c r="D415" s="2">
        <v>34982</v>
      </c>
      <c r="E415" s="2">
        <v>35010</v>
      </c>
      <c r="F415" s="2">
        <v>34988</v>
      </c>
      <c r="G415">
        <v>3</v>
      </c>
      <c r="H415">
        <v>17.55</v>
      </c>
      <c r="I415" t="s">
        <v>315</v>
      </c>
      <c r="J415" t="s">
        <v>317</v>
      </c>
      <c r="K415" t="s">
        <v>318</v>
      </c>
      <c r="L415" t="s">
        <v>319</v>
      </c>
      <c r="M415" t="s">
        <v>45</v>
      </c>
      <c r="N415" t="s">
        <v>320</v>
      </c>
      <c r="O415" t="str">
        <f>TEXT(orders[[#This Row],[OrderDate]],"mmm")</f>
        <v>Oct</v>
      </c>
      <c r="P415">
        <f>MONTH(orders[[#This Row],[OrderDate]])</f>
        <v>10</v>
      </c>
      <c r="Q415">
        <f>YEAR(orders[[#This Row],[OrderDate]])</f>
        <v>1995</v>
      </c>
    </row>
    <row r="416" spans="1:17" x14ac:dyDescent="0.3">
      <c r="A416">
        <v>10662</v>
      </c>
      <c r="B416" t="s">
        <v>397</v>
      </c>
      <c r="C416">
        <v>3</v>
      </c>
      <c r="D416" s="2">
        <v>34982</v>
      </c>
      <c r="E416" s="2">
        <v>35010</v>
      </c>
      <c r="F416" s="2">
        <v>34991</v>
      </c>
      <c r="G416">
        <v>2</v>
      </c>
      <c r="H416">
        <v>1.28</v>
      </c>
      <c r="I416" t="s">
        <v>398</v>
      </c>
      <c r="J416" t="s">
        <v>400</v>
      </c>
      <c r="K416" t="s">
        <v>401</v>
      </c>
      <c r="L416" t="s">
        <v>278</v>
      </c>
      <c r="M416" t="s">
        <v>402</v>
      </c>
      <c r="N416" t="s">
        <v>280</v>
      </c>
      <c r="O416" t="str">
        <f>TEXT(orders[[#This Row],[OrderDate]],"mmm")</f>
        <v>Oct</v>
      </c>
      <c r="P416">
        <f>MONTH(orders[[#This Row],[OrderDate]])</f>
        <v>10</v>
      </c>
      <c r="Q416">
        <f>YEAR(orders[[#This Row],[OrderDate]])</f>
        <v>1995</v>
      </c>
    </row>
    <row r="417" spans="1:17" x14ac:dyDescent="0.3">
      <c r="A417">
        <v>10663</v>
      </c>
      <c r="B417" t="s">
        <v>105</v>
      </c>
      <c r="C417">
        <v>2</v>
      </c>
      <c r="D417" s="2">
        <v>34983</v>
      </c>
      <c r="E417" s="2">
        <v>34997</v>
      </c>
      <c r="F417" s="2">
        <v>35006</v>
      </c>
      <c r="G417">
        <v>2</v>
      </c>
      <c r="H417">
        <v>113.15</v>
      </c>
      <c r="I417" t="s">
        <v>106</v>
      </c>
      <c r="J417" t="s">
        <v>108</v>
      </c>
      <c r="K417" t="s">
        <v>109</v>
      </c>
      <c r="L417" t="s">
        <v>45</v>
      </c>
      <c r="M417" t="s">
        <v>110</v>
      </c>
      <c r="N417" t="s">
        <v>95</v>
      </c>
      <c r="O417" t="str">
        <f>TEXT(orders[[#This Row],[OrderDate]],"mmm")</f>
        <v>Oct</v>
      </c>
      <c r="P417">
        <f>MONTH(orders[[#This Row],[OrderDate]])</f>
        <v>10</v>
      </c>
      <c r="Q417">
        <f>YEAR(orders[[#This Row],[OrderDate]])</f>
        <v>1995</v>
      </c>
    </row>
    <row r="418" spans="1:17" x14ac:dyDescent="0.3">
      <c r="A418">
        <v>10664</v>
      </c>
      <c r="B418" t="s">
        <v>244</v>
      </c>
      <c r="C418">
        <v>1</v>
      </c>
      <c r="D418" s="2">
        <v>34983</v>
      </c>
      <c r="E418" s="2">
        <v>35011</v>
      </c>
      <c r="F418" s="2">
        <v>34992</v>
      </c>
      <c r="G418">
        <v>3</v>
      </c>
      <c r="H418">
        <v>1.27</v>
      </c>
      <c r="I418" t="s">
        <v>245</v>
      </c>
      <c r="J418" t="s">
        <v>247</v>
      </c>
      <c r="K418" t="s">
        <v>248</v>
      </c>
      <c r="L418" t="s">
        <v>45</v>
      </c>
      <c r="M418" t="s">
        <v>249</v>
      </c>
      <c r="N418" t="s">
        <v>250</v>
      </c>
      <c r="O418" t="str">
        <f>TEXT(orders[[#This Row],[OrderDate]],"mmm")</f>
        <v>Oct</v>
      </c>
      <c r="P418">
        <f>MONTH(orders[[#This Row],[OrderDate]])</f>
        <v>10</v>
      </c>
      <c r="Q418">
        <f>YEAR(orders[[#This Row],[OrderDate]])</f>
        <v>1995</v>
      </c>
    </row>
    <row r="419" spans="1:17" x14ac:dyDescent="0.3">
      <c r="A419">
        <v>10665</v>
      </c>
      <c r="B419" t="s">
        <v>397</v>
      </c>
      <c r="C419">
        <v>1</v>
      </c>
      <c r="D419" s="2">
        <v>34984</v>
      </c>
      <c r="E419" s="2">
        <v>35012</v>
      </c>
      <c r="F419" s="2">
        <v>34990</v>
      </c>
      <c r="G419">
        <v>2</v>
      </c>
      <c r="H419">
        <v>26.31</v>
      </c>
      <c r="I419" t="s">
        <v>398</v>
      </c>
      <c r="J419" t="s">
        <v>400</v>
      </c>
      <c r="K419" t="s">
        <v>401</v>
      </c>
      <c r="L419" t="s">
        <v>278</v>
      </c>
      <c r="M419" t="s">
        <v>402</v>
      </c>
      <c r="N419" t="s">
        <v>280</v>
      </c>
      <c r="O419" t="str">
        <f>TEXT(orders[[#This Row],[OrderDate]],"mmm")</f>
        <v>Oct</v>
      </c>
      <c r="P419">
        <f>MONTH(orders[[#This Row],[OrderDate]])</f>
        <v>10</v>
      </c>
      <c r="Q419">
        <f>YEAR(orders[[#This Row],[OrderDate]])</f>
        <v>1995</v>
      </c>
    </row>
    <row r="420" spans="1:17" x14ac:dyDescent="0.3">
      <c r="A420">
        <v>10666</v>
      </c>
      <c r="B420" t="s">
        <v>532</v>
      </c>
      <c r="C420">
        <v>7</v>
      </c>
      <c r="D420" s="2">
        <v>34985</v>
      </c>
      <c r="E420" s="2">
        <v>35013</v>
      </c>
      <c r="F420" s="2">
        <v>34995</v>
      </c>
      <c r="G420">
        <v>2</v>
      </c>
      <c r="H420">
        <v>232.42</v>
      </c>
      <c r="I420" t="s">
        <v>533</v>
      </c>
      <c r="J420" t="s">
        <v>791</v>
      </c>
      <c r="K420" t="s">
        <v>536</v>
      </c>
      <c r="L420" t="s">
        <v>45</v>
      </c>
      <c r="M420" t="s">
        <v>792</v>
      </c>
      <c r="N420" t="s">
        <v>149</v>
      </c>
      <c r="O420" t="str">
        <f>TEXT(orders[[#This Row],[OrderDate]],"mmm")</f>
        <v>Oct</v>
      </c>
      <c r="P420">
        <f>MONTH(orders[[#This Row],[OrderDate]])</f>
        <v>10</v>
      </c>
      <c r="Q420">
        <f>YEAR(orders[[#This Row],[OrderDate]])</f>
        <v>1995</v>
      </c>
    </row>
    <row r="421" spans="1:17" x14ac:dyDescent="0.3">
      <c r="A421">
        <v>10667</v>
      </c>
      <c r="B421" t="s">
        <v>187</v>
      </c>
      <c r="C421">
        <v>7</v>
      </c>
      <c r="D421" s="2">
        <v>34985</v>
      </c>
      <c r="E421" s="2">
        <v>35013</v>
      </c>
      <c r="F421" s="2">
        <v>34992</v>
      </c>
      <c r="G421">
        <v>1</v>
      </c>
      <c r="H421">
        <v>78.09</v>
      </c>
      <c r="I421" t="s">
        <v>188</v>
      </c>
      <c r="J421" t="s">
        <v>191</v>
      </c>
      <c r="K421" t="s">
        <v>192</v>
      </c>
      <c r="L421" t="s">
        <v>45</v>
      </c>
      <c r="M421" t="s">
        <v>193</v>
      </c>
      <c r="N421" t="s">
        <v>194</v>
      </c>
      <c r="O421" t="str">
        <f>TEXT(orders[[#This Row],[OrderDate]],"mmm")</f>
        <v>Oct</v>
      </c>
      <c r="P421">
        <f>MONTH(orders[[#This Row],[OrderDate]])</f>
        <v>10</v>
      </c>
      <c r="Q421">
        <f>YEAR(orders[[#This Row],[OrderDate]])</f>
        <v>1995</v>
      </c>
    </row>
    <row r="422" spans="1:17" x14ac:dyDescent="0.3">
      <c r="A422">
        <v>10668</v>
      </c>
      <c r="B422" t="s">
        <v>656</v>
      </c>
      <c r="C422">
        <v>1</v>
      </c>
      <c r="D422" s="2">
        <v>34988</v>
      </c>
      <c r="E422" s="2">
        <v>35016</v>
      </c>
      <c r="F422" s="2">
        <v>34996</v>
      </c>
      <c r="G422">
        <v>2</v>
      </c>
      <c r="H422">
        <v>47.22</v>
      </c>
      <c r="I422" t="s">
        <v>657</v>
      </c>
      <c r="J422" t="s">
        <v>659</v>
      </c>
      <c r="K422" t="s">
        <v>660</v>
      </c>
      <c r="L422" t="s">
        <v>45</v>
      </c>
      <c r="M422" t="s">
        <v>661</v>
      </c>
      <c r="N422" t="s">
        <v>47</v>
      </c>
      <c r="O422" t="str">
        <f>TEXT(orders[[#This Row],[OrderDate]],"mmm")</f>
        <v>Oct</v>
      </c>
      <c r="P422">
        <f>MONTH(orders[[#This Row],[OrderDate]])</f>
        <v>10</v>
      </c>
      <c r="Q422">
        <f>YEAR(orders[[#This Row],[OrderDate]])</f>
        <v>1995</v>
      </c>
    </row>
    <row r="423" spans="1:17" x14ac:dyDescent="0.3">
      <c r="A423">
        <v>10669</v>
      </c>
      <c r="B423" t="s">
        <v>567</v>
      </c>
      <c r="C423">
        <v>2</v>
      </c>
      <c r="D423" s="2">
        <v>34988</v>
      </c>
      <c r="E423" s="2">
        <v>35016</v>
      </c>
      <c r="F423" s="2">
        <v>34995</v>
      </c>
      <c r="G423">
        <v>1</v>
      </c>
      <c r="H423">
        <v>24.39</v>
      </c>
      <c r="I423" t="s">
        <v>568</v>
      </c>
      <c r="J423" t="s">
        <v>570</v>
      </c>
      <c r="K423" t="s">
        <v>571</v>
      </c>
      <c r="L423" t="s">
        <v>45</v>
      </c>
      <c r="M423" t="s">
        <v>572</v>
      </c>
      <c r="N423" t="s">
        <v>573</v>
      </c>
      <c r="O423" t="str">
        <f>TEXT(orders[[#This Row],[OrderDate]],"mmm")</f>
        <v>Oct</v>
      </c>
      <c r="P423">
        <f>MONTH(orders[[#This Row],[OrderDate]])</f>
        <v>10</v>
      </c>
      <c r="Q423">
        <f>YEAR(orders[[#This Row],[OrderDate]])</f>
        <v>1995</v>
      </c>
    </row>
    <row r="424" spans="1:17" x14ac:dyDescent="0.3">
      <c r="A424">
        <v>10670</v>
      </c>
      <c r="B424" t="s">
        <v>224</v>
      </c>
      <c r="C424">
        <v>4</v>
      </c>
      <c r="D424" s="2">
        <v>34989</v>
      </c>
      <c r="E424" s="2">
        <v>35017</v>
      </c>
      <c r="F424" s="2">
        <v>34991</v>
      </c>
      <c r="G424">
        <v>1</v>
      </c>
      <c r="H424">
        <v>203.48</v>
      </c>
      <c r="I424" t="s">
        <v>225</v>
      </c>
      <c r="J424" t="s">
        <v>227</v>
      </c>
      <c r="K424" t="s">
        <v>228</v>
      </c>
      <c r="L424" t="s">
        <v>45</v>
      </c>
      <c r="M424" t="s">
        <v>229</v>
      </c>
      <c r="N424" t="s">
        <v>47</v>
      </c>
      <c r="O424" t="str">
        <f>TEXT(orders[[#This Row],[OrderDate]],"mmm")</f>
        <v>Oct</v>
      </c>
      <c r="P424">
        <f>MONTH(orders[[#This Row],[OrderDate]])</f>
        <v>10</v>
      </c>
      <c r="Q424">
        <f>YEAR(orders[[#This Row],[OrderDate]])</f>
        <v>1995</v>
      </c>
    </row>
    <row r="425" spans="1:17" x14ac:dyDescent="0.3">
      <c r="A425">
        <v>10671</v>
      </c>
      <c r="B425" t="s">
        <v>231</v>
      </c>
      <c r="C425">
        <v>1</v>
      </c>
      <c r="D425" s="2">
        <v>34990</v>
      </c>
      <c r="E425" s="2">
        <v>35018</v>
      </c>
      <c r="F425" s="2">
        <v>34997</v>
      </c>
      <c r="G425">
        <v>1</v>
      </c>
      <c r="H425">
        <v>30.34</v>
      </c>
      <c r="I425" t="s">
        <v>232</v>
      </c>
      <c r="J425" t="s">
        <v>234</v>
      </c>
      <c r="K425" t="s">
        <v>178</v>
      </c>
      <c r="L425" t="s">
        <v>45</v>
      </c>
      <c r="M425" t="s">
        <v>179</v>
      </c>
      <c r="N425" t="s">
        <v>95</v>
      </c>
      <c r="O425" t="str">
        <f>TEXT(orders[[#This Row],[OrderDate]],"mmm")</f>
        <v>Oct</v>
      </c>
      <c r="P425">
        <f>MONTH(orders[[#This Row],[OrderDate]])</f>
        <v>10</v>
      </c>
      <c r="Q425">
        <f>YEAR(orders[[#This Row],[OrderDate]])</f>
        <v>1995</v>
      </c>
    </row>
    <row r="426" spans="1:17" x14ac:dyDescent="0.3">
      <c r="A426">
        <v>10672</v>
      </c>
      <c r="B426" t="s">
        <v>72</v>
      </c>
      <c r="C426">
        <v>9</v>
      </c>
      <c r="D426" s="2">
        <v>34990</v>
      </c>
      <c r="E426" s="2">
        <v>35004</v>
      </c>
      <c r="F426" s="2">
        <v>34999</v>
      </c>
      <c r="G426">
        <v>2</v>
      </c>
      <c r="H426">
        <v>95.75</v>
      </c>
      <c r="I426" t="s">
        <v>73</v>
      </c>
      <c r="J426" t="s">
        <v>76</v>
      </c>
      <c r="K426" t="s">
        <v>77</v>
      </c>
      <c r="L426" t="s">
        <v>45</v>
      </c>
      <c r="M426" t="s">
        <v>78</v>
      </c>
      <c r="N426" t="s">
        <v>79</v>
      </c>
      <c r="O426" t="str">
        <f>TEXT(orders[[#This Row],[OrderDate]],"mmm")</f>
        <v>Oct</v>
      </c>
      <c r="P426">
        <f>MONTH(orders[[#This Row],[OrderDate]])</f>
        <v>10</v>
      </c>
      <c r="Q426">
        <f>YEAR(orders[[#This Row],[OrderDate]])</f>
        <v>1995</v>
      </c>
    </row>
    <row r="427" spans="1:17" x14ac:dyDescent="0.3">
      <c r="A427">
        <v>10673</v>
      </c>
      <c r="B427" t="s">
        <v>685</v>
      </c>
      <c r="C427">
        <v>2</v>
      </c>
      <c r="D427" s="2">
        <v>34991</v>
      </c>
      <c r="E427" s="2">
        <v>35019</v>
      </c>
      <c r="F427" s="2">
        <v>34992</v>
      </c>
      <c r="G427">
        <v>1</v>
      </c>
      <c r="H427">
        <v>22.76</v>
      </c>
      <c r="I427" t="s">
        <v>686</v>
      </c>
      <c r="J427" t="s">
        <v>689</v>
      </c>
      <c r="K427" t="s">
        <v>690</v>
      </c>
      <c r="L427" t="s">
        <v>45</v>
      </c>
      <c r="M427" t="s">
        <v>691</v>
      </c>
      <c r="N427" t="s">
        <v>669</v>
      </c>
      <c r="O427" t="str">
        <f>TEXT(orders[[#This Row],[OrderDate]],"mmm")</f>
        <v>Oct</v>
      </c>
      <c r="P427">
        <f>MONTH(orders[[#This Row],[OrderDate]])</f>
        <v>10</v>
      </c>
      <c r="Q427">
        <f>YEAR(orders[[#This Row],[OrderDate]])</f>
        <v>1995</v>
      </c>
    </row>
    <row r="428" spans="1:17" x14ac:dyDescent="0.3">
      <c r="A428">
        <v>10674</v>
      </c>
      <c r="B428" t="s">
        <v>322</v>
      </c>
      <c r="C428">
        <v>4</v>
      </c>
      <c r="D428" s="2">
        <v>34991</v>
      </c>
      <c r="E428" s="2">
        <v>35019</v>
      </c>
      <c r="F428" s="2">
        <v>35003</v>
      </c>
      <c r="G428">
        <v>2</v>
      </c>
      <c r="H428">
        <v>0.9</v>
      </c>
      <c r="I428" t="s">
        <v>323</v>
      </c>
      <c r="J428" t="s">
        <v>325</v>
      </c>
      <c r="K428" t="s">
        <v>326</v>
      </c>
      <c r="L428" t="s">
        <v>327</v>
      </c>
      <c r="M428" t="s">
        <v>328</v>
      </c>
      <c r="N428" t="s">
        <v>70</v>
      </c>
      <c r="O428" t="str">
        <f>TEXT(orders[[#This Row],[OrderDate]],"mmm")</f>
        <v>Oct</v>
      </c>
      <c r="P428">
        <f>MONTH(orders[[#This Row],[OrderDate]])</f>
        <v>10</v>
      </c>
      <c r="Q428">
        <f>YEAR(orders[[#This Row],[OrderDate]])</f>
        <v>1995</v>
      </c>
    </row>
    <row r="429" spans="1:17" x14ac:dyDescent="0.3">
      <c r="A429">
        <v>10675</v>
      </c>
      <c r="B429" t="s">
        <v>224</v>
      </c>
      <c r="C429">
        <v>5</v>
      </c>
      <c r="D429" s="2">
        <v>34992</v>
      </c>
      <c r="E429" s="2">
        <v>35020</v>
      </c>
      <c r="F429" s="2">
        <v>34996</v>
      </c>
      <c r="G429">
        <v>2</v>
      </c>
      <c r="H429">
        <v>31.85</v>
      </c>
      <c r="I429" t="s">
        <v>225</v>
      </c>
      <c r="J429" t="s">
        <v>227</v>
      </c>
      <c r="K429" t="s">
        <v>228</v>
      </c>
      <c r="L429" t="s">
        <v>45</v>
      </c>
      <c r="M429" t="s">
        <v>229</v>
      </c>
      <c r="N429" t="s">
        <v>47</v>
      </c>
      <c r="O429" t="str">
        <f>TEXT(orders[[#This Row],[OrderDate]],"mmm")</f>
        <v>Oct</v>
      </c>
      <c r="P429">
        <f>MONTH(orders[[#This Row],[OrderDate]])</f>
        <v>10</v>
      </c>
      <c r="Q429">
        <f>YEAR(orders[[#This Row],[OrderDate]])</f>
        <v>1995</v>
      </c>
    </row>
    <row r="430" spans="1:17" x14ac:dyDescent="0.3">
      <c r="A430">
        <v>10676</v>
      </c>
      <c r="B430" t="s">
        <v>617</v>
      </c>
      <c r="C430">
        <v>2</v>
      </c>
      <c r="D430" s="2">
        <v>34995</v>
      </c>
      <c r="E430" s="2">
        <v>35023</v>
      </c>
      <c r="F430" s="2">
        <v>35002</v>
      </c>
      <c r="G430">
        <v>2</v>
      </c>
      <c r="H430">
        <v>2.0099999999999998</v>
      </c>
      <c r="I430" t="s">
        <v>618</v>
      </c>
      <c r="J430" t="s">
        <v>620</v>
      </c>
      <c r="K430" t="s">
        <v>54</v>
      </c>
      <c r="L430" t="s">
        <v>45</v>
      </c>
      <c r="M430" t="s">
        <v>471</v>
      </c>
      <c r="N430" t="s">
        <v>56</v>
      </c>
      <c r="O430" t="str">
        <f>TEXT(orders[[#This Row],[OrderDate]],"mmm")</f>
        <v>Oct</v>
      </c>
      <c r="P430">
        <f>MONTH(orders[[#This Row],[OrderDate]])</f>
        <v>10</v>
      </c>
      <c r="Q430">
        <f>YEAR(orders[[#This Row],[OrderDate]])</f>
        <v>1995</v>
      </c>
    </row>
    <row r="431" spans="1:17" x14ac:dyDescent="0.3">
      <c r="A431">
        <v>10677</v>
      </c>
      <c r="B431" t="s">
        <v>58</v>
      </c>
      <c r="C431">
        <v>1</v>
      </c>
      <c r="D431" s="2">
        <v>34995</v>
      </c>
      <c r="E431" s="2">
        <v>35023</v>
      </c>
      <c r="F431" s="2">
        <v>34999</v>
      </c>
      <c r="G431">
        <v>3</v>
      </c>
      <c r="H431">
        <v>4.03</v>
      </c>
      <c r="I431" t="s">
        <v>59</v>
      </c>
      <c r="J431" t="s">
        <v>61</v>
      </c>
      <c r="K431" t="s">
        <v>54</v>
      </c>
      <c r="L431" t="s">
        <v>45</v>
      </c>
      <c r="M431" t="s">
        <v>62</v>
      </c>
      <c r="N431" t="s">
        <v>56</v>
      </c>
      <c r="O431" t="str">
        <f>TEXT(orders[[#This Row],[OrderDate]],"mmm")</f>
        <v>Oct</v>
      </c>
      <c r="P431">
        <f>MONTH(orders[[#This Row],[OrderDate]])</f>
        <v>10</v>
      </c>
      <c r="Q431">
        <f>YEAR(orders[[#This Row],[OrderDate]])</f>
        <v>1995</v>
      </c>
    </row>
    <row r="432" spans="1:17" x14ac:dyDescent="0.3">
      <c r="A432">
        <v>10678</v>
      </c>
      <c r="B432" t="s">
        <v>553</v>
      </c>
      <c r="C432">
        <v>7</v>
      </c>
      <c r="D432" s="2">
        <v>34996</v>
      </c>
      <c r="E432" s="2">
        <v>35024</v>
      </c>
      <c r="F432" s="2">
        <v>35019</v>
      </c>
      <c r="G432">
        <v>3</v>
      </c>
      <c r="H432">
        <v>388.98</v>
      </c>
      <c r="I432" t="s">
        <v>554</v>
      </c>
      <c r="J432" t="s">
        <v>556</v>
      </c>
      <c r="K432" t="s">
        <v>557</v>
      </c>
      <c r="L432" t="s">
        <v>558</v>
      </c>
      <c r="M432" t="s">
        <v>559</v>
      </c>
      <c r="N432" t="s">
        <v>280</v>
      </c>
      <c r="O432" t="str">
        <f>TEXT(orders[[#This Row],[OrderDate]],"mmm")</f>
        <v>Oct</v>
      </c>
      <c r="P432">
        <f>MONTH(orders[[#This Row],[OrderDate]])</f>
        <v>10</v>
      </c>
      <c r="Q432">
        <f>YEAR(orders[[#This Row],[OrderDate]])</f>
        <v>1995</v>
      </c>
    </row>
    <row r="433" spans="1:17" x14ac:dyDescent="0.3">
      <c r="A433">
        <v>10679</v>
      </c>
      <c r="B433" t="s">
        <v>88</v>
      </c>
      <c r="C433">
        <v>8</v>
      </c>
      <c r="D433" s="2">
        <v>34996</v>
      </c>
      <c r="E433" s="2">
        <v>35024</v>
      </c>
      <c r="F433" s="2">
        <v>35003</v>
      </c>
      <c r="G433">
        <v>3</v>
      </c>
      <c r="H433">
        <v>27.94</v>
      </c>
      <c r="I433" t="s">
        <v>89</v>
      </c>
      <c r="J433" t="s">
        <v>92</v>
      </c>
      <c r="K433" t="s">
        <v>93</v>
      </c>
      <c r="L433" t="s">
        <v>45</v>
      </c>
      <c r="M433" t="s">
        <v>94</v>
      </c>
      <c r="N433" t="s">
        <v>95</v>
      </c>
      <c r="O433" t="str">
        <f>TEXT(orders[[#This Row],[OrderDate]],"mmm")</f>
        <v>Oct</v>
      </c>
      <c r="P433">
        <f>MONTH(orders[[#This Row],[OrderDate]])</f>
        <v>10</v>
      </c>
      <c r="Q433">
        <f>YEAR(orders[[#This Row],[OrderDate]])</f>
        <v>1995</v>
      </c>
    </row>
    <row r="434" spans="1:17" x14ac:dyDescent="0.3">
      <c r="A434">
        <v>10680</v>
      </c>
      <c r="B434" t="s">
        <v>445</v>
      </c>
      <c r="C434">
        <v>1</v>
      </c>
      <c r="D434" s="2">
        <v>34997</v>
      </c>
      <c r="E434" s="2">
        <v>35025</v>
      </c>
      <c r="F434" s="2">
        <v>34999</v>
      </c>
      <c r="G434">
        <v>1</v>
      </c>
      <c r="H434">
        <v>26.61</v>
      </c>
      <c r="I434" t="s">
        <v>446</v>
      </c>
      <c r="J434" t="s">
        <v>448</v>
      </c>
      <c r="K434" t="s">
        <v>449</v>
      </c>
      <c r="L434" t="s">
        <v>450</v>
      </c>
      <c r="M434" t="s">
        <v>451</v>
      </c>
      <c r="N434" t="s">
        <v>280</v>
      </c>
      <c r="O434" t="str">
        <f>TEXT(orders[[#This Row],[OrderDate]],"mmm")</f>
        <v>Oct</v>
      </c>
      <c r="P434">
        <f>MONTH(orders[[#This Row],[OrderDate]])</f>
        <v>10</v>
      </c>
      <c r="Q434">
        <f>YEAR(orders[[#This Row],[OrderDate]])</f>
        <v>1995</v>
      </c>
    </row>
    <row r="435" spans="1:17" x14ac:dyDescent="0.3">
      <c r="A435">
        <v>10681</v>
      </c>
      <c r="B435" t="s">
        <v>273</v>
      </c>
      <c r="C435">
        <v>3</v>
      </c>
      <c r="D435" s="2">
        <v>34998</v>
      </c>
      <c r="E435" s="2">
        <v>35026</v>
      </c>
      <c r="F435" s="2">
        <v>35003</v>
      </c>
      <c r="G435">
        <v>3</v>
      </c>
      <c r="H435">
        <v>76.13</v>
      </c>
      <c r="I435" t="s">
        <v>274</v>
      </c>
      <c r="J435" t="s">
        <v>276</v>
      </c>
      <c r="K435" t="s">
        <v>277</v>
      </c>
      <c r="L435" t="s">
        <v>278</v>
      </c>
      <c r="M435" t="s">
        <v>279</v>
      </c>
      <c r="N435" t="s">
        <v>280</v>
      </c>
      <c r="O435" t="str">
        <f>TEXT(orders[[#This Row],[OrderDate]],"mmm")</f>
        <v>Oct</v>
      </c>
      <c r="P435">
        <f>MONTH(orders[[#This Row],[OrderDate]])</f>
        <v>10</v>
      </c>
      <c r="Q435">
        <f>YEAR(orders[[#This Row],[OrderDate]])</f>
        <v>1995</v>
      </c>
    </row>
    <row r="436" spans="1:17" x14ac:dyDescent="0.3">
      <c r="A436">
        <v>10682</v>
      </c>
      <c r="B436" t="s">
        <v>58</v>
      </c>
      <c r="C436">
        <v>3</v>
      </c>
      <c r="D436" s="2">
        <v>34998</v>
      </c>
      <c r="E436" s="2">
        <v>35026</v>
      </c>
      <c r="F436" s="2">
        <v>35004</v>
      </c>
      <c r="G436">
        <v>2</v>
      </c>
      <c r="H436">
        <v>36.130000000000003</v>
      </c>
      <c r="I436" t="s">
        <v>59</v>
      </c>
      <c r="J436" t="s">
        <v>61</v>
      </c>
      <c r="K436" t="s">
        <v>54</v>
      </c>
      <c r="L436" t="s">
        <v>45</v>
      </c>
      <c r="M436" t="s">
        <v>62</v>
      </c>
      <c r="N436" t="s">
        <v>56</v>
      </c>
      <c r="O436" t="str">
        <f>TEXT(orders[[#This Row],[OrderDate]],"mmm")</f>
        <v>Oct</v>
      </c>
      <c r="P436">
        <f>MONTH(orders[[#This Row],[OrderDate]])</f>
        <v>10</v>
      </c>
      <c r="Q436">
        <f>YEAR(orders[[#This Row],[OrderDate]])</f>
        <v>1995</v>
      </c>
    </row>
    <row r="437" spans="1:17" x14ac:dyDescent="0.3">
      <c r="A437">
        <v>10683</v>
      </c>
      <c r="B437" t="s">
        <v>174</v>
      </c>
      <c r="C437">
        <v>2</v>
      </c>
      <c r="D437" s="2">
        <v>34999</v>
      </c>
      <c r="E437" s="2">
        <v>35027</v>
      </c>
      <c r="F437" s="2">
        <v>35004</v>
      </c>
      <c r="G437">
        <v>1</v>
      </c>
      <c r="H437">
        <v>4.4000000000000004</v>
      </c>
      <c r="I437" t="s">
        <v>175</v>
      </c>
      <c r="J437" t="s">
        <v>177</v>
      </c>
      <c r="K437" t="s">
        <v>178</v>
      </c>
      <c r="L437" t="s">
        <v>45</v>
      </c>
      <c r="M437" t="s">
        <v>179</v>
      </c>
      <c r="N437" t="s">
        <v>95</v>
      </c>
      <c r="O437" t="str">
        <f>TEXT(orders[[#This Row],[OrderDate]],"mmm")</f>
        <v>Oct</v>
      </c>
      <c r="P437">
        <f>MONTH(orders[[#This Row],[OrderDate]])</f>
        <v>10</v>
      </c>
      <c r="Q437">
        <f>YEAR(orders[[#This Row],[OrderDate]])</f>
        <v>1995</v>
      </c>
    </row>
    <row r="438" spans="1:17" x14ac:dyDescent="0.3">
      <c r="A438">
        <v>10684</v>
      </c>
      <c r="B438" t="s">
        <v>453</v>
      </c>
      <c r="C438">
        <v>3</v>
      </c>
      <c r="D438" s="2">
        <v>34999</v>
      </c>
      <c r="E438" s="2">
        <v>35027</v>
      </c>
      <c r="F438" s="2">
        <v>35003</v>
      </c>
      <c r="G438">
        <v>1</v>
      </c>
      <c r="H438">
        <v>145.63</v>
      </c>
      <c r="I438" t="s">
        <v>454</v>
      </c>
      <c r="J438" t="s">
        <v>456</v>
      </c>
      <c r="K438" t="s">
        <v>457</v>
      </c>
      <c r="L438" t="s">
        <v>45</v>
      </c>
      <c r="M438" t="s">
        <v>458</v>
      </c>
      <c r="N438" t="s">
        <v>47</v>
      </c>
      <c r="O438" t="str">
        <f>TEXT(orders[[#This Row],[OrderDate]],"mmm")</f>
        <v>Oct</v>
      </c>
      <c r="P438">
        <f>MONTH(orders[[#This Row],[OrderDate]])</f>
        <v>10</v>
      </c>
      <c r="Q438">
        <f>YEAR(orders[[#This Row],[OrderDate]])</f>
        <v>1995</v>
      </c>
    </row>
    <row r="439" spans="1:17" x14ac:dyDescent="0.3">
      <c r="A439">
        <v>10685</v>
      </c>
      <c r="B439" t="s">
        <v>266</v>
      </c>
      <c r="C439">
        <v>4</v>
      </c>
      <c r="D439" s="2">
        <v>35002</v>
      </c>
      <c r="E439" s="2">
        <v>35016</v>
      </c>
      <c r="F439" s="2">
        <v>35006</v>
      </c>
      <c r="G439">
        <v>2</v>
      </c>
      <c r="H439">
        <v>33.75</v>
      </c>
      <c r="I439" t="s">
        <v>267</v>
      </c>
      <c r="J439" t="s">
        <v>269</v>
      </c>
      <c r="K439" t="s">
        <v>270</v>
      </c>
      <c r="L439" t="s">
        <v>157</v>
      </c>
      <c r="M439" t="s">
        <v>271</v>
      </c>
      <c r="N439" t="s">
        <v>159</v>
      </c>
      <c r="O439" t="str">
        <f>TEXT(orders[[#This Row],[OrderDate]],"mmm")</f>
        <v>Oct</v>
      </c>
      <c r="P439">
        <f>MONTH(orders[[#This Row],[OrderDate]])</f>
        <v>10</v>
      </c>
      <c r="Q439">
        <f>YEAR(orders[[#This Row],[OrderDate]])</f>
        <v>1995</v>
      </c>
    </row>
    <row r="440" spans="1:17" x14ac:dyDescent="0.3">
      <c r="A440">
        <v>10686</v>
      </c>
      <c r="B440" t="s">
        <v>473</v>
      </c>
      <c r="C440">
        <v>2</v>
      </c>
      <c r="D440" s="2">
        <v>35003</v>
      </c>
      <c r="E440" s="2">
        <v>35031</v>
      </c>
      <c r="F440" s="2">
        <v>35011</v>
      </c>
      <c r="G440">
        <v>1</v>
      </c>
      <c r="H440">
        <v>96.5</v>
      </c>
      <c r="I440" t="s">
        <v>474</v>
      </c>
      <c r="J440" t="s">
        <v>476</v>
      </c>
      <c r="K440" t="s">
        <v>477</v>
      </c>
      <c r="L440" t="s">
        <v>45</v>
      </c>
      <c r="M440" t="s">
        <v>478</v>
      </c>
      <c r="N440" t="s">
        <v>194</v>
      </c>
      <c r="O440" t="str">
        <f>TEXT(orders[[#This Row],[OrderDate]],"mmm")</f>
        <v>Oct</v>
      </c>
      <c r="P440">
        <f>MONTH(orders[[#This Row],[OrderDate]])</f>
        <v>10</v>
      </c>
      <c r="Q440">
        <f>YEAR(orders[[#This Row],[OrderDate]])</f>
        <v>1995</v>
      </c>
    </row>
    <row r="441" spans="1:17" x14ac:dyDescent="0.3">
      <c r="A441">
        <v>10687</v>
      </c>
      <c r="B441" t="s">
        <v>314</v>
      </c>
      <c r="C441">
        <v>9</v>
      </c>
      <c r="D441" s="2">
        <v>35003</v>
      </c>
      <c r="E441" s="2">
        <v>35031</v>
      </c>
      <c r="F441" s="2">
        <v>35033</v>
      </c>
      <c r="G441">
        <v>2</v>
      </c>
      <c r="H441">
        <v>296.43</v>
      </c>
      <c r="I441" t="s">
        <v>315</v>
      </c>
      <c r="J441" t="s">
        <v>317</v>
      </c>
      <c r="K441" t="s">
        <v>318</v>
      </c>
      <c r="L441" t="s">
        <v>319</v>
      </c>
      <c r="M441" t="s">
        <v>45</v>
      </c>
      <c r="N441" t="s">
        <v>320</v>
      </c>
      <c r="O441" t="str">
        <f>TEXT(orders[[#This Row],[OrderDate]],"mmm")</f>
        <v>Oct</v>
      </c>
      <c r="P441">
        <f>MONTH(orders[[#This Row],[OrderDate]])</f>
        <v>10</v>
      </c>
      <c r="Q441">
        <f>YEAR(orders[[#This Row],[OrderDate]])</f>
        <v>1995</v>
      </c>
    </row>
    <row r="442" spans="1:17" x14ac:dyDescent="0.3">
      <c r="A442">
        <v>10688</v>
      </c>
      <c r="B442" t="s">
        <v>635</v>
      </c>
      <c r="C442">
        <v>4</v>
      </c>
      <c r="D442" s="2">
        <v>35004</v>
      </c>
      <c r="E442" s="2">
        <v>35018</v>
      </c>
      <c r="F442" s="2">
        <v>35010</v>
      </c>
      <c r="G442">
        <v>2</v>
      </c>
      <c r="H442">
        <v>299.08999999999997</v>
      </c>
      <c r="I442" t="s">
        <v>636</v>
      </c>
      <c r="J442" t="s">
        <v>638</v>
      </c>
      <c r="K442" t="s">
        <v>639</v>
      </c>
      <c r="L442" t="s">
        <v>45</v>
      </c>
      <c r="M442" t="s">
        <v>640</v>
      </c>
      <c r="N442" t="s">
        <v>573</v>
      </c>
      <c r="O442" t="str">
        <f>TEXT(orders[[#This Row],[OrderDate]],"mmm")</f>
        <v>Nov</v>
      </c>
      <c r="P442">
        <f>MONTH(orders[[#This Row],[OrderDate]])</f>
        <v>11</v>
      </c>
      <c r="Q442">
        <f>YEAR(orders[[#This Row],[OrderDate]])</f>
        <v>1995</v>
      </c>
    </row>
    <row r="443" spans="1:17" x14ac:dyDescent="0.3">
      <c r="A443">
        <v>10689</v>
      </c>
      <c r="B443" t="s">
        <v>72</v>
      </c>
      <c r="C443">
        <v>1</v>
      </c>
      <c r="D443" s="2">
        <v>35004</v>
      </c>
      <c r="E443" s="2">
        <v>35032</v>
      </c>
      <c r="F443" s="2">
        <v>35010</v>
      </c>
      <c r="G443">
        <v>2</v>
      </c>
      <c r="H443">
        <v>13.42</v>
      </c>
      <c r="I443" t="s">
        <v>73</v>
      </c>
      <c r="J443" t="s">
        <v>76</v>
      </c>
      <c r="K443" t="s">
        <v>77</v>
      </c>
      <c r="L443" t="s">
        <v>45</v>
      </c>
      <c r="M443" t="s">
        <v>78</v>
      </c>
      <c r="N443" t="s">
        <v>79</v>
      </c>
      <c r="O443" t="str">
        <f>TEXT(orders[[#This Row],[OrderDate]],"mmm")</f>
        <v>Nov</v>
      </c>
      <c r="P443">
        <f>MONTH(orders[[#This Row],[OrderDate]])</f>
        <v>11</v>
      </c>
      <c r="Q443">
        <f>YEAR(orders[[#This Row],[OrderDate]])</f>
        <v>1995</v>
      </c>
    </row>
    <row r="444" spans="1:17" x14ac:dyDescent="0.3">
      <c r="A444">
        <v>10690</v>
      </c>
      <c r="B444" t="s">
        <v>291</v>
      </c>
      <c r="C444">
        <v>1</v>
      </c>
      <c r="D444" s="2">
        <v>35005</v>
      </c>
      <c r="E444" s="2">
        <v>35033</v>
      </c>
      <c r="F444" s="2">
        <v>35006</v>
      </c>
      <c r="G444">
        <v>1</v>
      </c>
      <c r="H444">
        <v>15.8</v>
      </c>
      <c r="I444" t="s">
        <v>292</v>
      </c>
      <c r="J444" t="s">
        <v>294</v>
      </c>
      <c r="K444" t="s">
        <v>295</v>
      </c>
      <c r="L444" t="s">
        <v>296</v>
      </c>
      <c r="M444" t="s">
        <v>297</v>
      </c>
      <c r="N444" t="s">
        <v>159</v>
      </c>
      <c r="O444" t="str">
        <f>TEXT(orders[[#This Row],[OrderDate]],"mmm")</f>
        <v>Nov</v>
      </c>
      <c r="P444">
        <f>MONTH(orders[[#This Row],[OrderDate]])</f>
        <v>11</v>
      </c>
      <c r="Q444">
        <f>YEAR(orders[[#This Row],[OrderDate]])</f>
        <v>1995</v>
      </c>
    </row>
    <row r="445" spans="1:17" x14ac:dyDescent="0.3">
      <c r="A445">
        <v>10691</v>
      </c>
      <c r="B445" t="s">
        <v>498</v>
      </c>
      <c r="C445">
        <v>2</v>
      </c>
      <c r="D445" s="2">
        <v>35006</v>
      </c>
      <c r="E445" s="2">
        <v>35048</v>
      </c>
      <c r="F445" s="2">
        <v>35025</v>
      </c>
      <c r="G445">
        <v>2</v>
      </c>
      <c r="H445">
        <v>810.05</v>
      </c>
      <c r="I445" t="s">
        <v>499</v>
      </c>
      <c r="J445" t="s">
        <v>501</v>
      </c>
      <c r="K445" t="s">
        <v>502</v>
      </c>
      <c r="L445" t="s">
        <v>45</v>
      </c>
      <c r="M445" t="s">
        <v>503</v>
      </c>
      <c r="N445" t="s">
        <v>47</v>
      </c>
      <c r="O445" t="str">
        <f>TEXT(orders[[#This Row],[OrderDate]],"mmm")</f>
        <v>Nov</v>
      </c>
      <c r="P445">
        <f>MONTH(orders[[#This Row],[OrderDate]])</f>
        <v>11</v>
      </c>
      <c r="Q445">
        <f>YEAR(orders[[#This Row],[OrderDate]])</f>
        <v>1995</v>
      </c>
    </row>
    <row r="446" spans="1:17" x14ac:dyDescent="0.3">
      <c r="A446">
        <v>10692</v>
      </c>
      <c r="B446" t="s">
        <v>39</v>
      </c>
      <c r="C446">
        <v>4</v>
      </c>
      <c r="D446" s="2">
        <v>35006</v>
      </c>
      <c r="E446" s="2">
        <v>35034</v>
      </c>
      <c r="F446" s="2">
        <v>35016</v>
      </c>
      <c r="G446">
        <v>2</v>
      </c>
      <c r="H446">
        <v>61.02</v>
      </c>
      <c r="I446" t="s">
        <v>803</v>
      </c>
      <c r="J446" t="s">
        <v>43</v>
      </c>
      <c r="K446" t="s">
        <v>44</v>
      </c>
      <c r="L446" t="s">
        <v>45</v>
      </c>
      <c r="M446" t="s">
        <v>46</v>
      </c>
      <c r="N446" t="s">
        <v>47</v>
      </c>
      <c r="O446" t="str">
        <f>TEXT(orders[[#This Row],[OrderDate]],"mmm")</f>
        <v>Nov</v>
      </c>
      <c r="P446">
        <f>MONTH(orders[[#This Row],[OrderDate]])</f>
        <v>11</v>
      </c>
      <c r="Q446">
        <f>YEAR(orders[[#This Row],[OrderDate]])</f>
        <v>1995</v>
      </c>
    </row>
    <row r="447" spans="1:17" x14ac:dyDescent="0.3">
      <c r="A447">
        <v>10693</v>
      </c>
      <c r="B447" t="s">
        <v>678</v>
      </c>
      <c r="C447">
        <v>3</v>
      </c>
      <c r="D447" s="2">
        <v>35009</v>
      </c>
      <c r="E447" s="2">
        <v>35023</v>
      </c>
      <c r="F447" s="2">
        <v>35013</v>
      </c>
      <c r="G447">
        <v>3</v>
      </c>
      <c r="H447">
        <v>139.34</v>
      </c>
      <c r="I447" t="s">
        <v>679</v>
      </c>
      <c r="J447" t="s">
        <v>793</v>
      </c>
      <c r="K447" t="s">
        <v>682</v>
      </c>
      <c r="L447" t="s">
        <v>363</v>
      </c>
      <c r="M447" t="s">
        <v>794</v>
      </c>
      <c r="N447" t="s">
        <v>280</v>
      </c>
      <c r="O447" t="str">
        <f>TEXT(orders[[#This Row],[OrderDate]],"mmm")</f>
        <v>Nov</v>
      </c>
      <c r="P447">
        <f>MONTH(orders[[#This Row],[OrderDate]])</f>
        <v>11</v>
      </c>
      <c r="Q447">
        <f>YEAR(orders[[#This Row],[OrderDate]])</f>
        <v>1995</v>
      </c>
    </row>
    <row r="448" spans="1:17" x14ac:dyDescent="0.3">
      <c r="A448">
        <v>10694</v>
      </c>
      <c r="B448" t="s">
        <v>498</v>
      </c>
      <c r="C448">
        <v>8</v>
      </c>
      <c r="D448" s="2">
        <v>35009</v>
      </c>
      <c r="E448" s="2">
        <v>35037</v>
      </c>
      <c r="F448" s="2">
        <v>35012</v>
      </c>
      <c r="G448">
        <v>3</v>
      </c>
      <c r="H448">
        <v>398.36</v>
      </c>
      <c r="I448" t="s">
        <v>499</v>
      </c>
      <c r="J448" t="s">
        <v>501</v>
      </c>
      <c r="K448" t="s">
        <v>502</v>
      </c>
      <c r="L448" t="s">
        <v>45</v>
      </c>
      <c r="M448" t="s">
        <v>503</v>
      </c>
      <c r="N448" t="s">
        <v>47</v>
      </c>
      <c r="O448" t="str">
        <f>TEXT(orders[[#This Row],[OrderDate]],"mmm")</f>
        <v>Nov</v>
      </c>
      <c r="P448">
        <f>MONTH(orders[[#This Row],[OrderDate]])</f>
        <v>11</v>
      </c>
      <c r="Q448">
        <f>YEAR(orders[[#This Row],[OrderDate]])</f>
        <v>1995</v>
      </c>
    </row>
    <row r="449" spans="1:17" x14ac:dyDescent="0.3">
      <c r="A449">
        <v>10695</v>
      </c>
      <c r="B449" t="s">
        <v>685</v>
      </c>
      <c r="C449">
        <v>7</v>
      </c>
      <c r="D449" s="2">
        <v>35010</v>
      </c>
      <c r="E449" s="2">
        <v>35052</v>
      </c>
      <c r="F449" s="2">
        <v>35017</v>
      </c>
      <c r="G449">
        <v>1</v>
      </c>
      <c r="H449">
        <v>16.72</v>
      </c>
      <c r="I449" t="s">
        <v>686</v>
      </c>
      <c r="J449" t="s">
        <v>689</v>
      </c>
      <c r="K449" t="s">
        <v>690</v>
      </c>
      <c r="L449" t="s">
        <v>45</v>
      </c>
      <c r="M449" t="s">
        <v>691</v>
      </c>
      <c r="N449" t="s">
        <v>669</v>
      </c>
      <c r="O449" t="str">
        <f>TEXT(orders[[#This Row],[OrderDate]],"mmm")</f>
        <v>Nov</v>
      </c>
      <c r="P449">
        <f>MONTH(orders[[#This Row],[OrderDate]])</f>
        <v>11</v>
      </c>
      <c r="Q449">
        <f>YEAR(orders[[#This Row],[OrderDate]])</f>
        <v>1995</v>
      </c>
    </row>
    <row r="450" spans="1:17" x14ac:dyDescent="0.3">
      <c r="A450">
        <v>10696</v>
      </c>
      <c r="B450" t="s">
        <v>678</v>
      </c>
      <c r="C450">
        <v>8</v>
      </c>
      <c r="D450" s="2">
        <v>35011</v>
      </c>
      <c r="E450" s="2">
        <v>35053</v>
      </c>
      <c r="F450" s="2">
        <v>35017</v>
      </c>
      <c r="G450">
        <v>3</v>
      </c>
      <c r="H450">
        <v>102.55</v>
      </c>
      <c r="I450" t="s">
        <v>679</v>
      </c>
      <c r="J450" t="s">
        <v>793</v>
      </c>
      <c r="K450" t="s">
        <v>682</v>
      </c>
      <c r="L450" t="s">
        <v>363</v>
      </c>
      <c r="M450" t="s">
        <v>794</v>
      </c>
      <c r="N450" t="s">
        <v>280</v>
      </c>
      <c r="O450" t="str">
        <f>TEXT(orders[[#This Row],[OrderDate]],"mmm")</f>
        <v>Nov</v>
      </c>
      <c r="P450">
        <f>MONTH(orders[[#This Row],[OrderDate]])</f>
        <v>11</v>
      </c>
      <c r="Q450">
        <f>YEAR(orders[[#This Row],[OrderDate]])</f>
        <v>1995</v>
      </c>
    </row>
    <row r="451" spans="1:17" x14ac:dyDescent="0.3">
      <c r="A451">
        <v>10697</v>
      </c>
      <c r="B451" t="s">
        <v>389</v>
      </c>
      <c r="C451">
        <v>3</v>
      </c>
      <c r="D451" s="2">
        <v>35011</v>
      </c>
      <c r="E451" s="2">
        <v>35039</v>
      </c>
      <c r="F451" s="2">
        <v>35017</v>
      </c>
      <c r="G451">
        <v>1</v>
      </c>
      <c r="H451">
        <v>45.52</v>
      </c>
      <c r="I451" t="s">
        <v>390</v>
      </c>
      <c r="J451" t="s">
        <v>392</v>
      </c>
      <c r="K451" t="s">
        <v>393</v>
      </c>
      <c r="L451" t="s">
        <v>394</v>
      </c>
      <c r="M451" t="s">
        <v>395</v>
      </c>
      <c r="N451" t="s">
        <v>289</v>
      </c>
      <c r="O451" t="str">
        <f>TEXT(orders[[#This Row],[OrderDate]],"mmm")</f>
        <v>Nov</v>
      </c>
      <c r="P451">
        <f>MONTH(orders[[#This Row],[OrderDate]])</f>
        <v>11</v>
      </c>
      <c r="Q451">
        <f>YEAR(orders[[#This Row],[OrderDate]])</f>
        <v>1995</v>
      </c>
    </row>
    <row r="452" spans="1:17" x14ac:dyDescent="0.3">
      <c r="A452">
        <v>10698</v>
      </c>
      <c r="B452" t="s">
        <v>187</v>
      </c>
      <c r="C452">
        <v>4</v>
      </c>
      <c r="D452" s="2">
        <v>35012</v>
      </c>
      <c r="E452" s="2">
        <v>35040</v>
      </c>
      <c r="F452" s="2">
        <v>35020</v>
      </c>
      <c r="G452">
        <v>1</v>
      </c>
      <c r="H452">
        <v>272.47000000000003</v>
      </c>
      <c r="I452" t="s">
        <v>188</v>
      </c>
      <c r="J452" t="s">
        <v>191</v>
      </c>
      <c r="K452" t="s">
        <v>192</v>
      </c>
      <c r="L452" t="s">
        <v>45</v>
      </c>
      <c r="M452" t="s">
        <v>193</v>
      </c>
      <c r="N452" t="s">
        <v>194</v>
      </c>
      <c r="O452" t="str">
        <f>TEXT(orders[[#This Row],[OrderDate]],"mmm")</f>
        <v>Nov</v>
      </c>
      <c r="P452">
        <f>MONTH(orders[[#This Row],[OrderDate]])</f>
        <v>11</v>
      </c>
      <c r="Q452">
        <f>YEAR(orders[[#This Row],[OrderDate]])</f>
        <v>1995</v>
      </c>
    </row>
    <row r="453" spans="1:17" x14ac:dyDescent="0.3">
      <c r="A453">
        <v>10699</v>
      </c>
      <c r="B453" t="s">
        <v>427</v>
      </c>
      <c r="C453">
        <v>3</v>
      </c>
      <c r="D453" s="2">
        <v>35012</v>
      </c>
      <c r="E453" s="2">
        <v>35040</v>
      </c>
      <c r="F453" s="2">
        <v>35016</v>
      </c>
      <c r="G453">
        <v>3</v>
      </c>
      <c r="H453">
        <v>0.57999999999999996</v>
      </c>
      <c r="I453" t="s">
        <v>428</v>
      </c>
      <c r="J453" t="s">
        <v>430</v>
      </c>
      <c r="K453" t="s">
        <v>431</v>
      </c>
      <c r="L453" t="s">
        <v>45</v>
      </c>
      <c r="M453" t="s">
        <v>432</v>
      </c>
      <c r="N453" t="s">
        <v>47</v>
      </c>
      <c r="O453" t="str">
        <f>TEXT(orders[[#This Row],[OrderDate]],"mmm")</f>
        <v>Nov</v>
      </c>
      <c r="P453">
        <f>MONTH(orders[[#This Row],[OrderDate]])</f>
        <v>11</v>
      </c>
      <c r="Q453">
        <f>YEAR(orders[[#This Row],[OrderDate]])</f>
        <v>1995</v>
      </c>
    </row>
    <row r="454" spans="1:17" x14ac:dyDescent="0.3">
      <c r="A454">
        <v>10700</v>
      </c>
      <c r="B454" t="s">
        <v>553</v>
      </c>
      <c r="C454">
        <v>3</v>
      </c>
      <c r="D454" s="2">
        <v>35013</v>
      </c>
      <c r="E454" s="2">
        <v>35041</v>
      </c>
      <c r="F454" s="2">
        <v>35019</v>
      </c>
      <c r="G454">
        <v>1</v>
      </c>
      <c r="H454">
        <v>65.099999999999994</v>
      </c>
      <c r="I454" t="s">
        <v>554</v>
      </c>
      <c r="J454" t="s">
        <v>556</v>
      </c>
      <c r="K454" t="s">
        <v>557</v>
      </c>
      <c r="L454" t="s">
        <v>558</v>
      </c>
      <c r="M454" t="s">
        <v>559</v>
      </c>
      <c r="N454" t="s">
        <v>280</v>
      </c>
      <c r="O454" t="str">
        <f>TEXT(orders[[#This Row],[OrderDate]],"mmm")</f>
        <v>Nov</v>
      </c>
      <c r="P454">
        <f>MONTH(orders[[#This Row],[OrderDate]])</f>
        <v>11</v>
      </c>
      <c r="Q454">
        <f>YEAR(orders[[#This Row],[OrderDate]])</f>
        <v>1995</v>
      </c>
    </row>
    <row r="455" spans="1:17" x14ac:dyDescent="0.3">
      <c r="A455">
        <v>10701</v>
      </c>
      <c r="B455" t="s">
        <v>314</v>
      </c>
      <c r="C455">
        <v>6</v>
      </c>
      <c r="D455" s="2">
        <v>35016</v>
      </c>
      <c r="E455" s="2">
        <v>35030</v>
      </c>
      <c r="F455" s="2">
        <v>35018</v>
      </c>
      <c r="G455">
        <v>3</v>
      </c>
      <c r="H455">
        <v>220.31</v>
      </c>
      <c r="I455" t="s">
        <v>315</v>
      </c>
      <c r="J455" t="s">
        <v>317</v>
      </c>
      <c r="K455" t="s">
        <v>318</v>
      </c>
      <c r="L455" t="s">
        <v>319</v>
      </c>
      <c r="M455" t="s">
        <v>45</v>
      </c>
      <c r="N455" t="s">
        <v>320</v>
      </c>
      <c r="O455" t="str">
        <f>TEXT(orders[[#This Row],[OrderDate]],"mmm")</f>
        <v>Nov</v>
      </c>
      <c r="P455">
        <f>MONTH(orders[[#This Row],[OrderDate]])</f>
        <v>11</v>
      </c>
      <c r="Q455">
        <f>YEAR(orders[[#This Row],[OrderDate]])</f>
        <v>1995</v>
      </c>
    </row>
    <row r="456" spans="1:17" x14ac:dyDescent="0.3">
      <c r="A456">
        <v>10702</v>
      </c>
      <c r="B456" t="s">
        <v>39</v>
      </c>
      <c r="C456">
        <v>4</v>
      </c>
      <c r="D456" s="2">
        <v>35016</v>
      </c>
      <c r="E456" s="2">
        <v>35058</v>
      </c>
      <c r="F456" s="2">
        <v>35024</v>
      </c>
      <c r="G456">
        <v>1</v>
      </c>
      <c r="H456">
        <v>23.94</v>
      </c>
      <c r="I456" t="s">
        <v>803</v>
      </c>
      <c r="J456" t="s">
        <v>43</v>
      </c>
      <c r="K456" t="s">
        <v>44</v>
      </c>
      <c r="L456" t="s">
        <v>45</v>
      </c>
      <c r="M456" t="s">
        <v>46</v>
      </c>
      <c r="N456" t="s">
        <v>47</v>
      </c>
      <c r="O456" t="str">
        <f>TEXT(orders[[#This Row],[OrderDate]],"mmm")</f>
        <v>Nov</v>
      </c>
      <c r="P456">
        <f>MONTH(orders[[#This Row],[OrderDate]])</f>
        <v>11</v>
      </c>
      <c r="Q456">
        <f>YEAR(orders[[#This Row],[OrderDate]])</f>
        <v>1995</v>
      </c>
    </row>
    <row r="457" spans="1:17" x14ac:dyDescent="0.3">
      <c r="A457">
        <v>10703</v>
      </c>
      <c r="B457" t="s">
        <v>217</v>
      </c>
      <c r="C457">
        <v>6</v>
      </c>
      <c r="D457" s="2">
        <v>35017</v>
      </c>
      <c r="E457" s="2">
        <v>35045</v>
      </c>
      <c r="F457" s="2">
        <v>35023</v>
      </c>
      <c r="G457">
        <v>2</v>
      </c>
      <c r="H457">
        <v>152.30000000000001</v>
      </c>
      <c r="I457" t="s">
        <v>218</v>
      </c>
      <c r="J457" t="s">
        <v>220</v>
      </c>
      <c r="K457" t="s">
        <v>221</v>
      </c>
      <c r="L457" t="s">
        <v>45</v>
      </c>
      <c r="M457" t="s">
        <v>222</v>
      </c>
      <c r="N457" t="s">
        <v>79</v>
      </c>
      <c r="O457" t="str">
        <f>TEXT(orders[[#This Row],[OrderDate]],"mmm")</f>
        <v>Nov</v>
      </c>
      <c r="P457">
        <f>MONTH(orders[[#This Row],[OrderDate]])</f>
        <v>11</v>
      </c>
      <c r="Q457">
        <f>YEAR(orders[[#This Row],[OrderDate]])</f>
        <v>1995</v>
      </c>
    </row>
    <row r="458" spans="1:17" x14ac:dyDescent="0.3">
      <c r="A458">
        <v>10704</v>
      </c>
      <c r="B458" t="s">
        <v>492</v>
      </c>
      <c r="C458">
        <v>6</v>
      </c>
      <c r="D458" s="2">
        <v>35017</v>
      </c>
      <c r="E458" s="2">
        <v>35045</v>
      </c>
      <c r="F458" s="2">
        <v>35041</v>
      </c>
      <c r="G458">
        <v>1</v>
      </c>
      <c r="H458">
        <v>4.78</v>
      </c>
      <c r="I458" t="s">
        <v>493</v>
      </c>
      <c r="J458" t="s">
        <v>495</v>
      </c>
      <c r="K458" t="s">
        <v>156</v>
      </c>
      <c r="L458" t="s">
        <v>157</v>
      </c>
      <c r="M458" t="s">
        <v>496</v>
      </c>
      <c r="N458" t="s">
        <v>159</v>
      </c>
      <c r="O458" t="str">
        <f>TEXT(orders[[#This Row],[OrderDate]],"mmm")</f>
        <v>Nov</v>
      </c>
      <c r="P458">
        <f>MONTH(orders[[#This Row],[OrderDate]])</f>
        <v>11</v>
      </c>
      <c r="Q458">
        <f>YEAR(orders[[#This Row],[OrderDate]])</f>
        <v>1995</v>
      </c>
    </row>
    <row r="459" spans="1:17" x14ac:dyDescent="0.3">
      <c r="A459">
        <v>10705</v>
      </c>
      <c r="B459" t="s">
        <v>299</v>
      </c>
      <c r="C459">
        <v>9</v>
      </c>
      <c r="D459" s="2">
        <v>35018</v>
      </c>
      <c r="E459" s="2">
        <v>35046</v>
      </c>
      <c r="F459" s="2">
        <v>35052</v>
      </c>
      <c r="G459">
        <v>2</v>
      </c>
      <c r="H459">
        <v>3.52</v>
      </c>
      <c r="I459" t="s">
        <v>300</v>
      </c>
      <c r="J459" t="s">
        <v>302</v>
      </c>
      <c r="K459" t="s">
        <v>303</v>
      </c>
      <c r="L459" t="s">
        <v>304</v>
      </c>
      <c r="M459" t="s">
        <v>305</v>
      </c>
      <c r="N459" t="s">
        <v>289</v>
      </c>
      <c r="O459" t="str">
        <f>TEXT(orders[[#This Row],[OrderDate]],"mmm")</f>
        <v>Nov</v>
      </c>
      <c r="P459">
        <f>MONTH(orders[[#This Row],[OrderDate]])</f>
        <v>11</v>
      </c>
      <c r="Q459">
        <f>YEAR(orders[[#This Row],[OrderDate]])</f>
        <v>1995</v>
      </c>
    </row>
    <row r="460" spans="1:17" x14ac:dyDescent="0.3">
      <c r="A460">
        <v>10706</v>
      </c>
      <c r="B460" t="s">
        <v>445</v>
      </c>
      <c r="C460">
        <v>8</v>
      </c>
      <c r="D460" s="2">
        <v>35019</v>
      </c>
      <c r="E460" s="2">
        <v>35047</v>
      </c>
      <c r="F460" s="2">
        <v>35024</v>
      </c>
      <c r="G460">
        <v>3</v>
      </c>
      <c r="H460">
        <v>135.63</v>
      </c>
      <c r="I460" t="s">
        <v>446</v>
      </c>
      <c r="J460" t="s">
        <v>448</v>
      </c>
      <c r="K460" t="s">
        <v>449</v>
      </c>
      <c r="L460" t="s">
        <v>450</v>
      </c>
      <c r="M460" t="s">
        <v>451</v>
      </c>
      <c r="N460" t="s">
        <v>280</v>
      </c>
      <c r="O460" t="str">
        <f>TEXT(orders[[#This Row],[OrderDate]],"mmm")</f>
        <v>Nov</v>
      </c>
      <c r="P460">
        <f>MONTH(orders[[#This Row],[OrderDate]])</f>
        <v>11</v>
      </c>
      <c r="Q460">
        <f>YEAR(orders[[#This Row],[OrderDate]])</f>
        <v>1995</v>
      </c>
    </row>
    <row r="461" spans="1:17" x14ac:dyDescent="0.3">
      <c r="A461">
        <v>10707</v>
      </c>
      <c r="B461" t="s">
        <v>64</v>
      </c>
      <c r="C461">
        <v>4</v>
      </c>
      <c r="D461" s="2">
        <v>35019</v>
      </c>
      <c r="E461" s="2">
        <v>35033</v>
      </c>
      <c r="F461" s="2">
        <v>35026</v>
      </c>
      <c r="G461">
        <v>3</v>
      </c>
      <c r="H461">
        <v>21.74</v>
      </c>
      <c r="I461" t="s">
        <v>65</v>
      </c>
      <c r="J461" t="s">
        <v>795</v>
      </c>
      <c r="K461" t="s">
        <v>796</v>
      </c>
      <c r="L461" t="s">
        <v>797</v>
      </c>
      <c r="M461" t="s">
        <v>798</v>
      </c>
      <c r="N461" t="s">
        <v>70</v>
      </c>
      <c r="O461" t="str">
        <f>TEXT(orders[[#This Row],[OrderDate]],"mmm")</f>
        <v>Nov</v>
      </c>
      <c r="P461">
        <f>MONTH(orders[[#This Row],[OrderDate]])</f>
        <v>11</v>
      </c>
      <c r="Q461">
        <f>YEAR(orders[[#This Row],[OrderDate]])</f>
        <v>1995</v>
      </c>
    </row>
    <row r="462" spans="1:17" x14ac:dyDescent="0.3">
      <c r="A462">
        <v>10708</v>
      </c>
      <c r="B462" t="s">
        <v>596</v>
      </c>
      <c r="C462">
        <v>6</v>
      </c>
      <c r="D462" s="2">
        <v>35020</v>
      </c>
      <c r="E462" s="2">
        <v>35062</v>
      </c>
      <c r="F462" s="2">
        <v>35039</v>
      </c>
      <c r="G462">
        <v>2</v>
      </c>
      <c r="H462">
        <v>2.96</v>
      </c>
      <c r="I462" t="s">
        <v>597</v>
      </c>
      <c r="J462" t="s">
        <v>599</v>
      </c>
      <c r="K462" t="s">
        <v>401</v>
      </c>
      <c r="L462" t="s">
        <v>278</v>
      </c>
      <c r="M462" t="s">
        <v>600</v>
      </c>
      <c r="N462" t="s">
        <v>280</v>
      </c>
      <c r="O462" t="str">
        <f>TEXT(orders[[#This Row],[OrderDate]],"mmm")</f>
        <v>Nov</v>
      </c>
      <c r="P462">
        <f>MONTH(orders[[#This Row],[OrderDate]])</f>
        <v>11</v>
      </c>
      <c r="Q462">
        <f>YEAR(orders[[#This Row],[OrderDate]])</f>
        <v>1995</v>
      </c>
    </row>
    <row r="463" spans="1:17" x14ac:dyDescent="0.3">
      <c r="A463">
        <v>10709</v>
      </c>
      <c r="B463" t="s">
        <v>266</v>
      </c>
      <c r="C463">
        <v>1</v>
      </c>
      <c r="D463" s="2">
        <v>35020</v>
      </c>
      <c r="E463" s="2">
        <v>35048</v>
      </c>
      <c r="F463" s="2">
        <v>35054</v>
      </c>
      <c r="G463">
        <v>3</v>
      </c>
      <c r="H463">
        <v>210.8</v>
      </c>
      <c r="I463" t="s">
        <v>267</v>
      </c>
      <c r="J463" t="s">
        <v>269</v>
      </c>
      <c r="K463" t="s">
        <v>270</v>
      </c>
      <c r="L463" t="s">
        <v>157</v>
      </c>
      <c r="M463" t="s">
        <v>271</v>
      </c>
      <c r="N463" t="s">
        <v>159</v>
      </c>
      <c r="O463" t="str">
        <f>TEXT(orders[[#This Row],[OrderDate]],"mmm")</f>
        <v>Nov</v>
      </c>
      <c r="P463">
        <f>MONTH(orders[[#This Row],[OrderDate]])</f>
        <v>11</v>
      </c>
      <c r="Q463">
        <f>YEAR(orders[[#This Row],[OrderDate]])</f>
        <v>1995</v>
      </c>
    </row>
    <row r="464" spans="1:17" x14ac:dyDescent="0.3">
      <c r="A464">
        <v>10710</v>
      </c>
      <c r="B464" t="s">
        <v>236</v>
      </c>
      <c r="C464">
        <v>1</v>
      </c>
      <c r="D464" s="2">
        <v>35023</v>
      </c>
      <c r="E464" s="2">
        <v>35051</v>
      </c>
      <c r="F464" s="2">
        <v>35026</v>
      </c>
      <c r="G464">
        <v>1</v>
      </c>
      <c r="H464">
        <v>4.9800000000000004</v>
      </c>
      <c r="I464" t="s">
        <v>237</v>
      </c>
      <c r="J464" t="s">
        <v>239</v>
      </c>
      <c r="K464" t="s">
        <v>240</v>
      </c>
      <c r="L464" t="s">
        <v>45</v>
      </c>
      <c r="M464" t="s">
        <v>241</v>
      </c>
      <c r="N464" t="s">
        <v>242</v>
      </c>
      <c r="O464" t="str">
        <f>TEXT(orders[[#This Row],[OrderDate]],"mmm")</f>
        <v>Nov</v>
      </c>
      <c r="P464">
        <f>MONTH(orders[[#This Row],[OrderDate]])</f>
        <v>11</v>
      </c>
      <c r="Q464">
        <f>YEAR(orders[[#This Row],[OrderDate]])</f>
        <v>1995</v>
      </c>
    </row>
    <row r="465" spans="1:17" x14ac:dyDescent="0.3">
      <c r="A465">
        <v>10711</v>
      </c>
      <c r="B465" t="s">
        <v>553</v>
      </c>
      <c r="C465">
        <v>5</v>
      </c>
      <c r="D465" s="2">
        <v>35024</v>
      </c>
      <c r="E465" s="2">
        <v>35066</v>
      </c>
      <c r="F465" s="2">
        <v>35032</v>
      </c>
      <c r="G465">
        <v>2</v>
      </c>
      <c r="H465">
        <v>52.41</v>
      </c>
      <c r="I465" t="s">
        <v>554</v>
      </c>
      <c r="J465" t="s">
        <v>556</v>
      </c>
      <c r="K465" t="s">
        <v>557</v>
      </c>
      <c r="L465" t="s">
        <v>558</v>
      </c>
      <c r="M465" t="s">
        <v>559</v>
      </c>
      <c r="N465" t="s">
        <v>280</v>
      </c>
      <c r="O465" t="str">
        <f>TEXT(orders[[#This Row],[OrderDate]],"mmm")</f>
        <v>Nov</v>
      </c>
      <c r="P465">
        <f>MONTH(orders[[#This Row],[OrderDate]])</f>
        <v>11</v>
      </c>
      <c r="Q465">
        <f>YEAR(orders[[#This Row],[OrderDate]])</f>
        <v>1995</v>
      </c>
    </row>
    <row r="466" spans="1:17" x14ac:dyDescent="0.3">
      <c r="A466">
        <v>10712</v>
      </c>
      <c r="B466" t="s">
        <v>314</v>
      </c>
      <c r="C466">
        <v>3</v>
      </c>
      <c r="D466" s="2">
        <v>35024</v>
      </c>
      <c r="E466" s="2">
        <v>35052</v>
      </c>
      <c r="F466" s="2">
        <v>35034</v>
      </c>
      <c r="G466">
        <v>1</v>
      </c>
      <c r="H466">
        <v>89.93</v>
      </c>
      <c r="I466" t="s">
        <v>315</v>
      </c>
      <c r="J466" t="s">
        <v>317</v>
      </c>
      <c r="K466" t="s">
        <v>318</v>
      </c>
      <c r="L466" t="s">
        <v>319</v>
      </c>
      <c r="M466" t="s">
        <v>45</v>
      </c>
      <c r="N466" t="s">
        <v>320</v>
      </c>
      <c r="O466" t="str">
        <f>TEXT(orders[[#This Row],[OrderDate]],"mmm")</f>
        <v>Nov</v>
      </c>
      <c r="P466">
        <f>MONTH(orders[[#This Row],[OrderDate]])</f>
        <v>11</v>
      </c>
      <c r="Q466">
        <f>YEAR(orders[[#This Row],[OrderDate]])</f>
        <v>1995</v>
      </c>
    </row>
    <row r="467" spans="1:17" x14ac:dyDescent="0.3">
      <c r="A467">
        <v>10713</v>
      </c>
      <c r="B467" t="s">
        <v>553</v>
      </c>
      <c r="C467">
        <v>1</v>
      </c>
      <c r="D467" s="2">
        <v>35025</v>
      </c>
      <c r="E467" s="2">
        <v>35053</v>
      </c>
      <c r="F467" s="2">
        <v>35027</v>
      </c>
      <c r="G467">
        <v>1</v>
      </c>
      <c r="H467">
        <v>167.05</v>
      </c>
      <c r="I467" t="s">
        <v>554</v>
      </c>
      <c r="J467" t="s">
        <v>556</v>
      </c>
      <c r="K467" t="s">
        <v>557</v>
      </c>
      <c r="L467" t="s">
        <v>558</v>
      </c>
      <c r="M467" t="s">
        <v>559</v>
      </c>
      <c r="N467" t="s">
        <v>280</v>
      </c>
      <c r="O467" t="str">
        <f>TEXT(orders[[#This Row],[OrderDate]],"mmm")</f>
        <v>Nov</v>
      </c>
      <c r="P467">
        <f>MONTH(orders[[#This Row],[OrderDate]])</f>
        <v>11</v>
      </c>
      <c r="Q467">
        <f>YEAR(orders[[#This Row],[OrderDate]])</f>
        <v>1995</v>
      </c>
    </row>
    <row r="468" spans="1:17" x14ac:dyDescent="0.3">
      <c r="A468">
        <v>10714</v>
      </c>
      <c r="B468" t="s">
        <v>553</v>
      </c>
      <c r="C468">
        <v>5</v>
      </c>
      <c r="D468" s="2">
        <v>35025</v>
      </c>
      <c r="E468" s="2">
        <v>35053</v>
      </c>
      <c r="F468" s="2">
        <v>35030</v>
      </c>
      <c r="G468">
        <v>3</v>
      </c>
      <c r="H468">
        <v>24.49</v>
      </c>
      <c r="I468" t="s">
        <v>554</v>
      </c>
      <c r="J468" t="s">
        <v>556</v>
      </c>
      <c r="K468" t="s">
        <v>557</v>
      </c>
      <c r="L468" t="s">
        <v>558</v>
      </c>
      <c r="M468" t="s">
        <v>559</v>
      </c>
      <c r="N468" t="s">
        <v>280</v>
      </c>
      <c r="O468" t="str">
        <f>TEXT(orders[[#This Row],[OrderDate]],"mmm")</f>
        <v>Nov</v>
      </c>
      <c r="P468">
        <f>MONTH(orders[[#This Row],[OrderDate]])</f>
        <v>11</v>
      </c>
      <c r="Q468">
        <f>YEAR(orders[[#This Row],[OrderDate]])</f>
        <v>1995</v>
      </c>
    </row>
    <row r="469" spans="1:17" x14ac:dyDescent="0.3">
      <c r="A469">
        <v>10715</v>
      </c>
      <c r="B469" t="s">
        <v>105</v>
      </c>
      <c r="C469">
        <v>3</v>
      </c>
      <c r="D469" s="2">
        <v>35026</v>
      </c>
      <c r="E469" s="2">
        <v>35040</v>
      </c>
      <c r="F469" s="2">
        <v>35032</v>
      </c>
      <c r="G469">
        <v>1</v>
      </c>
      <c r="H469">
        <v>63.2</v>
      </c>
      <c r="I469" t="s">
        <v>106</v>
      </c>
      <c r="J469" t="s">
        <v>108</v>
      </c>
      <c r="K469" t="s">
        <v>109</v>
      </c>
      <c r="L469" t="s">
        <v>45</v>
      </c>
      <c r="M469" t="s">
        <v>110</v>
      </c>
      <c r="N469" t="s">
        <v>95</v>
      </c>
      <c r="O469" t="str">
        <f>TEXT(orders[[#This Row],[OrderDate]],"mmm")</f>
        <v>Nov</v>
      </c>
      <c r="P469">
        <f>MONTH(orders[[#This Row],[OrderDate]])</f>
        <v>11</v>
      </c>
      <c r="Q469">
        <f>YEAR(orders[[#This Row],[OrderDate]])</f>
        <v>1995</v>
      </c>
    </row>
    <row r="470" spans="1:17" x14ac:dyDescent="0.3">
      <c r="A470">
        <v>10716</v>
      </c>
      <c r="B470" t="s">
        <v>505</v>
      </c>
      <c r="C470">
        <v>4</v>
      </c>
      <c r="D470" s="2">
        <v>35027</v>
      </c>
      <c r="E470" s="2">
        <v>35055</v>
      </c>
      <c r="F470" s="2">
        <v>35030</v>
      </c>
      <c r="G470">
        <v>2</v>
      </c>
      <c r="H470">
        <v>22.57</v>
      </c>
      <c r="I470" t="s">
        <v>506</v>
      </c>
      <c r="J470" t="s">
        <v>508</v>
      </c>
      <c r="K470" t="s">
        <v>133</v>
      </c>
      <c r="L470" t="s">
        <v>45</v>
      </c>
      <c r="M470" t="s">
        <v>134</v>
      </c>
      <c r="N470" t="s">
        <v>135</v>
      </c>
      <c r="O470" t="str">
        <f>TEXT(orders[[#This Row],[OrderDate]],"mmm")</f>
        <v>Nov</v>
      </c>
      <c r="P470">
        <f>MONTH(orders[[#This Row],[OrderDate]])</f>
        <v>11</v>
      </c>
      <c r="Q470">
        <f>YEAR(orders[[#This Row],[OrderDate]])</f>
        <v>1995</v>
      </c>
    </row>
    <row r="471" spans="1:17" x14ac:dyDescent="0.3">
      <c r="A471">
        <v>10717</v>
      </c>
      <c r="B471" t="s">
        <v>224</v>
      </c>
      <c r="C471">
        <v>1</v>
      </c>
      <c r="D471" s="2">
        <v>35027</v>
      </c>
      <c r="E471" s="2">
        <v>35055</v>
      </c>
      <c r="F471" s="2">
        <v>35032</v>
      </c>
      <c r="G471">
        <v>2</v>
      </c>
      <c r="H471">
        <v>59.25</v>
      </c>
      <c r="I471" t="s">
        <v>225</v>
      </c>
      <c r="J471" t="s">
        <v>227</v>
      </c>
      <c r="K471" t="s">
        <v>228</v>
      </c>
      <c r="L471" t="s">
        <v>45</v>
      </c>
      <c r="M471" t="s">
        <v>229</v>
      </c>
      <c r="N471" t="s">
        <v>47</v>
      </c>
      <c r="O471" t="str">
        <f>TEXT(orders[[#This Row],[OrderDate]],"mmm")</f>
        <v>Nov</v>
      </c>
      <c r="P471">
        <f>MONTH(orders[[#This Row],[OrderDate]])</f>
        <v>11</v>
      </c>
      <c r="Q471">
        <f>YEAR(orders[[#This Row],[OrderDate]])</f>
        <v>1995</v>
      </c>
    </row>
    <row r="472" spans="1:17" x14ac:dyDescent="0.3">
      <c r="A472">
        <v>10718</v>
      </c>
      <c r="B472" t="s">
        <v>330</v>
      </c>
      <c r="C472">
        <v>1</v>
      </c>
      <c r="D472" s="2">
        <v>35030</v>
      </c>
      <c r="E472" s="2">
        <v>35058</v>
      </c>
      <c r="F472" s="2">
        <v>35032</v>
      </c>
      <c r="G472">
        <v>3</v>
      </c>
      <c r="H472">
        <v>170.88</v>
      </c>
      <c r="I472" t="s">
        <v>331</v>
      </c>
      <c r="J472" t="s">
        <v>333</v>
      </c>
      <c r="K472" t="s">
        <v>334</v>
      </c>
      <c r="L472" t="s">
        <v>45</v>
      </c>
      <c r="M472" t="s">
        <v>335</v>
      </c>
      <c r="N472" t="s">
        <v>47</v>
      </c>
      <c r="O472" t="str">
        <f>TEXT(orders[[#This Row],[OrderDate]],"mmm")</f>
        <v>Nov</v>
      </c>
      <c r="P472">
        <f>MONTH(orders[[#This Row],[OrderDate]])</f>
        <v>11</v>
      </c>
      <c r="Q472">
        <f>YEAR(orders[[#This Row],[OrderDate]])</f>
        <v>1995</v>
      </c>
    </row>
    <row r="473" spans="1:17" x14ac:dyDescent="0.3">
      <c r="A473">
        <v>10719</v>
      </c>
      <c r="B473" t="s">
        <v>373</v>
      </c>
      <c r="C473">
        <v>8</v>
      </c>
      <c r="D473" s="2">
        <v>35030</v>
      </c>
      <c r="E473" s="2">
        <v>35058</v>
      </c>
      <c r="F473" s="2">
        <v>35039</v>
      </c>
      <c r="G473">
        <v>2</v>
      </c>
      <c r="H473">
        <v>51.44</v>
      </c>
      <c r="I473" t="s">
        <v>374</v>
      </c>
      <c r="J473" t="s">
        <v>376</v>
      </c>
      <c r="K473" t="s">
        <v>377</v>
      </c>
      <c r="L473" t="s">
        <v>378</v>
      </c>
      <c r="M473" t="s">
        <v>379</v>
      </c>
      <c r="N473" t="s">
        <v>280</v>
      </c>
      <c r="O473" t="str">
        <f>TEXT(orders[[#This Row],[OrderDate]],"mmm")</f>
        <v>Nov</v>
      </c>
      <c r="P473">
        <f>MONTH(orders[[#This Row],[OrderDate]])</f>
        <v>11</v>
      </c>
      <c r="Q473">
        <f>YEAR(orders[[#This Row],[OrderDate]])</f>
        <v>1995</v>
      </c>
    </row>
    <row r="474" spans="1:17" x14ac:dyDescent="0.3">
      <c r="A474">
        <v>10720</v>
      </c>
      <c r="B474" t="s">
        <v>486</v>
      </c>
      <c r="C474">
        <v>8</v>
      </c>
      <c r="D474" s="2">
        <v>35031</v>
      </c>
      <c r="E474" s="2">
        <v>35045</v>
      </c>
      <c r="F474" s="2">
        <v>35039</v>
      </c>
      <c r="G474">
        <v>2</v>
      </c>
      <c r="H474">
        <v>9.5299999999999994</v>
      </c>
      <c r="I474" t="s">
        <v>487</v>
      </c>
      <c r="J474" t="s">
        <v>489</v>
      </c>
      <c r="K474" t="s">
        <v>295</v>
      </c>
      <c r="L474" t="s">
        <v>296</v>
      </c>
      <c r="M474" t="s">
        <v>490</v>
      </c>
      <c r="N474" t="s">
        <v>159</v>
      </c>
      <c r="O474" t="str">
        <f>TEXT(orders[[#This Row],[OrderDate]],"mmm")</f>
        <v>Nov</v>
      </c>
      <c r="P474">
        <f>MONTH(orders[[#This Row],[OrderDate]])</f>
        <v>11</v>
      </c>
      <c r="Q474">
        <f>YEAR(orders[[#This Row],[OrderDate]])</f>
        <v>1995</v>
      </c>
    </row>
    <row r="475" spans="1:17" x14ac:dyDescent="0.3">
      <c r="A475">
        <v>10721</v>
      </c>
      <c r="B475" t="s">
        <v>498</v>
      </c>
      <c r="C475">
        <v>5</v>
      </c>
      <c r="D475" s="2">
        <v>35032</v>
      </c>
      <c r="E475" s="2">
        <v>35060</v>
      </c>
      <c r="F475" s="2">
        <v>35034</v>
      </c>
      <c r="G475">
        <v>3</v>
      </c>
      <c r="H475">
        <v>48.92</v>
      </c>
      <c r="I475" t="s">
        <v>499</v>
      </c>
      <c r="J475" t="s">
        <v>501</v>
      </c>
      <c r="K475" t="s">
        <v>502</v>
      </c>
      <c r="L475" t="s">
        <v>45</v>
      </c>
      <c r="M475" t="s">
        <v>503</v>
      </c>
      <c r="N475" t="s">
        <v>47</v>
      </c>
      <c r="O475" t="str">
        <f>TEXT(orders[[#This Row],[OrderDate]],"mmm")</f>
        <v>Nov</v>
      </c>
      <c r="P475">
        <f>MONTH(orders[[#This Row],[OrderDate]])</f>
        <v>11</v>
      </c>
      <c r="Q475">
        <f>YEAR(orders[[#This Row],[OrderDate]])</f>
        <v>1995</v>
      </c>
    </row>
    <row r="476" spans="1:17" x14ac:dyDescent="0.3">
      <c r="A476">
        <v>10722</v>
      </c>
      <c r="B476" t="s">
        <v>553</v>
      </c>
      <c r="C476">
        <v>8</v>
      </c>
      <c r="D476" s="2">
        <v>35032</v>
      </c>
      <c r="E476" s="2">
        <v>35074</v>
      </c>
      <c r="F476" s="2">
        <v>35038</v>
      </c>
      <c r="G476">
        <v>1</v>
      </c>
      <c r="H476">
        <v>74.58</v>
      </c>
      <c r="I476" t="s">
        <v>554</v>
      </c>
      <c r="J476" t="s">
        <v>556</v>
      </c>
      <c r="K476" t="s">
        <v>557</v>
      </c>
      <c r="L476" t="s">
        <v>558</v>
      </c>
      <c r="M476" t="s">
        <v>559</v>
      </c>
      <c r="N476" t="s">
        <v>280</v>
      </c>
      <c r="O476" t="str">
        <f>TEXT(orders[[#This Row],[OrderDate]],"mmm")</f>
        <v>Nov</v>
      </c>
      <c r="P476">
        <f>MONTH(orders[[#This Row],[OrderDate]])</f>
        <v>11</v>
      </c>
      <c r="Q476">
        <f>YEAR(orders[[#This Row],[OrderDate]])</f>
        <v>1995</v>
      </c>
    </row>
    <row r="477" spans="1:17" x14ac:dyDescent="0.3">
      <c r="A477">
        <v>10723</v>
      </c>
      <c r="B477" t="s">
        <v>678</v>
      </c>
      <c r="C477">
        <v>3</v>
      </c>
      <c r="D477" s="2">
        <v>35033</v>
      </c>
      <c r="E477" s="2">
        <v>35061</v>
      </c>
      <c r="F477" s="2">
        <v>35059</v>
      </c>
      <c r="G477">
        <v>1</v>
      </c>
      <c r="H477">
        <v>21.72</v>
      </c>
      <c r="I477" t="s">
        <v>679</v>
      </c>
      <c r="J477" t="s">
        <v>793</v>
      </c>
      <c r="K477" t="s">
        <v>682</v>
      </c>
      <c r="L477" t="s">
        <v>363</v>
      </c>
      <c r="M477" t="s">
        <v>794</v>
      </c>
      <c r="N477" t="s">
        <v>280</v>
      </c>
      <c r="O477" t="str">
        <f>TEXT(orders[[#This Row],[OrderDate]],"mmm")</f>
        <v>Nov</v>
      </c>
      <c r="P477">
        <f>MONTH(orders[[#This Row],[OrderDate]])</f>
        <v>11</v>
      </c>
      <c r="Q477">
        <f>YEAR(orders[[#This Row],[OrderDate]])</f>
        <v>1995</v>
      </c>
    </row>
    <row r="478" spans="1:17" x14ac:dyDescent="0.3">
      <c r="A478">
        <v>10724</v>
      </c>
      <c r="B478" t="s">
        <v>419</v>
      </c>
      <c r="C478">
        <v>8</v>
      </c>
      <c r="D478" s="2">
        <v>35033</v>
      </c>
      <c r="E478" s="2">
        <v>35075</v>
      </c>
      <c r="F478" s="2">
        <v>35039</v>
      </c>
      <c r="G478">
        <v>2</v>
      </c>
      <c r="H478">
        <v>57.75</v>
      </c>
      <c r="I478" t="s">
        <v>420</v>
      </c>
      <c r="J478" t="s">
        <v>422</v>
      </c>
      <c r="K478" t="s">
        <v>423</v>
      </c>
      <c r="L478" t="s">
        <v>424</v>
      </c>
      <c r="M478" t="s">
        <v>425</v>
      </c>
      <c r="N478" t="s">
        <v>120</v>
      </c>
      <c r="O478" t="str">
        <f>TEXT(orders[[#This Row],[OrderDate]],"mmm")</f>
        <v>Nov</v>
      </c>
      <c r="P478">
        <f>MONTH(orders[[#This Row],[OrderDate]])</f>
        <v>11</v>
      </c>
      <c r="Q478">
        <f>YEAR(orders[[#This Row],[OrderDate]])</f>
        <v>1995</v>
      </c>
    </row>
    <row r="479" spans="1:17" x14ac:dyDescent="0.3">
      <c r="A479">
        <v>10725</v>
      </c>
      <c r="B479" t="s">
        <v>196</v>
      </c>
      <c r="C479">
        <v>4</v>
      </c>
      <c r="D479" s="2">
        <v>35034</v>
      </c>
      <c r="E479" s="2">
        <v>35062</v>
      </c>
      <c r="F479" s="2">
        <v>35039</v>
      </c>
      <c r="G479">
        <v>3</v>
      </c>
      <c r="H479">
        <v>10.83</v>
      </c>
      <c r="I479" t="s">
        <v>197</v>
      </c>
      <c r="J479" t="s">
        <v>200</v>
      </c>
      <c r="K479" t="s">
        <v>156</v>
      </c>
      <c r="L479" t="s">
        <v>157</v>
      </c>
      <c r="M479" t="s">
        <v>201</v>
      </c>
      <c r="N479" t="s">
        <v>159</v>
      </c>
      <c r="O479" t="str">
        <f>TEXT(orders[[#This Row],[OrderDate]],"mmm")</f>
        <v>Dec</v>
      </c>
      <c r="P479">
        <f>MONTH(orders[[#This Row],[OrderDate]])</f>
        <v>12</v>
      </c>
      <c r="Q479">
        <f>YEAR(orders[[#This Row],[OrderDate]])</f>
        <v>1995</v>
      </c>
    </row>
    <row r="480" spans="1:17" x14ac:dyDescent="0.3">
      <c r="A480">
        <v>10726</v>
      </c>
      <c r="B480" t="s">
        <v>181</v>
      </c>
      <c r="C480">
        <v>4</v>
      </c>
      <c r="D480" s="2">
        <v>35037</v>
      </c>
      <c r="E480" s="2">
        <v>35051</v>
      </c>
      <c r="F480" s="2">
        <v>35069</v>
      </c>
      <c r="G480">
        <v>1</v>
      </c>
      <c r="H480">
        <v>16.559999999999999</v>
      </c>
      <c r="I480" t="s">
        <v>182</v>
      </c>
      <c r="J480" t="s">
        <v>184</v>
      </c>
      <c r="K480" t="s">
        <v>68</v>
      </c>
      <c r="L480" t="s">
        <v>45</v>
      </c>
      <c r="M480" t="s">
        <v>185</v>
      </c>
      <c r="N480" t="s">
        <v>70</v>
      </c>
      <c r="O480" t="str">
        <f>TEXT(orders[[#This Row],[OrderDate]],"mmm")</f>
        <v>Dec</v>
      </c>
      <c r="P480">
        <f>MONTH(orders[[#This Row],[OrderDate]])</f>
        <v>12</v>
      </c>
      <c r="Q480">
        <f>YEAR(orders[[#This Row],[OrderDate]])</f>
        <v>1995</v>
      </c>
    </row>
    <row r="481" spans="1:17" x14ac:dyDescent="0.3">
      <c r="A481">
        <v>10727</v>
      </c>
      <c r="B481" t="s">
        <v>519</v>
      </c>
      <c r="C481">
        <v>2</v>
      </c>
      <c r="D481" s="2">
        <v>35037</v>
      </c>
      <c r="E481" s="2">
        <v>35065</v>
      </c>
      <c r="F481" s="2">
        <v>35069</v>
      </c>
      <c r="G481">
        <v>1</v>
      </c>
      <c r="H481">
        <v>89.9</v>
      </c>
      <c r="I481" t="s">
        <v>520</v>
      </c>
      <c r="J481" t="s">
        <v>522</v>
      </c>
      <c r="K481" t="s">
        <v>523</v>
      </c>
      <c r="L481" t="s">
        <v>45</v>
      </c>
      <c r="M481" t="s">
        <v>524</v>
      </c>
      <c r="N481" t="s">
        <v>242</v>
      </c>
      <c r="O481" t="str">
        <f>TEXT(orders[[#This Row],[OrderDate]],"mmm")</f>
        <v>Dec</v>
      </c>
      <c r="P481">
        <f>MONTH(orders[[#This Row],[OrderDate]])</f>
        <v>12</v>
      </c>
      <c r="Q481">
        <f>YEAR(orders[[#This Row],[OrderDate]])</f>
        <v>1995</v>
      </c>
    </row>
    <row r="482" spans="1:17" x14ac:dyDescent="0.3">
      <c r="A482">
        <v>10728</v>
      </c>
      <c r="B482" t="s">
        <v>492</v>
      </c>
      <c r="C482">
        <v>4</v>
      </c>
      <c r="D482" s="2">
        <v>35038</v>
      </c>
      <c r="E482" s="2">
        <v>35066</v>
      </c>
      <c r="F482" s="2">
        <v>35045</v>
      </c>
      <c r="G482">
        <v>2</v>
      </c>
      <c r="H482">
        <v>58.33</v>
      </c>
      <c r="I482" t="s">
        <v>493</v>
      </c>
      <c r="J482" t="s">
        <v>495</v>
      </c>
      <c r="K482" t="s">
        <v>156</v>
      </c>
      <c r="L482" t="s">
        <v>157</v>
      </c>
      <c r="M482" t="s">
        <v>496</v>
      </c>
      <c r="N482" t="s">
        <v>159</v>
      </c>
      <c r="O482" t="str">
        <f>TEXT(orders[[#This Row],[OrderDate]],"mmm")</f>
        <v>Dec</v>
      </c>
      <c r="P482">
        <f>MONTH(orders[[#This Row],[OrderDate]])</f>
        <v>12</v>
      </c>
      <c r="Q482">
        <f>YEAR(orders[[#This Row],[OrderDate]])</f>
        <v>1995</v>
      </c>
    </row>
    <row r="483" spans="1:17" x14ac:dyDescent="0.3">
      <c r="A483">
        <v>10729</v>
      </c>
      <c r="B483" t="s">
        <v>389</v>
      </c>
      <c r="C483">
        <v>8</v>
      </c>
      <c r="D483" s="2">
        <v>35038</v>
      </c>
      <c r="E483" s="2">
        <v>35080</v>
      </c>
      <c r="F483" s="2">
        <v>35048</v>
      </c>
      <c r="G483">
        <v>3</v>
      </c>
      <c r="H483">
        <v>141.06</v>
      </c>
      <c r="I483" t="s">
        <v>390</v>
      </c>
      <c r="J483" t="s">
        <v>392</v>
      </c>
      <c r="K483" t="s">
        <v>393</v>
      </c>
      <c r="L483" t="s">
        <v>394</v>
      </c>
      <c r="M483" t="s">
        <v>395</v>
      </c>
      <c r="N483" t="s">
        <v>289</v>
      </c>
      <c r="O483" t="str">
        <f>TEXT(orders[[#This Row],[OrderDate]],"mmm")</f>
        <v>Dec</v>
      </c>
      <c r="P483">
        <f>MONTH(orders[[#This Row],[OrderDate]])</f>
        <v>12</v>
      </c>
      <c r="Q483">
        <f>YEAR(orders[[#This Row],[OrderDate]])</f>
        <v>1995</v>
      </c>
    </row>
    <row r="484" spans="1:17" x14ac:dyDescent="0.3">
      <c r="A484">
        <v>10730</v>
      </c>
      <c r="B484" t="s">
        <v>105</v>
      </c>
      <c r="C484">
        <v>5</v>
      </c>
      <c r="D484" s="2">
        <v>35039</v>
      </c>
      <c r="E484" s="2">
        <v>35067</v>
      </c>
      <c r="F484" s="2">
        <v>35048</v>
      </c>
      <c r="G484">
        <v>1</v>
      </c>
      <c r="H484">
        <v>20.12</v>
      </c>
      <c r="I484" t="s">
        <v>106</v>
      </c>
      <c r="J484" t="s">
        <v>108</v>
      </c>
      <c r="K484" t="s">
        <v>109</v>
      </c>
      <c r="L484" t="s">
        <v>45</v>
      </c>
      <c r="M484" t="s">
        <v>110</v>
      </c>
      <c r="N484" t="s">
        <v>95</v>
      </c>
      <c r="O484" t="str">
        <f>TEXT(orders[[#This Row],[OrderDate]],"mmm")</f>
        <v>Dec</v>
      </c>
      <c r="P484">
        <f>MONTH(orders[[#This Row],[OrderDate]])</f>
        <v>12</v>
      </c>
      <c r="Q484">
        <f>YEAR(orders[[#This Row],[OrderDate]])</f>
        <v>1995</v>
      </c>
    </row>
    <row r="485" spans="1:17" x14ac:dyDescent="0.3">
      <c r="A485">
        <v>10731</v>
      </c>
      <c r="B485" t="s">
        <v>143</v>
      </c>
      <c r="C485">
        <v>7</v>
      </c>
      <c r="D485" s="2">
        <v>35040</v>
      </c>
      <c r="E485" s="2">
        <v>35068</v>
      </c>
      <c r="F485" s="2">
        <v>35048</v>
      </c>
      <c r="G485">
        <v>1</v>
      </c>
      <c r="H485">
        <v>96.65</v>
      </c>
      <c r="I485" t="s">
        <v>144</v>
      </c>
      <c r="J485" t="s">
        <v>790</v>
      </c>
      <c r="K485" t="s">
        <v>147</v>
      </c>
      <c r="L485" t="s">
        <v>45</v>
      </c>
      <c r="M485" t="s">
        <v>148</v>
      </c>
      <c r="N485" t="s">
        <v>149</v>
      </c>
      <c r="O485" t="str">
        <f>TEXT(orders[[#This Row],[OrderDate]],"mmm")</f>
        <v>Dec</v>
      </c>
      <c r="P485">
        <f>MONTH(orders[[#This Row],[OrderDate]])</f>
        <v>12</v>
      </c>
      <c r="Q485">
        <f>YEAR(orders[[#This Row],[OrderDate]])</f>
        <v>1995</v>
      </c>
    </row>
    <row r="486" spans="1:17" x14ac:dyDescent="0.3">
      <c r="A486">
        <v>10732</v>
      </c>
      <c r="B486" t="s">
        <v>105</v>
      </c>
      <c r="C486">
        <v>3</v>
      </c>
      <c r="D486" s="2">
        <v>35040</v>
      </c>
      <c r="E486" s="2">
        <v>35068</v>
      </c>
      <c r="F486" s="2">
        <v>35041</v>
      </c>
      <c r="G486">
        <v>1</v>
      </c>
      <c r="H486">
        <v>16.97</v>
      </c>
      <c r="I486" t="s">
        <v>106</v>
      </c>
      <c r="J486" t="s">
        <v>108</v>
      </c>
      <c r="K486" t="s">
        <v>109</v>
      </c>
      <c r="L486" t="s">
        <v>45</v>
      </c>
      <c r="M486" t="s">
        <v>110</v>
      </c>
      <c r="N486" t="s">
        <v>95</v>
      </c>
      <c r="O486" t="str">
        <f>TEXT(orders[[#This Row],[OrderDate]],"mmm")</f>
        <v>Dec</v>
      </c>
      <c r="P486">
        <f>MONTH(orders[[#This Row],[OrderDate]])</f>
        <v>12</v>
      </c>
      <c r="Q486">
        <f>YEAR(orders[[#This Row],[OrderDate]])</f>
        <v>1995</v>
      </c>
    </row>
    <row r="487" spans="1:17" x14ac:dyDescent="0.3">
      <c r="A487">
        <v>10733</v>
      </c>
      <c r="B487" t="s">
        <v>72</v>
      </c>
      <c r="C487">
        <v>1</v>
      </c>
      <c r="D487" s="2">
        <v>35041</v>
      </c>
      <c r="E487" s="2">
        <v>35069</v>
      </c>
      <c r="F487" s="2">
        <v>35044</v>
      </c>
      <c r="G487">
        <v>3</v>
      </c>
      <c r="H487">
        <v>110.11</v>
      </c>
      <c r="I487" t="s">
        <v>73</v>
      </c>
      <c r="J487" t="s">
        <v>76</v>
      </c>
      <c r="K487" t="s">
        <v>77</v>
      </c>
      <c r="L487" t="s">
        <v>45</v>
      </c>
      <c r="M487" t="s">
        <v>78</v>
      </c>
      <c r="N487" t="s">
        <v>79</v>
      </c>
      <c r="O487" t="str">
        <f>TEXT(orders[[#This Row],[OrderDate]],"mmm")</f>
        <v>Dec</v>
      </c>
      <c r="P487">
        <f>MONTH(orders[[#This Row],[OrderDate]])</f>
        <v>12</v>
      </c>
      <c r="Q487">
        <f>YEAR(orders[[#This Row],[OrderDate]])</f>
        <v>1995</v>
      </c>
    </row>
    <row r="488" spans="1:17" x14ac:dyDescent="0.3">
      <c r="A488">
        <v>10734</v>
      </c>
      <c r="B488" t="s">
        <v>266</v>
      </c>
      <c r="C488">
        <v>2</v>
      </c>
      <c r="D488" s="2">
        <v>35041</v>
      </c>
      <c r="E488" s="2">
        <v>35069</v>
      </c>
      <c r="F488" s="2">
        <v>35046</v>
      </c>
      <c r="G488">
        <v>3</v>
      </c>
      <c r="H488">
        <v>1.63</v>
      </c>
      <c r="I488" t="s">
        <v>267</v>
      </c>
      <c r="J488" t="s">
        <v>269</v>
      </c>
      <c r="K488" t="s">
        <v>270</v>
      </c>
      <c r="L488" t="s">
        <v>157</v>
      </c>
      <c r="M488" t="s">
        <v>271</v>
      </c>
      <c r="N488" t="s">
        <v>159</v>
      </c>
      <c r="O488" t="str">
        <f>TEXT(orders[[#This Row],[OrderDate]],"mmm")</f>
        <v>Dec</v>
      </c>
      <c r="P488">
        <f>MONTH(orders[[#This Row],[OrderDate]])</f>
        <v>12</v>
      </c>
      <c r="Q488">
        <f>YEAR(orders[[#This Row],[OrderDate]])</f>
        <v>1995</v>
      </c>
    </row>
    <row r="489" spans="1:17" x14ac:dyDescent="0.3">
      <c r="A489">
        <v>10735</v>
      </c>
      <c r="B489" t="s">
        <v>373</v>
      </c>
      <c r="C489">
        <v>6</v>
      </c>
      <c r="D489" s="2">
        <v>35044</v>
      </c>
      <c r="E489" s="2">
        <v>35072</v>
      </c>
      <c r="F489" s="2">
        <v>35055</v>
      </c>
      <c r="G489">
        <v>2</v>
      </c>
      <c r="H489">
        <v>45.97</v>
      </c>
      <c r="I489" t="s">
        <v>374</v>
      </c>
      <c r="J489" t="s">
        <v>376</v>
      </c>
      <c r="K489" t="s">
        <v>377</v>
      </c>
      <c r="L489" t="s">
        <v>378</v>
      </c>
      <c r="M489" t="s">
        <v>379</v>
      </c>
      <c r="N489" t="s">
        <v>280</v>
      </c>
      <c r="O489" t="str">
        <f>TEXT(orders[[#This Row],[OrderDate]],"mmm")</f>
        <v>Dec</v>
      </c>
      <c r="P489">
        <f>MONTH(orders[[#This Row],[OrderDate]])</f>
        <v>12</v>
      </c>
      <c r="Q489">
        <f>YEAR(orders[[#This Row],[OrderDate]])</f>
        <v>1995</v>
      </c>
    </row>
    <row r="490" spans="1:17" x14ac:dyDescent="0.3">
      <c r="A490">
        <v>10736</v>
      </c>
      <c r="B490" t="s">
        <v>314</v>
      </c>
      <c r="C490">
        <v>9</v>
      </c>
      <c r="D490" s="2">
        <v>35045</v>
      </c>
      <c r="E490" s="2">
        <v>35073</v>
      </c>
      <c r="F490" s="2">
        <v>35055</v>
      </c>
      <c r="G490">
        <v>2</v>
      </c>
      <c r="H490">
        <v>44.1</v>
      </c>
      <c r="I490" t="s">
        <v>315</v>
      </c>
      <c r="J490" t="s">
        <v>317</v>
      </c>
      <c r="K490" t="s">
        <v>318</v>
      </c>
      <c r="L490" t="s">
        <v>319</v>
      </c>
      <c r="M490" t="s">
        <v>45</v>
      </c>
      <c r="N490" t="s">
        <v>320</v>
      </c>
      <c r="O490" t="str">
        <f>TEXT(orders[[#This Row],[OrderDate]],"mmm")</f>
        <v>Dec</v>
      </c>
      <c r="P490">
        <f>MONTH(orders[[#This Row],[OrderDate]])</f>
        <v>12</v>
      </c>
      <c r="Q490">
        <f>YEAR(orders[[#This Row],[OrderDate]])</f>
        <v>1995</v>
      </c>
    </row>
    <row r="491" spans="1:17" x14ac:dyDescent="0.3">
      <c r="A491">
        <v>10737</v>
      </c>
      <c r="B491" t="s">
        <v>649</v>
      </c>
      <c r="C491">
        <v>2</v>
      </c>
      <c r="D491" s="2">
        <v>35045</v>
      </c>
      <c r="E491" s="2">
        <v>35073</v>
      </c>
      <c r="F491" s="2">
        <v>35052</v>
      </c>
      <c r="G491">
        <v>2</v>
      </c>
      <c r="H491">
        <v>7.79</v>
      </c>
      <c r="I491" t="s">
        <v>650</v>
      </c>
      <c r="J491" t="s">
        <v>652</v>
      </c>
      <c r="K491" t="s">
        <v>653</v>
      </c>
      <c r="L491" t="s">
        <v>45</v>
      </c>
      <c r="M491" t="s">
        <v>654</v>
      </c>
      <c r="N491" t="s">
        <v>95</v>
      </c>
      <c r="O491" t="str">
        <f>TEXT(orders[[#This Row],[OrderDate]],"mmm")</f>
        <v>Dec</v>
      </c>
      <c r="P491">
        <f>MONTH(orders[[#This Row],[OrderDate]])</f>
        <v>12</v>
      </c>
      <c r="Q491">
        <f>YEAR(orders[[#This Row],[OrderDate]])</f>
        <v>1995</v>
      </c>
    </row>
    <row r="492" spans="1:17" x14ac:dyDescent="0.3">
      <c r="A492">
        <v>10738</v>
      </c>
      <c r="B492" t="s">
        <v>575</v>
      </c>
      <c r="C492">
        <v>2</v>
      </c>
      <c r="D492" s="2">
        <v>35046</v>
      </c>
      <c r="E492" s="2">
        <v>35074</v>
      </c>
      <c r="F492" s="2">
        <v>35052</v>
      </c>
      <c r="G492">
        <v>1</v>
      </c>
      <c r="H492">
        <v>2.91</v>
      </c>
      <c r="I492" t="s">
        <v>576</v>
      </c>
      <c r="J492" t="s">
        <v>578</v>
      </c>
      <c r="K492" t="s">
        <v>464</v>
      </c>
      <c r="L492" t="s">
        <v>45</v>
      </c>
      <c r="M492" t="s">
        <v>579</v>
      </c>
      <c r="N492" t="s">
        <v>95</v>
      </c>
      <c r="O492" t="str">
        <f>TEXT(orders[[#This Row],[OrderDate]],"mmm")</f>
        <v>Dec</v>
      </c>
      <c r="P492">
        <f>MONTH(orders[[#This Row],[OrderDate]])</f>
        <v>12</v>
      </c>
      <c r="Q492">
        <f>YEAR(orders[[#This Row],[OrderDate]])</f>
        <v>1995</v>
      </c>
    </row>
    <row r="493" spans="1:17" x14ac:dyDescent="0.3">
      <c r="A493">
        <v>10739</v>
      </c>
      <c r="B493" t="s">
        <v>649</v>
      </c>
      <c r="C493">
        <v>3</v>
      </c>
      <c r="D493" s="2">
        <v>35046</v>
      </c>
      <c r="E493" s="2">
        <v>35074</v>
      </c>
      <c r="F493" s="2">
        <v>35051</v>
      </c>
      <c r="G493">
        <v>3</v>
      </c>
      <c r="H493">
        <v>11.08</v>
      </c>
      <c r="I493" t="s">
        <v>650</v>
      </c>
      <c r="J493" t="s">
        <v>652</v>
      </c>
      <c r="K493" t="s">
        <v>653</v>
      </c>
      <c r="L493" t="s">
        <v>45</v>
      </c>
      <c r="M493" t="s">
        <v>654</v>
      </c>
      <c r="N493" t="s">
        <v>95</v>
      </c>
      <c r="O493" t="str">
        <f>TEXT(orders[[#This Row],[OrderDate]],"mmm")</f>
        <v>Dec</v>
      </c>
      <c r="P493">
        <f>MONTH(orders[[#This Row],[OrderDate]])</f>
        <v>12</v>
      </c>
      <c r="Q493">
        <f>YEAR(orders[[#This Row],[OrderDate]])</f>
        <v>1995</v>
      </c>
    </row>
    <row r="494" spans="1:17" x14ac:dyDescent="0.3">
      <c r="A494">
        <v>10740</v>
      </c>
      <c r="B494" t="s">
        <v>678</v>
      </c>
      <c r="C494">
        <v>4</v>
      </c>
      <c r="D494" s="2">
        <v>35047</v>
      </c>
      <c r="E494" s="2">
        <v>35075</v>
      </c>
      <c r="F494" s="2">
        <v>35059</v>
      </c>
      <c r="G494">
        <v>2</v>
      </c>
      <c r="H494">
        <v>81.88</v>
      </c>
      <c r="I494" t="s">
        <v>679</v>
      </c>
      <c r="J494" t="s">
        <v>793</v>
      </c>
      <c r="K494" t="s">
        <v>682</v>
      </c>
      <c r="L494" t="s">
        <v>363</v>
      </c>
      <c r="M494" t="s">
        <v>794</v>
      </c>
      <c r="N494" t="s">
        <v>280</v>
      </c>
      <c r="O494" t="str">
        <f>TEXT(orders[[#This Row],[OrderDate]],"mmm")</f>
        <v>Dec</v>
      </c>
      <c r="P494">
        <f>MONTH(orders[[#This Row],[OrderDate]])</f>
        <v>12</v>
      </c>
      <c r="Q494">
        <f>YEAR(orders[[#This Row],[OrderDate]])</f>
        <v>1995</v>
      </c>
    </row>
    <row r="495" spans="1:17" x14ac:dyDescent="0.3">
      <c r="A495">
        <v>10741</v>
      </c>
      <c r="B495" t="s">
        <v>64</v>
      </c>
      <c r="C495">
        <v>4</v>
      </c>
      <c r="D495" s="2">
        <v>35048</v>
      </c>
      <c r="E495" s="2">
        <v>35062</v>
      </c>
      <c r="F495" s="2">
        <v>35052</v>
      </c>
      <c r="G495">
        <v>3</v>
      </c>
      <c r="H495">
        <v>10.96</v>
      </c>
      <c r="I495" t="s">
        <v>65</v>
      </c>
      <c r="J495" t="s">
        <v>795</v>
      </c>
      <c r="K495" t="s">
        <v>796</v>
      </c>
      <c r="L495" t="s">
        <v>797</v>
      </c>
      <c r="M495" t="s">
        <v>798</v>
      </c>
      <c r="N495" t="s">
        <v>70</v>
      </c>
      <c r="O495" t="str">
        <f>TEXT(orders[[#This Row],[OrderDate]],"mmm")</f>
        <v>Dec</v>
      </c>
      <c r="P495">
        <f>MONTH(orders[[#This Row],[OrderDate]])</f>
        <v>12</v>
      </c>
      <c r="Q495">
        <f>YEAR(orders[[#This Row],[OrderDate]])</f>
        <v>1995</v>
      </c>
    </row>
    <row r="496" spans="1:17" x14ac:dyDescent="0.3">
      <c r="A496">
        <v>10742</v>
      </c>
      <c r="B496" t="s">
        <v>112</v>
      </c>
      <c r="C496">
        <v>3</v>
      </c>
      <c r="D496" s="2">
        <v>35048</v>
      </c>
      <c r="E496" s="2">
        <v>35076</v>
      </c>
      <c r="F496" s="2">
        <v>35052</v>
      </c>
      <c r="G496">
        <v>3</v>
      </c>
      <c r="H496">
        <v>243.73</v>
      </c>
      <c r="I496" t="s">
        <v>113</v>
      </c>
      <c r="J496" t="s">
        <v>116</v>
      </c>
      <c r="K496" t="s">
        <v>117</v>
      </c>
      <c r="L496" t="s">
        <v>118</v>
      </c>
      <c r="M496" t="s">
        <v>119</v>
      </c>
      <c r="N496" t="s">
        <v>120</v>
      </c>
      <c r="O496" t="str">
        <f>TEXT(orders[[#This Row],[OrderDate]],"mmm")</f>
        <v>Dec</v>
      </c>
      <c r="P496">
        <f>MONTH(orders[[#This Row],[OrderDate]])</f>
        <v>12</v>
      </c>
      <c r="Q496">
        <f>YEAR(orders[[#This Row],[OrderDate]])</f>
        <v>1995</v>
      </c>
    </row>
    <row r="497" spans="1:17" x14ac:dyDescent="0.3">
      <c r="A497">
        <v>10743</v>
      </c>
      <c r="B497" t="s">
        <v>64</v>
      </c>
      <c r="C497">
        <v>1</v>
      </c>
      <c r="D497" s="2">
        <v>35051</v>
      </c>
      <c r="E497" s="2">
        <v>35079</v>
      </c>
      <c r="F497" s="2">
        <v>35055</v>
      </c>
      <c r="G497">
        <v>2</v>
      </c>
      <c r="H497">
        <v>23.72</v>
      </c>
      <c r="I497" t="s">
        <v>65</v>
      </c>
      <c r="J497" t="s">
        <v>795</v>
      </c>
      <c r="K497" t="s">
        <v>796</v>
      </c>
      <c r="L497" t="s">
        <v>797</v>
      </c>
      <c r="M497" t="s">
        <v>798</v>
      </c>
      <c r="N497" t="s">
        <v>70</v>
      </c>
      <c r="O497" t="str">
        <f>TEXT(orders[[#This Row],[OrderDate]],"mmm")</f>
        <v>Dec</v>
      </c>
      <c r="P497">
        <f>MONTH(orders[[#This Row],[OrderDate]])</f>
        <v>12</v>
      </c>
      <c r="Q497">
        <f>YEAR(orders[[#This Row],[OrderDate]])</f>
        <v>1995</v>
      </c>
    </row>
    <row r="498" spans="1:17" x14ac:dyDescent="0.3">
      <c r="A498">
        <v>10744</v>
      </c>
      <c r="B498" t="s">
        <v>635</v>
      </c>
      <c r="C498">
        <v>6</v>
      </c>
      <c r="D498" s="2">
        <v>35051</v>
      </c>
      <c r="E498" s="2">
        <v>35079</v>
      </c>
      <c r="F498" s="2">
        <v>35058</v>
      </c>
      <c r="G498">
        <v>1</v>
      </c>
      <c r="H498">
        <v>69.19</v>
      </c>
      <c r="I498" t="s">
        <v>636</v>
      </c>
      <c r="J498" t="s">
        <v>638</v>
      </c>
      <c r="K498" t="s">
        <v>639</v>
      </c>
      <c r="L498" t="s">
        <v>45</v>
      </c>
      <c r="M498" t="s">
        <v>640</v>
      </c>
      <c r="N498" t="s">
        <v>573</v>
      </c>
      <c r="O498" t="str">
        <f>TEXT(orders[[#This Row],[OrderDate]],"mmm")</f>
        <v>Dec</v>
      </c>
      <c r="P498">
        <f>MONTH(orders[[#This Row],[OrderDate]])</f>
        <v>12</v>
      </c>
      <c r="Q498">
        <f>YEAR(orders[[#This Row],[OrderDate]])</f>
        <v>1995</v>
      </c>
    </row>
    <row r="499" spans="1:17" x14ac:dyDescent="0.3">
      <c r="A499">
        <v>10745</v>
      </c>
      <c r="B499" t="s">
        <v>498</v>
      </c>
      <c r="C499">
        <v>9</v>
      </c>
      <c r="D499" s="2">
        <v>35052</v>
      </c>
      <c r="E499" s="2">
        <v>35080</v>
      </c>
      <c r="F499" s="2">
        <v>35061</v>
      </c>
      <c r="G499">
        <v>1</v>
      </c>
      <c r="H499">
        <v>3.52</v>
      </c>
      <c r="I499" t="s">
        <v>499</v>
      </c>
      <c r="J499" t="s">
        <v>501</v>
      </c>
      <c r="K499" t="s">
        <v>502</v>
      </c>
      <c r="L499" t="s">
        <v>45</v>
      </c>
      <c r="M499" t="s">
        <v>503</v>
      </c>
      <c r="N499" t="s">
        <v>47</v>
      </c>
      <c r="O499" t="str">
        <f>TEXT(orders[[#This Row],[OrderDate]],"mmm")</f>
        <v>Dec</v>
      </c>
      <c r="P499">
        <f>MONTH(orders[[#This Row],[OrderDate]])</f>
        <v>12</v>
      </c>
      <c r="Q499">
        <f>YEAR(orders[[#This Row],[OrderDate]])</f>
        <v>1995</v>
      </c>
    </row>
    <row r="500" spans="1:17" x14ac:dyDescent="0.3">
      <c r="A500">
        <v>10746</v>
      </c>
      <c r="B500" t="s">
        <v>143</v>
      </c>
      <c r="C500">
        <v>1</v>
      </c>
      <c r="D500" s="2">
        <v>35053</v>
      </c>
      <c r="E500" s="2">
        <v>35081</v>
      </c>
      <c r="F500" s="2">
        <v>35055</v>
      </c>
      <c r="G500">
        <v>3</v>
      </c>
      <c r="H500">
        <v>31.43</v>
      </c>
      <c r="I500" t="s">
        <v>144</v>
      </c>
      <c r="J500" t="s">
        <v>790</v>
      </c>
      <c r="K500" t="s">
        <v>147</v>
      </c>
      <c r="L500" t="s">
        <v>45</v>
      </c>
      <c r="M500" t="s">
        <v>148</v>
      </c>
      <c r="N500" t="s">
        <v>149</v>
      </c>
      <c r="O500" t="str">
        <f>TEXT(orders[[#This Row],[OrderDate]],"mmm")</f>
        <v>Dec</v>
      </c>
      <c r="P500">
        <f>MONTH(orders[[#This Row],[OrderDate]])</f>
        <v>12</v>
      </c>
      <c r="Q500">
        <f>YEAR(orders[[#This Row],[OrderDate]])</f>
        <v>1995</v>
      </c>
    </row>
    <row r="501" spans="1:17" x14ac:dyDescent="0.3">
      <c r="A501">
        <v>10747</v>
      </c>
      <c r="B501" t="s">
        <v>473</v>
      </c>
      <c r="C501">
        <v>6</v>
      </c>
      <c r="D501" s="2">
        <v>35053</v>
      </c>
      <c r="E501" s="2">
        <v>35081</v>
      </c>
      <c r="F501" s="2">
        <v>35060</v>
      </c>
      <c r="G501">
        <v>1</v>
      </c>
      <c r="H501">
        <v>117.33</v>
      </c>
      <c r="I501" t="s">
        <v>474</v>
      </c>
      <c r="J501" t="s">
        <v>476</v>
      </c>
      <c r="K501" t="s">
        <v>477</v>
      </c>
      <c r="L501" t="s">
        <v>45</v>
      </c>
      <c r="M501" t="s">
        <v>478</v>
      </c>
      <c r="N501" t="s">
        <v>194</v>
      </c>
      <c r="O501" t="str">
        <f>TEXT(orders[[#This Row],[OrderDate]],"mmm")</f>
        <v>Dec</v>
      </c>
      <c r="P501">
        <f>MONTH(orders[[#This Row],[OrderDate]])</f>
        <v>12</v>
      </c>
      <c r="Q501">
        <f>YEAR(orders[[#This Row],[OrderDate]])</f>
        <v>1995</v>
      </c>
    </row>
    <row r="502" spans="1:17" x14ac:dyDescent="0.3">
      <c r="A502">
        <v>10748</v>
      </c>
      <c r="B502" t="s">
        <v>553</v>
      </c>
      <c r="C502">
        <v>3</v>
      </c>
      <c r="D502" s="2">
        <v>35054</v>
      </c>
      <c r="E502" s="2">
        <v>35082</v>
      </c>
      <c r="F502" s="2">
        <v>35062</v>
      </c>
      <c r="G502">
        <v>1</v>
      </c>
      <c r="H502">
        <v>232.55</v>
      </c>
      <c r="I502" t="s">
        <v>554</v>
      </c>
      <c r="J502" t="s">
        <v>556</v>
      </c>
      <c r="K502" t="s">
        <v>557</v>
      </c>
      <c r="L502" t="s">
        <v>558</v>
      </c>
      <c r="M502" t="s">
        <v>559</v>
      </c>
      <c r="N502" t="s">
        <v>280</v>
      </c>
      <c r="O502" t="str">
        <f>TEXT(orders[[#This Row],[OrderDate]],"mmm")</f>
        <v>Dec</v>
      </c>
      <c r="P502">
        <f>MONTH(orders[[#This Row],[OrderDate]])</f>
        <v>12</v>
      </c>
      <c r="Q502">
        <f>YEAR(orders[[#This Row],[OrderDate]])</f>
        <v>1995</v>
      </c>
    </row>
    <row r="503" spans="1:17" x14ac:dyDescent="0.3">
      <c r="A503">
        <v>10749</v>
      </c>
      <c r="B503" t="s">
        <v>322</v>
      </c>
      <c r="C503">
        <v>4</v>
      </c>
      <c r="D503" s="2">
        <v>35054</v>
      </c>
      <c r="E503" s="2">
        <v>35082</v>
      </c>
      <c r="F503" s="2">
        <v>35083</v>
      </c>
      <c r="G503">
        <v>2</v>
      </c>
      <c r="H503">
        <v>61.53</v>
      </c>
      <c r="I503" t="s">
        <v>323</v>
      </c>
      <c r="J503" t="s">
        <v>325</v>
      </c>
      <c r="K503" t="s">
        <v>326</v>
      </c>
      <c r="L503" t="s">
        <v>327</v>
      </c>
      <c r="M503" t="s">
        <v>328</v>
      </c>
      <c r="N503" t="s">
        <v>70</v>
      </c>
      <c r="O503" t="str">
        <f>TEXT(orders[[#This Row],[OrderDate]],"mmm")</f>
        <v>Dec</v>
      </c>
      <c r="P503">
        <f>MONTH(orders[[#This Row],[OrderDate]])</f>
        <v>12</v>
      </c>
      <c r="Q503">
        <f>YEAR(orders[[#This Row],[OrderDate]])</f>
        <v>1995</v>
      </c>
    </row>
    <row r="504" spans="1:17" x14ac:dyDescent="0.3">
      <c r="A504">
        <v>10750</v>
      </c>
      <c r="B504" t="s">
        <v>663</v>
      </c>
      <c r="C504">
        <v>9</v>
      </c>
      <c r="D504" s="2">
        <v>35055</v>
      </c>
      <c r="E504" s="2">
        <v>35083</v>
      </c>
      <c r="F504" s="2">
        <v>35058</v>
      </c>
      <c r="G504">
        <v>1</v>
      </c>
      <c r="H504">
        <v>79.3</v>
      </c>
      <c r="I504" t="s">
        <v>664</v>
      </c>
      <c r="J504" t="s">
        <v>666</v>
      </c>
      <c r="K504" t="s">
        <v>667</v>
      </c>
      <c r="L504" t="s">
        <v>45</v>
      </c>
      <c r="M504" t="s">
        <v>668</v>
      </c>
      <c r="N504" t="s">
        <v>669</v>
      </c>
      <c r="O504" t="str">
        <f>TEXT(orders[[#This Row],[OrderDate]],"mmm")</f>
        <v>Dec</v>
      </c>
      <c r="P504">
        <f>MONTH(orders[[#This Row],[OrderDate]])</f>
        <v>12</v>
      </c>
      <c r="Q504">
        <f>YEAR(orders[[#This Row],[OrderDate]])</f>
        <v>1995</v>
      </c>
    </row>
    <row r="505" spans="1:17" x14ac:dyDescent="0.3">
      <c r="A505">
        <v>10751</v>
      </c>
      <c r="B505" t="s">
        <v>532</v>
      </c>
      <c r="C505">
        <v>3</v>
      </c>
      <c r="D505" s="2">
        <v>35058</v>
      </c>
      <c r="E505" s="2">
        <v>35086</v>
      </c>
      <c r="F505" s="2">
        <v>35067</v>
      </c>
      <c r="G505">
        <v>3</v>
      </c>
      <c r="H505">
        <v>130.79</v>
      </c>
      <c r="I505" t="s">
        <v>533</v>
      </c>
      <c r="J505" t="s">
        <v>791</v>
      </c>
      <c r="K505" t="s">
        <v>536</v>
      </c>
      <c r="L505" t="s">
        <v>45</v>
      </c>
      <c r="M505" t="s">
        <v>792</v>
      </c>
      <c r="N505" t="s">
        <v>149</v>
      </c>
      <c r="O505" t="str">
        <f>TEXT(orders[[#This Row],[OrderDate]],"mmm")</f>
        <v>Dec</v>
      </c>
      <c r="P505">
        <f>MONTH(orders[[#This Row],[OrderDate]])</f>
        <v>12</v>
      </c>
      <c r="Q505">
        <f>YEAR(orders[[#This Row],[OrderDate]])</f>
        <v>1995</v>
      </c>
    </row>
    <row r="506" spans="1:17" x14ac:dyDescent="0.3">
      <c r="A506">
        <v>10752</v>
      </c>
      <c r="B506" t="s">
        <v>434</v>
      </c>
      <c r="C506">
        <v>2</v>
      </c>
      <c r="D506" s="2">
        <v>35058</v>
      </c>
      <c r="E506" s="2">
        <v>35086</v>
      </c>
      <c r="F506" s="2">
        <v>35062</v>
      </c>
      <c r="G506">
        <v>3</v>
      </c>
      <c r="H506">
        <v>1.39</v>
      </c>
      <c r="I506" t="s">
        <v>435</v>
      </c>
      <c r="J506" t="s">
        <v>437</v>
      </c>
      <c r="K506" t="s">
        <v>68</v>
      </c>
      <c r="L506" t="s">
        <v>45</v>
      </c>
      <c r="M506" t="s">
        <v>438</v>
      </c>
      <c r="N506" t="s">
        <v>70</v>
      </c>
      <c r="O506" t="str">
        <f>TEXT(orders[[#This Row],[OrderDate]],"mmm")</f>
        <v>Dec</v>
      </c>
      <c r="P506">
        <f>MONTH(orders[[#This Row],[OrderDate]])</f>
        <v>12</v>
      </c>
      <c r="Q506">
        <f>YEAR(orders[[#This Row],[OrderDate]])</f>
        <v>1995</v>
      </c>
    </row>
    <row r="507" spans="1:17" x14ac:dyDescent="0.3">
      <c r="A507">
        <v>10753</v>
      </c>
      <c r="B507" t="s">
        <v>236</v>
      </c>
      <c r="C507">
        <v>3</v>
      </c>
      <c r="D507" s="2">
        <v>35059</v>
      </c>
      <c r="E507" s="2">
        <v>35087</v>
      </c>
      <c r="F507" s="2">
        <v>35061</v>
      </c>
      <c r="G507">
        <v>1</v>
      </c>
      <c r="H507">
        <v>7.7</v>
      </c>
      <c r="I507" t="s">
        <v>237</v>
      </c>
      <c r="J507" t="s">
        <v>239</v>
      </c>
      <c r="K507" t="s">
        <v>240</v>
      </c>
      <c r="L507" t="s">
        <v>45</v>
      </c>
      <c r="M507" t="s">
        <v>241</v>
      </c>
      <c r="N507" t="s">
        <v>242</v>
      </c>
      <c r="O507" t="str">
        <f>TEXT(orders[[#This Row],[OrderDate]],"mmm")</f>
        <v>Dec</v>
      </c>
      <c r="P507">
        <f>MONTH(orders[[#This Row],[OrderDate]])</f>
        <v>12</v>
      </c>
      <c r="Q507">
        <f>YEAR(orders[[#This Row],[OrderDate]])</f>
        <v>1995</v>
      </c>
    </row>
    <row r="508" spans="1:17" x14ac:dyDescent="0.3">
      <c r="A508">
        <v>10754</v>
      </c>
      <c r="B508" t="s">
        <v>404</v>
      </c>
      <c r="C508">
        <v>6</v>
      </c>
      <c r="D508" s="2">
        <v>35059</v>
      </c>
      <c r="E508" s="2">
        <v>35087</v>
      </c>
      <c r="F508" s="2">
        <v>35061</v>
      </c>
      <c r="G508">
        <v>3</v>
      </c>
      <c r="H508">
        <v>2.38</v>
      </c>
      <c r="I508" t="s">
        <v>405</v>
      </c>
      <c r="J508" t="s">
        <v>407</v>
      </c>
      <c r="K508" t="s">
        <v>408</v>
      </c>
      <c r="L508" t="s">
        <v>45</v>
      </c>
      <c r="M508" t="s">
        <v>409</v>
      </c>
      <c r="N508" t="s">
        <v>242</v>
      </c>
      <c r="O508" t="str">
        <f>TEXT(orders[[#This Row],[OrderDate]],"mmm")</f>
        <v>Dec</v>
      </c>
      <c r="P508">
        <f>MONTH(orders[[#This Row],[OrderDate]])</f>
        <v>12</v>
      </c>
      <c r="Q508">
        <f>YEAR(orders[[#This Row],[OrderDate]])</f>
        <v>1995</v>
      </c>
    </row>
    <row r="509" spans="1:17" x14ac:dyDescent="0.3">
      <c r="A509">
        <v>10755</v>
      </c>
      <c r="B509" t="s">
        <v>105</v>
      </c>
      <c r="C509">
        <v>4</v>
      </c>
      <c r="D509" s="2">
        <v>35060</v>
      </c>
      <c r="E509" s="2">
        <v>35088</v>
      </c>
      <c r="F509" s="2">
        <v>35062</v>
      </c>
      <c r="G509">
        <v>2</v>
      </c>
      <c r="H509">
        <v>16.71</v>
      </c>
      <c r="I509" t="s">
        <v>106</v>
      </c>
      <c r="J509" t="s">
        <v>108</v>
      </c>
      <c r="K509" t="s">
        <v>109</v>
      </c>
      <c r="L509" t="s">
        <v>45</v>
      </c>
      <c r="M509" t="s">
        <v>110</v>
      </c>
      <c r="N509" t="s">
        <v>95</v>
      </c>
      <c r="O509" t="str">
        <f>TEXT(orders[[#This Row],[OrderDate]],"mmm")</f>
        <v>Dec</v>
      </c>
      <c r="P509">
        <f>MONTH(orders[[#This Row],[OrderDate]])</f>
        <v>12</v>
      </c>
      <c r="Q509">
        <f>YEAR(orders[[#This Row],[OrderDate]])</f>
        <v>1995</v>
      </c>
    </row>
    <row r="510" spans="1:17" x14ac:dyDescent="0.3">
      <c r="A510">
        <v>10756</v>
      </c>
      <c r="B510" t="s">
        <v>581</v>
      </c>
      <c r="C510">
        <v>8</v>
      </c>
      <c r="D510" s="2">
        <v>35061</v>
      </c>
      <c r="E510" s="2">
        <v>35089</v>
      </c>
      <c r="F510" s="2">
        <v>35066</v>
      </c>
      <c r="G510">
        <v>2</v>
      </c>
      <c r="H510">
        <v>73.209999999999994</v>
      </c>
      <c r="I510" t="s">
        <v>582</v>
      </c>
      <c r="J510" t="s">
        <v>584</v>
      </c>
      <c r="K510" t="s">
        <v>585</v>
      </c>
      <c r="L510" t="s">
        <v>586</v>
      </c>
      <c r="M510" t="s">
        <v>587</v>
      </c>
      <c r="N510" t="s">
        <v>280</v>
      </c>
      <c r="O510" t="str">
        <f>TEXT(orders[[#This Row],[OrderDate]],"mmm")</f>
        <v>Dec</v>
      </c>
      <c r="P510">
        <f>MONTH(orders[[#This Row],[OrderDate]])</f>
        <v>12</v>
      </c>
      <c r="Q510">
        <f>YEAR(orders[[#This Row],[OrderDate]])</f>
        <v>1995</v>
      </c>
    </row>
    <row r="511" spans="1:17" x14ac:dyDescent="0.3">
      <c r="A511">
        <v>10757</v>
      </c>
      <c r="B511" t="s">
        <v>553</v>
      </c>
      <c r="C511">
        <v>6</v>
      </c>
      <c r="D511" s="2">
        <v>35061</v>
      </c>
      <c r="E511" s="2">
        <v>35089</v>
      </c>
      <c r="F511" s="2">
        <v>35079</v>
      </c>
      <c r="G511">
        <v>1</v>
      </c>
      <c r="H511">
        <v>8.19</v>
      </c>
      <c r="I511" t="s">
        <v>554</v>
      </c>
      <c r="J511" t="s">
        <v>556</v>
      </c>
      <c r="K511" t="s">
        <v>557</v>
      </c>
      <c r="L511" t="s">
        <v>558</v>
      </c>
      <c r="M511" t="s">
        <v>559</v>
      </c>
      <c r="N511" t="s">
        <v>280</v>
      </c>
      <c r="O511" t="str">
        <f>TEXT(orders[[#This Row],[OrderDate]],"mmm")</f>
        <v>Dec</v>
      </c>
      <c r="P511">
        <f>MONTH(orders[[#This Row],[OrderDate]])</f>
        <v>12</v>
      </c>
      <c r="Q511">
        <f>YEAR(orders[[#This Row],[OrderDate]])</f>
        <v>1995</v>
      </c>
    </row>
    <row r="512" spans="1:17" x14ac:dyDescent="0.3">
      <c r="A512">
        <v>10758</v>
      </c>
      <c r="B512" t="s">
        <v>532</v>
      </c>
      <c r="C512">
        <v>3</v>
      </c>
      <c r="D512" s="2">
        <v>35062</v>
      </c>
      <c r="E512" s="2">
        <v>35090</v>
      </c>
      <c r="F512" s="2">
        <v>35068</v>
      </c>
      <c r="G512">
        <v>3</v>
      </c>
      <c r="H512">
        <v>138.16999999999999</v>
      </c>
      <c r="I512" t="s">
        <v>533</v>
      </c>
      <c r="J512" t="s">
        <v>791</v>
      </c>
      <c r="K512" t="s">
        <v>536</v>
      </c>
      <c r="L512" t="s">
        <v>45</v>
      </c>
      <c r="M512" t="s">
        <v>792</v>
      </c>
      <c r="N512" t="s">
        <v>149</v>
      </c>
      <c r="O512" t="str">
        <f>TEXT(orders[[#This Row],[OrderDate]],"mmm")</f>
        <v>Dec</v>
      </c>
      <c r="P512">
        <f>MONTH(orders[[#This Row],[OrderDate]])</f>
        <v>12</v>
      </c>
      <c r="Q512">
        <f>YEAR(orders[[#This Row],[OrderDate]])</f>
        <v>1995</v>
      </c>
    </row>
    <row r="513" spans="1:17" x14ac:dyDescent="0.3">
      <c r="A513">
        <v>10759</v>
      </c>
      <c r="B513" t="s">
        <v>49</v>
      </c>
      <c r="C513">
        <v>3</v>
      </c>
      <c r="D513" s="2">
        <v>35062</v>
      </c>
      <c r="E513" s="2">
        <v>35090</v>
      </c>
      <c r="F513" s="2">
        <v>35076</v>
      </c>
      <c r="G513">
        <v>3</v>
      </c>
      <c r="H513">
        <v>11.99</v>
      </c>
      <c r="I513" t="s">
        <v>50</v>
      </c>
      <c r="J513" t="s">
        <v>53</v>
      </c>
      <c r="K513" t="s">
        <v>54</v>
      </c>
      <c r="L513" t="s">
        <v>45</v>
      </c>
      <c r="M513" t="s">
        <v>55</v>
      </c>
      <c r="N513" t="s">
        <v>56</v>
      </c>
      <c r="O513" t="str">
        <f>TEXT(orders[[#This Row],[OrderDate]],"mmm")</f>
        <v>Dec</v>
      </c>
      <c r="P513">
        <f>MONTH(orders[[#This Row],[OrderDate]])</f>
        <v>12</v>
      </c>
      <c r="Q513">
        <f>YEAR(orders[[#This Row],[OrderDate]])</f>
        <v>1995</v>
      </c>
    </row>
    <row r="514" spans="1:17" x14ac:dyDescent="0.3">
      <c r="A514">
        <v>10760</v>
      </c>
      <c r="B514" t="s">
        <v>411</v>
      </c>
      <c r="C514">
        <v>4</v>
      </c>
      <c r="D514" s="2">
        <v>35065</v>
      </c>
      <c r="E514" s="2">
        <v>35093</v>
      </c>
      <c r="F514" s="2">
        <v>35074</v>
      </c>
      <c r="G514">
        <v>1</v>
      </c>
      <c r="H514">
        <v>155.63999999999999</v>
      </c>
      <c r="I514" t="s">
        <v>412</v>
      </c>
      <c r="J514" t="s">
        <v>414</v>
      </c>
      <c r="K514" t="s">
        <v>415</v>
      </c>
      <c r="L514" t="s">
        <v>45</v>
      </c>
      <c r="M514" t="s">
        <v>416</v>
      </c>
      <c r="N514" t="s">
        <v>417</v>
      </c>
      <c r="O514" t="str">
        <f>TEXT(orders[[#This Row],[OrderDate]],"mmm")</f>
        <v>Jan</v>
      </c>
      <c r="P514">
        <f>MONTH(orders[[#This Row],[OrderDate]])</f>
        <v>1</v>
      </c>
      <c r="Q514">
        <f>YEAR(orders[[#This Row],[OrderDate]])</f>
        <v>1996</v>
      </c>
    </row>
    <row r="515" spans="1:17" x14ac:dyDescent="0.3">
      <c r="A515">
        <v>10761</v>
      </c>
      <c r="B515" t="s">
        <v>510</v>
      </c>
      <c r="C515">
        <v>5</v>
      </c>
      <c r="D515" s="2">
        <v>35066</v>
      </c>
      <c r="E515" s="2">
        <v>35094</v>
      </c>
      <c r="F515" s="2">
        <v>35072</v>
      </c>
      <c r="G515">
        <v>2</v>
      </c>
      <c r="H515">
        <v>18.66</v>
      </c>
      <c r="I515" t="s">
        <v>511</v>
      </c>
      <c r="J515" t="s">
        <v>514</v>
      </c>
      <c r="K515" t="s">
        <v>515</v>
      </c>
      <c r="L515" t="s">
        <v>516</v>
      </c>
      <c r="M515" t="s">
        <v>517</v>
      </c>
      <c r="N515" t="s">
        <v>280</v>
      </c>
      <c r="O515" t="str">
        <f>TEXT(orders[[#This Row],[OrderDate]],"mmm")</f>
        <v>Jan</v>
      </c>
      <c r="P515">
        <f>MONTH(orders[[#This Row],[OrderDate]])</f>
        <v>1</v>
      </c>
      <c r="Q515">
        <f>YEAR(orders[[#This Row],[OrderDate]])</f>
        <v>1996</v>
      </c>
    </row>
    <row r="516" spans="1:17" x14ac:dyDescent="0.3">
      <c r="A516">
        <v>10762</v>
      </c>
      <c r="B516" t="s">
        <v>217</v>
      </c>
      <c r="C516">
        <v>3</v>
      </c>
      <c r="D516" s="2">
        <v>35066</v>
      </c>
      <c r="E516" s="2">
        <v>35094</v>
      </c>
      <c r="F516" s="2">
        <v>35073</v>
      </c>
      <c r="G516">
        <v>1</v>
      </c>
      <c r="H516">
        <v>328.74</v>
      </c>
      <c r="I516" t="s">
        <v>218</v>
      </c>
      <c r="J516" t="s">
        <v>220</v>
      </c>
      <c r="K516" t="s">
        <v>221</v>
      </c>
      <c r="L516" t="s">
        <v>45</v>
      </c>
      <c r="M516" t="s">
        <v>222</v>
      </c>
      <c r="N516" t="s">
        <v>79</v>
      </c>
      <c r="O516" t="str">
        <f>TEXT(orders[[#This Row],[OrderDate]],"mmm")</f>
        <v>Jan</v>
      </c>
      <c r="P516">
        <f>MONTH(orders[[#This Row],[OrderDate]])</f>
        <v>1</v>
      </c>
      <c r="Q516">
        <f>YEAR(orders[[#This Row],[OrderDate]])</f>
        <v>1996</v>
      </c>
    </row>
    <row r="517" spans="1:17" x14ac:dyDescent="0.3">
      <c r="A517">
        <v>10763</v>
      </c>
      <c r="B517" t="s">
        <v>209</v>
      </c>
      <c r="C517">
        <v>3</v>
      </c>
      <c r="D517" s="2">
        <v>35067</v>
      </c>
      <c r="E517" s="2">
        <v>35095</v>
      </c>
      <c r="F517" s="2">
        <v>35072</v>
      </c>
      <c r="G517">
        <v>3</v>
      </c>
      <c r="H517">
        <v>37.35</v>
      </c>
      <c r="I517" t="s">
        <v>210</v>
      </c>
      <c r="J517" t="s">
        <v>213</v>
      </c>
      <c r="K517" t="s">
        <v>214</v>
      </c>
      <c r="L517" t="s">
        <v>45</v>
      </c>
      <c r="M517" t="s">
        <v>215</v>
      </c>
      <c r="N517" t="s">
        <v>95</v>
      </c>
      <c r="O517" t="str">
        <f>TEXT(orders[[#This Row],[OrderDate]],"mmm")</f>
        <v>Jan</v>
      </c>
      <c r="P517">
        <f>MONTH(orders[[#This Row],[OrderDate]])</f>
        <v>1</v>
      </c>
      <c r="Q517">
        <f>YEAR(orders[[#This Row],[OrderDate]])</f>
        <v>1996</v>
      </c>
    </row>
    <row r="518" spans="1:17" x14ac:dyDescent="0.3">
      <c r="A518">
        <v>10764</v>
      </c>
      <c r="B518" t="s">
        <v>187</v>
      </c>
      <c r="C518">
        <v>6</v>
      </c>
      <c r="D518" s="2">
        <v>35067</v>
      </c>
      <c r="E518" s="2">
        <v>35095</v>
      </c>
      <c r="F518" s="2">
        <v>35072</v>
      </c>
      <c r="G518">
        <v>3</v>
      </c>
      <c r="H518">
        <v>145.44999999999999</v>
      </c>
      <c r="I518" t="s">
        <v>188</v>
      </c>
      <c r="J518" t="s">
        <v>191</v>
      </c>
      <c r="K518" t="s">
        <v>192</v>
      </c>
      <c r="L518" t="s">
        <v>45</v>
      </c>
      <c r="M518" t="s">
        <v>193</v>
      </c>
      <c r="N518" t="s">
        <v>194</v>
      </c>
      <c r="O518" t="str">
        <f>TEXT(orders[[#This Row],[OrderDate]],"mmm")</f>
        <v>Jan</v>
      </c>
      <c r="P518">
        <f>MONTH(orders[[#This Row],[OrderDate]])</f>
        <v>1</v>
      </c>
      <c r="Q518">
        <f>YEAR(orders[[#This Row],[OrderDate]])</f>
        <v>1996</v>
      </c>
    </row>
    <row r="519" spans="1:17" x14ac:dyDescent="0.3">
      <c r="A519">
        <v>10765</v>
      </c>
      <c r="B519" t="s">
        <v>498</v>
      </c>
      <c r="C519">
        <v>3</v>
      </c>
      <c r="D519" s="2">
        <v>35068</v>
      </c>
      <c r="E519" s="2">
        <v>35096</v>
      </c>
      <c r="F519" s="2">
        <v>35073</v>
      </c>
      <c r="G519">
        <v>3</v>
      </c>
      <c r="H519">
        <v>42.74</v>
      </c>
      <c r="I519" t="s">
        <v>499</v>
      </c>
      <c r="J519" t="s">
        <v>501</v>
      </c>
      <c r="K519" t="s">
        <v>502</v>
      </c>
      <c r="L519" t="s">
        <v>45</v>
      </c>
      <c r="M519" t="s">
        <v>503</v>
      </c>
      <c r="N519" t="s">
        <v>47</v>
      </c>
      <c r="O519" t="str">
        <f>TEXT(orders[[#This Row],[OrderDate]],"mmm")</f>
        <v>Jan</v>
      </c>
      <c r="P519">
        <f>MONTH(orders[[#This Row],[OrderDate]])</f>
        <v>1</v>
      </c>
      <c r="Q519">
        <f>YEAR(orders[[#This Row],[OrderDate]])</f>
        <v>1996</v>
      </c>
    </row>
    <row r="520" spans="1:17" x14ac:dyDescent="0.3">
      <c r="A520">
        <v>10766</v>
      </c>
      <c r="B520" t="s">
        <v>453</v>
      </c>
      <c r="C520">
        <v>4</v>
      </c>
      <c r="D520" s="2">
        <v>35069</v>
      </c>
      <c r="E520" s="2">
        <v>35097</v>
      </c>
      <c r="F520" s="2">
        <v>35073</v>
      </c>
      <c r="G520">
        <v>1</v>
      </c>
      <c r="H520">
        <v>157.55000000000001</v>
      </c>
      <c r="I520" t="s">
        <v>454</v>
      </c>
      <c r="J520" t="s">
        <v>456</v>
      </c>
      <c r="K520" t="s">
        <v>457</v>
      </c>
      <c r="L520" t="s">
        <v>45</v>
      </c>
      <c r="M520" t="s">
        <v>458</v>
      </c>
      <c r="N520" t="s">
        <v>47</v>
      </c>
      <c r="O520" t="str">
        <f>TEXT(orders[[#This Row],[OrderDate]],"mmm")</f>
        <v>Jan</v>
      </c>
      <c r="P520">
        <f>MONTH(orders[[#This Row],[OrderDate]])</f>
        <v>1</v>
      </c>
      <c r="Q520">
        <f>YEAR(orders[[#This Row],[OrderDate]])</f>
        <v>1996</v>
      </c>
    </row>
    <row r="521" spans="1:17" x14ac:dyDescent="0.3">
      <c r="A521">
        <v>10767</v>
      </c>
      <c r="B521" t="s">
        <v>589</v>
      </c>
      <c r="C521">
        <v>4</v>
      </c>
      <c r="D521" s="2">
        <v>35069</v>
      </c>
      <c r="E521" s="2">
        <v>35097</v>
      </c>
      <c r="F521" s="2">
        <v>35079</v>
      </c>
      <c r="G521">
        <v>3</v>
      </c>
      <c r="H521">
        <v>1.59</v>
      </c>
      <c r="I521" t="s">
        <v>590</v>
      </c>
      <c r="J521" t="s">
        <v>592</v>
      </c>
      <c r="K521" t="s">
        <v>593</v>
      </c>
      <c r="L521" t="s">
        <v>45</v>
      </c>
      <c r="M521" t="s">
        <v>594</v>
      </c>
      <c r="N521" t="s">
        <v>417</v>
      </c>
      <c r="O521" t="str">
        <f>TEXT(orders[[#This Row],[OrderDate]],"mmm")</f>
        <v>Jan</v>
      </c>
      <c r="P521">
        <f>MONTH(orders[[#This Row],[OrderDate]])</f>
        <v>1</v>
      </c>
      <c r="Q521">
        <f>YEAR(orders[[#This Row],[OrderDate]])</f>
        <v>1996</v>
      </c>
    </row>
    <row r="522" spans="1:17" x14ac:dyDescent="0.3">
      <c r="A522">
        <v>10768</v>
      </c>
      <c r="B522" t="s">
        <v>64</v>
      </c>
      <c r="C522">
        <v>3</v>
      </c>
      <c r="D522" s="2">
        <v>35072</v>
      </c>
      <c r="E522" s="2">
        <v>35100</v>
      </c>
      <c r="F522" s="2">
        <v>35079</v>
      </c>
      <c r="G522">
        <v>2</v>
      </c>
      <c r="H522">
        <v>146.32</v>
      </c>
      <c r="I522" t="s">
        <v>65</v>
      </c>
      <c r="J522" t="s">
        <v>795</v>
      </c>
      <c r="K522" t="s">
        <v>796</v>
      </c>
      <c r="L522" t="s">
        <v>797</v>
      </c>
      <c r="M522" t="s">
        <v>798</v>
      </c>
      <c r="N522" t="s">
        <v>70</v>
      </c>
      <c r="O522" t="str">
        <f>TEXT(orders[[#This Row],[OrderDate]],"mmm")</f>
        <v>Jan</v>
      </c>
      <c r="P522">
        <f>MONTH(orders[[#This Row],[OrderDate]])</f>
        <v>1</v>
      </c>
      <c r="Q522">
        <f>YEAR(orders[[#This Row],[OrderDate]])</f>
        <v>1996</v>
      </c>
    </row>
    <row r="523" spans="1:17" x14ac:dyDescent="0.3">
      <c r="A523">
        <v>10769</v>
      </c>
      <c r="B523" t="s">
        <v>635</v>
      </c>
      <c r="C523">
        <v>3</v>
      </c>
      <c r="D523" s="2">
        <v>35072</v>
      </c>
      <c r="E523" s="2">
        <v>35100</v>
      </c>
      <c r="F523" s="2">
        <v>35076</v>
      </c>
      <c r="G523">
        <v>1</v>
      </c>
      <c r="H523">
        <v>65.06</v>
      </c>
      <c r="I523" t="s">
        <v>636</v>
      </c>
      <c r="J523" t="s">
        <v>638</v>
      </c>
      <c r="K523" t="s">
        <v>639</v>
      </c>
      <c r="L523" t="s">
        <v>45</v>
      </c>
      <c r="M523" t="s">
        <v>640</v>
      </c>
      <c r="N523" t="s">
        <v>573</v>
      </c>
      <c r="O523" t="str">
        <f>TEXT(orders[[#This Row],[OrderDate]],"mmm")</f>
        <v>Jan</v>
      </c>
      <c r="P523">
        <f>MONTH(orders[[#This Row],[OrderDate]])</f>
        <v>1</v>
      </c>
      <c r="Q523">
        <f>YEAR(orders[[#This Row],[OrderDate]])</f>
        <v>1996</v>
      </c>
    </row>
    <row r="524" spans="1:17" x14ac:dyDescent="0.3">
      <c r="A524">
        <v>10770</v>
      </c>
      <c r="B524" t="s">
        <v>291</v>
      </c>
      <c r="C524">
        <v>8</v>
      </c>
      <c r="D524" s="2">
        <v>35073</v>
      </c>
      <c r="E524" s="2">
        <v>35101</v>
      </c>
      <c r="F524" s="2">
        <v>35081</v>
      </c>
      <c r="G524">
        <v>3</v>
      </c>
      <c r="H524">
        <v>5.32</v>
      </c>
      <c r="I524" t="s">
        <v>292</v>
      </c>
      <c r="J524" t="s">
        <v>294</v>
      </c>
      <c r="K524" t="s">
        <v>295</v>
      </c>
      <c r="L524" t="s">
        <v>296</v>
      </c>
      <c r="M524" t="s">
        <v>297</v>
      </c>
      <c r="N524" t="s">
        <v>159</v>
      </c>
      <c r="O524" t="str">
        <f>TEXT(orders[[#This Row],[OrderDate]],"mmm")</f>
        <v>Jan</v>
      </c>
      <c r="P524">
        <f>MONTH(orders[[#This Row],[OrderDate]])</f>
        <v>1</v>
      </c>
      <c r="Q524">
        <f>YEAR(orders[[#This Row],[OrderDate]])</f>
        <v>1996</v>
      </c>
    </row>
    <row r="525" spans="1:17" x14ac:dyDescent="0.3">
      <c r="A525">
        <v>10771</v>
      </c>
      <c r="B525" t="s">
        <v>187</v>
      </c>
      <c r="C525">
        <v>9</v>
      </c>
      <c r="D525" s="2">
        <v>35074</v>
      </c>
      <c r="E525" s="2">
        <v>35102</v>
      </c>
      <c r="F525" s="2">
        <v>35097</v>
      </c>
      <c r="G525">
        <v>2</v>
      </c>
      <c r="H525">
        <v>11.19</v>
      </c>
      <c r="I525" t="s">
        <v>188</v>
      </c>
      <c r="J525" t="s">
        <v>191</v>
      </c>
      <c r="K525" t="s">
        <v>192</v>
      </c>
      <c r="L525" t="s">
        <v>45</v>
      </c>
      <c r="M525" t="s">
        <v>193</v>
      </c>
      <c r="N525" t="s">
        <v>194</v>
      </c>
      <c r="O525" t="str">
        <f>TEXT(orders[[#This Row],[OrderDate]],"mmm")</f>
        <v>Jan</v>
      </c>
      <c r="P525">
        <f>MONTH(orders[[#This Row],[OrderDate]])</f>
        <v>1</v>
      </c>
      <c r="Q525">
        <f>YEAR(orders[[#This Row],[OrderDate]])</f>
        <v>1996</v>
      </c>
    </row>
    <row r="526" spans="1:17" x14ac:dyDescent="0.3">
      <c r="A526">
        <v>10772</v>
      </c>
      <c r="B526" t="s">
        <v>366</v>
      </c>
      <c r="C526">
        <v>3</v>
      </c>
      <c r="D526" s="2">
        <v>35074</v>
      </c>
      <c r="E526" s="2">
        <v>35102</v>
      </c>
      <c r="F526" s="2">
        <v>35083</v>
      </c>
      <c r="G526">
        <v>2</v>
      </c>
      <c r="H526">
        <v>91.28</v>
      </c>
      <c r="I526" t="s">
        <v>367</v>
      </c>
      <c r="J526" t="s">
        <v>369</v>
      </c>
      <c r="K526" t="s">
        <v>370</v>
      </c>
      <c r="L526" t="s">
        <v>45</v>
      </c>
      <c r="M526" t="s">
        <v>371</v>
      </c>
      <c r="N526" t="s">
        <v>47</v>
      </c>
      <c r="O526" t="str">
        <f>TEXT(orders[[#This Row],[OrderDate]],"mmm")</f>
        <v>Jan</v>
      </c>
      <c r="P526">
        <f>MONTH(orders[[#This Row],[OrderDate]])</f>
        <v>1</v>
      </c>
      <c r="Q526">
        <f>YEAR(orders[[#This Row],[OrderDate]])</f>
        <v>1996</v>
      </c>
    </row>
    <row r="527" spans="1:17" x14ac:dyDescent="0.3">
      <c r="A527">
        <v>10773</v>
      </c>
      <c r="B527" t="s">
        <v>187</v>
      </c>
      <c r="C527">
        <v>1</v>
      </c>
      <c r="D527" s="2">
        <v>35075</v>
      </c>
      <c r="E527" s="2">
        <v>35103</v>
      </c>
      <c r="F527" s="2">
        <v>35080</v>
      </c>
      <c r="G527">
        <v>3</v>
      </c>
      <c r="H527">
        <v>96.43</v>
      </c>
      <c r="I527" t="s">
        <v>188</v>
      </c>
      <c r="J527" t="s">
        <v>191</v>
      </c>
      <c r="K527" t="s">
        <v>192</v>
      </c>
      <c r="L527" t="s">
        <v>45</v>
      </c>
      <c r="M527" t="s">
        <v>193</v>
      </c>
      <c r="N527" t="s">
        <v>194</v>
      </c>
      <c r="O527" t="str">
        <f>TEXT(orders[[#This Row],[OrderDate]],"mmm")</f>
        <v>Jan</v>
      </c>
      <c r="P527">
        <f>MONTH(orders[[#This Row],[OrderDate]])</f>
        <v>1</v>
      </c>
      <c r="Q527">
        <f>YEAR(orders[[#This Row],[OrderDate]])</f>
        <v>1996</v>
      </c>
    </row>
    <row r="528" spans="1:17" x14ac:dyDescent="0.3">
      <c r="A528">
        <v>10774</v>
      </c>
      <c r="B528" t="s">
        <v>217</v>
      </c>
      <c r="C528">
        <v>4</v>
      </c>
      <c r="D528" s="2">
        <v>35075</v>
      </c>
      <c r="E528" s="2">
        <v>35089</v>
      </c>
      <c r="F528" s="2">
        <v>35076</v>
      </c>
      <c r="G528">
        <v>1</v>
      </c>
      <c r="H528">
        <v>48.2</v>
      </c>
      <c r="I528" t="s">
        <v>218</v>
      </c>
      <c r="J528" t="s">
        <v>220</v>
      </c>
      <c r="K528" t="s">
        <v>221</v>
      </c>
      <c r="L528" t="s">
        <v>45</v>
      </c>
      <c r="M528" t="s">
        <v>222</v>
      </c>
      <c r="N528" t="s">
        <v>79</v>
      </c>
      <c r="O528" t="str">
        <f>TEXT(orders[[#This Row],[OrderDate]],"mmm")</f>
        <v>Jan</v>
      </c>
      <c r="P528">
        <f>MONTH(orders[[#This Row],[OrderDate]])</f>
        <v>1</v>
      </c>
      <c r="Q528">
        <f>YEAR(orders[[#This Row],[OrderDate]])</f>
        <v>1996</v>
      </c>
    </row>
    <row r="529" spans="1:17" x14ac:dyDescent="0.3">
      <c r="A529">
        <v>10775</v>
      </c>
      <c r="B529" t="s">
        <v>602</v>
      </c>
      <c r="C529">
        <v>7</v>
      </c>
      <c r="D529" s="2">
        <v>35076</v>
      </c>
      <c r="E529" s="2">
        <v>35104</v>
      </c>
      <c r="F529" s="2">
        <v>35090</v>
      </c>
      <c r="G529">
        <v>1</v>
      </c>
      <c r="H529">
        <v>20.25</v>
      </c>
      <c r="I529" t="s">
        <v>603</v>
      </c>
      <c r="J529" t="s">
        <v>605</v>
      </c>
      <c r="K529" t="s">
        <v>606</v>
      </c>
      <c r="L529" t="s">
        <v>607</v>
      </c>
      <c r="M529" t="s">
        <v>608</v>
      </c>
      <c r="N529" t="s">
        <v>280</v>
      </c>
      <c r="O529" t="str">
        <f>TEXT(orders[[#This Row],[OrderDate]],"mmm")</f>
        <v>Jan</v>
      </c>
      <c r="P529">
        <f>MONTH(orders[[#This Row],[OrderDate]])</f>
        <v>1</v>
      </c>
      <c r="Q529">
        <f>YEAR(orders[[#This Row],[OrderDate]])</f>
        <v>1996</v>
      </c>
    </row>
    <row r="530" spans="1:17" x14ac:dyDescent="0.3">
      <c r="A530">
        <v>10776</v>
      </c>
      <c r="B530" t="s">
        <v>187</v>
      </c>
      <c r="C530">
        <v>1</v>
      </c>
      <c r="D530" s="2">
        <v>35079</v>
      </c>
      <c r="E530" s="2">
        <v>35107</v>
      </c>
      <c r="F530" s="2">
        <v>35082</v>
      </c>
      <c r="G530">
        <v>3</v>
      </c>
      <c r="H530">
        <v>351.53</v>
      </c>
      <c r="I530" t="s">
        <v>188</v>
      </c>
      <c r="J530" t="s">
        <v>191</v>
      </c>
      <c r="K530" t="s">
        <v>192</v>
      </c>
      <c r="L530" t="s">
        <v>45</v>
      </c>
      <c r="M530" t="s">
        <v>193</v>
      </c>
      <c r="N530" t="s">
        <v>194</v>
      </c>
      <c r="O530" t="str">
        <f>TEXT(orders[[#This Row],[OrderDate]],"mmm")</f>
        <v>Jan</v>
      </c>
      <c r="P530">
        <f>MONTH(orders[[#This Row],[OrderDate]])</f>
        <v>1</v>
      </c>
      <c r="Q530">
        <f>YEAR(orders[[#This Row],[OrderDate]])</f>
        <v>1996</v>
      </c>
    </row>
    <row r="531" spans="1:17" x14ac:dyDescent="0.3">
      <c r="A531">
        <v>10777</v>
      </c>
      <c r="B531" t="s">
        <v>266</v>
      </c>
      <c r="C531">
        <v>7</v>
      </c>
      <c r="D531" s="2">
        <v>35079</v>
      </c>
      <c r="E531" s="2">
        <v>35093</v>
      </c>
      <c r="F531" s="2">
        <v>35116</v>
      </c>
      <c r="G531">
        <v>2</v>
      </c>
      <c r="H531">
        <v>3.01</v>
      </c>
      <c r="I531" t="s">
        <v>267</v>
      </c>
      <c r="J531" t="s">
        <v>269</v>
      </c>
      <c r="K531" t="s">
        <v>270</v>
      </c>
      <c r="L531" t="s">
        <v>157</v>
      </c>
      <c r="M531" t="s">
        <v>271</v>
      </c>
      <c r="N531" t="s">
        <v>159</v>
      </c>
      <c r="O531" t="str">
        <f>TEXT(orders[[#This Row],[OrderDate]],"mmm")</f>
        <v>Jan</v>
      </c>
      <c r="P531">
        <f>MONTH(orders[[#This Row],[OrderDate]])</f>
        <v>1</v>
      </c>
      <c r="Q531">
        <f>YEAR(orders[[#This Row],[OrderDate]])</f>
        <v>1996</v>
      </c>
    </row>
    <row r="532" spans="1:17" x14ac:dyDescent="0.3">
      <c r="A532">
        <v>10778</v>
      </c>
      <c r="B532" t="s">
        <v>72</v>
      </c>
      <c r="C532">
        <v>3</v>
      </c>
      <c r="D532" s="2">
        <v>35080</v>
      </c>
      <c r="E532" s="2">
        <v>35108</v>
      </c>
      <c r="F532" s="2">
        <v>35088</v>
      </c>
      <c r="G532">
        <v>1</v>
      </c>
      <c r="H532">
        <v>6.79</v>
      </c>
      <c r="I532" t="s">
        <v>73</v>
      </c>
      <c r="J532" t="s">
        <v>76</v>
      </c>
      <c r="K532" t="s">
        <v>77</v>
      </c>
      <c r="L532" t="s">
        <v>45</v>
      </c>
      <c r="M532" t="s">
        <v>78</v>
      </c>
      <c r="N532" t="s">
        <v>79</v>
      </c>
      <c r="O532" t="str">
        <f>TEXT(orders[[#This Row],[OrderDate]],"mmm")</f>
        <v>Jan</v>
      </c>
      <c r="P532">
        <f>MONTH(orders[[#This Row],[OrderDate]])</f>
        <v>1</v>
      </c>
      <c r="Q532">
        <f>YEAR(orders[[#This Row],[OrderDate]])</f>
        <v>1996</v>
      </c>
    </row>
    <row r="533" spans="1:17" x14ac:dyDescent="0.3">
      <c r="A533">
        <v>10779</v>
      </c>
      <c r="B533" t="s">
        <v>427</v>
      </c>
      <c r="C533">
        <v>3</v>
      </c>
      <c r="D533" s="2">
        <v>35080</v>
      </c>
      <c r="E533" s="2">
        <v>35108</v>
      </c>
      <c r="F533" s="2">
        <v>35109</v>
      </c>
      <c r="G533">
        <v>2</v>
      </c>
      <c r="H533">
        <v>58.13</v>
      </c>
      <c r="I533" t="s">
        <v>428</v>
      </c>
      <c r="J533" t="s">
        <v>430</v>
      </c>
      <c r="K533" t="s">
        <v>431</v>
      </c>
      <c r="L533" t="s">
        <v>45</v>
      </c>
      <c r="M533" t="s">
        <v>432</v>
      </c>
      <c r="N533" t="s">
        <v>47</v>
      </c>
      <c r="O533" t="str">
        <f>TEXT(orders[[#This Row],[OrderDate]],"mmm")</f>
        <v>Jan</v>
      </c>
      <c r="P533">
        <f>MONTH(orders[[#This Row],[OrderDate]])</f>
        <v>1</v>
      </c>
      <c r="Q533">
        <f>YEAR(orders[[#This Row],[OrderDate]])</f>
        <v>1996</v>
      </c>
    </row>
    <row r="534" spans="1:17" x14ac:dyDescent="0.3">
      <c r="A534">
        <v>10780</v>
      </c>
      <c r="B534" t="s">
        <v>381</v>
      </c>
      <c r="C534">
        <v>2</v>
      </c>
      <c r="D534" s="2">
        <v>35080</v>
      </c>
      <c r="E534" s="2">
        <v>35094</v>
      </c>
      <c r="F534" s="2">
        <v>35089</v>
      </c>
      <c r="G534">
        <v>1</v>
      </c>
      <c r="H534">
        <v>42.13</v>
      </c>
      <c r="I534" t="s">
        <v>382</v>
      </c>
      <c r="J534" t="s">
        <v>384</v>
      </c>
      <c r="K534" t="s">
        <v>385</v>
      </c>
      <c r="L534" t="s">
        <v>386</v>
      </c>
      <c r="M534" t="s">
        <v>387</v>
      </c>
      <c r="N534" t="s">
        <v>289</v>
      </c>
      <c r="O534" t="str">
        <f>TEXT(orders[[#This Row],[OrderDate]],"mmm")</f>
        <v>Jan</v>
      </c>
      <c r="P534">
        <f>MONTH(orders[[#This Row],[OrderDate]])</f>
        <v>1</v>
      </c>
      <c r="Q534">
        <f>YEAR(orders[[#This Row],[OrderDate]])</f>
        <v>1996</v>
      </c>
    </row>
    <row r="535" spans="1:17" x14ac:dyDescent="0.3">
      <c r="A535">
        <v>10781</v>
      </c>
      <c r="B535" t="s">
        <v>663</v>
      </c>
      <c r="C535">
        <v>2</v>
      </c>
      <c r="D535" s="2">
        <v>35081</v>
      </c>
      <c r="E535" s="2">
        <v>35109</v>
      </c>
      <c r="F535" s="2">
        <v>35083</v>
      </c>
      <c r="G535">
        <v>3</v>
      </c>
      <c r="H535">
        <v>73.16</v>
      </c>
      <c r="I535" t="s">
        <v>664</v>
      </c>
      <c r="J535" t="s">
        <v>666</v>
      </c>
      <c r="K535" t="s">
        <v>667</v>
      </c>
      <c r="L535" t="s">
        <v>45</v>
      </c>
      <c r="M535" t="s">
        <v>668</v>
      </c>
      <c r="N535" t="s">
        <v>669</v>
      </c>
      <c r="O535" t="str">
        <f>TEXT(orders[[#This Row],[OrderDate]],"mmm")</f>
        <v>Jan</v>
      </c>
      <c r="P535">
        <f>MONTH(orders[[#This Row],[OrderDate]])</f>
        <v>1</v>
      </c>
      <c r="Q535">
        <f>YEAR(orders[[#This Row],[OrderDate]])</f>
        <v>1996</v>
      </c>
    </row>
    <row r="536" spans="1:17" x14ac:dyDescent="0.3">
      <c r="A536">
        <v>10782</v>
      </c>
      <c r="B536" t="s">
        <v>128</v>
      </c>
      <c r="C536">
        <v>9</v>
      </c>
      <c r="D536" s="2">
        <v>35081</v>
      </c>
      <c r="E536" s="2">
        <v>35109</v>
      </c>
      <c r="F536" s="2">
        <v>35086</v>
      </c>
      <c r="G536">
        <v>3</v>
      </c>
      <c r="H536">
        <v>1.1000000000000001</v>
      </c>
      <c r="I536" t="s">
        <v>129</v>
      </c>
      <c r="J536" t="s">
        <v>132</v>
      </c>
      <c r="K536" t="s">
        <v>133</v>
      </c>
      <c r="L536" t="s">
        <v>45</v>
      </c>
      <c r="M536" t="s">
        <v>134</v>
      </c>
      <c r="N536" t="s">
        <v>135</v>
      </c>
      <c r="O536" t="str">
        <f>TEXT(orders[[#This Row],[OrderDate]],"mmm")</f>
        <v>Jan</v>
      </c>
      <c r="P536">
        <f>MONTH(orders[[#This Row],[OrderDate]])</f>
        <v>1</v>
      </c>
      <c r="Q536">
        <f>YEAR(orders[[#This Row],[OrderDate]])</f>
        <v>1996</v>
      </c>
    </row>
    <row r="537" spans="1:17" x14ac:dyDescent="0.3">
      <c r="A537">
        <v>10783</v>
      </c>
      <c r="B537" t="s">
        <v>291</v>
      </c>
      <c r="C537">
        <v>4</v>
      </c>
      <c r="D537" s="2">
        <v>35082</v>
      </c>
      <c r="E537" s="2">
        <v>35110</v>
      </c>
      <c r="F537" s="2">
        <v>35083</v>
      </c>
      <c r="G537">
        <v>2</v>
      </c>
      <c r="H537">
        <v>124.98</v>
      </c>
      <c r="I537" t="s">
        <v>292</v>
      </c>
      <c r="J537" t="s">
        <v>294</v>
      </c>
      <c r="K537" t="s">
        <v>295</v>
      </c>
      <c r="L537" t="s">
        <v>296</v>
      </c>
      <c r="M537" t="s">
        <v>297</v>
      </c>
      <c r="N537" t="s">
        <v>159</v>
      </c>
      <c r="O537" t="str">
        <f>TEXT(orders[[#This Row],[OrderDate]],"mmm")</f>
        <v>Jan</v>
      </c>
      <c r="P537">
        <f>MONTH(orders[[#This Row],[OrderDate]])</f>
        <v>1</v>
      </c>
      <c r="Q537">
        <f>YEAR(orders[[#This Row],[OrderDate]])</f>
        <v>1996</v>
      </c>
    </row>
    <row r="538" spans="1:17" x14ac:dyDescent="0.3">
      <c r="A538">
        <v>10784</v>
      </c>
      <c r="B538" t="s">
        <v>404</v>
      </c>
      <c r="C538">
        <v>4</v>
      </c>
      <c r="D538" s="2">
        <v>35082</v>
      </c>
      <c r="E538" s="2">
        <v>35110</v>
      </c>
      <c r="F538" s="2">
        <v>35086</v>
      </c>
      <c r="G538">
        <v>3</v>
      </c>
      <c r="H538">
        <v>70.09</v>
      </c>
      <c r="I538" t="s">
        <v>405</v>
      </c>
      <c r="J538" t="s">
        <v>407</v>
      </c>
      <c r="K538" t="s">
        <v>408</v>
      </c>
      <c r="L538" t="s">
        <v>45</v>
      </c>
      <c r="M538" t="s">
        <v>409</v>
      </c>
      <c r="N538" t="s">
        <v>242</v>
      </c>
      <c r="O538" t="str">
        <f>TEXT(orders[[#This Row],[OrderDate]],"mmm")</f>
        <v>Jan</v>
      </c>
      <c r="P538">
        <f>MONTH(orders[[#This Row],[OrderDate]])</f>
        <v>1</v>
      </c>
      <c r="Q538">
        <f>YEAR(orders[[#This Row],[OrderDate]])</f>
        <v>1996</v>
      </c>
    </row>
    <row r="539" spans="1:17" x14ac:dyDescent="0.3">
      <c r="A539">
        <v>10785</v>
      </c>
      <c r="B539" t="s">
        <v>282</v>
      </c>
      <c r="C539">
        <v>1</v>
      </c>
      <c r="D539" s="2">
        <v>35082</v>
      </c>
      <c r="E539" s="2">
        <v>35110</v>
      </c>
      <c r="F539" s="2">
        <v>35088</v>
      </c>
      <c r="G539">
        <v>3</v>
      </c>
      <c r="H539">
        <v>1.51</v>
      </c>
      <c r="I539" t="s">
        <v>283</v>
      </c>
      <c r="J539" t="s">
        <v>285</v>
      </c>
      <c r="K539" t="s">
        <v>286</v>
      </c>
      <c r="L539" t="s">
        <v>287</v>
      </c>
      <c r="M539" t="s">
        <v>288</v>
      </c>
      <c r="N539" t="s">
        <v>289</v>
      </c>
      <c r="O539" t="str">
        <f>TEXT(orders[[#This Row],[OrderDate]],"mmm")</f>
        <v>Jan</v>
      </c>
      <c r="P539">
        <f>MONTH(orders[[#This Row],[OrderDate]])</f>
        <v>1</v>
      </c>
      <c r="Q539">
        <f>YEAR(orders[[#This Row],[OrderDate]])</f>
        <v>1996</v>
      </c>
    </row>
    <row r="540" spans="1:17" x14ac:dyDescent="0.3">
      <c r="A540">
        <v>10786</v>
      </c>
      <c r="B540" t="s">
        <v>492</v>
      </c>
      <c r="C540">
        <v>8</v>
      </c>
      <c r="D540" s="2">
        <v>35083</v>
      </c>
      <c r="E540" s="2">
        <v>35111</v>
      </c>
      <c r="F540" s="2">
        <v>35087</v>
      </c>
      <c r="G540">
        <v>1</v>
      </c>
      <c r="H540">
        <v>110.87</v>
      </c>
      <c r="I540" t="s">
        <v>493</v>
      </c>
      <c r="J540" t="s">
        <v>495</v>
      </c>
      <c r="K540" t="s">
        <v>156</v>
      </c>
      <c r="L540" t="s">
        <v>157</v>
      </c>
      <c r="M540" t="s">
        <v>496</v>
      </c>
      <c r="N540" t="s">
        <v>159</v>
      </c>
      <c r="O540" t="str">
        <f>TEXT(orders[[#This Row],[OrderDate]],"mmm")</f>
        <v>Jan</v>
      </c>
      <c r="P540">
        <f>MONTH(orders[[#This Row],[OrderDate]])</f>
        <v>1</v>
      </c>
      <c r="Q540">
        <f>YEAR(orders[[#This Row],[OrderDate]])</f>
        <v>1996</v>
      </c>
    </row>
    <row r="541" spans="1:17" x14ac:dyDescent="0.3">
      <c r="A541">
        <v>10787</v>
      </c>
      <c r="B541" t="s">
        <v>344</v>
      </c>
      <c r="C541">
        <v>2</v>
      </c>
      <c r="D541" s="2">
        <v>35083</v>
      </c>
      <c r="E541" s="2">
        <v>35097</v>
      </c>
      <c r="F541" s="2">
        <v>35090</v>
      </c>
      <c r="G541">
        <v>1</v>
      </c>
      <c r="H541">
        <v>249.93</v>
      </c>
      <c r="I541" t="s">
        <v>345</v>
      </c>
      <c r="J541" t="s">
        <v>347</v>
      </c>
      <c r="K541" t="s">
        <v>348</v>
      </c>
      <c r="L541" t="s">
        <v>45</v>
      </c>
      <c r="M541" t="s">
        <v>349</v>
      </c>
      <c r="N541" t="s">
        <v>95</v>
      </c>
      <c r="O541" t="str">
        <f>TEXT(orders[[#This Row],[OrderDate]],"mmm")</f>
        <v>Jan</v>
      </c>
      <c r="P541">
        <f>MONTH(orders[[#This Row],[OrderDate]])</f>
        <v>1</v>
      </c>
      <c r="Q541">
        <f>YEAR(orders[[#This Row],[OrderDate]])</f>
        <v>1996</v>
      </c>
    </row>
    <row r="542" spans="1:17" x14ac:dyDescent="0.3">
      <c r="A542">
        <v>10788</v>
      </c>
      <c r="B542" t="s">
        <v>498</v>
      </c>
      <c r="C542">
        <v>1</v>
      </c>
      <c r="D542" s="2">
        <v>35086</v>
      </c>
      <c r="E542" s="2">
        <v>35114</v>
      </c>
      <c r="F542" s="2">
        <v>35114</v>
      </c>
      <c r="G542">
        <v>2</v>
      </c>
      <c r="H542">
        <v>42.7</v>
      </c>
      <c r="I542" t="s">
        <v>499</v>
      </c>
      <c r="J542" t="s">
        <v>501</v>
      </c>
      <c r="K542" t="s">
        <v>502</v>
      </c>
      <c r="L542" t="s">
        <v>45</v>
      </c>
      <c r="M542" t="s">
        <v>503</v>
      </c>
      <c r="N542" t="s">
        <v>47</v>
      </c>
      <c r="O542" t="str">
        <f>TEXT(orders[[#This Row],[OrderDate]],"mmm")</f>
        <v>Jan</v>
      </c>
      <c r="P542">
        <f>MONTH(orders[[#This Row],[OrderDate]])</f>
        <v>1</v>
      </c>
      <c r="Q542">
        <f>YEAR(orders[[#This Row],[OrderDate]])</f>
        <v>1996</v>
      </c>
    </row>
    <row r="543" spans="1:17" x14ac:dyDescent="0.3">
      <c r="A543">
        <v>10789</v>
      </c>
      <c r="B543" t="s">
        <v>209</v>
      </c>
      <c r="C543">
        <v>1</v>
      </c>
      <c r="D543" s="2">
        <v>35086</v>
      </c>
      <c r="E543" s="2">
        <v>35114</v>
      </c>
      <c r="F543" s="2">
        <v>35095</v>
      </c>
      <c r="G543">
        <v>2</v>
      </c>
      <c r="H543">
        <v>100.6</v>
      </c>
      <c r="I543" t="s">
        <v>210</v>
      </c>
      <c r="J543" t="s">
        <v>213</v>
      </c>
      <c r="K543" t="s">
        <v>214</v>
      </c>
      <c r="L543" t="s">
        <v>45</v>
      </c>
      <c r="M543" t="s">
        <v>215</v>
      </c>
      <c r="N543" t="s">
        <v>95</v>
      </c>
      <c r="O543" t="str">
        <f>TEXT(orders[[#This Row],[OrderDate]],"mmm")</f>
        <v>Jan</v>
      </c>
      <c r="P543">
        <f>MONTH(orders[[#This Row],[OrderDate]])</f>
        <v>1</v>
      </c>
      <c r="Q543">
        <f>YEAR(orders[[#This Row],[OrderDate]])</f>
        <v>1996</v>
      </c>
    </row>
    <row r="544" spans="1:17" x14ac:dyDescent="0.3">
      <c r="A544">
        <v>10790</v>
      </c>
      <c r="B544" t="s">
        <v>266</v>
      </c>
      <c r="C544">
        <v>6</v>
      </c>
      <c r="D544" s="2">
        <v>35086</v>
      </c>
      <c r="E544" s="2">
        <v>35114</v>
      </c>
      <c r="F544" s="2">
        <v>35090</v>
      </c>
      <c r="G544">
        <v>1</v>
      </c>
      <c r="H544">
        <v>28.23</v>
      </c>
      <c r="I544" t="s">
        <v>267</v>
      </c>
      <c r="J544" t="s">
        <v>269</v>
      </c>
      <c r="K544" t="s">
        <v>270</v>
      </c>
      <c r="L544" t="s">
        <v>157</v>
      </c>
      <c r="M544" t="s">
        <v>271</v>
      </c>
      <c r="N544" t="s">
        <v>159</v>
      </c>
      <c r="O544" t="str">
        <f>TEXT(orders[[#This Row],[OrderDate]],"mmm")</f>
        <v>Jan</v>
      </c>
      <c r="P544">
        <f>MONTH(orders[[#This Row],[OrderDate]])</f>
        <v>1</v>
      </c>
      <c r="Q544">
        <f>YEAR(orders[[#This Row],[OrderDate]])</f>
        <v>1996</v>
      </c>
    </row>
    <row r="545" spans="1:17" x14ac:dyDescent="0.3">
      <c r="A545">
        <v>10791</v>
      </c>
      <c r="B545" t="s">
        <v>224</v>
      </c>
      <c r="C545">
        <v>6</v>
      </c>
      <c r="D545" s="2">
        <v>35087</v>
      </c>
      <c r="E545" s="2">
        <v>35115</v>
      </c>
      <c r="F545" s="2">
        <v>35096</v>
      </c>
      <c r="G545">
        <v>2</v>
      </c>
      <c r="H545">
        <v>16.850000000000001</v>
      </c>
      <c r="I545" t="s">
        <v>225</v>
      </c>
      <c r="J545" t="s">
        <v>227</v>
      </c>
      <c r="K545" t="s">
        <v>228</v>
      </c>
      <c r="L545" t="s">
        <v>45</v>
      </c>
      <c r="M545" t="s">
        <v>229</v>
      </c>
      <c r="N545" t="s">
        <v>47</v>
      </c>
      <c r="O545" t="str">
        <f>TEXT(orders[[#This Row],[OrderDate]],"mmm")</f>
        <v>Jan</v>
      </c>
      <c r="P545">
        <f>MONTH(orders[[#This Row],[OrderDate]])</f>
        <v>1</v>
      </c>
      <c r="Q545">
        <f>YEAR(orders[[#This Row],[OrderDate]])</f>
        <v>1996</v>
      </c>
    </row>
    <row r="546" spans="1:17" x14ac:dyDescent="0.3">
      <c r="A546">
        <v>10792</v>
      </c>
      <c r="B546" t="s">
        <v>693</v>
      </c>
      <c r="C546">
        <v>1</v>
      </c>
      <c r="D546" s="2">
        <v>35087</v>
      </c>
      <c r="E546" s="2">
        <v>35115</v>
      </c>
      <c r="F546" s="2">
        <v>35095</v>
      </c>
      <c r="G546">
        <v>3</v>
      </c>
      <c r="H546">
        <v>23.79</v>
      </c>
      <c r="I546" t="s">
        <v>801</v>
      </c>
      <c r="J546" t="s">
        <v>696</v>
      </c>
      <c r="K546" t="s">
        <v>697</v>
      </c>
      <c r="L546" t="s">
        <v>45</v>
      </c>
      <c r="M546" t="s">
        <v>698</v>
      </c>
      <c r="N546" t="s">
        <v>699</v>
      </c>
      <c r="O546" t="str">
        <f>TEXT(orders[[#This Row],[OrderDate]],"mmm")</f>
        <v>Jan</v>
      </c>
      <c r="P546">
        <f>MONTH(orders[[#This Row],[OrderDate]])</f>
        <v>1</v>
      </c>
      <c r="Q546">
        <f>YEAR(orders[[#This Row],[OrderDate]])</f>
        <v>1996</v>
      </c>
    </row>
    <row r="547" spans="1:17" x14ac:dyDescent="0.3">
      <c r="A547">
        <v>10793</v>
      </c>
      <c r="B547" t="s">
        <v>64</v>
      </c>
      <c r="C547">
        <v>3</v>
      </c>
      <c r="D547" s="2">
        <v>35088</v>
      </c>
      <c r="E547" s="2">
        <v>35116</v>
      </c>
      <c r="F547" s="2">
        <v>35103</v>
      </c>
      <c r="G547">
        <v>3</v>
      </c>
      <c r="H547">
        <v>4.5199999999999996</v>
      </c>
      <c r="I547" t="s">
        <v>65</v>
      </c>
      <c r="J547" t="s">
        <v>795</v>
      </c>
      <c r="K547" t="s">
        <v>796</v>
      </c>
      <c r="L547" t="s">
        <v>797</v>
      </c>
      <c r="M547" t="s">
        <v>798</v>
      </c>
      <c r="N547" t="s">
        <v>70</v>
      </c>
      <c r="O547" t="str">
        <f>TEXT(orders[[#This Row],[OrderDate]],"mmm")</f>
        <v>Jan</v>
      </c>
      <c r="P547">
        <f>MONTH(orders[[#This Row],[OrderDate]])</f>
        <v>1</v>
      </c>
      <c r="Q547">
        <f>YEAR(orders[[#This Row],[OrderDate]])</f>
        <v>1996</v>
      </c>
    </row>
    <row r="548" spans="1:17" x14ac:dyDescent="0.3">
      <c r="A548">
        <v>10794</v>
      </c>
      <c r="B548" t="s">
        <v>486</v>
      </c>
      <c r="C548">
        <v>6</v>
      </c>
      <c r="D548" s="2">
        <v>35088</v>
      </c>
      <c r="E548" s="2">
        <v>35116</v>
      </c>
      <c r="F548" s="2">
        <v>35097</v>
      </c>
      <c r="G548">
        <v>1</v>
      </c>
      <c r="H548">
        <v>21.49</v>
      </c>
      <c r="I548" t="s">
        <v>487</v>
      </c>
      <c r="J548" t="s">
        <v>489</v>
      </c>
      <c r="K548" t="s">
        <v>295</v>
      </c>
      <c r="L548" t="s">
        <v>296</v>
      </c>
      <c r="M548" t="s">
        <v>490</v>
      </c>
      <c r="N548" t="s">
        <v>159</v>
      </c>
      <c r="O548" t="str">
        <f>TEXT(orders[[#This Row],[OrderDate]],"mmm")</f>
        <v>Jan</v>
      </c>
      <c r="P548">
        <f>MONTH(orders[[#This Row],[OrderDate]])</f>
        <v>1</v>
      </c>
      <c r="Q548">
        <f>YEAR(orders[[#This Row],[OrderDate]])</f>
        <v>1996</v>
      </c>
    </row>
    <row r="549" spans="1:17" x14ac:dyDescent="0.3">
      <c r="A549">
        <v>10795</v>
      </c>
      <c r="B549" t="s">
        <v>187</v>
      </c>
      <c r="C549">
        <v>8</v>
      </c>
      <c r="D549" s="2">
        <v>35088</v>
      </c>
      <c r="E549" s="2">
        <v>35116</v>
      </c>
      <c r="F549" s="2">
        <v>35115</v>
      </c>
      <c r="G549">
        <v>2</v>
      </c>
      <c r="H549">
        <v>126.66</v>
      </c>
      <c r="I549" t="s">
        <v>188</v>
      </c>
      <c r="J549" t="s">
        <v>191</v>
      </c>
      <c r="K549" t="s">
        <v>192</v>
      </c>
      <c r="L549" t="s">
        <v>45</v>
      </c>
      <c r="M549" t="s">
        <v>193</v>
      </c>
      <c r="N549" t="s">
        <v>194</v>
      </c>
      <c r="O549" t="str">
        <f>TEXT(orders[[#This Row],[OrderDate]],"mmm")</f>
        <v>Jan</v>
      </c>
      <c r="P549">
        <f>MONTH(orders[[#This Row],[OrderDate]])</f>
        <v>1</v>
      </c>
      <c r="Q549">
        <f>YEAR(orders[[#This Row],[OrderDate]])</f>
        <v>1996</v>
      </c>
    </row>
    <row r="550" spans="1:17" x14ac:dyDescent="0.3">
      <c r="A550">
        <v>10796</v>
      </c>
      <c r="B550" t="s">
        <v>299</v>
      </c>
      <c r="C550">
        <v>3</v>
      </c>
      <c r="D550" s="2">
        <v>35089</v>
      </c>
      <c r="E550" s="2">
        <v>35117</v>
      </c>
      <c r="F550" s="2">
        <v>35109</v>
      </c>
      <c r="G550">
        <v>1</v>
      </c>
      <c r="H550">
        <v>26.52</v>
      </c>
      <c r="I550" t="s">
        <v>300</v>
      </c>
      <c r="J550" t="s">
        <v>302</v>
      </c>
      <c r="K550" t="s">
        <v>303</v>
      </c>
      <c r="L550" t="s">
        <v>304</v>
      </c>
      <c r="M550" t="s">
        <v>305</v>
      </c>
      <c r="N550" t="s">
        <v>289</v>
      </c>
      <c r="O550" t="str">
        <f>TEXT(orders[[#This Row],[OrderDate]],"mmm")</f>
        <v>Jan</v>
      </c>
      <c r="P550">
        <f>MONTH(orders[[#This Row],[OrderDate]])</f>
        <v>1</v>
      </c>
      <c r="Q550">
        <f>YEAR(orders[[#This Row],[OrderDate]])</f>
        <v>1996</v>
      </c>
    </row>
    <row r="551" spans="1:17" x14ac:dyDescent="0.3">
      <c r="A551">
        <v>10797</v>
      </c>
      <c r="B551" t="s">
        <v>167</v>
      </c>
      <c r="C551">
        <v>7</v>
      </c>
      <c r="D551" s="2">
        <v>35089</v>
      </c>
      <c r="E551" s="2">
        <v>35117</v>
      </c>
      <c r="F551" s="2">
        <v>35100</v>
      </c>
      <c r="G551">
        <v>2</v>
      </c>
      <c r="H551">
        <v>33.35</v>
      </c>
      <c r="I551" t="s">
        <v>168</v>
      </c>
      <c r="J551" t="s">
        <v>170</v>
      </c>
      <c r="K551" t="s">
        <v>171</v>
      </c>
      <c r="L551" t="s">
        <v>45</v>
      </c>
      <c r="M551" t="s">
        <v>172</v>
      </c>
      <c r="N551" t="s">
        <v>47</v>
      </c>
      <c r="O551" t="str">
        <f>TEXT(orders[[#This Row],[OrderDate]],"mmm")</f>
        <v>Jan</v>
      </c>
      <c r="P551">
        <f>MONTH(orders[[#This Row],[OrderDate]])</f>
        <v>1</v>
      </c>
      <c r="Q551">
        <f>YEAR(orders[[#This Row],[OrderDate]])</f>
        <v>1996</v>
      </c>
    </row>
    <row r="552" spans="1:17" x14ac:dyDescent="0.3">
      <c r="A552">
        <v>10798</v>
      </c>
      <c r="B552" t="s">
        <v>322</v>
      </c>
      <c r="C552">
        <v>2</v>
      </c>
      <c r="D552" s="2">
        <v>35090</v>
      </c>
      <c r="E552" s="2">
        <v>35118</v>
      </c>
      <c r="F552" s="2">
        <v>35100</v>
      </c>
      <c r="G552">
        <v>1</v>
      </c>
      <c r="H552">
        <v>2.33</v>
      </c>
      <c r="I552" t="s">
        <v>323</v>
      </c>
      <c r="J552" t="s">
        <v>325</v>
      </c>
      <c r="K552" t="s">
        <v>326</v>
      </c>
      <c r="L552" t="s">
        <v>327</v>
      </c>
      <c r="M552" t="s">
        <v>328</v>
      </c>
      <c r="N552" t="s">
        <v>70</v>
      </c>
      <c r="O552" t="str">
        <f>TEXT(orders[[#This Row],[OrderDate]],"mmm")</f>
        <v>Jan</v>
      </c>
      <c r="P552">
        <f>MONTH(orders[[#This Row],[OrderDate]])</f>
        <v>1</v>
      </c>
      <c r="Q552">
        <f>YEAR(orders[[#This Row],[OrderDate]])</f>
        <v>1996</v>
      </c>
    </row>
    <row r="553" spans="1:17" x14ac:dyDescent="0.3">
      <c r="A553">
        <v>10799</v>
      </c>
      <c r="B553" t="s">
        <v>330</v>
      </c>
      <c r="C553">
        <v>9</v>
      </c>
      <c r="D553" s="2">
        <v>35090</v>
      </c>
      <c r="E553" s="2">
        <v>35132</v>
      </c>
      <c r="F553" s="2">
        <v>35100</v>
      </c>
      <c r="G553">
        <v>3</v>
      </c>
      <c r="H553">
        <v>30.76</v>
      </c>
      <c r="I553" t="s">
        <v>331</v>
      </c>
      <c r="J553" t="s">
        <v>333</v>
      </c>
      <c r="K553" t="s">
        <v>334</v>
      </c>
      <c r="L553" t="s">
        <v>45</v>
      </c>
      <c r="M553" t="s">
        <v>335</v>
      </c>
      <c r="N553" t="s">
        <v>47</v>
      </c>
      <c r="O553" t="str">
        <f>TEXT(orders[[#This Row],[OrderDate]],"mmm")</f>
        <v>Jan</v>
      </c>
      <c r="P553">
        <f>MONTH(orders[[#This Row],[OrderDate]])</f>
        <v>1</v>
      </c>
      <c r="Q553">
        <f>YEAR(orders[[#This Row],[OrderDate]])</f>
        <v>1996</v>
      </c>
    </row>
    <row r="554" spans="1:17" x14ac:dyDescent="0.3">
      <c r="A554">
        <v>10800</v>
      </c>
      <c r="B554" t="s">
        <v>561</v>
      </c>
      <c r="C554">
        <v>1</v>
      </c>
      <c r="D554" s="2">
        <v>35090</v>
      </c>
      <c r="E554" s="2">
        <v>35118</v>
      </c>
      <c r="F554" s="2">
        <v>35100</v>
      </c>
      <c r="G554">
        <v>3</v>
      </c>
      <c r="H554">
        <v>137.44</v>
      </c>
      <c r="I554" t="s">
        <v>562</v>
      </c>
      <c r="J554" t="s">
        <v>564</v>
      </c>
      <c r="K554" t="s">
        <v>68</v>
      </c>
      <c r="L554" t="s">
        <v>45</v>
      </c>
      <c r="M554" t="s">
        <v>565</v>
      </c>
      <c r="N554" t="s">
        <v>70</v>
      </c>
      <c r="O554" t="str">
        <f>TEXT(orders[[#This Row],[OrderDate]],"mmm")</f>
        <v>Jan</v>
      </c>
      <c r="P554">
        <f>MONTH(orders[[#This Row],[OrderDate]])</f>
        <v>1</v>
      </c>
      <c r="Q554">
        <f>YEAR(orders[[#This Row],[OrderDate]])</f>
        <v>1996</v>
      </c>
    </row>
    <row r="555" spans="1:17" x14ac:dyDescent="0.3">
      <c r="A555">
        <v>10801</v>
      </c>
      <c r="B555" t="s">
        <v>97</v>
      </c>
      <c r="C555">
        <v>4</v>
      </c>
      <c r="D555" s="2">
        <v>35093</v>
      </c>
      <c r="E555" s="2">
        <v>35121</v>
      </c>
      <c r="F555" s="2">
        <v>35095</v>
      </c>
      <c r="G555">
        <v>2</v>
      </c>
      <c r="H555">
        <v>97.09</v>
      </c>
      <c r="I555" t="s">
        <v>98</v>
      </c>
      <c r="J555" t="s">
        <v>100</v>
      </c>
      <c r="K555" t="s">
        <v>101</v>
      </c>
      <c r="L555" t="s">
        <v>45</v>
      </c>
      <c r="M555" t="s">
        <v>102</v>
      </c>
      <c r="N555" t="s">
        <v>103</v>
      </c>
      <c r="O555" t="str">
        <f>TEXT(orders[[#This Row],[OrderDate]],"mmm")</f>
        <v>Jan</v>
      </c>
      <c r="P555">
        <f>MONTH(orders[[#This Row],[OrderDate]])</f>
        <v>1</v>
      </c>
      <c r="Q555">
        <f>YEAR(orders[[#This Row],[OrderDate]])</f>
        <v>1996</v>
      </c>
    </row>
    <row r="556" spans="1:17" x14ac:dyDescent="0.3">
      <c r="A556">
        <v>10802</v>
      </c>
      <c r="B556" t="s">
        <v>567</v>
      </c>
      <c r="C556">
        <v>4</v>
      </c>
      <c r="D556" s="2">
        <v>35093</v>
      </c>
      <c r="E556" s="2">
        <v>35121</v>
      </c>
      <c r="F556" s="2">
        <v>35097</v>
      </c>
      <c r="G556">
        <v>2</v>
      </c>
      <c r="H556">
        <v>257.26</v>
      </c>
      <c r="I556" t="s">
        <v>568</v>
      </c>
      <c r="J556" t="s">
        <v>570</v>
      </c>
      <c r="K556" t="s">
        <v>571</v>
      </c>
      <c r="L556" t="s">
        <v>45</v>
      </c>
      <c r="M556" t="s">
        <v>572</v>
      </c>
      <c r="N556" t="s">
        <v>573</v>
      </c>
      <c r="O556" t="str">
        <f>TEXT(orders[[#This Row],[OrderDate]],"mmm")</f>
        <v>Jan</v>
      </c>
      <c r="P556">
        <f>MONTH(orders[[#This Row],[OrderDate]])</f>
        <v>1</v>
      </c>
      <c r="Q556">
        <f>YEAR(orders[[#This Row],[OrderDate]])</f>
        <v>1996</v>
      </c>
    </row>
    <row r="557" spans="1:17" x14ac:dyDescent="0.3">
      <c r="A557">
        <v>10803</v>
      </c>
      <c r="B557" t="s">
        <v>671</v>
      </c>
      <c r="C557">
        <v>4</v>
      </c>
      <c r="D557" s="2">
        <v>35094</v>
      </c>
      <c r="E557" s="2">
        <v>35122</v>
      </c>
      <c r="F557" s="2">
        <v>35101</v>
      </c>
      <c r="G557">
        <v>1</v>
      </c>
      <c r="H557">
        <v>55.23</v>
      </c>
      <c r="I557" t="s">
        <v>672</v>
      </c>
      <c r="J557" t="s">
        <v>674</v>
      </c>
      <c r="K557" t="s">
        <v>675</v>
      </c>
      <c r="L557" t="s">
        <v>157</v>
      </c>
      <c r="M557" t="s">
        <v>676</v>
      </c>
      <c r="N557" t="s">
        <v>159</v>
      </c>
      <c r="O557" t="str">
        <f>TEXT(orders[[#This Row],[OrderDate]],"mmm")</f>
        <v>Jan</v>
      </c>
      <c r="P557">
        <f>MONTH(orders[[#This Row],[OrderDate]])</f>
        <v>1</v>
      </c>
      <c r="Q557">
        <f>YEAR(orders[[#This Row],[OrderDate]])</f>
        <v>1996</v>
      </c>
    </row>
    <row r="558" spans="1:17" x14ac:dyDescent="0.3">
      <c r="A558">
        <v>10804</v>
      </c>
      <c r="B558" t="s">
        <v>561</v>
      </c>
      <c r="C558">
        <v>6</v>
      </c>
      <c r="D558" s="2">
        <v>35094</v>
      </c>
      <c r="E558" s="2">
        <v>35122</v>
      </c>
      <c r="F558" s="2">
        <v>35102</v>
      </c>
      <c r="G558">
        <v>2</v>
      </c>
      <c r="H558">
        <v>27.33</v>
      </c>
      <c r="I558" t="s">
        <v>562</v>
      </c>
      <c r="J558" t="s">
        <v>564</v>
      </c>
      <c r="K558" t="s">
        <v>68</v>
      </c>
      <c r="L558" t="s">
        <v>45</v>
      </c>
      <c r="M558" t="s">
        <v>565</v>
      </c>
      <c r="N558" t="s">
        <v>70</v>
      </c>
      <c r="O558" t="str">
        <f>TEXT(orders[[#This Row],[OrderDate]],"mmm")</f>
        <v>Jan</v>
      </c>
      <c r="P558">
        <f>MONTH(orders[[#This Row],[OrderDate]])</f>
        <v>1</v>
      </c>
      <c r="Q558">
        <f>YEAR(orders[[#This Row],[OrderDate]])</f>
        <v>1996</v>
      </c>
    </row>
    <row r="559" spans="1:17" x14ac:dyDescent="0.3">
      <c r="A559">
        <v>10805</v>
      </c>
      <c r="B559" t="s">
        <v>596</v>
      </c>
      <c r="C559">
        <v>2</v>
      </c>
      <c r="D559" s="2">
        <v>35094</v>
      </c>
      <c r="E559" s="2">
        <v>35122</v>
      </c>
      <c r="F559" s="2">
        <v>35104</v>
      </c>
      <c r="G559">
        <v>3</v>
      </c>
      <c r="H559">
        <v>237.34</v>
      </c>
      <c r="I559" t="s">
        <v>597</v>
      </c>
      <c r="J559" t="s">
        <v>599</v>
      </c>
      <c r="K559" t="s">
        <v>401</v>
      </c>
      <c r="L559" t="s">
        <v>278</v>
      </c>
      <c r="M559" t="s">
        <v>600</v>
      </c>
      <c r="N559" t="s">
        <v>280</v>
      </c>
      <c r="O559" t="str">
        <f>TEXT(orders[[#This Row],[OrderDate]],"mmm")</f>
        <v>Jan</v>
      </c>
      <c r="P559">
        <f>MONTH(orders[[#This Row],[OrderDate]])</f>
        <v>1</v>
      </c>
      <c r="Q559">
        <f>YEAR(orders[[#This Row],[OrderDate]])</f>
        <v>1996</v>
      </c>
    </row>
    <row r="560" spans="1:17" x14ac:dyDescent="0.3">
      <c r="A560">
        <v>10806</v>
      </c>
      <c r="B560" t="s">
        <v>642</v>
      </c>
      <c r="C560">
        <v>3</v>
      </c>
      <c r="D560" s="2">
        <v>35095</v>
      </c>
      <c r="E560" s="2">
        <v>35123</v>
      </c>
      <c r="F560" s="2">
        <v>35100</v>
      </c>
      <c r="G560">
        <v>2</v>
      </c>
      <c r="H560">
        <v>22.11</v>
      </c>
      <c r="I560" t="s">
        <v>643</v>
      </c>
      <c r="J560" t="s">
        <v>645</v>
      </c>
      <c r="K560" t="s">
        <v>646</v>
      </c>
      <c r="L560" t="s">
        <v>45</v>
      </c>
      <c r="M560" t="s">
        <v>647</v>
      </c>
      <c r="N560" t="s">
        <v>95</v>
      </c>
      <c r="O560" t="str">
        <f>TEXT(orders[[#This Row],[OrderDate]],"mmm")</f>
        <v>Jan</v>
      </c>
      <c r="P560">
        <f>MONTH(orders[[#This Row],[OrderDate]])</f>
        <v>1</v>
      </c>
      <c r="Q560">
        <f>YEAR(orders[[#This Row],[OrderDate]])</f>
        <v>1996</v>
      </c>
    </row>
    <row r="561" spans="1:17" x14ac:dyDescent="0.3">
      <c r="A561">
        <v>10807</v>
      </c>
      <c r="B561" t="s">
        <v>236</v>
      </c>
      <c r="C561">
        <v>4</v>
      </c>
      <c r="D561" s="2">
        <v>35095</v>
      </c>
      <c r="E561" s="2">
        <v>35123</v>
      </c>
      <c r="F561" s="2">
        <v>35125</v>
      </c>
      <c r="G561">
        <v>1</v>
      </c>
      <c r="H561">
        <v>1.36</v>
      </c>
      <c r="I561" t="s">
        <v>237</v>
      </c>
      <c r="J561" t="s">
        <v>239</v>
      </c>
      <c r="K561" t="s">
        <v>240</v>
      </c>
      <c r="L561" t="s">
        <v>45</v>
      </c>
      <c r="M561" t="s">
        <v>241</v>
      </c>
      <c r="N561" t="s">
        <v>242</v>
      </c>
      <c r="O561" t="str">
        <f>TEXT(orders[[#This Row],[OrderDate]],"mmm")</f>
        <v>Jan</v>
      </c>
      <c r="P561">
        <f>MONTH(orders[[#This Row],[OrderDate]])</f>
        <v>1</v>
      </c>
      <c r="Q561">
        <f>YEAR(orders[[#This Row],[OrderDate]])</f>
        <v>1996</v>
      </c>
    </row>
    <row r="562" spans="1:17" x14ac:dyDescent="0.3">
      <c r="A562">
        <v>10808</v>
      </c>
      <c r="B562" t="s">
        <v>445</v>
      </c>
      <c r="C562">
        <v>2</v>
      </c>
      <c r="D562" s="2">
        <v>35096</v>
      </c>
      <c r="E562" s="2">
        <v>35124</v>
      </c>
      <c r="F562" s="2">
        <v>35104</v>
      </c>
      <c r="G562">
        <v>3</v>
      </c>
      <c r="H562">
        <v>45.53</v>
      </c>
      <c r="I562" t="s">
        <v>446</v>
      </c>
      <c r="J562" t="s">
        <v>448</v>
      </c>
      <c r="K562" t="s">
        <v>449</v>
      </c>
      <c r="L562" t="s">
        <v>450</v>
      </c>
      <c r="M562" t="s">
        <v>451</v>
      </c>
      <c r="N562" t="s">
        <v>280</v>
      </c>
      <c r="O562" t="str">
        <f>TEXT(orders[[#This Row],[OrderDate]],"mmm")</f>
        <v>Feb</v>
      </c>
      <c r="P562">
        <f>MONTH(orders[[#This Row],[OrderDate]])</f>
        <v>2</v>
      </c>
      <c r="Q562">
        <f>YEAR(orders[[#This Row],[OrderDate]])</f>
        <v>1996</v>
      </c>
    </row>
    <row r="563" spans="1:17" x14ac:dyDescent="0.3">
      <c r="A563">
        <v>10809</v>
      </c>
      <c r="B563" t="s">
        <v>671</v>
      </c>
      <c r="C563">
        <v>7</v>
      </c>
      <c r="D563" s="2">
        <v>35096</v>
      </c>
      <c r="E563" s="2">
        <v>35124</v>
      </c>
      <c r="F563" s="2">
        <v>35102</v>
      </c>
      <c r="G563">
        <v>1</v>
      </c>
      <c r="H563">
        <v>4.87</v>
      </c>
      <c r="I563" t="s">
        <v>672</v>
      </c>
      <c r="J563" t="s">
        <v>674</v>
      </c>
      <c r="K563" t="s">
        <v>675</v>
      </c>
      <c r="L563" t="s">
        <v>157</v>
      </c>
      <c r="M563" t="s">
        <v>676</v>
      </c>
      <c r="N563" t="s">
        <v>159</v>
      </c>
      <c r="O563" t="str">
        <f>TEXT(orders[[#This Row],[OrderDate]],"mmm")</f>
        <v>Feb</v>
      </c>
      <c r="P563">
        <f>MONTH(orders[[#This Row],[OrderDate]])</f>
        <v>2</v>
      </c>
      <c r="Q563">
        <f>YEAR(orders[[#This Row],[OrderDate]])</f>
        <v>1996</v>
      </c>
    </row>
    <row r="564" spans="1:17" x14ac:dyDescent="0.3">
      <c r="A564">
        <v>10810</v>
      </c>
      <c r="B564" t="s">
        <v>351</v>
      </c>
      <c r="C564">
        <v>2</v>
      </c>
      <c r="D564" s="2">
        <v>35096</v>
      </c>
      <c r="E564" s="2">
        <v>35124</v>
      </c>
      <c r="F564" s="2">
        <v>35102</v>
      </c>
      <c r="G564">
        <v>3</v>
      </c>
      <c r="H564">
        <v>4.33</v>
      </c>
      <c r="I564" t="s">
        <v>352</v>
      </c>
      <c r="J564" t="s">
        <v>802</v>
      </c>
      <c r="K564" t="s">
        <v>355</v>
      </c>
      <c r="L564" t="s">
        <v>118</v>
      </c>
      <c r="M564" t="s">
        <v>356</v>
      </c>
      <c r="N564" t="s">
        <v>120</v>
      </c>
      <c r="O564" t="str">
        <f>TEXT(orders[[#This Row],[OrderDate]],"mmm")</f>
        <v>Feb</v>
      </c>
      <c r="P564">
        <f>MONTH(orders[[#This Row],[OrderDate]])</f>
        <v>2</v>
      </c>
      <c r="Q564">
        <f>YEAR(orders[[#This Row],[OrderDate]])</f>
        <v>1996</v>
      </c>
    </row>
    <row r="565" spans="1:17" x14ac:dyDescent="0.3">
      <c r="A565">
        <v>10811</v>
      </c>
      <c r="B565" t="s">
        <v>389</v>
      </c>
      <c r="C565">
        <v>8</v>
      </c>
      <c r="D565" s="2">
        <v>35097</v>
      </c>
      <c r="E565" s="2">
        <v>35125</v>
      </c>
      <c r="F565" s="2">
        <v>35103</v>
      </c>
      <c r="G565">
        <v>1</v>
      </c>
      <c r="H565">
        <v>31.22</v>
      </c>
      <c r="I565" t="s">
        <v>390</v>
      </c>
      <c r="J565" t="s">
        <v>392</v>
      </c>
      <c r="K565" t="s">
        <v>393</v>
      </c>
      <c r="L565" t="s">
        <v>394</v>
      </c>
      <c r="M565" t="s">
        <v>395</v>
      </c>
      <c r="N565" t="s">
        <v>289</v>
      </c>
      <c r="O565" t="str">
        <f>TEXT(orders[[#This Row],[OrderDate]],"mmm")</f>
        <v>Feb</v>
      </c>
      <c r="P565">
        <f>MONTH(orders[[#This Row],[OrderDate]])</f>
        <v>2</v>
      </c>
      <c r="Q565">
        <f>YEAR(orders[[#This Row],[OrderDate]])</f>
        <v>1996</v>
      </c>
    </row>
    <row r="566" spans="1:17" x14ac:dyDescent="0.3">
      <c r="A566">
        <v>10812</v>
      </c>
      <c r="B566" t="s">
        <v>519</v>
      </c>
      <c r="C566">
        <v>5</v>
      </c>
      <c r="D566" s="2">
        <v>35097</v>
      </c>
      <c r="E566" s="2">
        <v>35125</v>
      </c>
      <c r="F566" s="2">
        <v>35107</v>
      </c>
      <c r="G566">
        <v>1</v>
      </c>
      <c r="H566">
        <v>59.78</v>
      </c>
      <c r="I566" t="s">
        <v>520</v>
      </c>
      <c r="J566" t="s">
        <v>522</v>
      </c>
      <c r="K566" t="s">
        <v>523</v>
      </c>
      <c r="L566" t="s">
        <v>45</v>
      </c>
      <c r="M566" t="s">
        <v>524</v>
      </c>
      <c r="N566" t="s">
        <v>242</v>
      </c>
      <c r="O566" t="str">
        <f>TEXT(orders[[#This Row],[OrderDate]],"mmm")</f>
        <v>Feb</v>
      </c>
      <c r="P566">
        <f>MONTH(orders[[#This Row],[OrderDate]])</f>
        <v>2</v>
      </c>
      <c r="Q566">
        <f>YEAR(orders[[#This Row],[OrderDate]])</f>
        <v>1996</v>
      </c>
    </row>
    <row r="567" spans="1:17" x14ac:dyDescent="0.3">
      <c r="A567">
        <v>10813</v>
      </c>
      <c r="B567" t="s">
        <v>526</v>
      </c>
      <c r="C567">
        <v>1</v>
      </c>
      <c r="D567" s="2">
        <v>35100</v>
      </c>
      <c r="E567" s="2">
        <v>35128</v>
      </c>
      <c r="F567" s="2">
        <v>35104</v>
      </c>
      <c r="G567">
        <v>1</v>
      </c>
      <c r="H567">
        <v>47.38</v>
      </c>
      <c r="I567" t="s">
        <v>527</v>
      </c>
      <c r="J567" t="s">
        <v>529</v>
      </c>
      <c r="K567" t="s">
        <v>295</v>
      </c>
      <c r="L567" t="s">
        <v>296</v>
      </c>
      <c r="M567" t="s">
        <v>530</v>
      </c>
      <c r="N567" t="s">
        <v>159</v>
      </c>
      <c r="O567" t="str">
        <f>TEXT(orders[[#This Row],[OrderDate]],"mmm")</f>
        <v>Feb</v>
      </c>
      <c r="P567">
        <f>MONTH(orders[[#This Row],[OrderDate]])</f>
        <v>2</v>
      </c>
      <c r="Q567">
        <f>YEAR(orders[[#This Row],[OrderDate]])</f>
        <v>1996</v>
      </c>
    </row>
    <row r="568" spans="1:17" x14ac:dyDescent="0.3">
      <c r="A568">
        <v>10814</v>
      </c>
      <c r="B568" t="s">
        <v>642</v>
      </c>
      <c r="C568">
        <v>3</v>
      </c>
      <c r="D568" s="2">
        <v>35100</v>
      </c>
      <c r="E568" s="2">
        <v>35128</v>
      </c>
      <c r="F568" s="2">
        <v>35109</v>
      </c>
      <c r="G568">
        <v>3</v>
      </c>
      <c r="H568">
        <v>130.94</v>
      </c>
      <c r="I568" t="s">
        <v>643</v>
      </c>
      <c r="J568" t="s">
        <v>645</v>
      </c>
      <c r="K568" t="s">
        <v>646</v>
      </c>
      <c r="L568" t="s">
        <v>45</v>
      </c>
      <c r="M568" t="s">
        <v>647</v>
      </c>
      <c r="N568" t="s">
        <v>95</v>
      </c>
      <c r="O568" t="str">
        <f>TEXT(orders[[#This Row],[OrderDate]],"mmm")</f>
        <v>Feb</v>
      </c>
      <c r="P568">
        <f>MONTH(orders[[#This Row],[OrderDate]])</f>
        <v>2</v>
      </c>
      <c r="Q568">
        <f>YEAR(orders[[#This Row],[OrderDate]])</f>
        <v>1996</v>
      </c>
    </row>
    <row r="569" spans="1:17" x14ac:dyDescent="0.3">
      <c r="A569">
        <v>10815</v>
      </c>
      <c r="B569" t="s">
        <v>553</v>
      </c>
      <c r="C569">
        <v>2</v>
      </c>
      <c r="D569" s="2">
        <v>35100</v>
      </c>
      <c r="E569" s="2">
        <v>35128</v>
      </c>
      <c r="F569" s="2">
        <v>35109</v>
      </c>
      <c r="G569">
        <v>3</v>
      </c>
      <c r="H569">
        <v>14.62</v>
      </c>
      <c r="I569" t="s">
        <v>554</v>
      </c>
      <c r="J569" t="s">
        <v>556</v>
      </c>
      <c r="K569" t="s">
        <v>557</v>
      </c>
      <c r="L569" t="s">
        <v>558</v>
      </c>
      <c r="M569" t="s">
        <v>559</v>
      </c>
      <c r="N569" t="s">
        <v>280</v>
      </c>
      <c r="O569" t="str">
        <f>TEXT(orders[[#This Row],[OrderDate]],"mmm")</f>
        <v>Feb</v>
      </c>
      <c r="P569">
        <f>MONTH(orders[[#This Row],[OrderDate]])</f>
        <v>2</v>
      </c>
      <c r="Q569">
        <f>YEAR(orders[[#This Row],[OrderDate]])</f>
        <v>1996</v>
      </c>
    </row>
    <row r="570" spans="1:17" x14ac:dyDescent="0.3">
      <c r="A570">
        <v>10816</v>
      </c>
      <c r="B570" t="s">
        <v>273</v>
      </c>
      <c r="C570">
        <v>4</v>
      </c>
      <c r="D570" s="2">
        <v>35101</v>
      </c>
      <c r="E570" s="2">
        <v>35129</v>
      </c>
      <c r="F570" s="2">
        <v>35130</v>
      </c>
      <c r="G570">
        <v>2</v>
      </c>
      <c r="H570">
        <v>719.78</v>
      </c>
      <c r="I570" t="s">
        <v>274</v>
      </c>
      <c r="J570" t="s">
        <v>276</v>
      </c>
      <c r="K570" t="s">
        <v>277</v>
      </c>
      <c r="L570" t="s">
        <v>278</v>
      </c>
      <c r="M570" t="s">
        <v>279</v>
      </c>
      <c r="N570" t="s">
        <v>280</v>
      </c>
      <c r="O570" t="str">
        <f>TEXT(orders[[#This Row],[OrderDate]],"mmm")</f>
        <v>Feb</v>
      </c>
      <c r="P570">
        <f>MONTH(orders[[#This Row],[OrderDate]])</f>
        <v>2</v>
      </c>
      <c r="Q570">
        <f>YEAR(orders[[#This Row],[OrderDate]])</f>
        <v>1996</v>
      </c>
    </row>
    <row r="571" spans="1:17" x14ac:dyDescent="0.3">
      <c r="A571">
        <v>10817</v>
      </c>
      <c r="B571" t="s">
        <v>330</v>
      </c>
      <c r="C571">
        <v>3</v>
      </c>
      <c r="D571" s="2">
        <v>35101</v>
      </c>
      <c r="E571" s="2">
        <v>35115</v>
      </c>
      <c r="F571" s="2">
        <v>35108</v>
      </c>
      <c r="G571">
        <v>2</v>
      </c>
      <c r="H571">
        <v>306.07</v>
      </c>
      <c r="I571" t="s">
        <v>331</v>
      </c>
      <c r="J571" t="s">
        <v>333</v>
      </c>
      <c r="K571" t="s">
        <v>334</v>
      </c>
      <c r="L571" t="s">
        <v>45</v>
      </c>
      <c r="M571" t="s">
        <v>335</v>
      </c>
      <c r="N571" t="s">
        <v>47</v>
      </c>
      <c r="O571" t="str">
        <f>TEXT(orders[[#This Row],[OrderDate]],"mmm")</f>
        <v>Feb</v>
      </c>
      <c r="P571">
        <f>MONTH(orders[[#This Row],[OrderDate]])</f>
        <v>2</v>
      </c>
      <c r="Q571">
        <f>YEAR(orders[[#This Row],[OrderDate]])</f>
        <v>1996</v>
      </c>
    </row>
    <row r="572" spans="1:17" x14ac:dyDescent="0.3">
      <c r="A572">
        <v>10818</v>
      </c>
      <c r="B572" t="s">
        <v>404</v>
      </c>
      <c r="C572">
        <v>7</v>
      </c>
      <c r="D572" s="2">
        <v>35102</v>
      </c>
      <c r="E572" s="2">
        <v>35130</v>
      </c>
      <c r="F572" s="2">
        <v>35107</v>
      </c>
      <c r="G572">
        <v>3</v>
      </c>
      <c r="H572">
        <v>65.48</v>
      </c>
      <c r="I572" t="s">
        <v>405</v>
      </c>
      <c r="J572" t="s">
        <v>407</v>
      </c>
      <c r="K572" t="s">
        <v>408</v>
      </c>
      <c r="L572" t="s">
        <v>45</v>
      </c>
      <c r="M572" t="s">
        <v>409</v>
      </c>
      <c r="N572" t="s">
        <v>242</v>
      </c>
      <c r="O572" t="str">
        <f>TEXT(orders[[#This Row],[OrderDate]],"mmm")</f>
        <v>Feb</v>
      </c>
      <c r="P572">
        <f>MONTH(orders[[#This Row],[OrderDate]])</f>
        <v>2</v>
      </c>
      <c r="Q572">
        <f>YEAR(orders[[#This Row],[OrderDate]])</f>
        <v>1996</v>
      </c>
    </row>
    <row r="573" spans="1:17" x14ac:dyDescent="0.3">
      <c r="A573">
        <v>10819</v>
      </c>
      <c r="B573" t="s">
        <v>128</v>
      </c>
      <c r="C573">
        <v>2</v>
      </c>
      <c r="D573" s="2">
        <v>35102</v>
      </c>
      <c r="E573" s="2">
        <v>35130</v>
      </c>
      <c r="F573" s="2">
        <v>35111</v>
      </c>
      <c r="G573">
        <v>3</v>
      </c>
      <c r="H573">
        <v>19.760000000000002</v>
      </c>
      <c r="I573" t="s">
        <v>129</v>
      </c>
      <c r="J573" t="s">
        <v>132</v>
      </c>
      <c r="K573" t="s">
        <v>133</v>
      </c>
      <c r="L573" t="s">
        <v>45</v>
      </c>
      <c r="M573" t="s">
        <v>134</v>
      </c>
      <c r="N573" t="s">
        <v>135</v>
      </c>
      <c r="O573" t="str">
        <f>TEXT(orders[[#This Row],[OrderDate]],"mmm")</f>
        <v>Feb</v>
      </c>
      <c r="P573">
        <f>MONTH(orders[[#This Row],[OrderDate]])</f>
        <v>2</v>
      </c>
      <c r="Q573">
        <f>YEAR(orders[[#This Row],[OrderDate]])</f>
        <v>1996</v>
      </c>
    </row>
    <row r="574" spans="1:17" x14ac:dyDescent="0.3">
      <c r="A574">
        <v>10820</v>
      </c>
      <c r="B574" t="s">
        <v>510</v>
      </c>
      <c r="C574">
        <v>3</v>
      </c>
      <c r="D574" s="2">
        <v>35102</v>
      </c>
      <c r="E574" s="2">
        <v>35130</v>
      </c>
      <c r="F574" s="2">
        <v>35108</v>
      </c>
      <c r="G574">
        <v>2</v>
      </c>
      <c r="H574">
        <v>37.520000000000003</v>
      </c>
      <c r="I574" t="s">
        <v>511</v>
      </c>
      <c r="J574" t="s">
        <v>514</v>
      </c>
      <c r="K574" t="s">
        <v>515</v>
      </c>
      <c r="L574" t="s">
        <v>516</v>
      </c>
      <c r="M574" t="s">
        <v>517</v>
      </c>
      <c r="N574" t="s">
        <v>280</v>
      </c>
      <c r="O574" t="str">
        <f>TEXT(orders[[#This Row],[OrderDate]],"mmm")</f>
        <v>Feb</v>
      </c>
      <c r="P574">
        <f>MONTH(orders[[#This Row],[OrderDate]])</f>
        <v>2</v>
      </c>
      <c r="Q574">
        <f>YEAR(orders[[#This Row],[OrderDate]])</f>
        <v>1996</v>
      </c>
    </row>
    <row r="575" spans="1:17" x14ac:dyDescent="0.3">
      <c r="A575">
        <v>10821</v>
      </c>
      <c r="B575" t="s">
        <v>581</v>
      </c>
      <c r="C575">
        <v>1</v>
      </c>
      <c r="D575" s="2">
        <v>35103</v>
      </c>
      <c r="E575" s="2">
        <v>35131</v>
      </c>
      <c r="F575" s="2">
        <v>35110</v>
      </c>
      <c r="G575">
        <v>1</v>
      </c>
      <c r="H575">
        <v>36.68</v>
      </c>
      <c r="I575" t="s">
        <v>582</v>
      </c>
      <c r="J575" t="s">
        <v>584</v>
      </c>
      <c r="K575" t="s">
        <v>585</v>
      </c>
      <c r="L575" t="s">
        <v>586</v>
      </c>
      <c r="M575" t="s">
        <v>587</v>
      </c>
      <c r="N575" t="s">
        <v>280</v>
      </c>
      <c r="O575" t="str">
        <f>TEXT(orders[[#This Row],[OrderDate]],"mmm")</f>
        <v>Feb</v>
      </c>
      <c r="P575">
        <f>MONTH(orders[[#This Row],[OrderDate]])</f>
        <v>2</v>
      </c>
      <c r="Q575">
        <f>YEAR(orders[[#This Row],[OrderDate]])</f>
        <v>1996</v>
      </c>
    </row>
    <row r="576" spans="1:17" x14ac:dyDescent="0.3">
      <c r="A576">
        <v>10822</v>
      </c>
      <c r="B576" t="s">
        <v>628</v>
      </c>
      <c r="C576">
        <v>6</v>
      </c>
      <c r="D576" s="2">
        <v>35103</v>
      </c>
      <c r="E576" s="2">
        <v>35131</v>
      </c>
      <c r="F576" s="2">
        <v>35111</v>
      </c>
      <c r="G576">
        <v>3</v>
      </c>
      <c r="H576">
        <v>7</v>
      </c>
      <c r="I576" t="s">
        <v>629</v>
      </c>
      <c r="J576" t="s">
        <v>631</v>
      </c>
      <c r="K576" t="s">
        <v>632</v>
      </c>
      <c r="L576" t="s">
        <v>363</v>
      </c>
      <c r="M576" t="s">
        <v>633</v>
      </c>
      <c r="N576" t="s">
        <v>280</v>
      </c>
      <c r="O576" t="str">
        <f>TEXT(orders[[#This Row],[OrderDate]],"mmm")</f>
        <v>Feb</v>
      </c>
      <c r="P576">
        <f>MONTH(orders[[#This Row],[OrderDate]])</f>
        <v>2</v>
      </c>
      <c r="Q576">
        <f>YEAR(orders[[#This Row],[OrderDate]])</f>
        <v>1996</v>
      </c>
    </row>
    <row r="577" spans="1:17" x14ac:dyDescent="0.3">
      <c r="A577">
        <v>10823</v>
      </c>
      <c r="B577" t="s">
        <v>381</v>
      </c>
      <c r="C577">
        <v>5</v>
      </c>
      <c r="D577" s="2">
        <v>35104</v>
      </c>
      <c r="E577" s="2">
        <v>35132</v>
      </c>
      <c r="F577" s="2">
        <v>35108</v>
      </c>
      <c r="G577">
        <v>2</v>
      </c>
      <c r="H577">
        <v>163.97</v>
      </c>
      <c r="I577" t="s">
        <v>382</v>
      </c>
      <c r="J577" t="s">
        <v>384</v>
      </c>
      <c r="K577" t="s">
        <v>385</v>
      </c>
      <c r="L577" t="s">
        <v>386</v>
      </c>
      <c r="M577" t="s">
        <v>387</v>
      </c>
      <c r="N577" t="s">
        <v>289</v>
      </c>
      <c r="O577" t="str">
        <f>TEXT(orders[[#This Row],[OrderDate]],"mmm")</f>
        <v>Feb</v>
      </c>
      <c r="P577">
        <f>MONTH(orders[[#This Row],[OrderDate]])</f>
        <v>2</v>
      </c>
      <c r="Q577">
        <f>YEAR(orders[[#This Row],[OrderDate]])</f>
        <v>1996</v>
      </c>
    </row>
    <row r="578" spans="1:17" x14ac:dyDescent="0.3">
      <c r="A578">
        <v>10824</v>
      </c>
      <c r="B578" t="s">
        <v>217</v>
      </c>
      <c r="C578">
        <v>8</v>
      </c>
      <c r="D578" s="2">
        <v>35104</v>
      </c>
      <c r="E578" s="2">
        <v>35132</v>
      </c>
      <c r="F578" s="2">
        <v>35125</v>
      </c>
      <c r="G578">
        <v>1</v>
      </c>
      <c r="H578">
        <v>1.23</v>
      </c>
      <c r="I578" t="s">
        <v>218</v>
      </c>
      <c r="J578" t="s">
        <v>220</v>
      </c>
      <c r="K578" t="s">
        <v>221</v>
      </c>
      <c r="L578" t="s">
        <v>45</v>
      </c>
      <c r="M578" t="s">
        <v>222</v>
      </c>
      <c r="N578" t="s">
        <v>79</v>
      </c>
      <c r="O578" t="str">
        <f>TEXT(orders[[#This Row],[OrderDate]],"mmm")</f>
        <v>Feb</v>
      </c>
      <c r="P578">
        <f>MONTH(orders[[#This Row],[OrderDate]])</f>
        <v>2</v>
      </c>
      <c r="Q578">
        <f>YEAR(orders[[#This Row],[OrderDate]])</f>
        <v>1996</v>
      </c>
    </row>
    <row r="579" spans="1:17" x14ac:dyDescent="0.3">
      <c r="A579">
        <v>10825</v>
      </c>
      <c r="B579" t="s">
        <v>167</v>
      </c>
      <c r="C579">
        <v>1</v>
      </c>
      <c r="D579" s="2">
        <v>35104</v>
      </c>
      <c r="E579" s="2">
        <v>35132</v>
      </c>
      <c r="F579" s="2">
        <v>35109</v>
      </c>
      <c r="G579">
        <v>1</v>
      </c>
      <c r="H579">
        <v>79.25</v>
      </c>
      <c r="I579" t="s">
        <v>168</v>
      </c>
      <c r="J579" t="s">
        <v>170</v>
      </c>
      <c r="K579" t="s">
        <v>171</v>
      </c>
      <c r="L579" t="s">
        <v>45</v>
      </c>
      <c r="M579" t="s">
        <v>172</v>
      </c>
      <c r="N579" t="s">
        <v>47</v>
      </c>
      <c r="O579" t="str">
        <f>TEXT(orders[[#This Row],[OrderDate]],"mmm")</f>
        <v>Feb</v>
      </c>
      <c r="P579">
        <f>MONTH(orders[[#This Row],[OrderDate]])</f>
        <v>2</v>
      </c>
      <c r="Q579">
        <f>YEAR(orders[[#This Row],[OrderDate]])</f>
        <v>1996</v>
      </c>
    </row>
    <row r="580" spans="1:17" x14ac:dyDescent="0.3">
      <c r="A580">
        <v>10826</v>
      </c>
      <c r="B580" t="s">
        <v>88</v>
      </c>
      <c r="C580">
        <v>6</v>
      </c>
      <c r="D580" s="2">
        <v>35107</v>
      </c>
      <c r="E580" s="2">
        <v>35135</v>
      </c>
      <c r="F580" s="2">
        <v>35132</v>
      </c>
      <c r="G580">
        <v>1</v>
      </c>
      <c r="H580">
        <v>7.09</v>
      </c>
      <c r="I580" t="s">
        <v>89</v>
      </c>
      <c r="J580" t="s">
        <v>92</v>
      </c>
      <c r="K580" t="s">
        <v>93</v>
      </c>
      <c r="L580" t="s">
        <v>45</v>
      </c>
      <c r="M580" t="s">
        <v>94</v>
      </c>
      <c r="N580" t="s">
        <v>95</v>
      </c>
      <c r="O580" t="str">
        <f>TEXT(orders[[#This Row],[OrderDate]],"mmm")</f>
        <v>Feb</v>
      </c>
      <c r="P580">
        <f>MONTH(orders[[#This Row],[OrderDate]])</f>
        <v>2</v>
      </c>
      <c r="Q580">
        <f>YEAR(orders[[#This Row],[OrderDate]])</f>
        <v>1996</v>
      </c>
    </row>
    <row r="581" spans="1:17" x14ac:dyDescent="0.3">
      <c r="A581">
        <v>10827</v>
      </c>
      <c r="B581" t="s">
        <v>105</v>
      </c>
      <c r="C581">
        <v>1</v>
      </c>
      <c r="D581" s="2">
        <v>35107</v>
      </c>
      <c r="E581" s="2">
        <v>35121</v>
      </c>
      <c r="F581" s="2">
        <v>35132</v>
      </c>
      <c r="G581">
        <v>2</v>
      </c>
      <c r="H581">
        <v>63.54</v>
      </c>
      <c r="I581" t="s">
        <v>106</v>
      </c>
      <c r="J581" t="s">
        <v>108</v>
      </c>
      <c r="K581" t="s">
        <v>109</v>
      </c>
      <c r="L581" t="s">
        <v>45</v>
      </c>
      <c r="M581" t="s">
        <v>110</v>
      </c>
      <c r="N581" t="s">
        <v>95</v>
      </c>
      <c r="O581" t="str">
        <f>TEXT(orders[[#This Row],[OrderDate]],"mmm")</f>
        <v>Feb</v>
      </c>
      <c r="P581">
        <f>MONTH(orders[[#This Row],[OrderDate]])</f>
        <v>2</v>
      </c>
      <c r="Q581">
        <f>YEAR(orders[[#This Row],[OrderDate]])</f>
        <v>1996</v>
      </c>
    </row>
    <row r="582" spans="1:17" x14ac:dyDescent="0.3">
      <c r="A582">
        <v>10828</v>
      </c>
      <c r="B582" t="s">
        <v>505</v>
      </c>
      <c r="C582">
        <v>9</v>
      </c>
      <c r="D582" s="2">
        <v>35108</v>
      </c>
      <c r="E582" s="2">
        <v>35122</v>
      </c>
      <c r="F582" s="2">
        <v>35130</v>
      </c>
      <c r="G582">
        <v>1</v>
      </c>
      <c r="H582">
        <v>90.85</v>
      </c>
      <c r="I582" t="s">
        <v>506</v>
      </c>
      <c r="J582" t="s">
        <v>508</v>
      </c>
      <c r="K582" t="s">
        <v>133</v>
      </c>
      <c r="L582" t="s">
        <v>45</v>
      </c>
      <c r="M582" t="s">
        <v>134</v>
      </c>
      <c r="N582" t="s">
        <v>135</v>
      </c>
      <c r="O582" t="str">
        <f>TEXT(orders[[#This Row],[OrderDate]],"mmm")</f>
        <v>Feb</v>
      </c>
      <c r="P582">
        <f>MONTH(orders[[#This Row],[OrderDate]])</f>
        <v>2</v>
      </c>
      <c r="Q582">
        <f>YEAR(orders[[#This Row],[OrderDate]])</f>
        <v>1996</v>
      </c>
    </row>
    <row r="583" spans="1:17" x14ac:dyDescent="0.3">
      <c r="A583">
        <v>10829</v>
      </c>
      <c r="B583" t="s">
        <v>322</v>
      </c>
      <c r="C583">
        <v>9</v>
      </c>
      <c r="D583" s="2">
        <v>35108</v>
      </c>
      <c r="E583" s="2">
        <v>35136</v>
      </c>
      <c r="F583" s="2">
        <v>35118</v>
      </c>
      <c r="G583">
        <v>1</v>
      </c>
      <c r="H583">
        <v>154.72</v>
      </c>
      <c r="I583" t="s">
        <v>323</v>
      </c>
      <c r="J583" t="s">
        <v>325</v>
      </c>
      <c r="K583" t="s">
        <v>326</v>
      </c>
      <c r="L583" t="s">
        <v>327</v>
      </c>
      <c r="M583" t="s">
        <v>328</v>
      </c>
      <c r="N583" t="s">
        <v>70</v>
      </c>
      <c r="O583" t="str">
        <f>TEXT(orders[[#This Row],[OrderDate]],"mmm")</f>
        <v>Feb</v>
      </c>
      <c r="P583">
        <f>MONTH(orders[[#This Row],[OrderDate]])</f>
        <v>2</v>
      </c>
      <c r="Q583">
        <f>YEAR(orders[[#This Row],[OrderDate]])</f>
        <v>1996</v>
      </c>
    </row>
    <row r="584" spans="1:17" x14ac:dyDescent="0.3">
      <c r="A584">
        <v>10830</v>
      </c>
      <c r="B584" t="s">
        <v>622</v>
      </c>
      <c r="C584">
        <v>4</v>
      </c>
      <c r="D584" s="2">
        <v>35108</v>
      </c>
      <c r="E584" s="2">
        <v>35150</v>
      </c>
      <c r="F584" s="2">
        <v>35116</v>
      </c>
      <c r="G584">
        <v>2</v>
      </c>
      <c r="H584">
        <v>81.83</v>
      </c>
      <c r="I584" t="s">
        <v>623</v>
      </c>
      <c r="J584" t="s">
        <v>625</v>
      </c>
      <c r="K584" t="s">
        <v>156</v>
      </c>
      <c r="L584" t="s">
        <v>157</v>
      </c>
      <c r="M584" t="s">
        <v>626</v>
      </c>
      <c r="N584" t="s">
        <v>159</v>
      </c>
      <c r="O584" t="str">
        <f>TEXT(orders[[#This Row],[OrderDate]],"mmm")</f>
        <v>Feb</v>
      </c>
      <c r="P584">
        <f>MONTH(orders[[#This Row],[OrderDate]])</f>
        <v>2</v>
      </c>
      <c r="Q584">
        <f>YEAR(orders[[#This Row],[OrderDate]])</f>
        <v>1996</v>
      </c>
    </row>
    <row r="585" spans="1:17" x14ac:dyDescent="0.3">
      <c r="A585">
        <v>10831</v>
      </c>
      <c r="B585" t="s">
        <v>545</v>
      </c>
      <c r="C585">
        <v>3</v>
      </c>
      <c r="D585" s="2">
        <v>35109</v>
      </c>
      <c r="E585" s="2">
        <v>35137</v>
      </c>
      <c r="F585" s="2">
        <v>35118</v>
      </c>
      <c r="G585">
        <v>2</v>
      </c>
      <c r="H585">
        <v>72.19</v>
      </c>
      <c r="I585" t="s">
        <v>546</v>
      </c>
      <c r="J585" t="s">
        <v>548</v>
      </c>
      <c r="K585" t="s">
        <v>549</v>
      </c>
      <c r="L585" t="s">
        <v>45</v>
      </c>
      <c r="M585" t="s">
        <v>550</v>
      </c>
      <c r="N585" t="s">
        <v>551</v>
      </c>
      <c r="O585" t="str">
        <f>TEXT(orders[[#This Row],[OrderDate]],"mmm")</f>
        <v>Feb</v>
      </c>
      <c r="P585">
        <f>MONTH(orders[[#This Row],[OrderDate]])</f>
        <v>2</v>
      </c>
      <c r="Q585">
        <f>YEAR(orders[[#This Row],[OrderDate]])</f>
        <v>1996</v>
      </c>
    </row>
    <row r="586" spans="1:17" x14ac:dyDescent="0.3">
      <c r="A586">
        <v>10832</v>
      </c>
      <c r="B586" t="s">
        <v>344</v>
      </c>
      <c r="C586">
        <v>2</v>
      </c>
      <c r="D586" s="2">
        <v>35109</v>
      </c>
      <c r="E586" s="2">
        <v>35137</v>
      </c>
      <c r="F586" s="2">
        <v>35114</v>
      </c>
      <c r="G586">
        <v>2</v>
      </c>
      <c r="H586">
        <v>43.26</v>
      </c>
      <c r="I586" t="s">
        <v>345</v>
      </c>
      <c r="J586" t="s">
        <v>347</v>
      </c>
      <c r="K586" t="s">
        <v>348</v>
      </c>
      <c r="L586" t="s">
        <v>45</v>
      </c>
      <c r="M586" t="s">
        <v>349</v>
      </c>
      <c r="N586" t="s">
        <v>95</v>
      </c>
      <c r="O586" t="str">
        <f>TEXT(orders[[#This Row],[OrderDate]],"mmm")</f>
        <v>Feb</v>
      </c>
      <c r="P586">
        <f>MONTH(orders[[#This Row],[OrderDate]])</f>
        <v>2</v>
      </c>
      <c r="Q586">
        <f>YEAR(orders[[#This Row],[OrderDate]])</f>
        <v>1996</v>
      </c>
    </row>
    <row r="587" spans="1:17" x14ac:dyDescent="0.3">
      <c r="A587">
        <v>10833</v>
      </c>
      <c r="B587" t="s">
        <v>453</v>
      </c>
      <c r="C587">
        <v>6</v>
      </c>
      <c r="D587" s="2">
        <v>35110</v>
      </c>
      <c r="E587" s="2">
        <v>35138</v>
      </c>
      <c r="F587" s="2">
        <v>35118</v>
      </c>
      <c r="G587">
        <v>2</v>
      </c>
      <c r="H587">
        <v>71.489999999999995</v>
      </c>
      <c r="I587" t="s">
        <v>454</v>
      </c>
      <c r="J587" t="s">
        <v>456</v>
      </c>
      <c r="K587" t="s">
        <v>457</v>
      </c>
      <c r="L587" t="s">
        <v>45</v>
      </c>
      <c r="M587" t="s">
        <v>458</v>
      </c>
      <c r="N587" t="s">
        <v>47</v>
      </c>
      <c r="O587" t="str">
        <f>TEXT(orders[[#This Row],[OrderDate]],"mmm")</f>
        <v>Feb</v>
      </c>
      <c r="P587">
        <f>MONTH(orders[[#This Row],[OrderDate]])</f>
        <v>2</v>
      </c>
      <c r="Q587">
        <f>YEAR(orders[[#This Row],[OrderDate]])</f>
        <v>1996</v>
      </c>
    </row>
    <row r="588" spans="1:17" x14ac:dyDescent="0.3">
      <c r="A588">
        <v>10834</v>
      </c>
      <c r="B588" t="s">
        <v>622</v>
      </c>
      <c r="C588">
        <v>1</v>
      </c>
      <c r="D588" s="2">
        <v>35110</v>
      </c>
      <c r="E588" s="2">
        <v>35138</v>
      </c>
      <c r="F588" s="2">
        <v>35114</v>
      </c>
      <c r="G588">
        <v>3</v>
      </c>
      <c r="H588">
        <v>29.78</v>
      </c>
      <c r="I588" t="s">
        <v>623</v>
      </c>
      <c r="J588" t="s">
        <v>625</v>
      </c>
      <c r="K588" t="s">
        <v>156</v>
      </c>
      <c r="L588" t="s">
        <v>157</v>
      </c>
      <c r="M588" t="s">
        <v>626</v>
      </c>
      <c r="N588" t="s">
        <v>159</v>
      </c>
      <c r="O588" t="str">
        <f>TEXT(orders[[#This Row],[OrderDate]],"mmm")</f>
        <v>Feb</v>
      </c>
      <c r="P588">
        <f>MONTH(orders[[#This Row],[OrderDate]])</f>
        <v>2</v>
      </c>
      <c r="Q588">
        <f>YEAR(orders[[#This Row],[OrderDate]])</f>
        <v>1996</v>
      </c>
    </row>
    <row r="589" spans="1:17" x14ac:dyDescent="0.3">
      <c r="A589">
        <v>10835</v>
      </c>
      <c r="B589" t="s">
        <v>39</v>
      </c>
      <c r="C589">
        <v>1</v>
      </c>
      <c r="D589" s="2">
        <v>35110</v>
      </c>
      <c r="E589" s="2">
        <v>35138</v>
      </c>
      <c r="F589" s="2">
        <v>35116</v>
      </c>
      <c r="G589">
        <v>3</v>
      </c>
      <c r="H589">
        <v>69.53</v>
      </c>
      <c r="I589" t="s">
        <v>803</v>
      </c>
      <c r="J589" t="s">
        <v>43</v>
      </c>
      <c r="K589" t="s">
        <v>44</v>
      </c>
      <c r="L589" t="s">
        <v>45</v>
      </c>
      <c r="M589" t="s">
        <v>46</v>
      </c>
      <c r="N589" t="s">
        <v>47</v>
      </c>
      <c r="O589" t="str">
        <f>TEXT(orders[[#This Row],[OrderDate]],"mmm")</f>
        <v>Feb</v>
      </c>
      <c r="P589">
        <f>MONTH(orders[[#This Row],[OrderDate]])</f>
        <v>2</v>
      </c>
      <c r="Q589">
        <f>YEAR(orders[[#This Row],[OrderDate]])</f>
        <v>1996</v>
      </c>
    </row>
    <row r="590" spans="1:17" x14ac:dyDescent="0.3">
      <c r="A590">
        <v>10836</v>
      </c>
      <c r="B590" t="s">
        <v>187</v>
      </c>
      <c r="C590">
        <v>7</v>
      </c>
      <c r="D590" s="2">
        <v>35111</v>
      </c>
      <c r="E590" s="2">
        <v>35139</v>
      </c>
      <c r="F590" s="2">
        <v>35116</v>
      </c>
      <c r="G590">
        <v>1</v>
      </c>
      <c r="H590">
        <v>411.88</v>
      </c>
      <c r="I590" t="s">
        <v>188</v>
      </c>
      <c r="J590" t="s">
        <v>191</v>
      </c>
      <c r="K590" t="s">
        <v>192</v>
      </c>
      <c r="L590" t="s">
        <v>45</v>
      </c>
      <c r="M590" t="s">
        <v>193</v>
      </c>
      <c r="N590" t="s">
        <v>194</v>
      </c>
      <c r="O590" t="str">
        <f>TEXT(orders[[#This Row],[OrderDate]],"mmm")</f>
        <v>Feb</v>
      </c>
      <c r="P590">
        <f>MONTH(orders[[#This Row],[OrderDate]])</f>
        <v>2</v>
      </c>
      <c r="Q590">
        <f>YEAR(orders[[#This Row],[OrderDate]])</f>
        <v>1996</v>
      </c>
    </row>
    <row r="591" spans="1:17" x14ac:dyDescent="0.3">
      <c r="A591">
        <v>10837</v>
      </c>
      <c r="B591" t="s">
        <v>72</v>
      </c>
      <c r="C591">
        <v>9</v>
      </c>
      <c r="D591" s="2">
        <v>35111</v>
      </c>
      <c r="E591" s="2">
        <v>35139</v>
      </c>
      <c r="F591" s="2">
        <v>35118</v>
      </c>
      <c r="G591">
        <v>3</v>
      </c>
      <c r="H591">
        <v>13.32</v>
      </c>
      <c r="I591" t="s">
        <v>73</v>
      </c>
      <c r="J591" t="s">
        <v>76</v>
      </c>
      <c r="K591" t="s">
        <v>77</v>
      </c>
      <c r="L591" t="s">
        <v>45</v>
      </c>
      <c r="M591" t="s">
        <v>78</v>
      </c>
      <c r="N591" t="s">
        <v>79</v>
      </c>
      <c r="O591" t="str">
        <f>TEXT(orders[[#This Row],[OrderDate]],"mmm")</f>
        <v>Feb</v>
      </c>
      <c r="P591">
        <f>MONTH(orders[[#This Row],[OrderDate]])</f>
        <v>2</v>
      </c>
      <c r="Q591">
        <f>YEAR(orders[[#This Row],[OrderDate]])</f>
        <v>1996</v>
      </c>
    </row>
    <row r="592" spans="1:17" x14ac:dyDescent="0.3">
      <c r="A592">
        <v>10838</v>
      </c>
      <c r="B592" t="s">
        <v>389</v>
      </c>
      <c r="C592">
        <v>3</v>
      </c>
      <c r="D592" s="2">
        <v>35114</v>
      </c>
      <c r="E592" s="2">
        <v>35142</v>
      </c>
      <c r="F592" s="2">
        <v>35118</v>
      </c>
      <c r="G592">
        <v>3</v>
      </c>
      <c r="H592">
        <v>59.28</v>
      </c>
      <c r="I592" t="s">
        <v>390</v>
      </c>
      <c r="J592" t="s">
        <v>392</v>
      </c>
      <c r="K592" t="s">
        <v>393</v>
      </c>
      <c r="L592" t="s">
        <v>394</v>
      </c>
      <c r="M592" t="s">
        <v>395</v>
      </c>
      <c r="N592" t="s">
        <v>289</v>
      </c>
      <c r="O592" t="str">
        <f>TEXT(orders[[#This Row],[OrderDate]],"mmm")</f>
        <v>Feb</v>
      </c>
      <c r="P592">
        <f>MONTH(orders[[#This Row],[OrderDate]])</f>
        <v>2</v>
      </c>
      <c r="Q592">
        <f>YEAR(orders[[#This Row],[OrderDate]])</f>
        <v>1996</v>
      </c>
    </row>
    <row r="593" spans="1:17" x14ac:dyDescent="0.3">
      <c r="A593">
        <v>10839</v>
      </c>
      <c r="B593" t="s">
        <v>622</v>
      </c>
      <c r="C593">
        <v>3</v>
      </c>
      <c r="D593" s="2">
        <v>35114</v>
      </c>
      <c r="E593" s="2">
        <v>35142</v>
      </c>
      <c r="F593" s="2">
        <v>35117</v>
      </c>
      <c r="G593">
        <v>3</v>
      </c>
      <c r="H593">
        <v>35.43</v>
      </c>
      <c r="I593" t="s">
        <v>623</v>
      </c>
      <c r="J593" t="s">
        <v>625</v>
      </c>
      <c r="K593" t="s">
        <v>156</v>
      </c>
      <c r="L593" t="s">
        <v>157</v>
      </c>
      <c r="M593" t="s">
        <v>626</v>
      </c>
      <c r="N593" t="s">
        <v>159</v>
      </c>
      <c r="O593" t="str">
        <f>TEXT(orders[[#This Row],[OrderDate]],"mmm")</f>
        <v>Feb</v>
      </c>
      <c r="P593">
        <f>MONTH(orders[[#This Row],[OrderDate]])</f>
        <v>2</v>
      </c>
      <c r="Q593">
        <f>YEAR(orders[[#This Row],[OrderDate]])</f>
        <v>1996</v>
      </c>
    </row>
    <row r="594" spans="1:17" x14ac:dyDescent="0.3">
      <c r="A594">
        <v>10840</v>
      </c>
      <c r="B594" t="s">
        <v>389</v>
      </c>
      <c r="C594">
        <v>4</v>
      </c>
      <c r="D594" s="2">
        <v>35114</v>
      </c>
      <c r="E594" s="2">
        <v>35156</v>
      </c>
      <c r="F594" s="2">
        <v>35142</v>
      </c>
      <c r="G594">
        <v>2</v>
      </c>
      <c r="H594">
        <v>2.71</v>
      </c>
      <c r="I594" t="s">
        <v>390</v>
      </c>
      <c r="J594" t="s">
        <v>392</v>
      </c>
      <c r="K594" t="s">
        <v>393</v>
      </c>
      <c r="L594" t="s">
        <v>394</v>
      </c>
      <c r="M594" t="s">
        <v>395</v>
      </c>
      <c r="N594" t="s">
        <v>289</v>
      </c>
      <c r="O594" t="str">
        <f>TEXT(orders[[#This Row],[OrderDate]],"mmm")</f>
        <v>Feb</v>
      </c>
      <c r="P594">
        <f>MONTH(orders[[#This Row],[OrderDate]])</f>
        <v>2</v>
      </c>
      <c r="Q594">
        <f>YEAR(orders[[#This Row],[OrderDate]])</f>
        <v>1996</v>
      </c>
    </row>
    <row r="595" spans="1:17" x14ac:dyDescent="0.3">
      <c r="A595">
        <v>10841</v>
      </c>
      <c r="B595" t="s">
        <v>589</v>
      </c>
      <c r="C595">
        <v>5</v>
      </c>
      <c r="D595" s="2">
        <v>35115</v>
      </c>
      <c r="E595" s="2">
        <v>35143</v>
      </c>
      <c r="F595" s="2">
        <v>35124</v>
      </c>
      <c r="G595">
        <v>2</v>
      </c>
      <c r="H595">
        <v>424.3</v>
      </c>
      <c r="I595" t="s">
        <v>590</v>
      </c>
      <c r="J595" t="s">
        <v>592</v>
      </c>
      <c r="K595" t="s">
        <v>593</v>
      </c>
      <c r="L595" t="s">
        <v>45</v>
      </c>
      <c r="M595" t="s">
        <v>594</v>
      </c>
      <c r="N595" t="s">
        <v>417</v>
      </c>
      <c r="O595" t="str">
        <f>TEXT(orders[[#This Row],[OrderDate]],"mmm")</f>
        <v>Feb</v>
      </c>
      <c r="P595">
        <f>MONTH(orders[[#This Row],[OrderDate]])</f>
        <v>2</v>
      </c>
      <c r="Q595">
        <f>YEAR(orders[[#This Row],[OrderDate]])</f>
        <v>1996</v>
      </c>
    </row>
    <row r="596" spans="1:17" x14ac:dyDescent="0.3">
      <c r="A596">
        <v>10842</v>
      </c>
      <c r="B596" t="s">
        <v>617</v>
      </c>
      <c r="C596">
        <v>1</v>
      </c>
      <c r="D596" s="2">
        <v>35115</v>
      </c>
      <c r="E596" s="2">
        <v>35143</v>
      </c>
      <c r="F596" s="2">
        <v>35124</v>
      </c>
      <c r="G596">
        <v>3</v>
      </c>
      <c r="H596">
        <v>54.42</v>
      </c>
      <c r="I596" t="s">
        <v>618</v>
      </c>
      <c r="J596" t="s">
        <v>620</v>
      </c>
      <c r="K596" t="s">
        <v>54</v>
      </c>
      <c r="L596" t="s">
        <v>45</v>
      </c>
      <c r="M596" t="s">
        <v>471</v>
      </c>
      <c r="N596" t="s">
        <v>56</v>
      </c>
      <c r="O596" t="str">
        <f>TEXT(orders[[#This Row],[OrderDate]],"mmm")</f>
        <v>Feb</v>
      </c>
      <c r="P596">
        <f>MONTH(orders[[#This Row],[OrderDate]])</f>
        <v>2</v>
      </c>
      <c r="Q596">
        <f>YEAR(orders[[#This Row],[OrderDate]])</f>
        <v>1996</v>
      </c>
    </row>
    <row r="597" spans="1:17" x14ac:dyDescent="0.3">
      <c r="A597">
        <v>10843</v>
      </c>
      <c r="B597" t="s">
        <v>642</v>
      </c>
      <c r="C597">
        <v>4</v>
      </c>
      <c r="D597" s="2">
        <v>35116</v>
      </c>
      <c r="E597" s="2">
        <v>35144</v>
      </c>
      <c r="F597" s="2">
        <v>35121</v>
      </c>
      <c r="G597">
        <v>2</v>
      </c>
      <c r="H597">
        <v>9.26</v>
      </c>
      <c r="I597" t="s">
        <v>643</v>
      </c>
      <c r="J597" t="s">
        <v>645</v>
      </c>
      <c r="K597" t="s">
        <v>646</v>
      </c>
      <c r="L597" t="s">
        <v>45</v>
      </c>
      <c r="M597" t="s">
        <v>647</v>
      </c>
      <c r="N597" t="s">
        <v>95</v>
      </c>
      <c r="O597" t="str">
        <f>TEXT(orders[[#This Row],[OrderDate]],"mmm")</f>
        <v>Feb</v>
      </c>
      <c r="P597">
        <f>MONTH(orders[[#This Row],[OrderDate]])</f>
        <v>2</v>
      </c>
      <c r="Q597">
        <f>YEAR(orders[[#This Row],[OrderDate]])</f>
        <v>1996</v>
      </c>
    </row>
    <row r="598" spans="1:17" x14ac:dyDescent="0.3">
      <c r="A598">
        <v>10844</v>
      </c>
      <c r="B598" t="s">
        <v>473</v>
      </c>
      <c r="C598">
        <v>8</v>
      </c>
      <c r="D598" s="2">
        <v>35116</v>
      </c>
      <c r="E598" s="2">
        <v>35144</v>
      </c>
      <c r="F598" s="2">
        <v>35121</v>
      </c>
      <c r="G598">
        <v>2</v>
      </c>
      <c r="H598">
        <v>25.22</v>
      </c>
      <c r="I598" t="s">
        <v>474</v>
      </c>
      <c r="J598" t="s">
        <v>476</v>
      </c>
      <c r="K598" t="s">
        <v>477</v>
      </c>
      <c r="L598" t="s">
        <v>45</v>
      </c>
      <c r="M598" t="s">
        <v>478</v>
      </c>
      <c r="N598" t="s">
        <v>194</v>
      </c>
      <c r="O598" t="str">
        <f>TEXT(orders[[#This Row],[OrderDate]],"mmm")</f>
        <v>Feb</v>
      </c>
      <c r="P598">
        <f>MONTH(orders[[#This Row],[OrderDate]])</f>
        <v>2</v>
      </c>
      <c r="Q598">
        <f>YEAR(orders[[#This Row],[OrderDate]])</f>
        <v>1996</v>
      </c>
    </row>
    <row r="599" spans="1:17" x14ac:dyDescent="0.3">
      <c r="A599">
        <v>10845</v>
      </c>
      <c r="B599" t="s">
        <v>498</v>
      </c>
      <c r="C599">
        <v>8</v>
      </c>
      <c r="D599" s="2">
        <v>35116</v>
      </c>
      <c r="E599" s="2">
        <v>35130</v>
      </c>
      <c r="F599" s="2">
        <v>35125</v>
      </c>
      <c r="G599">
        <v>1</v>
      </c>
      <c r="H599">
        <v>212.98</v>
      </c>
      <c r="I599" t="s">
        <v>499</v>
      </c>
      <c r="J599" t="s">
        <v>501</v>
      </c>
      <c r="K599" t="s">
        <v>502</v>
      </c>
      <c r="L599" t="s">
        <v>45</v>
      </c>
      <c r="M599" t="s">
        <v>503</v>
      </c>
      <c r="N599" t="s">
        <v>47</v>
      </c>
      <c r="O599" t="str">
        <f>TEXT(orders[[#This Row],[OrderDate]],"mmm")</f>
        <v>Feb</v>
      </c>
      <c r="P599">
        <f>MONTH(orders[[#This Row],[OrderDate]])</f>
        <v>2</v>
      </c>
      <c r="Q599">
        <f>YEAR(orders[[#This Row],[OrderDate]])</f>
        <v>1996</v>
      </c>
    </row>
    <row r="600" spans="1:17" x14ac:dyDescent="0.3">
      <c r="A600">
        <v>10846</v>
      </c>
      <c r="B600" t="s">
        <v>589</v>
      </c>
      <c r="C600">
        <v>2</v>
      </c>
      <c r="D600" s="2">
        <v>35117</v>
      </c>
      <c r="E600" s="2">
        <v>35159</v>
      </c>
      <c r="F600" s="2">
        <v>35118</v>
      </c>
      <c r="G600">
        <v>3</v>
      </c>
      <c r="H600">
        <v>56.46</v>
      </c>
      <c r="I600" t="s">
        <v>590</v>
      </c>
      <c r="J600" t="s">
        <v>592</v>
      </c>
      <c r="K600" t="s">
        <v>593</v>
      </c>
      <c r="L600" t="s">
        <v>45</v>
      </c>
      <c r="M600" t="s">
        <v>594</v>
      </c>
      <c r="N600" t="s">
        <v>417</v>
      </c>
      <c r="O600" t="str">
        <f>TEXT(orders[[#This Row],[OrderDate]],"mmm")</f>
        <v>Feb</v>
      </c>
      <c r="P600">
        <f>MONTH(orders[[#This Row],[OrderDate]])</f>
        <v>2</v>
      </c>
      <c r="Q600">
        <f>YEAR(orders[[#This Row],[OrderDate]])</f>
        <v>1996</v>
      </c>
    </row>
    <row r="601" spans="1:17" x14ac:dyDescent="0.3">
      <c r="A601">
        <v>10847</v>
      </c>
      <c r="B601" t="s">
        <v>553</v>
      </c>
      <c r="C601">
        <v>4</v>
      </c>
      <c r="D601" s="2">
        <v>35117</v>
      </c>
      <c r="E601" s="2">
        <v>35131</v>
      </c>
      <c r="F601" s="2">
        <v>35136</v>
      </c>
      <c r="G601">
        <v>3</v>
      </c>
      <c r="H601">
        <v>487.57</v>
      </c>
      <c r="I601" t="s">
        <v>554</v>
      </c>
      <c r="J601" t="s">
        <v>556</v>
      </c>
      <c r="K601" t="s">
        <v>557</v>
      </c>
      <c r="L601" t="s">
        <v>558</v>
      </c>
      <c r="M601" t="s">
        <v>559</v>
      </c>
      <c r="N601" t="s">
        <v>280</v>
      </c>
      <c r="O601" t="str">
        <f>TEXT(orders[[#This Row],[OrderDate]],"mmm")</f>
        <v>Feb</v>
      </c>
      <c r="P601">
        <f>MONTH(orders[[#This Row],[OrderDate]])</f>
        <v>2</v>
      </c>
      <c r="Q601">
        <f>YEAR(orders[[#This Row],[OrderDate]])</f>
        <v>1996</v>
      </c>
    </row>
    <row r="602" spans="1:17" x14ac:dyDescent="0.3">
      <c r="A602">
        <v>10848</v>
      </c>
      <c r="B602" t="s">
        <v>161</v>
      </c>
      <c r="C602">
        <v>7</v>
      </c>
      <c r="D602" s="2">
        <v>35118</v>
      </c>
      <c r="E602" s="2">
        <v>35146</v>
      </c>
      <c r="F602" s="2">
        <v>35124</v>
      </c>
      <c r="G602">
        <v>2</v>
      </c>
      <c r="H602">
        <v>38.24</v>
      </c>
      <c r="I602" t="s">
        <v>162</v>
      </c>
      <c r="J602" t="s">
        <v>164</v>
      </c>
      <c r="K602" t="s">
        <v>68</v>
      </c>
      <c r="L602" t="s">
        <v>45</v>
      </c>
      <c r="M602" t="s">
        <v>165</v>
      </c>
      <c r="N602" t="s">
        <v>70</v>
      </c>
      <c r="O602" t="str">
        <f>TEXT(orders[[#This Row],[OrderDate]],"mmm")</f>
        <v>Feb</v>
      </c>
      <c r="P602">
        <f>MONTH(orders[[#This Row],[OrderDate]])</f>
        <v>2</v>
      </c>
      <c r="Q602">
        <f>YEAR(orders[[#This Row],[OrderDate]])</f>
        <v>1996</v>
      </c>
    </row>
    <row r="603" spans="1:17" x14ac:dyDescent="0.3">
      <c r="A603">
        <v>10849</v>
      </c>
      <c r="B603" t="s">
        <v>330</v>
      </c>
      <c r="C603">
        <v>9</v>
      </c>
      <c r="D603" s="2">
        <v>35118</v>
      </c>
      <c r="E603" s="2">
        <v>35146</v>
      </c>
      <c r="F603" s="2">
        <v>35125</v>
      </c>
      <c r="G603">
        <v>2</v>
      </c>
      <c r="H603">
        <v>0.56000000000000005</v>
      </c>
      <c r="I603" t="s">
        <v>331</v>
      </c>
      <c r="J603" t="s">
        <v>333</v>
      </c>
      <c r="K603" t="s">
        <v>334</v>
      </c>
      <c r="L603" t="s">
        <v>45</v>
      </c>
      <c r="M603" t="s">
        <v>335</v>
      </c>
      <c r="N603" t="s">
        <v>47</v>
      </c>
      <c r="O603" t="str">
        <f>TEXT(orders[[#This Row],[OrderDate]],"mmm")</f>
        <v>Feb</v>
      </c>
      <c r="P603">
        <f>MONTH(orders[[#This Row],[OrderDate]])</f>
        <v>2</v>
      </c>
      <c r="Q603">
        <f>YEAR(orders[[#This Row],[OrderDate]])</f>
        <v>1996</v>
      </c>
    </row>
    <row r="604" spans="1:17" x14ac:dyDescent="0.3">
      <c r="A604">
        <v>10850</v>
      </c>
      <c r="B604" t="s">
        <v>642</v>
      </c>
      <c r="C604">
        <v>1</v>
      </c>
      <c r="D604" s="2">
        <v>35118</v>
      </c>
      <c r="E604" s="2">
        <v>35160</v>
      </c>
      <c r="F604" s="2">
        <v>35125</v>
      </c>
      <c r="G604">
        <v>1</v>
      </c>
      <c r="H604">
        <v>49.19</v>
      </c>
      <c r="I604" t="s">
        <v>643</v>
      </c>
      <c r="J604" t="s">
        <v>645</v>
      </c>
      <c r="K604" t="s">
        <v>646</v>
      </c>
      <c r="L604" t="s">
        <v>45</v>
      </c>
      <c r="M604" t="s">
        <v>647</v>
      </c>
      <c r="N604" t="s">
        <v>95</v>
      </c>
      <c r="O604" t="str">
        <f>TEXT(orders[[#This Row],[OrderDate]],"mmm")</f>
        <v>Feb</v>
      </c>
      <c r="P604">
        <f>MONTH(orders[[#This Row],[OrderDate]])</f>
        <v>2</v>
      </c>
      <c r="Q604">
        <f>YEAR(orders[[#This Row],[OrderDate]])</f>
        <v>1996</v>
      </c>
    </row>
    <row r="605" spans="1:17" x14ac:dyDescent="0.3">
      <c r="A605">
        <v>10851</v>
      </c>
      <c r="B605" t="s">
        <v>526</v>
      </c>
      <c r="C605">
        <v>5</v>
      </c>
      <c r="D605" s="2">
        <v>35121</v>
      </c>
      <c r="E605" s="2">
        <v>35149</v>
      </c>
      <c r="F605" s="2">
        <v>35128</v>
      </c>
      <c r="G605">
        <v>1</v>
      </c>
      <c r="H605">
        <v>160.55000000000001</v>
      </c>
      <c r="I605" t="s">
        <v>527</v>
      </c>
      <c r="J605" t="s">
        <v>529</v>
      </c>
      <c r="K605" t="s">
        <v>295</v>
      </c>
      <c r="L605" t="s">
        <v>296</v>
      </c>
      <c r="M605" t="s">
        <v>530</v>
      </c>
      <c r="N605" t="s">
        <v>159</v>
      </c>
      <c r="O605" t="str">
        <f>TEXT(orders[[#This Row],[OrderDate]],"mmm")</f>
        <v>Feb</v>
      </c>
      <c r="P605">
        <f>MONTH(orders[[#This Row],[OrderDate]])</f>
        <v>2</v>
      </c>
      <c r="Q605">
        <f>YEAR(orders[[#This Row],[OrderDate]])</f>
        <v>1996</v>
      </c>
    </row>
    <row r="606" spans="1:17" x14ac:dyDescent="0.3">
      <c r="A606">
        <v>10852</v>
      </c>
      <c r="B606" t="s">
        <v>510</v>
      </c>
      <c r="C606">
        <v>8</v>
      </c>
      <c r="D606" s="2">
        <v>35121</v>
      </c>
      <c r="E606" s="2">
        <v>35135</v>
      </c>
      <c r="F606" s="2">
        <v>35125</v>
      </c>
      <c r="G606">
        <v>1</v>
      </c>
      <c r="H606">
        <v>174.05</v>
      </c>
      <c r="I606" t="s">
        <v>511</v>
      </c>
      <c r="J606" t="s">
        <v>514</v>
      </c>
      <c r="K606" t="s">
        <v>515</v>
      </c>
      <c r="L606" t="s">
        <v>516</v>
      </c>
      <c r="M606" t="s">
        <v>517</v>
      </c>
      <c r="N606" t="s">
        <v>280</v>
      </c>
      <c r="O606" t="str">
        <f>TEXT(orders[[#This Row],[OrderDate]],"mmm")</f>
        <v>Feb</v>
      </c>
      <c r="P606">
        <f>MONTH(orders[[#This Row],[OrderDate]])</f>
        <v>2</v>
      </c>
      <c r="Q606">
        <f>YEAR(orders[[#This Row],[OrderDate]])</f>
        <v>1996</v>
      </c>
    </row>
    <row r="607" spans="1:17" x14ac:dyDescent="0.3">
      <c r="A607">
        <v>10853</v>
      </c>
      <c r="B607" t="s">
        <v>81</v>
      </c>
      <c r="C607">
        <v>9</v>
      </c>
      <c r="D607" s="2">
        <v>35122</v>
      </c>
      <c r="E607" s="2">
        <v>35150</v>
      </c>
      <c r="F607" s="2">
        <v>35129</v>
      </c>
      <c r="G607">
        <v>2</v>
      </c>
      <c r="H607">
        <v>53.83</v>
      </c>
      <c r="I607" t="s">
        <v>82</v>
      </c>
      <c r="J607" t="s">
        <v>84</v>
      </c>
      <c r="K607" t="s">
        <v>85</v>
      </c>
      <c r="L607" t="s">
        <v>45</v>
      </c>
      <c r="M607" t="s">
        <v>86</v>
      </c>
      <c r="N607" t="s">
        <v>47</v>
      </c>
      <c r="O607" t="str">
        <f>TEXT(orders[[#This Row],[OrderDate]],"mmm")</f>
        <v>Feb</v>
      </c>
      <c r="P607">
        <f>MONTH(orders[[#This Row],[OrderDate]])</f>
        <v>2</v>
      </c>
      <c r="Q607">
        <f>YEAR(orders[[#This Row],[OrderDate]])</f>
        <v>1996</v>
      </c>
    </row>
    <row r="608" spans="1:17" x14ac:dyDescent="0.3">
      <c r="A608">
        <v>10854</v>
      </c>
      <c r="B608" t="s">
        <v>187</v>
      </c>
      <c r="C608">
        <v>3</v>
      </c>
      <c r="D608" s="2">
        <v>35122</v>
      </c>
      <c r="E608" s="2">
        <v>35150</v>
      </c>
      <c r="F608" s="2">
        <v>35131</v>
      </c>
      <c r="G608">
        <v>2</v>
      </c>
      <c r="H608">
        <v>100.22</v>
      </c>
      <c r="I608" t="s">
        <v>188</v>
      </c>
      <c r="J608" t="s">
        <v>191</v>
      </c>
      <c r="K608" t="s">
        <v>192</v>
      </c>
      <c r="L608" t="s">
        <v>45</v>
      </c>
      <c r="M608" t="s">
        <v>193</v>
      </c>
      <c r="N608" t="s">
        <v>194</v>
      </c>
      <c r="O608" t="str">
        <f>TEXT(orders[[#This Row],[OrderDate]],"mmm")</f>
        <v>Feb</v>
      </c>
      <c r="P608">
        <f>MONTH(orders[[#This Row],[OrderDate]])</f>
        <v>2</v>
      </c>
      <c r="Q608">
        <f>YEAR(orders[[#This Row],[OrderDate]])</f>
        <v>1996</v>
      </c>
    </row>
    <row r="609" spans="1:17" x14ac:dyDescent="0.3">
      <c r="A609">
        <v>10855</v>
      </c>
      <c r="B609" t="s">
        <v>445</v>
      </c>
      <c r="C609">
        <v>3</v>
      </c>
      <c r="D609" s="2">
        <v>35122</v>
      </c>
      <c r="E609" s="2">
        <v>35150</v>
      </c>
      <c r="F609" s="2">
        <v>35130</v>
      </c>
      <c r="G609">
        <v>1</v>
      </c>
      <c r="H609">
        <v>170.97</v>
      </c>
      <c r="I609" t="s">
        <v>446</v>
      </c>
      <c r="J609" t="s">
        <v>448</v>
      </c>
      <c r="K609" t="s">
        <v>449</v>
      </c>
      <c r="L609" t="s">
        <v>450</v>
      </c>
      <c r="M609" t="s">
        <v>451</v>
      </c>
      <c r="N609" t="s">
        <v>280</v>
      </c>
      <c r="O609" t="str">
        <f>TEXT(orders[[#This Row],[OrderDate]],"mmm")</f>
        <v>Feb</v>
      </c>
      <c r="P609">
        <f>MONTH(orders[[#This Row],[OrderDate]])</f>
        <v>2</v>
      </c>
      <c r="Q609">
        <f>YEAR(orders[[#This Row],[OrderDate]])</f>
        <v>1996</v>
      </c>
    </row>
    <row r="610" spans="1:17" x14ac:dyDescent="0.3">
      <c r="A610">
        <v>10856</v>
      </c>
      <c r="B610" t="s">
        <v>58</v>
      </c>
      <c r="C610">
        <v>3</v>
      </c>
      <c r="D610" s="2">
        <v>35123</v>
      </c>
      <c r="E610" s="2">
        <v>35151</v>
      </c>
      <c r="F610" s="2">
        <v>35136</v>
      </c>
      <c r="G610">
        <v>2</v>
      </c>
      <c r="H610">
        <v>58.43</v>
      </c>
      <c r="I610" t="s">
        <v>59</v>
      </c>
      <c r="J610" t="s">
        <v>61</v>
      </c>
      <c r="K610" t="s">
        <v>54</v>
      </c>
      <c r="L610" t="s">
        <v>45</v>
      </c>
      <c r="M610" t="s">
        <v>62</v>
      </c>
      <c r="N610" t="s">
        <v>56</v>
      </c>
      <c r="O610" t="str">
        <f>TEXT(orders[[#This Row],[OrderDate]],"mmm")</f>
        <v>Feb</v>
      </c>
      <c r="P610">
        <f>MONTH(orders[[#This Row],[OrderDate]])</f>
        <v>2</v>
      </c>
      <c r="Q610">
        <f>YEAR(orders[[#This Row],[OrderDate]])</f>
        <v>1996</v>
      </c>
    </row>
    <row r="611" spans="1:17" x14ac:dyDescent="0.3">
      <c r="A611">
        <v>10857</v>
      </c>
      <c r="B611" t="s">
        <v>72</v>
      </c>
      <c r="C611">
        <v>8</v>
      </c>
      <c r="D611" s="2">
        <v>35123</v>
      </c>
      <c r="E611" s="2">
        <v>35151</v>
      </c>
      <c r="F611" s="2">
        <v>35132</v>
      </c>
      <c r="G611">
        <v>2</v>
      </c>
      <c r="H611">
        <v>188.85</v>
      </c>
      <c r="I611" t="s">
        <v>73</v>
      </c>
      <c r="J611" t="s">
        <v>76</v>
      </c>
      <c r="K611" t="s">
        <v>77</v>
      </c>
      <c r="L611" t="s">
        <v>45</v>
      </c>
      <c r="M611" t="s">
        <v>78</v>
      </c>
      <c r="N611" t="s">
        <v>79</v>
      </c>
      <c r="O611" t="str">
        <f>TEXT(orders[[#This Row],[OrderDate]],"mmm")</f>
        <v>Feb</v>
      </c>
      <c r="P611">
        <f>MONTH(orders[[#This Row],[OrderDate]])</f>
        <v>2</v>
      </c>
      <c r="Q611">
        <f>YEAR(orders[[#This Row],[OrderDate]])</f>
        <v>1996</v>
      </c>
    </row>
    <row r="612" spans="1:17" x14ac:dyDescent="0.3">
      <c r="A612">
        <v>10858</v>
      </c>
      <c r="B612" t="s">
        <v>337</v>
      </c>
      <c r="C612">
        <v>2</v>
      </c>
      <c r="D612" s="2">
        <v>35124</v>
      </c>
      <c r="E612" s="2">
        <v>35152</v>
      </c>
      <c r="F612" s="2">
        <v>35129</v>
      </c>
      <c r="G612">
        <v>1</v>
      </c>
      <c r="H612">
        <v>52.51</v>
      </c>
      <c r="I612" t="s">
        <v>338</v>
      </c>
      <c r="J612" t="s">
        <v>340</v>
      </c>
      <c r="K612" t="s">
        <v>341</v>
      </c>
      <c r="L612" t="s">
        <v>45</v>
      </c>
      <c r="M612" t="s">
        <v>342</v>
      </c>
      <c r="N612" t="s">
        <v>95</v>
      </c>
      <c r="O612" t="str">
        <f>TEXT(orders[[#This Row],[OrderDate]],"mmm")</f>
        <v>Feb</v>
      </c>
      <c r="P612">
        <f>MONTH(orders[[#This Row],[OrderDate]])</f>
        <v>2</v>
      </c>
      <c r="Q612">
        <f>YEAR(orders[[#This Row],[OrderDate]])</f>
        <v>1996</v>
      </c>
    </row>
    <row r="613" spans="1:17" x14ac:dyDescent="0.3">
      <c r="A613">
        <v>10859</v>
      </c>
      <c r="B613" t="s">
        <v>224</v>
      </c>
      <c r="C613">
        <v>1</v>
      </c>
      <c r="D613" s="2">
        <v>35124</v>
      </c>
      <c r="E613" s="2">
        <v>35152</v>
      </c>
      <c r="F613" s="2">
        <v>35128</v>
      </c>
      <c r="G613">
        <v>2</v>
      </c>
      <c r="H613">
        <v>76.099999999999994</v>
      </c>
      <c r="I613" t="s">
        <v>225</v>
      </c>
      <c r="J613" t="s">
        <v>227</v>
      </c>
      <c r="K613" t="s">
        <v>228</v>
      </c>
      <c r="L613" t="s">
        <v>45</v>
      </c>
      <c r="M613" t="s">
        <v>229</v>
      </c>
      <c r="N613" t="s">
        <v>47</v>
      </c>
      <c r="O613" t="str">
        <f>TEXT(orders[[#This Row],[OrderDate]],"mmm")</f>
        <v>Feb</v>
      </c>
      <c r="P613">
        <f>MONTH(orders[[#This Row],[OrderDate]])</f>
        <v>2</v>
      </c>
      <c r="Q613">
        <f>YEAR(orders[[#This Row],[OrderDate]])</f>
        <v>1996</v>
      </c>
    </row>
    <row r="614" spans="1:17" x14ac:dyDescent="0.3">
      <c r="A614">
        <v>10860</v>
      </c>
      <c r="B614" t="s">
        <v>231</v>
      </c>
      <c r="C614">
        <v>3</v>
      </c>
      <c r="D614" s="2">
        <v>35124</v>
      </c>
      <c r="E614" s="2">
        <v>35152</v>
      </c>
      <c r="F614" s="2">
        <v>35130</v>
      </c>
      <c r="G614">
        <v>3</v>
      </c>
      <c r="H614">
        <v>19.260000000000002</v>
      </c>
      <c r="I614" t="s">
        <v>232</v>
      </c>
      <c r="J614" t="s">
        <v>234</v>
      </c>
      <c r="K614" t="s">
        <v>178</v>
      </c>
      <c r="L614" t="s">
        <v>45</v>
      </c>
      <c r="M614" t="s">
        <v>179</v>
      </c>
      <c r="N614" t="s">
        <v>95</v>
      </c>
      <c r="O614" t="str">
        <f>TEXT(orders[[#This Row],[OrderDate]],"mmm")</f>
        <v>Feb</v>
      </c>
      <c r="P614">
        <f>MONTH(orders[[#This Row],[OrderDate]])</f>
        <v>2</v>
      </c>
      <c r="Q614">
        <f>YEAR(orders[[#This Row],[OrderDate]])</f>
        <v>1996</v>
      </c>
    </row>
    <row r="615" spans="1:17" x14ac:dyDescent="0.3">
      <c r="A615">
        <v>10861</v>
      </c>
      <c r="B615" t="s">
        <v>678</v>
      </c>
      <c r="C615">
        <v>4</v>
      </c>
      <c r="D615" s="2">
        <v>35125</v>
      </c>
      <c r="E615" s="2">
        <v>35153</v>
      </c>
      <c r="F615" s="2">
        <v>35143</v>
      </c>
      <c r="G615">
        <v>2</v>
      </c>
      <c r="H615">
        <v>14.93</v>
      </c>
      <c r="I615" t="s">
        <v>679</v>
      </c>
      <c r="J615" t="s">
        <v>793</v>
      </c>
      <c r="K615" t="s">
        <v>682</v>
      </c>
      <c r="L615" t="s">
        <v>363</v>
      </c>
      <c r="M615" t="s">
        <v>794</v>
      </c>
      <c r="N615" t="s">
        <v>280</v>
      </c>
      <c r="O615" t="str">
        <f>TEXT(orders[[#This Row],[OrderDate]],"mmm")</f>
        <v>Mar</v>
      </c>
      <c r="P615">
        <f>MONTH(orders[[#This Row],[OrderDate]])</f>
        <v>3</v>
      </c>
      <c r="Q615">
        <f>YEAR(orders[[#This Row],[OrderDate]])</f>
        <v>1996</v>
      </c>
    </row>
    <row r="616" spans="1:17" x14ac:dyDescent="0.3">
      <c r="A616">
        <v>10862</v>
      </c>
      <c r="B616" t="s">
        <v>366</v>
      </c>
      <c r="C616">
        <v>8</v>
      </c>
      <c r="D616" s="2">
        <v>35125</v>
      </c>
      <c r="E616" s="2">
        <v>35167</v>
      </c>
      <c r="F616" s="2">
        <v>35128</v>
      </c>
      <c r="G616">
        <v>2</v>
      </c>
      <c r="H616">
        <v>53.23</v>
      </c>
      <c r="I616" t="s">
        <v>367</v>
      </c>
      <c r="J616" t="s">
        <v>369</v>
      </c>
      <c r="K616" t="s">
        <v>370</v>
      </c>
      <c r="L616" t="s">
        <v>45</v>
      </c>
      <c r="M616" t="s">
        <v>371</v>
      </c>
      <c r="N616" t="s">
        <v>47</v>
      </c>
      <c r="O616" t="str">
        <f>TEXT(orders[[#This Row],[OrderDate]],"mmm")</f>
        <v>Mar</v>
      </c>
      <c r="P616">
        <f>MONTH(orders[[#This Row],[OrderDate]])</f>
        <v>3</v>
      </c>
      <c r="Q616">
        <f>YEAR(orders[[#This Row],[OrderDate]])</f>
        <v>1996</v>
      </c>
    </row>
    <row r="617" spans="1:17" x14ac:dyDescent="0.3">
      <c r="A617">
        <v>10863</v>
      </c>
      <c r="B617" t="s">
        <v>299</v>
      </c>
      <c r="C617">
        <v>4</v>
      </c>
      <c r="D617" s="2">
        <v>35128</v>
      </c>
      <c r="E617" s="2">
        <v>35156</v>
      </c>
      <c r="F617" s="2">
        <v>35143</v>
      </c>
      <c r="G617">
        <v>2</v>
      </c>
      <c r="H617">
        <v>30.26</v>
      </c>
      <c r="I617" t="s">
        <v>300</v>
      </c>
      <c r="J617" t="s">
        <v>302</v>
      </c>
      <c r="K617" t="s">
        <v>303</v>
      </c>
      <c r="L617" t="s">
        <v>304</v>
      </c>
      <c r="M617" t="s">
        <v>305</v>
      </c>
      <c r="N617" t="s">
        <v>289</v>
      </c>
      <c r="O617" t="str">
        <f>TEXT(orders[[#This Row],[OrderDate]],"mmm")</f>
        <v>Mar</v>
      </c>
      <c r="P617">
        <f>MONTH(orders[[#This Row],[OrderDate]])</f>
        <v>3</v>
      </c>
      <c r="Q617">
        <f>YEAR(orders[[#This Row],[OrderDate]])</f>
        <v>1996</v>
      </c>
    </row>
    <row r="618" spans="1:17" x14ac:dyDescent="0.3">
      <c r="A618">
        <v>10864</v>
      </c>
      <c r="B618" t="s">
        <v>64</v>
      </c>
      <c r="C618">
        <v>4</v>
      </c>
      <c r="D618" s="2">
        <v>35128</v>
      </c>
      <c r="E618" s="2">
        <v>35156</v>
      </c>
      <c r="F618" s="2">
        <v>35135</v>
      </c>
      <c r="G618">
        <v>2</v>
      </c>
      <c r="H618">
        <v>3.04</v>
      </c>
      <c r="I618" t="s">
        <v>65</v>
      </c>
      <c r="J618" t="s">
        <v>795</v>
      </c>
      <c r="K618" t="s">
        <v>796</v>
      </c>
      <c r="L618" t="s">
        <v>797</v>
      </c>
      <c r="M618" t="s">
        <v>798</v>
      </c>
      <c r="N618" t="s">
        <v>70</v>
      </c>
      <c r="O618" t="str">
        <f>TEXT(orders[[#This Row],[OrderDate]],"mmm")</f>
        <v>Mar</v>
      </c>
      <c r="P618">
        <f>MONTH(orders[[#This Row],[OrderDate]])</f>
        <v>3</v>
      </c>
      <c r="Q618">
        <f>YEAR(orders[[#This Row],[OrderDate]])</f>
        <v>1996</v>
      </c>
    </row>
    <row r="619" spans="1:17" x14ac:dyDescent="0.3">
      <c r="A619">
        <v>10865</v>
      </c>
      <c r="B619" t="s">
        <v>498</v>
      </c>
      <c r="C619">
        <v>2</v>
      </c>
      <c r="D619" s="2">
        <v>35128</v>
      </c>
      <c r="E619" s="2">
        <v>35142</v>
      </c>
      <c r="F619" s="2">
        <v>35138</v>
      </c>
      <c r="G619">
        <v>1</v>
      </c>
      <c r="H619">
        <v>348.14</v>
      </c>
      <c r="I619" t="s">
        <v>499</v>
      </c>
      <c r="J619" t="s">
        <v>501</v>
      </c>
      <c r="K619" t="s">
        <v>502</v>
      </c>
      <c r="L619" t="s">
        <v>45</v>
      </c>
      <c r="M619" t="s">
        <v>503</v>
      </c>
      <c r="N619" t="s">
        <v>47</v>
      </c>
      <c r="O619" t="str">
        <f>TEXT(orders[[#This Row],[OrderDate]],"mmm")</f>
        <v>Mar</v>
      </c>
      <c r="P619">
        <f>MONTH(orders[[#This Row],[OrderDate]])</f>
        <v>3</v>
      </c>
      <c r="Q619">
        <f>YEAR(orders[[#This Row],[OrderDate]])</f>
        <v>1996</v>
      </c>
    </row>
    <row r="620" spans="1:17" x14ac:dyDescent="0.3">
      <c r="A620">
        <v>10866</v>
      </c>
      <c r="B620" t="s">
        <v>72</v>
      </c>
      <c r="C620">
        <v>5</v>
      </c>
      <c r="D620" s="2">
        <v>35129</v>
      </c>
      <c r="E620" s="2">
        <v>35157</v>
      </c>
      <c r="F620" s="2">
        <v>35138</v>
      </c>
      <c r="G620">
        <v>1</v>
      </c>
      <c r="H620">
        <v>109.11</v>
      </c>
      <c r="I620" t="s">
        <v>73</v>
      </c>
      <c r="J620" t="s">
        <v>76</v>
      </c>
      <c r="K620" t="s">
        <v>77</v>
      </c>
      <c r="L620" t="s">
        <v>45</v>
      </c>
      <c r="M620" t="s">
        <v>78</v>
      </c>
      <c r="N620" t="s">
        <v>79</v>
      </c>
      <c r="O620" t="str">
        <f>TEXT(orders[[#This Row],[OrderDate]],"mmm")</f>
        <v>Mar</v>
      </c>
      <c r="P620">
        <f>MONTH(orders[[#This Row],[OrderDate]])</f>
        <v>3</v>
      </c>
      <c r="Q620">
        <f>YEAR(orders[[#This Row],[OrderDate]])</f>
        <v>1996</v>
      </c>
    </row>
    <row r="621" spans="1:17" x14ac:dyDescent="0.3">
      <c r="A621">
        <v>10867</v>
      </c>
      <c r="B621" t="s">
        <v>397</v>
      </c>
      <c r="C621">
        <v>6</v>
      </c>
      <c r="D621" s="2">
        <v>35129</v>
      </c>
      <c r="E621" s="2">
        <v>35171</v>
      </c>
      <c r="F621" s="2">
        <v>35137</v>
      </c>
      <c r="G621">
        <v>1</v>
      </c>
      <c r="H621">
        <v>1.93</v>
      </c>
      <c r="I621" t="s">
        <v>398</v>
      </c>
      <c r="J621" t="s">
        <v>400</v>
      </c>
      <c r="K621" t="s">
        <v>401</v>
      </c>
      <c r="L621" t="s">
        <v>278</v>
      </c>
      <c r="M621" t="s">
        <v>402</v>
      </c>
      <c r="N621" t="s">
        <v>280</v>
      </c>
      <c r="O621" t="str">
        <f>TEXT(orders[[#This Row],[OrderDate]],"mmm")</f>
        <v>Mar</v>
      </c>
      <c r="P621">
        <f>MONTH(orders[[#This Row],[OrderDate]])</f>
        <v>3</v>
      </c>
      <c r="Q621">
        <f>YEAR(orders[[#This Row],[OrderDate]])</f>
        <v>1996</v>
      </c>
    </row>
    <row r="622" spans="1:17" x14ac:dyDescent="0.3">
      <c r="A622">
        <v>10868</v>
      </c>
      <c r="B622" t="s">
        <v>492</v>
      </c>
      <c r="C622">
        <v>7</v>
      </c>
      <c r="D622" s="2">
        <v>35130</v>
      </c>
      <c r="E622" s="2">
        <v>35158</v>
      </c>
      <c r="F622" s="2">
        <v>35149</v>
      </c>
      <c r="G622">
        <v>2</v>
      </c>
      <c r="H622">
        <v>191.27</v>
      </c>
      <c r="I622" t="s">
        <v>493</v>
      </c>
      <c r="J622" t="s">
        <v>495</v>
      </c>
      <c r="K622" t="s">
        <v>156</v>
      </c>
      <c r="L622" t="s">
        <v>157</v>
      </c>
      <c r="M622" t="s">
        <v>496</v>
      </c>
      <c r="N622" t="s">
        <v>159</v>
      </c>
      <c r="O622" t="str">
        <f>TEXT(orders[[#This Row],[OrderDate]],"mmm")</f>
        <v>Mar</v>
      </c>
      <c r="P622">
        <f>MONTH(orders[[#This Row],[OrderDate]])</f>
        <v>3</v>
      </c>
      <c r="Q622">
        <f>YEAR(orders[[#This Row],[OrderDate]])</f>
        <v>1996</v>
      </c>
    </row>
    <row r="623" spans="1:17" x14ac:dyDescent="0.3">
      <c r="A623">
        <v>10869</v>
      </c>
      <c r="B623" t="s">
        <v>561</v>
      </c>
      <c r="C623">
        <v>5</v>
      </c>
      <c r="D623" s="2">
        <v>35130</v>
      </c>
      <c r="E623" s="2">
        <v>35158</v>
      </c>
      <c r="F623" s="2">
        <v>35135</v>
      </c>
      <c r="G623">
        <v>1</v>
      </c>
      <c r="H623">
        <v>143.28</v>
      </c>
      <c r="I623" t="s">
        <v>562</v>
      </c>
      <c r="J623" t="s">
        <v>564</v>
      </c>
      <c r="K623" t="s">
        <v>68</v>
      </c>
      <c r="L623" t="s">
        <v>45</v>
      </c>
      <c r="M623" t="s">
        <v>565</v>
      </c>
      <c r="N623" t="s">
        <v>70</v>
      </c>
      <c r="O623" t="str">
        <f>TEXT(orders[[#This Row],[OrderDate]],"mmm")</f>
        <v>Mar</v>
      </c>
      <c r="P623">
        <f>MONTH(orders[[#This Row],[OrderDate]])</f>
        <v>3</v>
      </c>
      <c r="Q623">
        <f>YEAR(orders[[#This Row],[OrderDate]])</f>
        <v>1996</v>
      </c>
    </row>
    <row r="624" spans="1:17" x14ac:dyDescent="0.3">
      <c r="A624">
        <v>10870</v>
      </c>
      <c r="B624" t="s">
        <v>693</v>
      </c>
      <c r="C624">
        <v>5</v>
      </c>
      <c r="D624" s="2">
        <v>35130</v>
      </c>
      <c r="E624" s="2">
        <v>35158</v>
      </c>
      <c r="F624" s="2">
        <v>35139</v>
      </c>
      <c r="G624">
        <v>3</v>
      </c>
      <c r="H624">
        <v>12.04</v>
      </c>
      <c r="I624" t="s">
        <v>801</v>
      </c>
      <c r="J624" t="s">
        <v>696</v>
      </c>
      <c r="K624" t="s">
        <v>697</v>
      </c>
      <c r="L624" t="s">
        <v>45</v>
      </c>
      <c r="M624" t="s">
        <v>698</v>
      </c>
      <c r="N624" t="s">
        <v>699</v>
      </c>
      <c r="O624" t="str">
        <f>TEXT(orders[[#This Row],[OrderDate]],"mmm")</f>
        <v>Mar</v>
      </c>
      <c r="P624">
        <f>MONTH(orders[[#This Row],[OrderDate]])</f>
        <v>3</v>
      </c>
      <c r="Q624">
        <f>YEAR(orders[[#This Row],[OrderDate]])</f>
        <v>1996</v>
      </c>
    </row>
    <row r="625" spans="1:17" x14ac:dyDescent="0.3">
      <c r="A625">
        <v>10871</v>
      </c>
      <c r="B625" t="s">
        <v>105</v>
      </c>
      <c r="C625">
        <v>9</v>
      </c>
      <c r="D625" s="2">
        <v>35131</v>
      </c>
      <c r="E625" s="2">
        <v>35159</v>
      </c>
      <c r="F625" s="2">
        <v>35136</v>
      </c>
      <c r="G625">
        <v>2</v>
      </c>
      <c r="H625">
        <v>112.27</v>
      </c>
      <c r="I625" t="s">
        <v>106</v>
      </c>
      <c r="J625" t="s">
        <v>108</v>
      </c>
      <c r="K625" t="s">
        <v>109</v>
      </c>
      <c r="L625" t="s">
        <v>45</v>
      </c>
      <c r="M625" t="s">
        <v>110</v>
      </c>
      <c r="N625" t="s">
        <v>95</v>
      </c>
      <c r="O625" t="str">
        <f>TEXT(orders[[#This Row],[OrderDate]],"mmm")</f>
        <v>Mar</v>
      </c>
      <c r="P625">
        <f>MONTH(orders[[#This Row],[OrderDate]])</f>
        <v>3</v>
      </c>
      <c r="Q625">
        <f>YEAR(orders[[#This Row],[OrderDate]])</f>
        <v>1996</v>
      </c>
    </row>
    <row r="626" spans="1:17" x14ac:dyDescent="0.3">
      <c r="A626">
        <v>10872</v>
      </c>
      <c r="B626" t="s">
        <v>259</v>
      </c>
      <c r="C626">
        <v>5</v>
      </c>
      <c r="D626" s="2">
        <v>35131</v>
      </c>
      <c r="E626" s="2">
        <v>35159</v>
      </c>
      <c r="F626" s="2">
        <v>35135</v>
      </c>
      <c r="G626">
        <v>2</v>
      </c>
      <c r="H626">
        <v>175.32</v>
      </c>
      <c r="I626" t="s">
        <v>260</v>
      </c>
      <c r="J626" t="s">
        <v>262</v>
      </c>
      <c r="K626" t="s">
        <v>263</v>
      </c>
      <c r="L626" t="s">
        <v>45</v>
      </c>
      <c r="M626" t="s">
        <v>264</v>
      </c>
      <c r="N626" t="s">
        <v>103</v>
      </c>
      <c r="O626" t="str">
        <f>TEXT(orders[[#This Row],[OrderDate]],"mmm")</f>
        <v>Mar</v>
      </c>
      <c r="P626">
        <f>MONTH(orders[[#This Row],[OrderDate]])</f>
        <v>3</v>
      </c>
      <c r="Q626">
        <f>YEAR(orders[[#This Row],[OrderDate]])</f>
        <v>1996</v>
      </c>
    </row>
    <row r="627" spans="1:17" x14ac:dyDescent="0.3">
      <c r="A627">
        <v>10873</v>
      </c>
      <c r="B627" t="s">
        <v>685</v>
      </c>
      <c r="C627">
        <v>4</v>
      </c>
      <c r="D627" s="2">
        <v>35132</v>
      </c>
      <c r="E627" s="2">
        <v>35160</v>
      </c>
      <c r="F627" s="2">
        <v>35135</v>
      </c>
      <c r="G627">
        <v>1</v>
      </c>
      <c r="H627">
        <v>0.82</v>
      </c>
      <c r="I627" t="s">
        <v>686</v>
      </c>
      <c r="J627" t="s">
        <v>689</v>
      </c>
      <c r="K627" t="s">
        <v>690</v>
      </c>
      <c r="L627" t="s">
        <v>45</v>
      </c>
      <c r="M627" t="s">
        <v>691</v>
      </c>
      <c r="N627" t="s">
        <v>669</v>
      </c>
      <c r="O627" t="str">
        <f>TEXT(orders[[#This Row],[OrderDate]],"mmm")</f>
        <v>Mar</v>
      </c>
      <c r="P627">
        <f>MONTH(orders[[#This Row],[OrderDate]])</f>
        <v>3</v>
      </c>
      <c r="Q627">
        <f>YEAR(orders[[#This Row],[OrderDate]])</f>
        <v>1996</v>
      </c>
    </row>
    <row r="628" spans="1:17" x14ac:dyDescent="0.3">
      <c r="A628">
        <v>10874</v>
      </c>
      <c r="B628" t="s">
        <v>259</v>
      </c>
      <c r="C628">
        <v>5</v>
      </c>
      <c r="D628" s="2">
        <v>35132</v>
      </c>
      <c r="E628" s="2">
        <v>35160</v>
      </c>
      <c r="F628" s="2">
        <v>35137</v>
      </c>
      <c r="G628">
        <v>2</v>
      </c>
      <c r="H628">
        <v>19.579999999999998</v>
      </c>
      <c r="I628" t="s">
        <v>260</v>
      </c>
      <c r="J628" t="s">
        <v>262</v>
      </c>
      <c r="K628" t="s">
        <v>263</v>
      </c>
      <c r="L628" t="s">
        <v>45</v>
      </c>
      <c r="M628" t="s">
        <v>264</v>
      </c>
      <c r="N628" t="s">
        <v>103</v>
      </c>
      <c r="O628" t="str">
        <f>TEXT(orders[[#This Row],[OrderDate]],"mmm")</f>
        <v>Mar</v>
      </c>
      <c r="P628">
        <f>MONTH(orders[[#This Row],[OrderDate]])</f>
        <v>3</v>
      </c>
      <c r="Q628">
        <f>YEAR(orders[[#This Row],[OrderDate]])</f>
        <v>1996</v>
      </c>
    </row>
    <row r="629" spans="1:17" x14ac:dyDescent="0.3">
      <c r="A629">
        <v>10875</v>
      </c>
      <c r="B629" t="s">
        <v>72</v>
      </c>
      <c r="C629">
        <v>4</v>
      </c>
      <c r="D629" s="2">
        <v>35132</v>
      </c>
      <c r="E629" s="2">
        <v>35160</v>
      </c>
      <c r="F629" s="2">
        <v>35157</v>
      </c>
      <c r="G629">
        <v>2</v>
      </c>
      <c r="H629">
        <v>32.369999999999997</v>
      </c>
      <c r="I629" t="s">
        <v>73</v>
      </c>
      <c r="J629" t="s">
        <v>76</v>
      </c>
      <c r="K629" t="s">
        <v>77</v>
      </c>
      <c r="L629" t="s">
        <v>45</v>
      </c>
      <c r="M629" t="s">
        <v>78</v>
      </c>
      <c r="N629" t="s">
        <v>79</v>
      </c>
      <c r="O629" t="str">
        <f>TEXT(orders[[#This Row],[OrderDate]],"mmm")</f>
        <v>Mar</v>
      </c>
      <c r="P629">
        <f>MONTH(orders[[#This Row],[OrderDate]])</f>
        <v>3</v>
      </c>
      <c r="Q629">
        <f>YEAR(orders[[#This Row],[OrderDate]])</f>
        <v>1996</v>
      </c>
    </row>
    <row r="630" spans="1:17" x14ac:dyDescent="0.3">
      <c r="A630">
        <v>10876</v>
      </c>
      <c r="B630" t="s">
        <v>105</v>
      </c>
      <c r="C630">
        <v>7</v>
      </c>
      <c r="D630" s="2">
        <v>35135</v>
      </c>
      <c r="E630" s="2">
        <v>35163</v>
      </c>
      <c r="F630" s="2">
        <v>35138</v>
      </c>
      <c r="G630">
        <v>3</v>
      </c>
      <c r="H630">
        <v>60.42</v>
      </c>
      <c r="I630" t="s">
        <v>106</v>
      </c>
      <c r="J630" t="s">
        <v>108</v>
      </c>
      <c r="K630" t="s">
        <v>109</v>
      </c>
      <c r="L630" t="s">
        <v>45</v>
      </c>
      <c r="M630" t="s">
        <v>110</v>
      </c>
      <c r="N630" t="s">
        <v>95</v>
      </c>
      <c r="O630" t="str">
        <f>TEXT(orders[[#This Row],[OrderDate]],"mmm")</f>
        <v>Mar</v>
      </c>
      <c r="P630">
        <f>MONTH(orders[[#This Row],[OrderDate]])</f>
        <v>3</v>
      </c>
      <c r="Q630">
        <f>YEAR(orders[[#This Row],[OrderDate]])</f>
        <v>1996</v>
      </c>
    </row>
    <row r="631" spans="1:17" x14ac:dyDescent="0.3">
      <c r="A631">
        <v>10877</v>
      </c>
      <c r="B631" t="s">
        <v>526</v>
      </c>
      <c r="C631">
        <v>1</v>
      </c>
      <c r="D631" s="2">
        <v>35135</v>
      </c>
      <c r="E631" s="2">
        <v>35163</v>
      </c>
      <c r="F631" s="2">
        <v>35145</v>
      </c>
      <c r="G631">
        <v>1</v>
      </c>
      <c r="H631">
        <v>38.06</v>
      </c>
      <c r="I631" t="s">
        <v>527</v>
      </c>
      <c r="J631" t="s">
        <v>529</v>
      </c>
      <c r="K631" t="s">
        <v>295</v>
      </c>
      <c r="L631" t="s">
        <v>296</v>
      </c>
      <c r="M631" t="s">
        <v>530</v>
      </c>
      <c r="N631" t="s">
        <v>159</v>
      </c>
      <c r="O631" t="str">
        <f>TEXT(orders[[#This Row],[OrderDate]],"mmm")</f>
        <v>Mar</v>
      </c>
      <c r="P631">
        <f>MONTH(orders[[#This Row],[OrderDate]])</f>
        <v>3</v>
      </c>
      <c r="Q631">
        <f>YEAR(orders[[#This Row],[OrderDate]])</f>
        <v>1996</v>
      </c>
    </row>
    <row r="632" spans="1:17" x14ac:dyDescent="0.3">
      <c r="A632">
        <v>10878</v>
      </c>
      <c r="B632" t="s">
        <v>498</v>
      </c>
      <c r="C632">
        <v>4</v>
      </c>
      <c r="D632" s="2">
        <v>35136</v>
      </c>
      <c r="E632" s="2">
        <v>35164</v>
      </c>
      <c r="F632" s="2">
        <v>35138</v>
      </c>
      <c r="G632">
        <v>1</v>
      </c>
      <c r="H632">
        <v>46.69</v>
      </c>
      <c r="I632" t="s">
        <v>499</v>
      </c>
      <c r="J632" t="s">
        <v>501</v>
      </c>
      <c r="K632" t="s">
        <v>502</v>
      </c>
      <c r="L632" t="s">
        <v>45</v>
      </c>
      <c r="M632" t="s">
        <v>503</v>
      </c>
      <c r="N632" t="s">
        <v>47</v>
      </c>
      <c r="O632" t="str">
        <f>TEXT(orders[[#This Row],[OrderDate]],"mmm")</f>
        <v>Mar</v>
      </c>
      <c r="P632">
        <f>MONTH(orders[[#This Row],[OrderDate]])</f>
        <v>3</v>
      </c>
      <c r="Q632">
        <f>YEAR(orders[[#This Row],[OrderDate]])</f>
        <v>1996</v>
      </c>
    </row>
    <row r="633" spans="1:17" x14ac:dyDescent="0.3">
      <c r="A633">
        <v>10879</v>
      </c>
      <c r="B633" t="s">
        <v>685</v>
      </c>
      <c r="C633">
        <v>3</v>
      </c>
      <c r="D633" s="2">
        <v>35136</v>
      </c>
      <c r="E633" s="2">
        <v>35164</v>
      </c>
      <c r="F633" s="2">
        <v>35138</v>
      </c>
      <c r="G633">
        <v>3</v>
      </c>
      <c r="H633">
        <v>8.5</v>
      </c>
      <c r="I633" t="s">
        <v>686</v>
      </c>
      <c r="J633" t="s">
        <v>689</v>
      </c>
      <c r="K633" t="s">
        <v>690</v>
      </c>
      <c r="L633" t="s">
        <v>45</v>
      </c>
      <c r="M633" t="s">
        <v>691</v>
      </c>
      <c r="N633" t="s">
        <v>669</v>
      </c>
      <c r="O633" t="str">
        <f>TEXT(orders[[#This Row],[OrderDate]],"mmm")</f>
        <v>Mar</v>
      </c>
      <c r="P633">
        <f>MONTH(orders[[#This Row],[OrderDate]])</f>
        <v>3</v>
      </c>
      <c r="Q633">
        <f>YEAR(orders[[#This Row],[OrderDate]])</f>
        <v>1996</v>
      </c>
    </row>
    <row r="634" spans="1:17" x14ac:dyDescent="0.3">
      <c r="A634">
        <v>10880</v>
      </c>
      <c r="B634" t="s">
        <v>217</v>
      </c>
      <c r="C634">
        <v>7</v>
      </c>
      <c r="D634" s="2">
        <v>35136</v>
      </c>
      <c r="E634" s="2">
        <v>35178</v>
      </c>
      <c r="F634" s="2">
        <v>35144</v>
      </c>
      <c r="G634">
        <v>1</v>
      </c>
      <c r="H634">
        <v>88.01</v>
      </c>
      <c r="I634" t="s">
        <v>218</v>
      </c>
      <c r="J634" t="s">
        <v>220</v>
      </c>
      <c r="K634" t="s">
        <v>221</v>
      </c>
      <c r="L634" t="s">
        <v>45</v>
      </c>
      <c r="M634" t="s">
        <v>222</v>
      </c>
      <c r="N634" t="s">
        <v>79</v>
      </c>
      <c r="O634" t="str">
        <f>TEXT(orders[[#This Row],[OrderDate]],"mmm")</f>
        <v>Mar</v>
      </c>
      <c r="P634">
        <f>MONTH(orders[[#This Row],[OrderDate]])</f>
        <v>3</v>
      </c>
      <c r="Q634">
        <f>YEAR(orders[[#This Row],[OrderDate]])</f>
        <v>1996</v>
      </c>
    </row>
    <row r="635" spans="1:17" x14ac:dyDescent="0.3">
      <c r="A635">
        <v>10881</v>
      </c>
      <c r="B635" t="s">
        <v>128</v>
      </c>
      <c r="C635">
        <v>4</v>
      </c>
      <c r="D635" s="2">
        <v>35137</v>
      </c>
      <c r="E635" s="2">
        <v>35165</v>
      </c>
      <c r="F635" s="2">
        <v>35144</v>
      </c>
      <c r="G635">
        <v>1</v>
      </c>
      <c r="H635">
        <v>2.84</v>
      </c>
      <c r="I635" t="s">
        <v>129</v>
      </c>
      <c r="J635" t="s">
        <v>132</v>
      </c>
      <c r="K635" t="s">
        <v>133</v>
      </c>
      <c r="L635" t="s">
        <v>45</v>
      </c>
      <c r="M635" t="s">
        <v>134</v>
      </c>
      <c r="N635" t="s">
        <v>135</v>
      </c>
      <c r="O635" t="str">
        <f>TEXT(orders[[#This Row],[OrderDate]],"mmm")</f>
        <v>Mar</v>
      </c>
      <c r="P635">
        <f>MONTH(orders[[#This Row],[OrderDate]])</f>
        <v>3</v>
      </c>
      <c r="Q635">
        <f>YEAR(orders[[#This Row],[OrderDate]])</f>
        <v>1996</v>
      </c>
    </row>
    <row r="636" spans="1:17" x14ac:dyDescent="0.3">
      <c r="A636">
        <v>10882</v>
      </c>
      <c r="B636" t="s">
        <v>553</v>
      </c>
      <c r="C636">
        <v>4</v>
      </c>
      <c r="D636" s="2">
        <v>35137</v>
      </c>
      <c r="E636" s="2">
        <v>35165</v>
      </c>
      <c r="F636" s="2">
        <v>35146</v>
      </c>
      <c r="G636">
        <v>3</v>
      </c>
      <c r="H636">
        <v>23.1</v>
      </c>
      <c r="I636" t="s">
        <v>554</v>
      </c>
      <c r="J636" t="s">
        <v>556</v>
      </c>
      <c r="K636" t="s">
        <v>557</v>
      </c>
      <c r="L636" t="s">
        <v>558</v>
      </c>
      <c r="M636" t="s">
        <v>559</v>
      </c>
      <c r="N636" t="s">
        <v>280</v>
      </c>
      <c r="O636" t="str">
        <f>TEXT(orders[[#This Row],[OrderDate]],"mmm")</f>
        <v>Mar</v>
      </c>
      <c r="P636">
        <f>MONTH(orders[[#This Row],[OrderDate]])</f>
        <v>3</v>
      </c>
      <c r="Q636">
        <f>YEAR(orders[[#This Row],[OrderDate]])</f>
        <v>1996</v>
      </c>
    </row>
    <row r="637" spans="1:17" x14ac:dyDescent="0.3">
      <c r="A637">
        <v>10883</v>
      </c>
      <c r="B637" t="s">
        <v>397</v>
      </c>
      <c r="C637">
        <v>8</v>
      </c>
      <c r="D637" s="2">
        <v>35138</v>
      </c>
      <c r="E637" s="2">
        <v>35166</v>
      </c>
      <c r="F637" s="2">
        <v>35146</v>
      </c>
      <c r="G637">
        <v>3</v>
      </c>
      <c r="H637">
        <v>0.53</v>
      </c>
      <c r="I637" t="s">
        <v>398</v>
      </c>
      <c r="J637" t="s">
        <v>400</v>
      </c>
      <c r="K637" t="s">
        <v>401</v>
      </c>
      <c r="L637" t="s">
        <v>278</v>
      </c>
      <c r="M637" t="s">
        <v>402</v>
      </c>
      <c r="N637" t="s">
        <v>280</v>
      </c>
      <c r="O637" t="str">
        <f>TEXT(orders[[#This Row],[OrderDate]],"mmm")</f>
        <v>Mar</v>
      </c>
      <c r="P637">
        <f>MONTH(orders[[#This Row],[OrderDate]])</f>
        <v>3</v>
      </c>
      <c r="Q637">
        <f>YEAR(orders[[#This Row],[OrderDate]])</f>
        <v>1996</v>
      </c>
    </row>
    <row r="638" spans="1:17" x14ac:dyDescent="0.3">
      <c r="A638">
        <v>10884</v>
      </c>
      <c r="B638" t="s">
        <v>373</v>
      </c>
      <c r="C638">
        <v>4</v>
      </c>
      <c r="D638" s="2">
        <v>35138</v>
      </c>
      <c r="E638" s="2">
        <v>35166</v>
      </c>
      <c r="F638" s="2">
        <v>35139</v>
      </c>
      <c r="G638">
        <v>2</v>
      </c>
      <c r="H638">
        <v>90.97</v>
      </c>
      <c r="I638" t="s">
        <v>374</v>
      </c>
      <c r="J638" t="s">
        <v>376</v>
      </c>
      <c r="K638" t="s">
        <v>377</v>
      </c>
      <c r="L638" t="s">
        <v>378</v>
      </c>
      <c r="M638" t="s">
        <v>379</v>
      </c>
      <c r="N638" t="s">
        <v>280</v>
      </c>
      <c r="O638" t="str">
        <f>TEXT(orders[[#This Row],[OrderDate]],"mmm")</f>
        <v>Mar</v>
      </c>
      <c r="P638">
        <f>MONTH(orders[[#This Row],[OrderDate]])</f>
        <v>3</v>
      </c>
      <c r="Q638">
        <f>YEAR(orders[[#This Row],[OrderDate]])</f>
        <v>1996</v>
      </c>
    </row>
    <row r="639" spans="1:17" x14ac:dyDescent="0.3">
      <c r="A639">
        <v>10885</v>
      </c>
      <c r="B639" t="s">
        <v>589</v>
      </c>
      <c r="C639">
        <v>6</v>
      </c>
      <c r="D639" s="2">
        <v>35138</v>
      </c>
      <c r="E639" s="2">
        <v>35166</v>
      </c>
      <c r="F639" s="2">
        <v>35144</v>
      </c>
      <c r="G639">
        <v>3</v>
      </c>
      <c r="H639">
        <v>5.64</v>
      </c>
      <c r="I639" t="s">
        <v>590</v>
      </c>
      <c r="J639" t="s">
        <v>592</v>
      </c>
      <c r="K639" t="s">
        <v>593</v>
      </c>
      <c r="L639" t="s">
        <v>45</v>
      </c>
      <c r="M639" t="s">
        <v>594</v>
      </c>
      <c r="N639" t="s">
        <v>417</v>
      </c>
      <c r="O639" t="str">
        <f>TEXT(orders[[#This Row],[OrderDate]],"mmm")</f>
        <v>Mar</v>
      </c>
      <c r="P639">
        <f>MONTH(orders[[#This Row],[OrderDate]])</f>
        <v>3</v>
      </c>
      <c r="Q639">
        <f>YEAR(orders[[#This Row],[OrderDate]])</f>
        <v>1996</v>
      </c>
    </row>
    <row r="640" spans="1:17" x14ac:dyDescent="0.3">
      <c r="A640">
        <v>10886</v>
      </c>
      <c r="B640" t="s">
        <v>291</v>
      </c>
      <c r="C640">
        <v>1</v>
      </c>
      <c r="D640" s="2">
        <v>35139</v>
      </c>
      <c r="E640" s="2">
        <v>35167</v>
      </c>
      <c r="F640" s="2">
        <v>35156</v>
      </c>
      <c r="G640">
        <v>1</v>
      </c>
      <c r="H640">
        <v>4.99</v>
      </c>
      <c r="I640" t="s">
        <v>292</v>
      </c>
      <c r="J640" t="s">
        <v>294</v>
      </c>
      <c r="K640" t="s">
        <v>295</v>
      </c>
      <c r="L640" t="s">
        <v>296</v>
      </c>
      <c r="M640" t="s">
        <v>297</v>
      </c>
      <c r="N640" t="s">
        <v>159</v>
      </c>
      <c r="O640" t="str">
        <f>TEXT(orders[[#This Row],[OrderDate]],"mmm")</f>
        <v>Mar</v>
      </c>
      <c r="P640">
        <f>MONTH(orders[[#This Row],[OrderDate]])</f>
        <v>3</v>
      </c>
      <c r="Q640">
        <f>YEAR(orders[[#This Row],[OrderDate]])</f>
        <v>1996</v>
      </c>
    </row>
    <row r="641" spans="1:17" x14ac:dyDescent="0.3">
      <c r="A641">
        <v>10887</v>
      </c>
      <c r="B641" t="s">
        <v>252</v>
      </c>
      <c r="C641">
        <v>8</v>
      </c>
      <c r="D641" s="2">
        <v>35139</v>
      </c>
      <c r="E641" s="2">
        <v>35167</v>
      </c>
      <c r="F641" s="2">
        <v>35142</v>
      </c>
      <c r="G641">
        <v>3</v>
      </c>
      <c r="H641">
        <v>1.25</v>
      </c>
      <c r="I641" t="s">
        <v>799</v>
      </c>
      <c r="J641" t="s">
        <v>255</v>
      </c>
      <c r="K641" t="s">
        <v>256</v>
      </c>
      <c r="L641" t="s">
        <v>45</v>
      </c>
      <c r="M641" t="s">
        <v>800</v>
      </c>
      <c r="N641" t="s">
        <v>103</v>
      </c>
      <c r="O641" t="str">
        <f>TEXT(orders[[#This Row],[OrderDate]],"mmm")</f>
        <v>Mar</v>
      </c>
      <c r="P641">
        <f>MONTH(orders[[#This Row],[OrderDate]])</f>
        <v>3</v>
      </c>
      <c r="Q641">
        <f>YEAR(orders[[#This Row],[OrderDate]])</f>
        <v>1996</v>
      </c>
    </row>
    <row r="642" spans="1:17" x14ac:dyDescent="0.3">
      <c r="A642">
        <v>10888</v>
      </c>
      <c r="B642" t="s">
        <v>259</v>
      </c>
      <c r="C642">
        <v>1</v>
      </c>
      <c r="D642" s="2">
        <v>35142</v>
      </c>
      <c r="E642" s="2">
        <v>35170</v>
      </c>
      <c r="F642" s="2">
        <v>35149</v>
      </c>
      <c r="G642">
        <v>2</v>
      </c>
      <c r="H642">
        <v>51.87</v>
      </c>
      <c r="I642" t="s">
        <v>260</v>
      </c>
      <c r="J642" t="s">
        <v>262</v>
      </c>
      <c r="K642" t="s">
        <v>263</v>
      </c>
      <c r="L642" t="s">
        <v>45</v>
      </c>
      <c r="M642" t="s">
        <v>264</v>
      </c>
      <c r="N642" t="s">
        <v>103</v>
      </c>
      <c r="O642" t="str">
        <f>TEXT(orders[[#This Row],[OrderDate]],"mmm")</f>
        <v>Mar</v>
      </c>
      <c r="P642">
        <f>MONTH(orders[[#This Row],[OrderDate]])</f>
        <v>3</v>
      </c>
      <c r="Q642">
        <f>YEAR(orders[[#This Row],[OrderDate]])</f>
        <v>1996</v>
      </c>
    </row>
    <row r="643" spans="1:17" x14ac:dyDescent="0.3">
      <c r="A643">
        <v>10889</v>
      </c>
      <c r="B643" t="s">
        <v>510</v>
      </c>
      <c r="C643">
        <v>9</v>
      </c>
      <c r="D643" s="2">
        <v>35142</v>
      </c>
      <c r="E643" s="2">
        <v>35170</v>
      </c>
      <c r="F643" s="2">
        <v>35149</v>
      </c>
      <c r="G643">
        <v>3</v>
      </c>
      <c r="H643">
        <v>280.61</v>
      </c>
      <c r="I643" t="s">
        <v>511</v>
      </c>
      <c r="J643" t="s">
        <v>514</v>
      </c>
      <c r="K643" t="s">
        <v>515</v>
      </c>
      <c r="L643" t="s">
        <v>516</v>
      </c>
      <c r="M643" t="s">
        <v>517</v>
      </c>
      <c r="N643" t="s">
        <v>280</v>
      </c>
      <c r="O643" t="str">
        <f>TEXT(orders[[#This Row],[OrderDate]],"mmm")</f>
        <v>Mar</v>
      </c>
      <c r="P643">
        <f>MONTH(orders[[#This Row],[OrderDate]])</f>
        <v>3</v>
      </c>
      <c r="Q643">
        <f>YEAR(orders[[#This Row],[OrderDate]])</f>
        <v>1996</v>
      </c>
    </row>
    <row r="644" spans="1:17" x14ac:dyDescent="0.3">
      <c r="A644">
        <v>10890</v>
      </c>
      <c r="B644" t="s">
        <v>174</v>
      </c>
      <c r="C644">
        <v>7</v>
      </c>
      <c r="D644" s="2">
        <v>35142</v>
      </c>
      <c r="E644" s="2">
        <v>35170</v>
      </c>
      <c r="F644" s="2">
        <v>35144</v>
      </c>
      <c r="G644">
        <v>1</v>
      </c>
      <c r="H644">
        <v>32.76</v>
      </c>
      <c r="I644" t="s">
        <v>175</v>
      </c>
      <c r="J644" t="s">
        <v>177</v>
      </c>
      <c r="K644" t="s">
        <v>178</v>
      </c>
      <c r="L644" t="s">
        <v>45</v>
      </c>
      <c r="M644" t="s">
        <v>179</v>
      </c>
      <c r="N644" t="s">
        <v>95</v>
      </c>
      <c r="O644" t="str">
        <f>TEXT(orders[[#This Row],[OrderDate]],"mmm")</f>
        <v>Mar</v>
      </c>
      <c r="P644">
        <f>MONTH(orders[[#This Row],[OrderDate]])</f>
        <v>3</v>
      </c>
      <c r="Q644">
        <f>YEAR(orders[[#This Row],[OrderDate]])</f>
        <v>1996</v>
      </c>
    </row>
    <row r="645" spans="1:17" x14ac:dyDescent="0.3">
      <c r="A645">
        <v>10891</v>
      </c>
      <c r="B645" t="s">
        <v>366</v>
      </c>
      <c r="C645">
        <v>7</v>
      </c>
      <c r="D645" s="2">
        <v>35143</v>
      </c>
      <c r="E645" s="2">
        <v>35171</v>
      </c>
      <c r="F645" s="2">
        <v>35145</v>
      </c>
      <c r="G645">
        <v>2</v>
      </c>
      <c r="H645">
        <v>20.37</v>
      </c>
      <c r="I645" t="s">
        <v>367</v>
      </c>
      <c r="J645" t="s">
        <v>369</v>
      </c>
      <c r="K645" t="s">
        <v>370</v>
      </c>
      <c r="L645" t="s">
        <v>45</v>
      </c>
      <c r="M645" t="s">
        <v>371</v>
      </c>
      <c r="N645" t="s">
        <v>47</v>
      </c>
      <c r="O645" t="str">
        <f>TEXT(orders[[#This Row],[OrderDate]],"mmm")</f>
        <v>Mar</v>
      </c>
      <c r="P645">
        <f>MONTH(orders[[#This Row],[OrderDate]])</f>
        <v>3</v>
      </c>
      <c r="Q645">
        <f>YEAR(orders[[#This Row],[OrderDate]])</f>
        <v>1996</v>
      </c>
    </row>
    <row r="646" spans="1:17" x14ac:dyDescent="0.3">
      <c r="A646">
        <v>10892</v>
      </c>
      <c r="B646" t="s">
        <v>411</v>
      </c>
      <c r="C646">
        <v>4</v>
      </c>
      <c r="D646" s="2">
        <v>35143</v>
      </c>
      <c r="E646" s="2">
        <v>35171</v>
      </c>
      <c r="F646" s="2">
        <v>35145</v>
      </c>
      <c r="G646">
        <v>2</v>
      </c>
      <c r="H646">
        <v>120.27</v>
      </c>
      <c r="I646" t="s">
        <v>412</v>
      </c>
      <c r="J646" t="s">
        <v>414</v>
      </c>
      <c r="K646" t="s">
        <v>415</v>
      </c>
      <c r="L646" t="s">
        <v>45</v>
      </c>
      <c r="M646" t="s">
        <v>416</v>
      </c>
      <c r="N646" t="s">
        <v>417</v>
      </c>
      <c r="O646" t="str">
        <f>TEXT(orders[[#This Row],[OrderDate]],"mmm")</f>
        <v>Mar</v>
      </c>
      <c r="P646">
        <f>MONTH(orders[[#This Row],[OrderDate]])</f>
        <v>3</v>
      </c>
      <c r="Q646">
        <f>YEAR(orders[[#This Row],[OrderDate]])</f>
        <v>1996</v>
      </c>
    </row>
    <row r="647" spans="1:17" x14ac:dyDescent="0.3">
      <c r="A647">
        <v>10893</v>
      </c>
      <c r="B647" t="s">
        <v>330</v>
      </c>
      <c r="C647">
        <v>9</v>
      </c>
      <c r="D647" s="2">
        <v>35144</v>
      </c>
      <c r="E647" s="2">
        <v>35172</v>
      </c>
      <c r="F647" s="2">
        <v>35146</v>
      </c>
      <c r="G647">
        <v>2</v>
      </c>
      <c r="H647">
        <v>77.78</v>
      </c>
      <c r="I647" t="s">
        <v>331</v>
      </c>
      <c r="J647" t="s">
        <v>333</v>
      </c>
      <c r="K647" t="s">
        <v>334</v>
      </c>
      <c r="L647" t="s">
        <v>45</v>
      </c>
      <c r="M647" t="s">
        <v>335</v>
      </c>
      <c r="N647" t="s">
        <v>47</v>
      </c>
      <c r="O647" t="str">
        <f>TEXT(orders[[#This Row],[OrderDate]],"mmm")</f>
        <v>Mar</v>
      </c>
      <c r="P647">
        <f>MONTH(orders[[#This Row],[OrderDate]])</f>
        <v>3</v>
      </c>
      <c r="Q647">
        <f>YEAR(orders[[#This Row],[OrderDate]])</f>
        <v>1996</v>
      </c>
    </row>
    <row r="648" spans="1:17" x14ac:dyDescent="0.3">
      <c r="A648">
        <v>10894</v>
      </c>
      <c r="B648" t="s">
        <v>553</v>
      </c>
      <c r="C648">
        <v>1</v>
      </c>
      <c r="D648" s="2">
        <v>35144</v>
      </c>
      <c r="E648" s="2">
        <v>35172</v>
      </c>
      <c r="F648" s="2">
        <v>35146</v>
      </c>
      <c r="G648">
        <v>1</v>
      </c>
      <c r="H648">
        <v>116.13</v>
      </c>
      <c r="I648" t="s">
        <v>554</v>
      </c>
      <c r="J648" t="s">
        <v>556</v>
      </c>
      <c r="K648" t="s">
        <v>557</v>
      </c>
      <c r="L648" t="s">
        <v>558</v>
      </c>
      <c r="M648" t="s">
        <v>559</v>
      </c>
      <c r="N648" t="s">
        <v>280</v>
      </c>
      <c r="O648" t="str">
        <f>TEXT(orders[[#This Row],[OrderDate]],"mmm")</f>
        <v>Mar</v>
      </c>
      <c r="P648">
        <f>MONTH(orders[[#This Row],[OrderDate]])</f>
        <v>3</v>
      </c>
      <c r="Q648">
        <f>YEAR(orders[[#This Row],[OrderDate]])</f>
        <v>1996</v>
      </c>
    </row>
    <row r="649" spans="1:17" x14ac:dyDescent="0.3">
      <c r="A649">
        <v>10895</v>
      </c>
      <c r="B649" t="s">
        <v>187</v>
      </c>
      <c r="C649">
        <v>3</v>
      </c>
      <c r="D649" s="2">
        <v>35144</v>
      </c>
      <c r="E649" s="2">
        <v>35172</v>
      </c>
      <c r="F649" s="2">
        <v>35149</v>
      </c>
      <c r="G649">
        <v>1</v>
      </c>
      <c r="H649">
        <v>162.75</v>
      </c>
      <c r="I649" t="s">
        <v>188</v>
      </c>
      <c r="J649" t="s">
        <v>191</v>
      </c>
      <c r="K649" t="s">
        <v>192</v>
      </c>
      <c r="L649" t="s">
        <v>45</v>
      </c>
      <c r="M649" t="s">
        <v>193</v>
      </c>
      <c r="N649" t="s">
        <v>194</v>
      </c>
      <c r="O649" t="str">
        <f>TEXT(orders[[#This Row],[OrderDate]],"mmm")</f>
        <v>Mar</v>
      </c>
      <c r="P649">
        <f>MONTH(orders[[#This Row],[OrderDate]])</f>
        <v>3</v>
      </c>
      <c r="Q649">
        <f>YEAR(orders[[#This Row],[OrderDate]])</f>
        <v>1996</v>
      </c>
    </row>
    <row r="650" spans="1:17" x14ac:dyDescent="0.3">
      <c r="A650">
        <v>10896</v>
      </c>
      <c r="B650" t="s">
        <v>411</v>
      </c>
      <c r="C650">
        <v>7</v>
      </c>
      <c r="D650" s="2">
        <v>35145</v>
      </c>
      <c r="E650" s="2">
        <v>35173</v>
      </c>
      <c r="F650" s="2">
        <v>35153</v>
      </c>
      <c r="G650">
        <v>3</v>
      </c>
      <c r="H650">
        <v>32.450000000000003</v>
      </c>
      <c r="I650" t="s">
        <v>412</v>
      </c>
      <c r="J650" t="s">
        <v>414</v>
      </c>
      <c r="K650" t="s">
        <v>415</v>
      </c>
      <c r="L650" t="s">
        <v>45</v>
      </c>
      <c r="M650" t="s">
        <v>416</v>
      </c>
      <c r="N650" t="s">
        <v>417</v>
      </c>
      <c r="O650" t="str">
        <f>TEXT(orders[[#This Row],[OrderDate]],"mmm")</f>
        <v>Mar</v>
      </c>
      <c r="P650">
        <f>MONTH(orders[[#This Row],[OrderDate]])</f>
        <v>3</v>
      </c>
      <c r="Q650">
        <f>YEAR(orders[[#This Row],[OrderDate]])</f>
        <v>1996</v>
      </c>
    </row>
    <row r="651" spans="1:17" x14ac:dyDescent="0.3">
      <c r="A651">
        <v>10897</v>
      </c>
      <c r="B651" t="s">
        <v>314</v>
      </c>
      <c r="C651">
        <v>3</v>
      </c>
      <c r="D651" s="2">
        <v>35145</v>
      </c>
      <c r="E651" s="2">
        <v>35173</v>
      </c>
      <c r="F651" s="2">
        <v>35151</v>
      </c>
      <c r="G651">
        <v>2</v>
      </c>
      <c r="H651">
        <v>603.54</v>
      </c>
      <c r="I651" t="s">
        <v>315</v>
      </c>
      <c r="J651" t="s">
        <v>317</v>
      </c>
      <c r="K651" t="s">
        <v>318</v>
      </c>
      <c r="L651" t="s">
        <v>319</v>
      </c>
      <c r="M651" t="s">
        <v>45</v>
      </c>
      <c r="N651" t="s">
        <v>320</v>
      </c>
      <c r="O651" t="str">
        <f>TEXT(orders[[#This Row],[OrderDate]],"mmm")</f>
        <v>Mar</v>
      </c>
      <c r="P651">
        <f>MONTH(orders[[#This Row],[OrderDate]])</f>
        <v>3</v>
      </c>
      <c r="Q651">
        <f>YEAR(orders[[#This Row],[OrderDate]])</f>
        <v>1996</v>
      </c>
    </row>
    <row r="652" spans="1:17" x14ac:dyDescent="0.3">
      <c r="A652">
        <v>10898</v>
      </c>
      <c r="B652" t="s">
        <v>440</v>
      </c>
      <c r="C652">
        <v>4</v>
      </c>
      <c r="D652" s="2">
        <v>35146</v>
      </c>
      <c r="E652" s="2">
        <v>35174</v>
      </c>
      <c r="F652" s="2">
        <v>35160</v>
      </c>
      <c r="G652">
        <v>2</v>
      </c>
      <c r="H652">
        <v>1.27</v>
      </c>
      <c r="I652" t="s">
        <v>441</v>
      </c>
      <c r="J652" t="s">
        <v>443</v>
      </c>
      <c r="K652" t="s">
        <v>133</v>
      </c>
      <c r="L652" t="s">
        <v>45</v>
      </c>
      <c r="M652" t="s">
        <v>134</v>
      </c>
      <c r="N652" t="s">
        <v>135</v>
      </c>
      <c r="O652" t="str">
        <f>TEXT(orders[[#This Row],[OrderDate]],"mmm")</f>
        <v>Mar</v>
      </c>
      <c r="P652">
        <f>MONTH(orders[[#This Row],[OrderDate]])</f>
        <v>3</v>
      </c>
      <c r="Q652">
        <f>YEAR(orders[[#This Row],[OrderDate]])</f>
        <v>1996</v>
      </c>
    </row>
    <row r="653" spans="1:17" x14ac:dyDescent="0.3">
      <c r="A653">
        <v>10899</v>
      </c>
      <c r="B653" t="s">
        <v>381</v>
      </c>
      <c r="C653">
        <v>5</v>
      </c>
      <c r="D653" s="2">
        <v>35146</v>
      </c>
      <c r="E653" s="2">
        <v>35174</v>
      </c>
      <c r="F653" s="2">
        <v>35152</v>
      </c>
      <c r="G653">
        <v>3</v>
      </c>
      <c r="H653">
        <v>1.21</v>
      </c>
      <c r="I653" t="s">
        <v>382</v>
      </c>
      <c r="J653" t="s">
        <v>384</v>
      </c>
      <c r="K653" t="s">
        <v>385</v>
      </c>
      <c r="L653" t="s">
        <v>386</v>
      </c>
      <c r="M653" t="s">
        <v>387</v>
      </c>
      <c r="N653" t="s">
        <v>289</v>
      </c>
      <c r="O653" t="str">
        <f>TEXT(orders[[#This Row],[OrderDate]],"mmm")</f>
        <v>Mar</v>
      </c>
      <c r="P653">
        <f>MONTH(orders[[#This Row],[OrderDate]])</f>
        <v>3</v>
      </c>
      <c r="Q653">
        <f>YEAR(orders[[#This Row],[OrderDate]])</f>
        <v>1996</v>
      </c>
    </row>
    <row r="654" spans="1:17" x14ac:dyDescent="0.3">
      <c r="A654">
        <v>10900</v>
      </c>
      <c r="B654" t="s">
        <v>671</v>
      </c>
      <c r="C654">
        <v>1</v>
      </c>
      <c r="D654" s="2">
        <v>35146</v>
      </c>
      <c r="E654" s="2">
        <v>35174</v>
      </c>
      <c r="F654" s="2">
        <v>35158</v>
      </c>
      <c r="G654">
        <v>2</v>
      </c>
      <c r="H654">
        <v>1.66</v>
      </c>
      <c r="I654" t="s">
        <v>672</v>
      </c>
      <c r="J654" t="s">
        <v>674</v>
      </c>
      <c r="K654" t="s">
        <v>675</v>
      </c>
      <c r="L654" t="s">
        <v>157</v>
      </c>
      <c r="M654" t="s">
        <v>676</v>
      </c>
      <c r="N654" t="s">
        <v>159</v>
      </c>
      <c r="O654" t="str">
        <f>TEXT(orders[[#This Row],[OrderDate]],"mmm")</f>
        <v>Mar</v>
      </c>
      <c r="P654">
        <f>MONTH(orders[[#This Row],[OrderDate]])</f>
        <v>3</v>
      </c>
      <c r="Q654">
        <f>YEAR(orders[[#This Row],[OrderDate]])</f>
        <v>1996</v>
      </c>
    </row>
    <row r="655" spans="1:17" x14ac:dyDescent="0.3">
      <c r="A655">
        <v>10901</v>
      </c>
      <c r="B655" t="s">
        <v>299</v>
      </c>
      <c r="C655">
        <v>4</v>
      </c>
      <c r="D655" s="2">
        <v>35149</v>
      </c>
      <c r="E655" s="2">
        <v>35177</v>
      </c>
      <c r="F655" s="2">
        <v>35152</v>
      </c>
      <c r="G655">
        <v>1</v>
      </c>
      <c r="H655">
        <v>62.09</v>
      </c>
      <c r="I655" t="s">
        <v>300</v>
      </c>
      <c r="J655" t="s">
        <v>302</v>
      </c>
      <c r="K655" t="s">
        <v>303</v>
      </c>
      <c r="L655" t="s">
        <v>304</v>
      </c>
      <c r="M655" t="s">
        <v>305</v>
      </c>
      <c r="N655" t="s">
        <v>289</v>
      </c>
      <c r="O655" t="str">
        <f>TEXT(orders[[#This Row],[OrderDate]],"mmm")</f>
        <v>Mar</v>
      </c>
      <c r="P655">
        <f>MONTH(orders[[#This Row],[OrderDate]])</f>
        <v>3</v>
      </c>
      <c r="Q655">
        <f>YEAR(orders[[#This Row],[OrderDate]])</f>
        <v>1996</v>
      </c>
    </row>
    <row r="656" spans="1:17" x14ac:dyDescent="0.3">
      <c r="A656">
        <v>10902</v>
      </c>
      <c r="B656" t="s">
        <v>217</v>
      </c>
      <c r="C656">
        <v>1</v>
      </c>
      <c r="D656" s="2">
        <v>35149</v>
      </c>
      <c r="E656" s="2">
        <v>35177</v>
      </c>
      <c r="F656" s="2">
        <v>35157</v>
      </c>
      <c r="G656">
        <v>1</v>
      </c>
      <c r="H656">
        <v>44.15</v>
      </c>
      <c r="I656" t="s">
        <v>218</v>
      </c>
      <c r="J656" t="s">
        <v>220</v>
      </c>
      <c r="K656" t="s">
        <v>221</v>
      </c>
      <c r="L656" t="s">
        <v>45</v>
      </c>
      <c r="M656" t="s">
        <v>222</v>
      </c>
      <c r="N656" t="s">
        <v>79</v>
      </c>
      <c r="O656" t="str">
        <f>TEXT(orders[[#This Row],[OrderDate]],"mmm")</f>
        <v>Mar</v>
      </c>
      <c r="P656">
        <f>MONTH(orders[[#This Row],[OrderDate]])</f>
        <v>3</v>
      </c>
      <c r="Q656">
        <f>YEAR(orders[[#This Row],[OrderDate]])</f>
        <v>1996</v>
      </c>
    </row>
    <row r="657" spans="1:17" x14ac:dyDescent="0.3">
      <c r="A657">
        <v>10903</v>
      </c>
      <c r="B657" t="s">
        <v>291</v>
      </c>
      <c r="C657">
        <v>3</v>
      </c>
      <c r="D657" s="2">
        <v>35150</v>
      </c>
      <c r="E657" s="2">
        <v>35178</v>
      </c>
      <c r="F657" s="2">
        <v>35158</v>
      </c>
      <c r="G657">
        <v>3</v>
      </c>
      <c r="H657">
        <v>36.71</v>
      </c>
      <c r="I657" t="s">
        <v>292</v>
      </c>
      <c r="J657" t="s">
        <v>294</v>
      </c>
      <c r="K657" t="s">
        <v>295</v>
      </c>
      <c r="L657" t="s">
        <v>296</v>
      </c>
      <c r="M657" t="s">
        <v>297</v>
      </c>
      <c r="N657" t="s">
        <v>159</v>
      </c>
      <c r="O657" t="str">
        <f>TEXT(orders[[#This Row],[OrderDate]],"mmm")</f>
        <v>Mar</v>
      </c>
      <c r="P657">
        <f>MONTH(orders[[#This Row],[OrderDate]])</f>
        <v>3</v>
      </c>
      <c r="Q657">
        <f>YEAR(orders[[#This Row],[OrderDate]])</f>
        <v>1996</v>
      </c>
    </row>
    <row r="658" spans="1:17" x14ac:dyDescent="0.3">
      <c r="A658">
        <v>10904</v>
      </c>
      <c r="B658" t="s">
        <v>678</v>
      </c>
      <c r="C658">
        <v>3</v>
      </c>
      <c r="D658" s="2">
        <v>35150</v>
      </c>
      <c r="E658" s="2">
        <v>35178</v>
      </c>
      <c r="F658" s="2">
        <v>35153</v>
      </c>
      <c r="G658">
        <v>3</v>
      </c>
      <c r="H658">
        <v>162.94999999999999</v>
      </c>
      <c r="I658" t="s">
        <v>679</v>
      </c>
      <c r="J658" t="s">
        <v>793</v>
      </c>
      <c r="K658" t="s">
        <v>682</v>
      </c>
      <c r="L658" t="s">
        <v>363</v>
      </c>
      <c r="M658" t="s">
        <v>794</v>
      </c>
      <c r="N658" t="s">
        <v>280</v>
      </c>
      <c r="O658" t="str">
        <f>TEXT(orders[[#This Row],[OrderDate]],"mmm")</f>
        <v>Mar</v>
      </c>
      <c r="P658">
        <f>MONTH(orders[[#This Row],[OrderDate]])</f>
        <v>3</v>
      </c>
      <c r="Q658">
        <f>YEAR(orders[[#This Row],[OrderDate]])</f>
        <v>1996</v>
      </c>
    </row>
    <row r="659" spans="1:17" x14ac:dyDescent="0.3">
      <c r="A659">
        <v>10905</v>
      </c>
      <c r="B659" t="s">
        <v>671</v>
      </c>
      <c r="C659">
        <v>9</v>
      </c>
      <c r="D659" s="2">
        <v>35150</v>
      </c>
      <c r="E659" s="2">
        <v>35178</v>
      </c>
      <c r="F659" s="2">
        <v>35160</v>
      </c>
      <c r="G659">
        <v>2</v>
      </c>
      <c r="H659">
        <v>13.72</v>
      </c>
      <c r="I659" t="s">
        <v>672</v>
      </c>
      <c r="J659" t="s">
        <v>674</v>
      </c>
      <c r="K659" t="s">
        <v>675</v>
      </c>
      <c r="L659" t="s">
        <v>157</v>
      </c>
      <c r="M659" t="s">
        <v>676</v>
      </c>
      <c r="N659" t="s">
        <v>159</v>
      </c>
      <c r="O659" t="str">
        <f>TEXT(orders[[#This Row],[OrderDate]],"mmm")</f>
        <v>Mar</v>
      </c>
      <c r="P659">
        <f>MONTH(orders[[#This Row],[OrderDate]])</f>
        <v>3</v>
      </c>
      <c r="Q659">
        <f>YEAR(orders[[#This Row],[OrderDate]])</f>
        <v>1996</v>
      </c>
    </row>
    <row r="660" spans="1:17" x14ac:dyDescent="0.3">
      <c r="A660">
        <v>10906</v>
      </c>
      <c r="B660" t="s">
        <v>693</v>
      </c>
      <c r="C660">
        <v>4</v>
      </c>
      <c r="D660" s="2">
        <v>35151</v>
      </c>
      <c r="E660" s="2">
        <v>35165</v>
      </c>
      <c r="F660" s="2">
        <v>35157</v>
      </c>
      <c r="G660">
        <v>3</v>
      </c>
      <c r="H660">
        <v>26.29</v>
      </c>
      <c r="I660" t="s">
        <v>801</v>
      </c>
      <c r="J660" t="s">
        <v>696</v>
      </c>
      <c r="K660" t="s">
        <v>697</v>
      </c>
      <c r="L660" t="s">
        <v>45</v>
      </c>
      <c r="M660" t="s">
        <v>698</v>
      </c>
      <c r="N660" t="s">
        <v>699</v>
      </c>
      <c r="O660" t="str">
        <f>TEXT(orders[[#This Row],[OrderDate]],"mmm")</f>
        <v>Mar</v>
      </c>
      <c r="P660">
        <f>MONTH(orders[[#This Row],[OrderDate]])</f>
        <v>3</v>
      </c>
      <c r="Q660">
        <f>YEAR(orders[[#This Row],[OrderDate]])</f>
        <v>1996</v>
      </c>
    </row>
    <row r="661" spans="1:17" x14ac:dyDescent="0.3">
      <c r="A661">
        <v>10907</v>
      </c>
      <c r="B661" t="s">
        <v>575</v>
      </c>
      <c r="C661">
        <v>6</v>
      </c>
      <c r="D661" s="2">
        <v>35151</v>
      </c>
      <c r="E661" s="2">
        <v>35179</v>
      </c>
      <c r="F661" s="2">
        <v>35153</v>
      </c>
      <c r="G661">
        <v>3</v>
      </c>
      <c r="H661">
        <v>9.19</v>
      </c>
      <c r="I661" t="s">
        <v>576</v>
      </c>
      <c r="J661" t="s">
        <v>578</v>
      </c>
      <c r="K661" t="s">
        <v>464</v>
      </c>
      <c r="L661" t="s">
        <v>45</v>
      </c>
      <c r="M661" t="s">
        <v>579</v>
      </c>
      <c r="N661" t="s">
        <v>95</v>
      </c>
      <c r="O661" t="str">
        <f>TEXT(orders[[#This Row],[OrderDate]],"mmm")</f>
        <v>Mar</v>
      </c>
      <c r="P661">
        <f>MONTH(orders[[#This Row],[OrderDate]])</f>
        <v>3</v>
      </c>
      <c r="Q661">
        <f>YEAR(orders[[#This Row],[OrderDate]])</f>
        <v>1996</v>
      </c>
    </row>
    <row r="662" spans="1:17" x14ac:dyDescent="0.3">
      <c r="A662">
        <v>10908</v>
      </c>
      <c r="B662" t="s">
        <v>519</v>
      </c>
      <c r="C662">
        <v>4</v>
      </c>
      <c r="D662" s="2">
        <v>35152</v>
      </c>
      <c r="E662" s="2">
        <v>35180</v>
      </c>
      <c r="F662" s="2">
        <v>35160</v>
      </c>
      <c r="G662">
        <v>2</v>
      </c>
      <c r="H662">
        <v>32.96</v>
      </c>
      <c r="I662" t="s">
        <v>520</v>
      </c>
      <c r="J662" t="s">
        <v>522</v>
      </c>
      <c r="K662" t="s">
        <v>523</v>
      </c>
      <c r="L662" t="s">
        <v>45</v>
      </c>
      <c r="M662" t="s">
        <v>524</v>
      </c>
      <c r="N662" t="s">
        <v>242</v>
      </c>
      <c r="O662" t="str">
        <f>TEXT(orders[[#This Row],[OrderDate]],"mmm")</f>
        <v>Mar</v>
      </c>
      <c r="P662">
        <f>MONTH(orders[[#This Row],[OrderDate]])</f>
        <v>3</v>
      </c>
      <c r="Q662">
        <f>YEAR(orders[[#This Row],[OrderDate]])</f>
        <v>1996</v>
      </c>
    </row>
    <row r="663" spans="1:17" x14ac:dyDescent="0.3">
      <c r="A663">
        <v>10909</v>
      </c>
      <c r="B663" t="s">
        <v>545</v>
      </c>
      <c r="C663">
        <v>1</v>
      </c>
      <c r="D663" s="2">
        <v>35152</v>
      </c>
      <c r="E663" s="2">
        <v>35180</v>
      </c>
      <c r="F663" s="2">
        <v>35164</v>
      </c>
      <c r="G663">
        <v>2</v>
      </c>
      <c r="H663">
        <v>53.05</v>
      </c>
      <c r="I663" t="s">
        <v>546</v>
      </c>
      <c r="J663" t="s">
        <v>548</v>
      </c>
      <c r="K663" t="s">
        <v>549</v>
      </c>
      <c r="L663" t="s">
        <v>45</v>
      </c>
      <c r="M663" t="s">
        <v>550</v>
      </c>
      <c r="N663" t="s">
        <v>551</v>
      </c>
      <c r="O663" t="str">
        <f>TEXT(orders[[#This Row],[OrderDate]],"mmm")</f>
        <v>Mar</v>
      </c>
      <c r="P663">
        <f>MONTH(orders[[#This Row],[OrderDate]])</f>
        <v>3</v>
      </c>
      <c r="Q663">
        <f>YEAR(orders[[#This Row],[OrderDate]])</f>
        <v>1996</v>
      </c>
    </row>
    <row r="664" spans="1:17" x14ac:dyDescent="0.3">
      <c r="A664">
        <v>10910</v>
      </c>
      <c r="B664" t="s">
        <v>685</v>
      </c>
      <c r="C664">
        <v>1</v>
      </c>
      <c r="D664" s="2">
        <v>35152</v>
      </c>
      <c r="E664" s="2">
        <v>35180</v>
      </c>
      <c r="F664" s="2">
        <v>35158</v>
      </c>
      <c r="G664">
        <v>3</v>
      </c>
      <c r="H664">
        <v>38.11</v>
      </c>
      <c r="I664" t="s">
        <v>686</v>
      </c>
      <c r="J664" t="s">
        <v>689</v>
      </c>
      <c r="K664" t="s">
        <v>690</v>
      </c>
      <c r="L664" t="s">
        <v>45</v>
      </c>
      <c r="M664" t="s">
        <v>691</v>
      </c>
      <c r="N664" t="s">
        <v>669</v>
      </c>
      <c r="O664" t="str">
        <f>TEXT(orders[[#This Row],[OrderDate]],"mmm")</f>
        <v>Mar</v>
      </c>
      <c r="P664">
        <f>MONTH(orders[[#This Row],[OrderDate]])</f>
        <v>3</v>
      </c>
      <c r="Q664">
        <f>YEAR(orders[[#This Row],[OrderDate]])</f>
        <v>1996</v>
      </c>
    </row>
    <row r="665" spans="1:17" x14ac:dyDescent="0.3">
      <c r="A665">
        <v>10911</v>
      </c>
      <c r="B665" t="s">
        <v>259</v>
      </c>
      <c r="C665">
        <v>3</v>
      </c>
      <c r="D665" s="2">
        <v>35152</v>
      </c>
      <c r="E665" s="2">
        <v>35180</v>
      </c>
      <c r="F665" s="2">
        <v>35159</v>
      </c>
      <c r="G665">
        <v>1</v>
      </c>
      <c r="H665">
        <v>38.19</v>
      </c>
      <c r="I665" t="s">
        <v>260</v>
      </c>
      <c r="J665" t="s">
        <v>262</v>
      </c>
      <c r="K665" t="s">
        <v>263</v>
      </c>
      <c r="L665" t="s">
        <v>45</v>
      </c>
      <c r="M665" t="s">
        <v>264</v>
      </c>
      <c r="N665" t="s">
        <v>103</v>
      </c>
      <c r="O665" t="str">
        <f>TEXT(orders[[#This Row],[OrderDate]],"mmm")</f>
        <v>Mar</v>
      </c>
      <c r="P665">
        <f>MONTH(orders[[#This Row],[OrderDate]])</f>
        <v>3</v>
      </c>
      <c r="Q665">
        <f>YEAR(orders[[#This Row],[OrderDate]])</f>
        <v>1996</v>
      </c>
    </row>
    <row r="666" spans="1:17" x14ac:dyDescent="0.3">
      <c r="A666">
        <v>10912</v>
      </c>
      <c r="B666" t="s">
        <v>314</v>
      </c>
      <c r="C666">
        <v>2</v>
      </c>
      <c r="D666" s="2">
        <v>35152</v>
      </c>
      <c r="E666" s="2">
        <v>35180</v>
      </c>
      <c r="F666" s="2">
        <v>35172</v>
      </c>
      <c r="G666">
        <v>2</v>
      </c>
      <c r="H666">
        <v>580.91</v>
      </c>
      <c r="I666" t="s">
        <v>315</v>
      </c>
      <c r="J666" t="s">
        <v>317</v>
      </c>
      <c r="K666" t="s">
        <v>318</v>
      </c>
      <c r="L666" t="s">
        <v>319</v>
      </c>
      <c r="M666" t="s">
        <v>45</v>
      </c>
      <c r="N666" t="s">
        <v>320</v>
      </c>
      <c r="O666" t="str">
        <f>TEXT(orders[[#This Row],[OrderDate]],"mmm")</f>
        <v>Mar</v>
      </c>
      <c r="P666">
        <f>MONTH(orders[[#This Row],[OrderDate]])</f>
        <v>3</v>
      </c>
      <c r="Q666">
        <f>YEAR(orders[[#This Row],[OrderDate]])</f>
        <v>1996</v>
      </c>
    </row>
    <row r="667" spans="1:17" x14ac:dyDescent="0.3">
      <c r="A667">
        <v>10913</v>
      </c>
      <c r="B667" t="s">
        <v>492</v>
      </c>
      <c r="C667">
        <v>4</v>
      </c>
      <c r="D667" s="2">
        <v>35152</v>
      </c>
      <c r="E667" s="2">
        <v>35180</v>
      </c>
      <c r="F667" s="2">
        <v>35158</v>
      </c>
      <c r="G667">
        <v>1</v>
      </c>
      <c r="H667">
        <v>33.049999999999997</v>
      </c>
      <c r="I667" t="s">
        <v>493</v>
      </c>
      <c r="J667" t="s">
        <v>495</v>
      </c>
      <c r="K667" t="s">
        <v>156</v>
      </c>
      <c r="L667" t="s">
        <v>157</v>
      </c>
      <c r="M667" t="s">
        <v>496</v>
      </c>
      <c r="N667" t="s">
        <v>159</v>
      </c>
      <c r="O667" t="str">
        <f>TEXT(orders[[#This Row],[OrderDate]],"mmm")</f>
        <v>Mar</v>
      </c>
      <c r="P667">
        <f>MONTH(orders[[#This Row],[OrderDate]])</f>
        <v>3</v>
      </c>
      <c r="Q667">
        <f>YEAR(orders[[#This Row],[OrderDate]])</f>
        <v>1996</v>
      </c>
    </row>
    <row r="668" spans="1:17" x14ac:dyDescent="0.3">
      <c r="A668">
        <v>10914</v>
      </c>
      <c r="B668" t="s">
        <v>492</v>
      </c>
      <c r="C668">
        <v>6</v>
      </c>
      <c r="D668" s="2">
        <v>35153</v>
      </c>
      <c r="E668" s="2">
        <v>35181</v>
      </c>
      <c r="F668" s="2">
        <v>35156</v>
      </c>
      <c r="G668">
        <v>1</v>
      </c>
      <c r="H668">
        <v>21.19</v>
      </c>
      <c r="I668" t="s">
        <v>493</v>
      </c>
      <c r="J668" t="s">
        <v>495</v>
      </c>
      <c r="K668" t="s">
        <v>156</v>
      </c>
      <c r="L668" t="s">
        <v>157</v>
      </c>
      <c r="M668" t="s">
        <v>496</v>
      </c>
      <c r="N668" t="s">
        <v>159</v>
      </c>
      <c r="O668" t="str">
        <f>TEXT(orders[[#This Row],[OrderDate]],"mmm")</f>
        <v>Mar</v>
      </c>
      <c r="P668">
        <f>MONTH(orders[[#This Row],[OrderDate]])</f>
        <v>3</v>
      </c>
      <c r="Q668">
        <f>YEAR(orders[[#This Row],[OrderDate]])</f>
        <v>1996</v>
      </c>
    </row>
    <row r="669" spans="1:17" x14ac:dyDescent="0.3">
      <c r="A669">
        <v>10915</v>
      </c>
      <c r="B669" t="s">
        <v>617</v>
      </c>
      <c r="C669">
        <v>2</v>
      </c>
      <c r="D669" s="2">
        <v>35153</v>
      </c>
      <c r="E669" s="2">
        <v>35181</v>
      </c>
      <c r="F669" s="2">
        <v>35156</v>
      </c>
      <c r="G669">
        <v>2</v>
      </c>
      <c r="H669">
        <v>3.51</v>
      </c>
      <c r="I669" t="s">
        <v>618</v>
      </c>
      <c r="J669" t="s">
        <v>620</v>
      </c>
      <c r="K669" t="s">
        <v>54</v>
      </c>
      <c r="L669" t="s">
        <v>45</v>
      </c>
      <c r="M669" t="s">
        <v>471</v>
      </c>
      <c r="N669" t="s">
        <v>56</v>
      </c>
      <c r="O669" t="str">
        <f>TEXT(orders[[#This Row],[OrderDate]],"mmm")</f>
        <v>Mar</v>
      </c>
      <c r="P669">
        <f>MONTH(orders[[#This Row],[OrderDate]])</f>
        <v>3</v>
      </c>
      <c r="Q669">
        <f>YEAR(orders[[#This Row],[OrderDate]])</f>
        <v>1996</v>
      </c>
    </row>
    <row r="670" spans="1:17" x14ac:dyDescent="0.3">
      <c r="A670">
        <v>10916</v>
      </c>
      <c r="B670" t="s">
        <v>505</v>
      </c>
      <c r="C670">
        <v>1</v>
      </c>
      <c r="D670" s="2">
        <v>35153</v>
      </c>
      <c r="E670" s="2">
        <v>35181</v>
      </c>
      <c r="F670" s="2">
        <v>35163</v>
      </c>
      <c r="G670">
        <v>2</v>
      </c>
      <c r="H670">
        <v>63.77</v>
      </c>
      <c r="I670" t="s">
        <v>506</v>
      </c>
      <c r="J670" t="s">
        <v>508</v>
      </c>
      <c r="K670" t="s">
        <v>133</v>
      </c>
      <c r="L670" t="s">
        <v>45</v>
      </c>
      <c r="M670" t="s">
        <v>134</v>
      </c>
      <c r="N670" t="s">
        <v>135</v>
      </c>
      <c r="O670" t="str">
        <f>TEXT(orders[[#This Row],[OrderDate]],"mmm")</f>
        <v>Mar</v>
      </c>
      <c r="P670">
        <f>MONTH(orders[[#This Row],[OrderDate]])</f>
        <v>3</v>
      </c>
      <c r="Q670">
        <f>YEAR(orders[[#This Row],[OrderDate]])</f>
        <v>1996</v>
      </c>
    </row>
    <row r="671" spans="1:17" x14ac:dyDescent="0.3">
      <c r="A671">
        <v>10917</v>
      </c>
      <c r="B671" t="s">
        <v>539</v>
      </c>
      <c r="C671">
        <v>4</v>
      </c>
      <c r="D671" s="2">
        <v>35156</v>
      </c>
      <c r="E671" s="2">
        <v>35184</v>
      </c>
      <c r="F671" s="2">
        <v>35165</v>
      </c>
      <c r="G671">
        <v>2</v>
      </c>
      <c r="H671">
        <v>8.2899999999999991</v>
      </c>
      <c r="I671" t="s">
        <v>540</v>
      </c>
      <c r="J671" t="s">
        <v>542</v>
      </c>
      <c r="K671" t="s">
        <v>101</v>
      </c>
      <c r="L671" t="s">
        <v>45</v>
      </c>
      <c r="M671" t="s">
        <v>543</v>
      </c>
      <c r="N671" t="s">
        <v>103</v>
      </c>
      <c r="O671" t="str">
        <f>TEXT(orders[[#This Row],[OrderDate]],"mmm")</f>
        <v>Apr</v>
      </c>
      <c r="P671">
        <f>MONTH(orders[[#This Row],[OrderDate]])</f>
        <v>4</v>
      </c>
      <c r="Q671">
        <f>YEAR(orders[[#This Row],[OrderDate]])</f>
        <v>1996</v>
      </c>
    </row>
    <row r="672" spans="1:17" x14ac:dyDescent="0.3">
      <c r="A672">
        <v>10918</v>
      </c>
      <c r="B672" t="s">
        <v>112</v>
      </c>
      <c r="C672">
        <v>3</v>
      </c>
      <c r="D672" s="2">
        <v>35156</v>
      </c>
      <c r="E672" s="2">
        <v>35184</v>
      </c>
      <c r="F672" s="2">
        <v>35165</v>
      </c>
      <c r="G672">
        <v>3</v>
      </c>
      <c r="H672">
        <v>48.83</v>
      </c>
      <c r="I672" t="s">
        <v>113</v>
      </c>
      <c r="J672" t="s">
        <v>116</v>
      </c>
      <c r="K672" t="s">
        <v>117</v>
      </c>
      <c r="L672" t="s">
        <v>118</v>
      </c>
      <c r="M672" t="s">
        <v>119</v>
      </c>
      <c r="N672" t="s">
        <v>120</v>
      </c>
      <c r="O672" t="str">
        <f>TEXT(orders[[#This Row],[OrderDate]],"mmm")</f>
        <v>Apr</v>
      </c>
      <c r="P672">
        <f>MONTH(orders[[#This Row],[OrderDate]])</f>
        <v>4</v>
      </c>
      <c r="Q672">
        <f>YEAR(orders[[#This Row],[OrderDate]])</f>
        <v>1996</v>
      </c>
    </row>
    <row r="673" spans="1:17" x14ac:dyDescent="0.3">
      <c r="A673">
        <v>10919</v>
      </c>
      <c r="B673" t="s">
        <v>389</v>
      </c>
      <c r="C673">
        <v>2</v>
      </c>
      <c r="D673" s="2">
        <v>35156</v>
      </c>
      <c r="E673" s="2">
        <v>35184</v>
      </c>
      <c r="F673" s="2">
        <v>35158</v>
      </c>
      <c r="G673">
        <v>2</v>
      </c>
      <c r="H673">
        <v>19.8</v>
      </c>
      <c r="I673" t="s">
        <v>390</v>
      </c>
      <c r="J673" t="s">
        <v>392</v>
      </c>
      <c r="K673" t="s">
        <v>393</v>
      </c>
      <c r="L673" t="s">
        <v>394</v>
      </c>
      <c r="M673" t="s">
        <v>395</v>
      </c>
      <c r="N673" t="s">
        <v>289</v>
      </c>
      <c r="O673" t="str">
        <f>TEXT(orders[[#This Row],[OrderDate]],"mmm")</f>
        <v>Apr</v>
      </c>
      <c r="P673">
        <f>MONTH(orders[[#This Row],[OrderDate]])</f>
        <v>4</v>
      </c>
      <c r="Q673">
        <f>YEAR(orders[[#This Row],[OrderDate]])</f>
        <v>1996</v>
      </c>
    </row>
    <row r="674" spans="1:17" x14ac:dyDescent="0.3">
      <c r="A674">
        <v>10920</v>
      </c>
      <c r="B674" t="s">
        <v>64</v>
      </c>
      <c r="C674">
        <v>4</v>
      </c>
      <c r="D674" s="2">
        <v>35157</v>
      </c>
      <c r="E674" s="2">
        <v>35185</v>
      </c>
      <c r="F674" s="2">
        <v>35163</v>
      </c>
      <c r="G674">
        <v>2</v>
      </c>
      <c r="H674">
        <v>29.61</v>
      </c>
      <c r="I674" t="s">
        <v>65</v>
      </c>
      <c r="J674" t="s">
        <v>795</v>
      </c>
      <c r="K674" t="s">
        <v>796</v>
      </c>
      <c r="L674" t="s">
        <v>797</v>
      </c>
      <c r="M674" t="s">
        <v>798</v>
      </c>
      <c r="N674" t="s">
        <v>70</v>
      </c>
      <c r="O674" t="str">
        <f>TEXT(orders[[#This Row],[OrderDate]],"mmm")</f>
        <v>Apr</v>
      </c>
      <c r="P674">
        <f>MONTH(orders[[#This Row],[OrderDate]])</f>
        <v>4</v>
      </c>
      <c r="Q674">
        <f>YEAR(orders[[#This Row],[OrderDate]])</f>
        <v>1996</v>
      </c>
    </row>
    <row r="675" spans="1:17" x14ac:dyDescent="0.3">
      <c r="A675">
        <v>10921</v>
      </c>
      <c r="B675" t="s">
        <v>635</v>
      </c>
      <c r="C675">
        <v>1</v>
      </c>
      <c r="D675" s="2">
        <v>35157</v>
      </c>
      <c r="E675" s="2">
        <v>35199</v>
      </c>
      <c r="F675" s="2">
        <v>35163</v>
      </c>
      <c r="G675">
        <v>1</v>
      </c>
      <c r="H675">
        <v>176.48</v>
      </c>
      <c r="I675" t="s">
        <v>636</v>
      </c>
      <c r="J675" t="s">
        <v>638</v>
      </c>
      <c r="K675" t="s">
        <v>639</v>
      </c>
      <c r="L675" t="s">
        <v>45</v>
      </c>
      <c r="M675" t="s">
        <v>640</v>
      </c>
      <c r="N675" t="s">
        <v>573</v>
      </c>
      <c r="O675" t="str">
        <f>TEXT(orders[[#This Row],[OrderDate]],"mmm")</f>
        <v>Apr</v>
      </c>
      <c r="P675">
        <f>MONTH(orders[[#This Row],[OrderDate]])</f>
        <v>4</v>
      </c>
      <c r="Q675">
        <f>YEAR(orders[[#This Row],[OrderDate]])</f>
        <v>1996</v>
      </c>
    </row>
    <row r="676" spans="1:17" x14ac:dyDescent="0.3">
      <c r="A676">
        <v>10922</v>
      </c>
      <c r="B676" t="s">
        <v>291</v>
      </c>
      <c r="C676">
        <v>5</v>
      </c>
      <c r="D676" s="2">
        <v>35157</v>
      </c>
      <c r="E676" s="2">
        <v>35185</v>
      </c>
      <c r="F676" s="2">
        <v>35159</v>
      </c>
      <c r="G676">
        <v>3</v>
      </c>
      <c r="H676">
        <v>62.74</v>
      </c>
      <c r="I676" t="s">
        <v>292</v>
      </c>
      <c r="J676" t="s">
        <v>294</v>
      </c>
      <c r="K676" t="s">
        <v>295</v>
      </c>
      <c r="L676" t="s">
        <v>296</v>
      </c>
      <c r="M676" t="s">
        <v>297</v>
      </c>
      <c r="N676" t="s">
        <v>159</v>
      </c>
      <c r="O676" t="str">
        <f>TEXT(orders[[#This Row],[OrderDate]],"mmm")</f>
        <v>Apr</v>
      </c>
      <c r="P676">
        <f>MONTH(orders[[#This Row],[OrderDate]])</f>
        <v>4</v>
      </c>
      <c r="Q676">
        <f>YEAR(orders[[#This Row],[OrderDate]])</f>
        <v>1996</v>
      </c>
    </row>
    <row r="677" spans="1:17" x14ac:dyDescent="0.3">
      <c r="A677">
        <v>10923</v>
      </c>
      <c r="B677" t="s">
        <v>344</v>
      </c>
      <c r="C677">
        <v>7</v>
      </c>
      <c r="D677" s="2">
        <v>35157</v>
      </c>
      <c r="E677" s="2">
        <v>35199</v>
      </c>
      <c r="F677" s="2">
        <v>35167</v>
      </c>
      <c r="G677">
        <v>3</v>
      </c>
      <c r="H677">
        <v>68.260000000000005</v>
      </c>
      <c r="I677" t="s">
        <v>345</v>
      </c>
      <c r="J677" t="s">
        <v>347</v>
      </c>
      <c r="K677" t="s">
        <v>348</v>
      </c>
      <c r="L677" t="s">
        <v>45</v>
      </c>
      <c r="M677" t="s">
        <v>349</v>
      </c>
      <c r="N677" t="s">
        <v>95</v>
      </c>
      <c r="O677" t="str">
        <f>TEXT(orders[[#This Row],[OrderDate]],"mmm")</f>
        <v>Apr</v>
      </c>
      <c r="P677">
        <f>MONTH(orders[[#This Row],[OrderDate]])</f>
        <v>4</v>
      </c>
      <c r="Q677">
        <f>YEAR(orders[[#This Row],[OrderDate]])</f>
        <v>1996</v>
      </c>
    </row>
    <row r="678" spans="1:17" x14ac:dyDescent="0.3">
      <c r="A678">
        <v>10924</v>
      </c>
      <c r="B678" t="s">
        <v>72</v>
      </c>
      <c r="C678">
        <v>3</v>
      </c>
      <c r="D678" s="2">
        <v>35158</v>
      </c>
      <c r="E678" s="2">
        <v>35186</v>
      </c>
      <c r="F678" s="2">
        <v>35193</v>
      </c>
      <c r="G678">
        <v>2</v>
      </c>
      <c r="H678">
        <v>151.52000000000001</v>
      </c>
      <c r="I678" t="s">
        <v>73</v>
      </c>
      <c r="J678" t="s">
        <v>76</v>
      </c>
      <c r="K678" t="s">
        <v>77</v>
      </c>
      <c r="L678" t="s">
        <v>45</v>
      </c>
      <c r="M678" t="s">
        <v>78</v>
      </c>
      <c r="N678" t="s">
        <v>79</v>
      </c>
      <c r="O678" t="str">
        <f>TEXT(orders[[#This Row],[OrderDate]],"mmm")</f>
        <v>Apr</v>
      </c>
      <c r="P678">
        <f>MONTH(orders[[#This Row],[OrderDate]])</f>
        <v>4</v>
      </c>
      <c r="Q678">
        <f>YEAR(orders[[#This Row],[OrderDate]])</f>
        <v>1996</v>
      </c>
    </row>
    <row r="679" spans="1:17" x14ac:dyDescent="0.3">
      <c r="A679">
        <v>10925</v>
      </c>
      <c r="B679" t="s">
        <v>291</v>
      </c>
      <c r="C679">
        <v>3</v>
      </c>
      <c r="D679" s="2">
        <v>35158</v>
      </c>
      <c r="E679" s="2">
        <v>35186</v>
      </c>
      <c r="F679" s="2">
        <v>35167</v>
      </c>
      <c r="G679">
        <v>1</v>
      </c>
      <c r="H679">
        <v>2.27</v>
      </c>
      <c r="I679" t="s">
        <v>292</v>
      </c>
      <c r="J679" t="s">
        <v>294</v>
      </c>
      <c r="K679" t="s">
        <v>295</v>
      </c>
      <c r="L679" t="s">
        <v>296</v>
      </c>
      <c r="M679" t="s">
        <v>297</v>
      </c>
      <c r="N679" t="s">
        <v>159</v>
      </c>
      <c r="O679" t="str">
        <f>TEXT(orders[[#This Row],[OrderDate]],"mmm")</f>
        <v>Apr</v>
      </c>
      <c r="P679">
        <f>MONTH(orders[[#This Row],[OrderDate]])</f>
        <v>4</v>
      </c>
      <c r="Q679">
        <f>YEAR(orders[[#This Row],[OrderDate]])</f>
        <v>1996</v>
      </c>
    </row>
    <row r="680" spans="1:17" x14ac:dyDescent="0.3">
      <c r="A680">
        <v>10926</v>
      </c>
      <c r="B680" t="s">
        <v>49</v>
      </c>
      <c r="C680">
        <v>4</v>
      </c>
      <c r="D680" s="2">
        <v>35158</v>
      </c>
      <c r="E680" s="2">
        <v>35186</v>
      </c>
      <c r="F680" s="2">
        <v>35165</v>
      </c>
      <c r="G680">
        <v>3</v>
      </c>
      <c r="H680">
        <v>39.92</v>
      </c>
      <c r="I680" t="s">
        <v>50</v>
      </c>
      <c r="J680" t="s">
        <v>53</v>
      </c>
      <c r="K680" t="s">
        <v>54</v>
      </c>
      <c r="L680" t="s">
        <v>45</v>
      </c>
      <c r="M680" t="s">
        <v>55</v>
      </c>
      <c r="N680" t="s">
        <v>56</v>
      </c>
      <c r="O680" t="str">
        <f>TEXT(orders[[#This Row],[OrderDate]],"mmm")</f>
        <v>Apr</v>
      </c>
      <c r="P680">
        <f>MONTH(orders[[#This Row],[OrderDate]])</f>
        <v>4</v>
      </c>
      <c r="Q680">
        <f>YEAR(orders[[#This Row],[OrderDate]])</f>
        <v>1996</v>
      </c>
    </row>
    <row r="681" spans="1:17" x14ac:dyDescent="0.3">
      <c r="A681">
        <v>10927</v>
      </c>
      <c r="B681" t="s">
        <v>337</v>
      </c>
      <c r="C681">
        <v>4</v>
      </c>
      <c r="D681" s="2">
        <v>35159</v>
      </c>
      <c r="E681" s="2">
        <v>35187</v>
      </c>
      <c r="F681" s="2">
        <v>35193</v>
      </c>
      <c r="G681">
        <v>1</v>
      </c>
      <c r="H681">
        <v>19.79</v>
      </c>
      <c r="I681" t="s">
        <v>338</v>
      </c>
      <c r="J681" t="s">
        <v>340</v>
      </c>
      <c r="K681" t="s">
        <v>341</v>
      </c>
      <c r="L681" t="s">
        <v>45</v>
      </c>
      <c r="M681" t="s">
        <v>342</v>
      </c>
      <c r="N681" t="s">
        <v>95</v>
      </c>
      <c r="O681" t="str">
        <f>TEXT(orders[[#This Row],[OrderDate]],"mmm")</f>
        <v>Apr</v>
      </c>
      <c r="P681">
        <f>MONTH(orders[[#This Row],[OrderDate]])</f>
        <v>4</v>
      </c>
      <c r="Q681">
        <f>YEAR(orders[[#This Row],[OrderDate]])</f>
        <v>1996</v>
      </c>
    </row>
    <row r="682" spans="1:17" x14ac:dyDescent="0.3">
      <c r="A682">
        <v>10928</v>
      </c>
      <c r="B682" t="s">
        <v>252</v>
      </c>
      <c r="C682">
        <v>1</v>
      </c>
      <c r="D682" s="2">
        <v>35159</v>
      </c>
      <c r="E682" s="2">
        <v>35187</v>
      </c>
      <c r="F682" s="2">
        <v>35172</v>
      </c>
      <c r="G682">
        <v>1</v>
      </c>
      <c r="H682">
        <v>1.36</v>
      </c>
      <c r="I682" t="s">
        <v>799</v>
      </c>
      <c r="J682" t="s">
        <v>255</v>
      </c>
      <c r="K682" t="s">
        <v>256</v>
      </c>
      <c r="L682" t="s">
        <v>45</v>
      </c>
      <c r="M682" t="s">
        <v>800</v>
      </c>
      <c r="N682" t="s">
        <v>103</v>
      </c>
      <c r="O682" t="str">
        <f>TEXT(orders[[#This Row],[OrderDate]],"mmm")</f>
        <v>Apr</v>
      </c>
      <c r="P682">
        <f>MONTH(orders[[#This Row],[OrderDate]])</f>
        <v>4</v>
      </c>
      <c r="Q682">
        <f>YEAR(orders[[#This Row],[OrderDate]])</f>
        <v>1996</v>
      </c>
    </row>
    <row r="683" spans="1:17" x14ac:dyDescent="0.3">
      <c r="A683">
        <v>10929</v>
      </c>
      <c r="B683" t="s">
        <v>224</v>
      </c>
      <c r="C683">
        <v>6</v>
      </c>
      <c r="D683" s="2">
        <v>35159</v>
      </c>
      <c r="E683" s="2">
        <v>35187</v>
      </c>
      <c r="F683" s="2">
        <v>35166</v>
      </c>
      <c r="G683">
        <v>1</v>
      </c>
      <c r="H683">
        <v>33.93</v>
      </c>
      <c r="I683" t="s">
        <v>225</v>
      </c>
      <c r="J683" t="s">
        <v>227</v>
      </c>
      <c r="K683" t="s">
        <v>228</v>
      </c>
      <c r="L683" t="s">
        <v>45</v>
      </c>
      <c r="M683" t="s">
        <v>229</v>
      </c>
      <c r="N683" t="s">
        <v>47</v>
      </c>
      <c r="O683" t="str">
        <f>TEXT(orders[[#This Row],[OrderDate]],"mmm")</f>
        <v>Apr</v>
      </c>
      <c r="P683">
        <f>MONTH(orders[[#This Row],[OrderDate]])</f>
        <v>4</v>
      </c>
      <c r="Q683">
        <f>YEAR(orders[[#This Row],[OrderDate]])</f>
        <v>1996</v>
      </c>
    </row>
    <row r="684" spans="1:17" x14ac:dyDescent="0.3">
      <c r="A684">
        <v>10930</v>
      </c>
      <c r="B684" t="s">
        <v>589</v>
      </c>
      <c r="C684">
        <v>4</v>
      </c>
      <c r="D684" s="2">
        <v>35160</v>
      </c>
      <c r="E684" s="2">
        <v>35202</v>
      </c>
      <c r="F684" s="2">
        <v>35172</v>
      </c>
      <c r="G684">
        <v>3</v>
      </c>
      <c r="H684">
        <v>15.55</v>
      </c>
      <c r="I684" t="s">
        <v>590</v>
      </c>
      <c r="J684" t="s">
        <v>592</v>
      </c>
      <c r="K684" t="s">
        <v>593</v>
      </c>
      <c r="L684" t="s">
        <v>45</v>
      </c>
      <c r="M684" t="s">
        <v>594</v>
      </c>
      <c r="N684" t="s">
        <v>417</v>
      </c>
      <c r="O684" t="str">
        <f>TEXT(orders[[#This Row],[OrderDate]],"mmm")</f>
        <v>Apr</v>
      </c>
      <c r="P684">
        <f>MONTH(orders[[#This Row],[OrderDate]])</f>
        <v>4</v>
      </c>
      <c r="Q684">
        <f>YEAR(orders[[#This Row],[OrderDate]])</f>
        <v>1996</v>
      </c>
    </row>
    <row r="685" spans="1:17" x14ac:dyDescent="0.3">
      <c r="A685">
        <v>10931</v>
      </c>
      <c r="B685" t="s">
        <v>532</v>
      </c>
      <c r="C685">
        <v>4</v>
      </c>
      <c r="D685" s="2">
        <v>35160</v>
      </c>
      <c r="E685" s="2">
        <v>35174</v>
      </c>
      <c r="F685" s="2">
        <v>35173</v>
      </c>
      <c r="G685">
        <v>2</v>
      </c>
      <c r="H685">
        <v>13.6</v>
      </c>
      <c r="I685" t="s">
        <v>533</v>
      </c>
      <c r="J685" t="s">
        <v>791</v>
      </c>
      <c r="K685" t="s">
        <v>536</v>
      </c>
      <c r="L685" t="s">
        <v>45</v>
      </c>
      <c r="M685" t="s">
        <v>792</v>
      </c>
      <c r="N685" t="s">
        <v>149</v>
      </c>
      <c r="O685" t="str">
        <f>TEXT(orders[[#This Row],[OrderDate]],"mmm")</f>
        <v>Apr</v>
      </c>
      <c r="P685">
        <f>MONTH(orders[[#This Row],[OrderDate]])</f>
        <v>4</v>
      </c>
      <c r="Q685">
        <f>YEAR(orders[[#This Row],[OrderDate]])</f>
        <v>1996</v>
      </c>
    </row>
    <row r="686" spans="1:17" x14ac:dyDescent="0.3">
      <c r="A686">
        <v>10932</v>
      </c>
      <c r="B686" t="s">
        <v>105</v>
      </c>
      <c r="C686">
        <v>8</v>
      </c>
      <c r="D686" s="2">
        <v>35160</v>
      </c>
      <c r="E686" s="2">
        <v>35188</v>
      </c>
      <c r="F686" s="2">
        <v>35178</v>
      </c>
      <c r="G686">
        <v>1</v>
      </c>
      <c r="H686">
        <v>134.63999999999999</v>
      </c>
      <c r="I686" t="s">
        <v>106</v>
      </c>
      <c r="J686" t="s">
        <v>108</v>
      </c>
      <c r="K686" t="s">
        <v>109</v>
      </c>
      <c r="L686" t="s">
        <v>45</v>
      </c>
      <c r="M686" t="s">
        <v>110</v>
      </c>
      <c r="N686" t="s">
        <v>95</v>
      </c>
      <c r="O686" t="str">
        <f>TEXT(orders[[#This Row],[OrderDate]],"mmm")</f>
        <v>Apr</v>
      </c>
      <c r="P686">
        <f>MONTH(orders[[#This Row],[OrderDate]])</f>
        <v>4</v>
      </c>
      <c r="Q686">
        <f>YEAR(orders[[#This Row],[OrderDate]])</f>
        <v>1996</v>
      </c>
    </row>
    <row r="687" spans="1:17" x14ac:dyDescent="0.3">
      <c r="A687">
        <v>10933</v>
      </c>
      <c r="B687" t="s">
        <v>322</v>
      </c>
      <c r="C687">
        <v>6</v>
      </c>
      <c r="D687" s="2">
        <v>35160</v>
      </c>
      <c r="E687" s="2">
        <v>35188</v>
      </c>
      <c r="F687" s="2">
        <v>35170</v>
      </c>
      <c r="G687">
        <v>3</v>
      </c>
      <c r="H687">
        <v>54.15</v>
      </c>
      <c r="I687" t="s">
        <v>323</v>
      </c>
      <c r="J687" t="s">
        <v>325</v>
      </c>
      <c r="K687" t="s">
        <v>326</v>
      </c>
      <c r="L687" t="s">
        <v>327</v>
      </c>
      <c r="M687" t="s">
        <v>328</v>
      </c>
      <c r="N687" t="s">
        <v>70</v>
      </c>
      <c r="O687" t="str">
        <f>TEXT(orders[[#This Row],[OrderDate]],"mmm")</f>
        <v>Apr</v>
      </c>
      <c r="P687">
        <f>MONTH(orders[[#This Row],[OrderDate]])</f>
        <v>4</v>
      </c>
      <c r="Q687">
        <f>YEAR(orders[[#This Row],[OrderDate]])</f>
        <v>1996</v>
      </c>
    </row>
    <row r="688" spans="1:17" x14ac:dyDescent="0.3">
      <c r="A688">
        <v>10934</v>
      </c>
      <c r="B688" t="s">
        <v>366</v>
      </c>
      <c r="C688">
        <v>3</v>
      </c>
      <c r="D688" s="2">
        <v>35163</v>
      </c>
      <c r="E688" s="2">
        <v>35191</v>
      </c>
      <c r="F688" s="2">
        <v>35166</v>
      </c>
      <c r="G688">
        <v>3</v>
      </c>
      <c r="H688">
        <v>32.01</v>
      </c>
      <c r="I688" t="s">
        <v>367</v>
      </c>
      <c r="J688" t="s">
        <v>369</v>
      </c>
      <c r="K688" t="s">
        <v>370</v>
      </c>
      <c r="L688" t="s">
        <v>45</v>
      </c>
      <c r="M688" t="s">
        <v>371</v>
      </c>
      <c r="N688" t="s">
        <v>47</v>
      </c>
      <c r="O688" t="str">
        <f>TEXT(orders[[#This Row],[OrderDate]],"mmm")</f>
        <v>Apr</v>
      </c>
      <c r="P688">
        <f>MONTH(orders[[#This Row],[OrderDate]])</f>
        <v>4</v>
      </c>
      <c r="Q688">
        <f>YEAR(orders[[#This Row],[OrderDate]])</f>
        <v>1996</v>
      </c>
    </row>
    <row r="689" spans="1:17" x14ac:dyDescent="0.3">
      <c r="A689">
        <v>10935</v>
      </c>
      <c r="B689" t="s">
        <v>671</v>
      </c>
      <c r="C689">
        <v>4</v>
      </c>
      <c r="D689" s="2">
        <v>35163</v>
      </c>
      <c r="E689" s="2">
        <v>35191</v>
      </c>
      <c r="F689" s="2">
        <v>35172</v>
      </c>
      <c r="G689">
        <v>3</v>
      </c>
      <c r="H689">
        <v>47.59</v>
      </c>
      <c r="I689" t="s">
        <v>672</v>
      </c>
      <c r="J689" t="s">
        <v>674</v>
      </c>
      <c r="K689" t="s">
        <v>675</v>
      </c>
      <c r="L689" t="s">
        <v>157</v>
      </c>
      <c r="M689" t="s">
        <v>676</v>
      </c>
      <c r="N689" t="s">
        <v>159</v>
      </c>
      <c r="O689" t="str">
        <f>TEXT(orders[[#This Row],[OrderDate]],"mmm")</f>
        <v>Apr</v>
      </c>
      <c r="P689">
        <f>MONTH(orders[[#This Row],[OrderDate]])</f>
        <v>4</v>
      </c>
      <c r="Q689">
        <f>YEAR(orders[[#This Row],[OrderDate]])</f>
        <v>1996</v>
      </c>
    </row>
    <row r="690" spans="1:17" x14ac:dyDescent="0.3">
      <c r="A690">
        <v>10936</v>
      </c>
      <c r="B690" t="s">
        <v>273</v>
      </c>
      <c r="C690">
        <v>3</v>
      </c>
      <c r="D690" s="2">
        <v>35163</v>
      </c>
      <c r="E690" s="2">
        <v>35191</v>
      </c>
      <c r="F690" s="2">
        <v>35172</v>
      </c>
      <c r="G690">
        <v>2</v>
      </c>
      <c r="H690">
        <v>33.68</v>
      </c>
      <c r="I690" t="s">
        <v>274</v>
      </c>
      <c r="J690" t="s">
        <v>276</v>
      </c>
      <c r="K690" t="s">
        <v>277</v>
      </c>
      <c r="L690" t="s">
        <v>278</v>
      </c>
      <c r="M690" t="s">
        <v>279</v>
      </c>
      <c r="N690" t="s">
        <v>280</v>
      </c>
      <c r="O690" t="str">
        <f>TEXT(orders[[#This Row],[OrderDate]],"mmm")</f>
        <v>Apr</v>
      </c>
      <c r="P690">
        <f>MONTH(orders[[#This Row],[OrderDate]])</f>
        <v>4</v>
      </c>
      <c r="Q690">
        <f>YEAR(orders[[#This Row],[OrderDate]])</f>
        <v>1996</v>
      </c>
    </row>
    <row r="691" spans="1:17" x14ac:dyDescent="0.3">
      <c r="A691">
        <v>10937</v>
      </c>
      <c r="B691" t="s">
        <v>128</v>
      </c>
      <c r="C691">
        <v>7</v>
      </c>
      <c r="D691" s="2">
        <v>35164</v>
      </c>
      <c r="E691" s="2">
        <v>35178</v>
      </c>
      <c r="F691" s="2">
        <v>35167</v>
      </c>
      <c r="G691">
        <v>3</v>
      </c>
      <c r="H691">
        <v>31.51</v>
      </c>
      <c r="I691" t="s">
        <v>129</v>
      </c>
      <c r="J691" t="s">
        <v>132</v>
      </c>
      <c r="K691" t="s">
        <v>133</v>
      </c>
      <c r="L691" t="s">
        <v>45</v>
      </c>
      <c r="M691" t="s">
        <v>134</v>
      </c>
      <c r="N691" t="s">
        <v>135</v>
      </c>
      <c r="O691" t="str">
        <f>TEXT(orders[[#This Row],[OrderDate]],"mmm")</f>
        <v>Apr</v>
      </c>
      <c r="P691">
        <f>MONTH(orders[[#This Row],[OrderDate]])</f>
        <v>4</v>
      </c>
      <c r="Q691">
        <f>YEAR(orders[[#This Row],[OrderDate]])</f>
        <v>1996</v>
      </c>
    </row>
    <row r="692" spans="1:17" x14ac:dyDescent="0.3">
      <c r="A692">
        <v>10938</v>
      </c>
      <c r="B692" t="s">
        <v>498</v>
      </c>
      <c r="C692">
        <v>3</v>
      </c>
      <c r="D692" s="2">
        <v>35164</v>
      </c>
      <c r="E692" s="2">
        <v>35192</v>
      </c>
      <c r="F692" s="2">
        <v>35170</v>
      </c>
      <c r="G692">
        <v>2</v>
      </c>
      <c r="H692">
        <v>31.89</v>
      </c>
      <c r="I692" t="s">
        <v>499</v>
      </c>
      <c r="J692" t="s">
        <v>501</v>
      </c>
      <c r="K692" t="s">
        <v>502</v>
      </c>
      <c r="L692" t="s">
        <v>45</v>
      </c>
      <c r="M692" t="s">
        <v>503</v>
      </c>
      <c r="N692" t="s">
        <v>47</v>
      </c>
      <c r="O692" t="str">
        <f>TEXT(orders[[#This Row],[OrderDate]],"mmm")</f>
        <v>Apr</v>
      </c>
      <c r="P692">
        <f>MONTH(orders[[#This Row],[OrderDate]])</f>
        <v>4</v>
      </c>
      <c r="Q692">
        <f>YEAR(orders[[#This Row],[OrderDate]])</f>
        <v>1996</v>
      </c>
    </row>
    <row r="693" spans="1:17" x14ac:dyDescent="0.3">
      <c r="A693">
        <v>10939</v>
      </c>
      <c r="B693" t="s">
        <v>404</v>
      </c>
      <c r="C693">
        <v>2</v>
      </c>
      <c r="D693" s="2">
        <v>35164</v>
      </c>
      <c r="E693" s="2">
        <v>35192</v>
      </c>
      <c r="F693" s="2">
        <v>35167</v>
      </c>
      <c r="G693">
        <v>2</v>
      </c>
      <c r="H693">
        <v>76.33</v>
      </c>
      <c r="I693" t="s">
        <v>405</v>
      </c>
      <c r="J693" t="s">
        <v>407</v>
      </c>
      <c r="K693" t="s">
        <v>408</v>
      </c>
      <c r="L693" t="s">
        <v>45</v>
      </c>
      <c r="M693" t="s">
        <v>409</v>
      </c>
      <c r="N693" t="s">
        <v>242</v>
      </c>
      <c r="O693" t="str">
        <f>TEXT(orders[[#This Row],[OrderDate]],"mmm")</f>
        <v>Apr</v>
      </c>
      <c r="P693">
        <f>MONTH(orders[[#This Row],[OrderDate]])</f>
        <v>4</v>
      </c>
      <c r="Q693">
        <f>YEAR(orders[[#This Row],[OrderDate]])</f>
        <v>1996</v>
      </c>
    </row>
    <row r="694" spans="1:17" x14ac:dyDescent="0.3">
      <c r="A694">
        <v>10940</v>
      </c>
      <c r="B694" t="s">
        <v>105</v>
      </c>
      <c r="C694">
        <v>8</v>
      </c>
      <c r="D694" s="2">
        <v>35165</v>
      </c>
      <c r="E694" s="2">
        <v>35193</v>
      </c>
      <c r="F694" s="2">
        <v>35177</v>
      </c>
      <c r="G694">
        <v>3</v>
      </c>
      <c r="H694">
        <v>19.77</v>
      </c>
      <c r="I694" t="s">
        <v>106</v>
      </c>
      <c r="J694" t="s">
        <v>108</v>
      </c>
      <c r="K694" t="s">
        <v>109</v>
      </c>
      <c r="L694" t="s">
        <v>45</v>
      </c>
      <c r="M694" t="s">
        <v>110</v>
      </c>
      <c r="N694" t="s">
        <v>95</v>
      </c>
      <c r="O694" t="str">
        <f>TEXT(orders[[#This Row],[OrderDate]],"mmm")</f>
        <v>Apr</v>
      </c>
      <c r="P694">
        <f>MONTH(orders[[#This Row],[OrderDate]])</f>
        <v>4</v>
      </c>
      <c r="Q694">
        <f>YEAR(orders[[#This Row],[OrderDate]])</f>
        <v>1996</v>
      </c>
    </row>
    <row r="695" spans="1:17" x14ac:dyDescent="0.3">
      <c r="A695">
        <v>10941</v>
      </c>
      <c r="B695" t="s">
        <v>553</v>
      </c>
      <c r="C695">
        <v>7</v>
      </c>
      <c r="D695" s="2">
        <v>35165</v>
      </c>
      <c r="E695" s="2">
        <v>35193</v>
      </c>
      <c r="F695" s="2">
        <v>35174</v>
      </c>
      <c r="G695">
        <v>2</v>
      </c>
      <c r="H695">
        <v>400.81</v>
      </c>
      <c r="I695" t="s">
        <v>554</v>
      </c>
      <c r="J695" t="s">
        <v>556</v>
      </c>
      <c r="K695" t="s">
        <v>557</v>
      </c>
      <c r="L695" t="s">
        <v>558</v>
      </c>
      <c r="M695" t="s">
        <v>559</v>
      </c>
      <c r="N695" t="s">
        <v>280</v>
      </c>
      <c r="O695" t="str">
        <f>TEXT(orders[[#This Row],[OrderDate]],"mmm")</f>
        <v>Apr</v>
      </c>
      <c r="P695">
        <f>MONTH(orders[[#This Row],[OrderDate]])</f>
        <v>4</v>
      </c>
      <c r="Q695">
        <f>YEAR(orders[[#This Row],[OrderDate]])</f>
        <v>1996</v>
      </c>
    </row>
    <row r="696" spans="1:17" x14ac:dyDescent="0.3">
      <c r="A696">
        <v>10942</v>
      </c>
      <c r="B696" t="s">
        <v>519</v>
      </c>
      <c r="C696">
        <v>9</v>
      </c>
      <c r="D696" s="2">
        <v>35165</v>
      </c>
      <c r="E696" s="2">
        <v>35193</v>
      </c>
      <c r="F696" s="2">
        <v>35172</v>
      </c>
      <c r="G696">
        <v>3</v>
      </c>
      <c r="H696">
        <v>17.95</v>
      </c>
      <c r="I696" t="s">
        <v>520</v>
      </c>
      <c r="J696" t="s">
        <v>522</v>
      </c>
      <c r="K696" t="s">
        <v>523</v>
      </c>
      <c r="L696" t="s">
        <v>45</v>
      </c>
      <c r="M696" t="s">
        <v>524</v>
      </c>
      <c r="N696" t="s">
        <v>242</v>
      </c>
      <c r="O696" t="str">
        <f>TEXT(orders[[#This Row],[OrderDate]],"mmm")</f>
        <v>Apr</v>
      </c>
      <c r="P696">
        <f>MONTH(orders[[#This Row],[OrderDate]])</f>
        <v>4</v>
      </c>
      <c r="Q696">
        <f>YEAR(orders[[#This Row],[OrderDate]])</f>
        <v>1996</v>
      </c>
    </row>
    <row r="697" spans="1:17" x14ac:dyDescent="0.3">
      <c r="A697">
        <v>10943</v>
      </c>
      <c r="B697" t="s">
        <v>122</v>
      </c>
      <c r="C697">
        <v>4</v>
      </c>
      <c r="D697" s="2">
        <v>35165</v>
      </c>
      <c r="E697" s="2">
        <v>35193</v>
      </c>
      <c r="F697" s="2">
        <v>35173</v>
      </c>
      <c r="G697">
        <v>2</v>
      </c>
      <c r="H697">
        <v>2.17</v>
      </c>
      <c r="I697" t="s">
        <v>123</v>
      </c>
      <c r="J697" t="s">
        <v>125</v>
      </c>
      <c r="K697" t="s">
        <v>68</v>
      </c>
      <c r="L697" t="s">
        <v>45</v>
      </c>
      <c r="M697" t="s">
        <v>126</v>
      </c>
      <c r="N697" t="s">
        <v>70</v>
      </c>
      <c r="O697" t="str">
        <f>TEXT(orders[[#This Row],[OrderDate]],"mmm")</f>
        <v>Apr</v>
      </c>
      <c r="P697">
        <f>MONTH(orders[[#This Row],[OrderDate]])</f>
        <v>4</v>
      </c>
      <c r="Q697">
        <f>YEAR(orders[[#This Row],[OrderDate]])</f>
        <v>1996</v>
      </c>
    </row>
    <row r="698" spans="1:17" x14ac:dyDescent="0.3">
      <c r="A698">
        <v>10944</v>
      </c>
      <c r="B698" t="s">
        <v>112</v>
      </c>
      <c r="C698">
        <v>6</v>
      </c>
      <c r="D698" s="2">
        <v>35166</v>
      </c>
      <c r="E698" s="2">
        <v>35180</v>
      </c>
      <c r="F698" s="2">
        <v>35167</v>
      </c>
      <c r="G698">
        <v>3</v>
      </c>
      <c r="H698">
        <v>52.92</v>
      </c>
      <c r="I698" t="s">
        <v>113</v>
      </c>
      <c r="J698" t="s">
        <v>116</v>
      </c>
      <c r="K698" t="s">
        <v>117</v>
      </c>
      <c r="L698" t="s">
        <v>118</v>
      </c>
      <c r="M698" t="s">
        <v>119</v>
      </c>
      <c r="N698" t="s">
        <v>120</v>
      </c>
      <c r="O698" t="str">
        <f>TEXT(orders[[#This Row],[OrderDate]],"mmm")</f>
        <v>Apr</v>
      </c>
      <c r="P698">
        <f>MONTH(orders[[#This Row],[OrderDate]])</f>
        <v>4</v>
      </c>
      <c r="Q698">
        <f>YEAR(orders[[#This Row],[OrderDate]])</f>
        <v>1996</v>
      </c>
    </row>
    <row r="699" spans="1:17" x14ac:dyDescent="0.3">
      <c r="A699">
        <v>10945</v>
      </c>
      <c r="B699" t="s">
        <v>427</v>
      </c>
      <c r="C699">
        <v>4</v>
      </c>
      <c r="D699" s="2">
        <v>35166</v>
      </c>
      <c r="E699" s="2">
        <v>35194</v>
      </c>
      <c r="F699" s="2">
        <v>35172</v>
      </c>
      <c r="G699">
        <v>1</v>
      </c>
      <c r="H699">
        <v>10.220000000000001</v>
      </c>
      <c r="I699" t="s">
        <v>428</v>
      </c>
      <c r="J699" t="s">
        <v>430</v>
      </c>
      <c r="K699" t="s">
        <v>431</v>
      </c>
      <c r="L699" t="s">
        <v>45</v>
      </c>
      <c r="M699" t="s">
        <v>432</v>
      </c>
      <c r="N699" t="s">
        <v>47</v>
      </c>
      <c r="O699" t="str">
        <f>TEXT(orders[[#This Row],[OrderDate]],"mmm")</f>
        <v>Apr</v>
      </c>
      <c r="P699">
        <f>MONTH(orders[[#This Row],[OrderDate]])</f>
        <v>4</v>
      </c>
      <c r="Q699">
        <f>YEAR(orders[[#This Row],[OrderDate]])</f>
        <v>1996</v>
      </c>
    </row>
    <row r="700" spans="1:17" x14ac:dyDescent="0.3">
      <c r="A700">
        <v>10946</v>
      </c>
      <c r="B700" t="s">
        <v>635</v>
      </c>
      <c r="C700">
        <v>1</v>
      </c>
      <c r="D700" s="2">
        <v>35166</v>
      </c>
      <c r="E700" s="2">
        <v>35194</v>
      </c>
      <c r="F700" s="2">
        <v>35173</v>
      </c>
      <c r="G700">
        <v>2</v>
      </c>
      <c r="H700">
        <v>27.2</v>
      </c>
      <c r="I700" t="s">
        <v>636</v>
      </c>
      <c r="J700" t="s">
        <v>638</v>
      </c>
      <c r="K700" t="s">
        <v>639</v>
      </c>
      <c r="L700" t="s">
        <v>45</v>
      </c>
      <c r="M700" t="s">
        <v>640</v>
      </c>
      <c r="N700" t="s">
        <v>573</v>
      </c>
      <c r="O700" t="str">
        <f>TEXT(orders[[#This Row],[OrderDate]],"mmm")</f>
        <v>Apr</v>
      </c>
      <c r="P700">
        <f>MONTH(orders[[#This Row],[OrderDate]])</f>
        <v>4</v>
      </c>
      <c r="Q700">
        <f>YEAR(orders[[#This Row],[OrderDate]])</f>
        <v>1996</v>
      </c>
    </row>
    <row r="701" spans="1:17" x14ac:dyDescent="0.3">
      <c r="A701">
        <v>10947</v>
      </c>
      <c r="B701" t="s">
        <v>122</v>
      </c>
      <c r="C701">
        <v>3</v>
      </c>
      <c r="D701" s="2">
        <v>35167</v>
      </c>
      <c r="E701" s="2">
        <v>35195</v>
      </c>
      <c r="F701" s="2">
        <v>35170</v>
      </c>
      <c r="G701">
        <v>2</v>
      </c>
      <c r="H701">
        <v>3.26</v>
      </c>
      <c r="I701" t="s">
        <v>123</v>
      </c>
      <c r="J701" t="s">
        <v>125</v>
      </c>
      <c r="K701" t="s">
        <v>68</v>
      </c>
      <c r="L701" t="s">
        <v>45</v>
      </c>
      <c r="M701" t="s">
        <v>126</v>
      </c>
      <c r="N701" t="s">
        <v>70</v>
      </c>
      <c r="O701" t="str">
        <f>TEXT(orders[[#This Row],[OrderDate]],"mmm")</f>
        <v>Apr</v>
      </c>
      <c r="P701">
        <f>MONTH(orders[[#This Row],[OrderDate]])</f>
        <v>4</v>
      </c>
      <c r="Q701">
        <f>YEAR(orders[[#This Row],[OrderDate]])</f>
        <v>1996</v>
      </c>
    </row>
    <row r="702" spans="1:17" x14ac:dyDescent="0.3">
      <c r="A702">
        <v>10948</v>
      </c>
      <c r="B702" t="s">
        <v>259</v>
      </c>
      <c r="C702">
        <v>3</v>
      </c>
      <c r="D702" s="2">
        <v>35167</v>
      </c>
      <c r="E702" s="2">
        <v>35195</v>
      </c>
      <c r="F702" s="2">
        <v>35173</v>
      </c>
      <c r="G702">
        <v>3</v>
      </c>
      <c r="H702">
        <v>23.39</v>
      </c>
      <c r="I702" t="s">
        <v>260</v>
      </c>
      <c r="J702" t="s">
        <v>262</v>
      </c>
      <c r="K702" t="s">
        <v>263</v>
      </c>
      <c r="L702" t="s">
        <v>45</v>
      </c>
      <c r="M702" t="s">
        <v>264</v>
      </c>
      <c r="N702" t="s">
        <v>103</v>
      </c>
      <c r="O702" t="str">
        <f>TEXT(orders[[#This Row],[OrderDate]],"mmm")</f>
        <v>Apr</v>
      </c>
      <c r="P702">
        <f>MONTH(orders[[#This Row],[OrderDate]])</f>
        <v>4</v>
      </c>
      <c r="Q702">
        <f>YEAR(orders[[#This Row],[OrderDate]])</f>
        <v>1996</v>
      </c>
    </row>
    <row r="703" spans="1:17" x14ac:dyDescent="0.3">
      <c r="A703">
        <v>10949</v>
      </c>
      <c r="B703" t="s">
        <v>112</v>
      </c>
      <c r="C703">
        <v>2</v>
      </c>
      <c r="D703" s="2">
        <v>35167</v>
      </c>
      <c r="E703" s="2">
        <v>35195</v>
      </c>
      <c r="F703" s="2">
        <v>35171</v>
      </c>
      <c r="G703">
        <v>3</v>
      </c>
      <c r="H703">
        <v>74.44</v>
      </c>
      <c r="I703" t="s">
        <v>113</v>
      </c>
      <c r="J703" t="s">
        <v>116</v>
      </c>
      <c r="K703" t="s">
        <v>117</v>
      </c>
      <c r="L703" t="s">
        <v>118</v>
      </c>
      <c r="M703" t="s">
        <v>119</v>
      </c>
      <c r="N703" t="s">
        <v>120</v>
      </c>
      <c r="O703" t="str">
        <f>TEXT(orders[[#This Row],[OrderDate]],"mmm")</f>
        <v>Apr</v>
      </c>
      <c r="P703">
        <f>MONTH(orders[[#This Row],[OrderDate]])</f>
        <v>4</v>
      </c>
      <c r="Q703">
        <f>YEAR(orders[[#This Row],[OrderDate]])</f>
        <v>1996</v>
      </c>
    </row>
    <row r="704" spans="1:17" x14ac:dyDescent="0.3">
      <c r="A704">
        <v>10950</v>
      </c>
      <c r="B704" t="s">
        <v>404</v>
      </c>
      <c r="C704">
        <v>1</v>
      </c>
      <c r="D704" s="2">
        <v>35170</v>
      </c>
      <c r="E704" s="2">
        <v>35198</v>
      </c>
      <c r="F704" s="2">
        <v>35177</v>
      </c>
      <c r="G704">
        <v>2</v>
      </c>
      <c r="H704">
        <v>2.5</v>
      </c>
      <c r="I704" t="s">
        <v>405</v>
      </c>
      <c r="J704" t="s">
        <v>407</v>
      </c>
      <c r="K704" t="s">
        <v>408</v>
      </c>
      <c r="L704" t="s">
        <v>45</v>
      </c>
      <c r="M704" t="s">
        <v>409</v>
      </c>
      <c r="N704" t="s">
        <v>242</v>
      </c>
      <c r="O704" t="str">
        <f>TEXT(orders[[#This Row],[OrderDate]],"mmm")</f>
        <v>Apr</v>
      </c>
      <c r="P704">
        <f>MONTH(orders[[#This Row],[OrderDate]])</f>
        <v>4</v>
      </c>
      <c r="Q704">
        <f>YEAR(orders[[#This Row],[OrderDate]])</f>
        <v>1996</v>
      </c>
    </row>
    <row r="705" spans="1:17" x14ac:dyDescent="0.3">
      <c r="A705">
        <v>10951</v>
      </c>
      <c r="B705" t="s">
        <v>532</v>
      </c>
      <c r="C705">
        <v>9</v>
      </c>
      <c r="D705" s="2">
        <v>35170</v>
      </c>
      <c r="E705" s="2">
        <v>35212</v>
      </c>
      <c r="F705" s="2">
        <v>35192</v>
      </c>
      <c r="G705">
        <v>2</v>
      </c>
      <c r="H705">
        <v>30.85</v>
      </c>
      <c r="I705" t="s">
        <v>533</v>
      </c>
      <c r="J705" t="s">
        <v>791</v>
      </c>
      <c r="K705" t="s">
        <v>536</v>
      </c>
      <c r="L705" t="s">
        <v>45</v>
      </c>
      <c r="M705" t="s">
        <v>792</v>
      </c>
      <c r="N705" t="s">
        <v>149</v>
      </c>
      <c r="O705" t="str">
        <f>TEXT(orders[[#This Row],[OrderDate]],"mmm")</f>
        <v>Apr</v>
      </c>
      <c r="P705">
        <f>MONTH(orders[[#This Row],[OrderDate]])</f>
        <v>4</v>
      </c>
      <c r="Q705">
        <f>YEAR(orders[[#This Row],[OrderDate]])</f>
        <v>1996</v>
      </c>
    </row>
    <row r="706" spans="1:17" x14ac:dyDescent="0.3">
      <c r="A706">
        <v>10952</v>
      </c>
      <c r="B706" t="s">
        <v>39</v>
      </c>
      <c r="C706">
        <v>1</v>
      </c>
      <c r="D706" s="2">
        <v>35170</v>
      </c>
      <c r="E706" s="2">
        <v>35212</v>
      </c>
      <c r="F706" s="2">
        <v>35178</v>
      </c>
      <c r="G706">
        <v>1</v>
      </c>
      <c r="H706">
        <v>40.42</v>
      </c>
      <c r="I706" t="s">
        <v>803</v>
      </c>
      <c r="J706" t="s">
        <v>43</v>
      </c>
      <c r="K706" t="s">
        <v>44</v>
      </c>
      <c r="L706" t="s">
        <v>45</v>
      </c>
      <c r="M706" t="s">
        <v>46</v>
      </c>
      <c r="N706" t="s">
        <v>47</v>
      </c>
      <c r="O706" t="str">
        <f>TEXT(orders[[#This Row],[OrderDate]],"mmm")</f>
        <v>Apr</v>
      </c>
      <c r="P706">
        <f>MONTH(orders[[#This Row],[OrderDate]])</f>
        <v>4</v>
      </c>
      <c r="Q706">
        <f>YEAR(orders[[#This Row],[OrderDate]])</f>
        <v>1996</v>
      </c>
    </row>
    <row r="707" spans="1:17" x14ac:dyDescent="0.3">
      <c r="A707">
        <v>10953</v>
      </c>
      <c r="B707" t="s">
        <v>64</v>
      </c>
      <c r="C707">
        <v>9</v>
      </c>
      <c r="D707" s="2">
        <v>35170</v>
      </c>
      <c r="E707" s="2">
        <v>35184</v>
      </c>
      <c r="F707" s="2">
        <v>35179</v>
      </c>
      <c r="G707">
        <v>2</v>
      </c>
      <c r="H707">
        <v>23.72</v>
      </c>
      <c r="I707" t="s">
        <v>65</v>
      </c>
      <c r="J707" t="s">
        <v>795</v>
      </c>
      <c r="K707" t="s">
        <v>796</v>
      </c>
      <c r="L707" t="s">
        <v>797</v>
      </c>
      <c r="M707" t="s">
        <v>798</v>
      </c>
      <c r="N707" t="s">
        <v>70</v>
      </c>
      <c r="O707" t="str">
        <f>TEXT(orders[[#This Row],[OrderDate]],"mmm")</f>
        <v>Apr</v>
      </c>
      <c r="P707">
        <f>MONTH(orders[[#This Row],[OrderDate]])</f>
        <v>4</v>
      </c>
      <c r="Q707">
        <f>YEAR(orders[[#This Row],[OrderDate]])</f>
        <v>1996</v>
      </c>
    </row>
    <row r="708" spans="1:17" x14ac:dyDescent="0.3">
      <c r="A708">
        <v>10954</v>
      </c>
      <c r="B708" t="s">
        <v>389</v>
      </c>
      <c r="C708">
        <v>5</v>
      </c>
      <c r="D708" s="2">
        <v>35171</v>
      </c>
      <c r="E708" s="2">
        <v>35213</v>
      </c>
      <c r="F708" s="2">
        <v>35174</v>
      </c>
      <c r="G708">
        <v>1</v>
      </c>
      <c r="H708">
        <v>27.91</v>
      </c>
      <c r="I708" t="s">
        <v>390</v>
      </c>
      <c r="J708" t="s">
        <v>392</v>
      </c>
      <c r="K708" t="s">
        <v>393</v>
      </c>
      <c r="L708" t="s">
        <v>394</v>
      </c>
      <c r="M708" t="s">
        <v>395</v>
      </c>
      <c r="N708" t="s">
        <v>289</v>
      </c>
      <c r="O708" t="str">
        <f>TEXT(orders[[#This Row],[OrderDate]],"mmm")</f>
        <v>Apr</v>
      </c>
      <c r="P708">
        <f>MONTH(orders[[#This Row],[OrderDate]])</f>
        <v>4</v>
      </c>
      <c r="Q708">
        <f>YEAR(orders[[#This Row],[OrderDate]])</f>
        <v>1996</v>
      </c>
    </row>
    <row r="709" spans="1:17" x14ac:dyDescent="0.3">
      <c r="A709">
        <v>10955</v>
      </c>
      <c r="B709" t="s">
        <v>217</v>
      </c>
      <c r="C709">
        <v>8</v>
      </c>
      <c r="D709" s="2">
        <v>35171</v>
      </c>
      <c r="E709" s="2">
        <v>35199</v>
      </c>
      <c r="F709" s="2">
        <v>35174</v>
      </c>
      <c r="G709">
        <v>2</v>
      </c>
      <c r="H709">
        <v>3.26</v>
      </c>
      <c r="I709" t="s">
        <v>218</v>
      </c>
      <c r="J709" t="s">
        <v>220</v>
      </c>
      <c r="K709" t="s">
        <v>221</v>
      </c>
      <c r="L709" t="s">
        <v>45</v>
      </c>
      <c r="M709" t="s">
        <v>222</v>
      </c>
      <c r="N709" t="s">
        <v>79</v>
      </c>
      <c r="O709" t="str">
        <f>TEXT(orders[[#This Row],[OrderDate]],"mmm")</f>
        <v>Apr</v>
      </c>
      <c r="P709">
        <f>MONTH(orders[[#This Row],[OrderDate]])</f>
        <v>4</v>
      </c>
      <c r="Q709">
        <f>YEAR(orders[[#This Row],[OrderDate]])</f>
        <v>1996</v>
      </c>
    </row>
    <row r="710" spans="1:17" x14ac:dyDescent="0.3">
      <c r="A710">
        <v>10956</v>
      </c>
      <c r="B710" t="s">
        <v>81</v>
      </c>
      <c r="C710">
        <v>6</v>
      </c>
      <c r="D710" s="2">
        <v>35171</v>
      </c>
      <c r="E710" s="2">
        <v>35213</v>
      </c>
      <c r="F710" s="2">
        <v>35174</v>
      </c>
      <c r="G710">
        <v>2</v>
      </c>
      <c r="H710">
        <v>44.65</v>
      </c>
      <c r="I710" t="s">
        <v>82</v>
      </c>
      <c r="J710" t="s">
        <v>84</v>
      </c>
      <c r="K710" t="s">
        <v>85</v>
      </c>
      <c r="L710" t="s">
        <v>45</v>
      </c>
      <c r="M710" t="s">
        <v>86</v>
      </c>
      <c r="N710" t="s">
        <v>47</v>
      </c>
      <c r="O710" t="str">
        <f>TEXT(orders[[#This Row],[OrderDate]],"mmm")</f>
        <v>Apr</v>
      </c>
      <c r="P710">
        <f>MONTH(orders[[#This Row],[OrderDate]])</f>
        <v>4</v>
      </c>
      <c r="Q710">
        <f>YEAR(orders[[#This Row],[OrderDate]])</f>
        <v>1996</v>
      </c>
    </row>
    <row r="711" spans="1:17" x14ac:dyDescent="0.3">
      <c r="A711">
        <v>10957</v>
      </c>
      <c r="B711" t="s">
        <v>299</v>
      </c>
      <c r="C711">
        <v>8</v>
      </c>
      <c r="D711" s="2">
        <v>35172</v>
      </c>
      <c r="E711" s="2">
        <v>35200</v>
      </c>
      <c r="F711" s="2">
        <v>35181</v>
      </c>
      <c r="G711">
        <v>3</v>
      </c>
      <c r="H711">
        <v>105.36</v>
      </c>
      <c r="I711" t="s">
        <v>300</v>
      </c>
      <c r="J711" t="s">
        <v>302</v>
      </c>
      <c r="K711" t="s">
        <v>303</v>
      </c>
      <c r="L711" t="s">
        <v>304</v>
      </c>
      <c r="M711" t="s">
        <v>305</v>
      </c>
      <c r="N711" t="s">
        <v>289</v>
      </c>
      <c r="O711" t="str">
        <f>TEXT(orders[[#This Row],[OrderDate]],"mmm")</f>
        <v>Apr</v>
      </c>
      <c r="P711">
        <f>MONTH(orders[[#This Row],[OrderDate]])</f>
        <v>4</v>
      </c>
      <c r="Q711">
        <f>YEAR(orders[[#This Row],[OrderDate]])</f>
        <v>1996</v>
      </c>
    </row>
    <row r="712" spans="1:17" x14ac:dyDescent="0.3">
      <c r="A712">
        <v>10958</v>
      </c>
      <c r="B712" t="s">
        <v>440</v>
      </c>
      <c r="C712">
        <v>7</v>
      </c>
      <c r="D712" s="2">
        <v>35172</v>
      </c>
      <c r="E712" s="2">
        <v>35200</v>
      </c>
      <c r="F712" s="2">
        <v>35181</v>
      </c>
      <c r="G712">
        <v>2</v>
      </c>
      <c r="H712">
        <v>49.56</v>
      </c>
      <c r="I712" t="s">
        <v>441</v>
      </c>
      <c r="J712" t="s">
        <v>443</v>
      </c>
      <c r="K712" t="s">
        <v>133</v>
      </c>
      <c r="L712" t="s">
        <v>45</v>
      </c>
      <c r="M712" t="s">
        <v>134</v>
      </c>
      <c r="N712" t="s">
        <v>135</v>
      </c>
      <c r="O712" t="str">
        <f>TEXT(orders[[#This Row],[OrderDate]],"mmm")</f>
        <v>Apr</v>
      </c>
      <c r="P712">
        <f>MONTH(orders[[#This Row],[OrderDate]])</f>
        <v>4</v>
      </c>
      <c r="Q712">
        <f>YEAR(orders[[#This Row],[OrderDate]])</f>
        <v>1996</v>
      </c>
    </row>
    <row r="713" spans="1:17" x14ac:dyDescent="0.3">
      <c r="A713">
        <v>10959</v>
      </c>
      <c r="B713" t="s">
        <v>266</v>
      </c>
      <c r="C713">
        <v>6</v>
      </c>
      <c r="D713" s="2">
        <v>35172</v>
      </c>
      <c r="E713" s="2">
        <v>35214</v>
      </c>
      <c r="F713" s="2">
        <v>35177</v>
      </c>
      <c r="G713">
        <v>2</v>
      </c>
      <c r="H713">
        <v>4.9800000000000004</v>
      </c>
      <c r="I713" t="s">
        <v>267</v>
      </c>
      <c r="J713" t="s">
        <v>269</v>
      </c>
      <c r="K713" t="s">
        <v>270</v>
      </c>
      <c r="L713" t="s">
        <v>157</v>
      </c>
      <c r="M713" t="s">
        <v>271</v>
      </c>
      <c r="N713" t="s">
        <v>159</v>
      </c>
      <c r="O713" t="str">
        <f>TEXT(orders[[#This Row],[OrderDate]],"mmm")</f>
        <v>Apr</v>
      </c>
      <c r="P713">
        <f>MONTH(orders[[#This Row],[OrderDate]])</f>
        <v>4</v>
      </c>
      <c r="Q713">
        <f>YEAR(orders[[#This Row],[OrderDate]])</f>
        <v>1996</v>
      </c>
    </row>
    <row r="714" spans="1:17" x14ac:dyDescent="0.3">
      <c r="A714">
        <v>10960</v>
      </c>
      <c r="B714" t="s">
        <v>299</v>
      </c>
      <c r="C714">
        <v>3</v>
      </c>
      <c r="D714" s="2">
        <v>35173</v>
      </c>
      <c r="E714" s="2">
        <v>35187</v>
      </c>
      <c r="F714" s="2">
        <v>35193</v>
      </c>
      <c r="G714">
        <v>1</v>
      </c>
      <c r="H714">
        <v>2.08</v>
      </c>
      <c r="I714" t="s">
        <v>300</v>
      </c>
      <c r="J714" t="s">
        <v>302</v>
      </c>
      <c r="K714" t="s">
        <v>303</v>
      </c>
      <c r="L714" t="s">
        <v>304</v>
      </c>
      <c r="M714" t="s">
        <v>305</v>
      </c>
      <c r="N714" t="s">
        <v>289</v>
      </c>
      <c r="O714" t="str">
        <f>TEXT(orders[[#This Row],[OrderDate]],"mmm")</f>
        <v>Apr</v>
      </c>
      <c r="P714">
        <f>MONTH(orders[[#This Row],[OrderDate]])</f>
        <v>4</v>
      </c>
      <c r="Q714">
        <f>YEAR(orders[[#This Row],[OrderDate]])</f>
        <v>1996</v>
      </c>
    </row>
    <row r="715" spans="1:17" x14ac:dyDescent="0.3">
      <c r="A715">
        <v>10961</v>
      </c>
      <c r="B715" t="s">
        <v>492</v>
      </c>
      <c r="C715">
        <v>8</v>
      </c>
      <c r="D715" s="2">
        <v>35173</v>
      </c>
      <c r="E715" s="2">
        <v>35201</v>
      </c>
      <c r="F715" s="2">
        <v>35184</v>
      </c>
      <c r="G715">
        <v>1</v>
      </c>
      <c r="H715">
        <v>104.47</v>
      </c>
      <c r="I715" t="s">
        <v>493</v>
      </c>
      <c r="J715" t="s">
        <v>495</v>
      </c>
      <c r="K715" t="s">
        <v>156</v>
      </c>
      <c r="L715" t="s">
        <v>157</v>
      </c>
      <c r="M715" t="s">
        <v>496</v>
      </c>
      <c r="N715" t="s">
        <v>159</v>
      </c>
      <c r="O715" t="str">
        <f>TEXT(orders[[#This Row],[OrderDate]],"mmm")</f>
        <v>Apr</v>
      </c>
      <c r="P715">
        <f>MONTH(orders[[#This Row],[OrderDate]])</f>
        <v>4</v>
      </c>
      <c r="Q715">
        <f>YEAR(orders[[#This Row],[OrderDate]])</f>
        <v>1996</v>
      </c>
    </row>
    <row r="716" spans="1:17" x14ac:dyDescent="0.3">
      <c r="A716">
        <v>10962</v>
      </c>
      <c r="B716" t="s">
        <v>498</v>
      </c>
      <c r="C716">
        <v>8</v>
      </c>
      <c r="D716" s="2">
        <v>35173</v>
      </c>
      <c r="E716" s="2">
        <v>35201</v>
      </c>
      <c r="F716" s="2">
        <v>35177</v>
      </c>
      <c r="G716">
        <v>2</v>
      </c>
      <c r="H716">
        <v>275.79000000000002</v>
      </c>
      <c r="I716" t="s">
        <v>499</v>
      </c>
      <c r="J716" t="s">
        <v>501</v>
      </c>
      <c r="K716" t="s">
        <v>502</v>
      </c>
      <c r="L716" t="s">
        <v>45</v>
      </c>
      <c r="M716" t="s">
        <v>503</v>
      </c>
      <c r="N716" t="s">
        <v>47</v>
      </c>
      <c r="O716" t="str">
        <f>TEXT(orders[[#This Row],[OrderDate]],"mmm")</f>
        <v>Apr</v>
      </c>
      <c r="P716">
        <f>MONTH(orders[[#This Row],[OrderDate]])</f>
        <v>4</v>
      </c>
      <c r="Q716">
        <f>YEAR(orders[[#This Row],[OrderDate]])</f>
        <v>1996</v>
      </c>
    </row>
    <row r="717" spans="1:17" x14ac:dyDescent="0.3">
      <c r="A717">
        <v>10963</v>
      </c>
      <c r="B717" t="s">
        <v>244</v>
      </c>
      <c r="C717">
        <v>9</v>
      </c>
      <c r="D717" s="2">
        <v>35173</v>
      </c>
      <c r="E717" s="2">
        <v>35201</v>
      </c>
      <c r="F717" s="2">
        <v>35180</v>
      </c>
      <c r="G717">
        <v>3</v>
      </c>
      <c r="H717">
        <v>2.7</v>
      </c>
      <c r="I717" t="s">
        <v>245</v>
      </c>
      <c r="J717" t="s">
        <v>247</v>
      </c>
      <c r="K717" t="s">
        <v>248</v>
      </c>
      <c r="L717" t="s">
        <v>45</v>
      </c>
      <c r="M717" t="s">
        <v>249</v>
      </c>
      <c r="N717" t="s">
        <v>250</v>
      </c>
      <c r="O717" t="str">
        <f>TEXT(orders[[#This Row],[OrderDate]],"mmm")</f>
        <v>Apr</v>
      </c>
      <c r="P717">
        <f>MONTH(orders[[#This Row],[OrderDate]])</f>
        <v>4</v>
      </c>
      <c r="Q717">
        <f>YEAR(orders[[#This Row],[OrderDate]])</f>
        <v>1996</v>
      </c>
    </row>
    <row r="718" spans="1:17" x14ac:dyDescent="0.3">
      <c r="A718">
        <v>10964</v>
      </c>
      <c r="B718" t="s">
        <v>575</v>
      </c>
      <c r="C718">
        <v>3</v>
      </c>
      <c r="D718" s="2">
        <v>35174</v>
      </c>
      <c r="E718" s="2">
        <v>35202</v>
      </c>
      <c r="F718" s="2">
        <v>35178</v>
      </c>
      <c r="G718">
        <v>2</v>
      </c>
      <c r="H718">
        <v>87.38</v>
      </c>
      <c r="I718" t="s">
        <v>576</v>
      </c>
      <c r="J718" t="s">
        <v>578</v>
      </c>
      <c r="K718" t="s">
        <v>464</v>
      </c>
      <c r="L718" t="s">
        <v>45</v>
      </c>
      <c r="M718" t="s">
        <v>579</v>
      </c>
      <c r="N718" t="s">
        <v>95</v>
      </c>
      <c r="O718" t="str">
        <f>TEXT(orders[[#This Row],[OrderDate]],"mmm")</f>
        <v>Apr</v>
      </c>
      <c r="P718">
        <f>MONTH(orders[[#This Row],[OrderDate]])</f>
        <v>4</v>
      </c>
      <c r="Q718">
        <f>YEAR(orders[[#This Row],[OrderDate]])</f>
        <v>1996</v>
      </c>
    </row>
    <row r="719" spans="1:17" x14ac:dyDescent="0.3">
      <c r="A719">
        <v>10965</v>
      </c>
      <c r="B719" t="s">
        <v>445</v>
      </c>
      <c r="C719">
        <v>6</v>
      </c>
      <c r="D719" s="2">
        <v>35174</v>
      </c>
      <c r="E719" s="2">
        <v>35202</v>
      </c>
      <c r="F719" s="2">
        <v>35184</v>
      </c>
      <c r="G719">
        <v>3</v>
      </c>
      <c r="H719">
        <v>144.38</v>
      </c>
      <c r="I719" t="s">
        <v>446</v>
      </c>
      <c r="J719" t="s">
        <v>448</v>
      </c>
      <c r="K719" t="s">
        <v>449</v>
      </c>
      <c r="L719" t="s">
        <v>450</v>
      </c>
      <c r="M719" t="s">
        <v>451</v>
      </c>
      <c r="N719" t="s">
        <v>280</v>
      </c>
      <c r="O719" t="str">
        <f>TEXT(orders[[#This Row],[OrderDate]],"mmm")</f>
        <v>Apr</v>
      </c>
      <c r="P719">
        <f>MONTH(orders[[#This Row],[OrderDate]])</f>
        <v>4</v>
      </c>
      <c r="Q719">
        <f>YEAR(orders[[#This Row],[OrderDate]])</f>
        <v>1996</v>
      </c>
    </row>
    <row r="720" spans="1:17" x14ac:dyDescent="0.3">
      <c r="A720">
        <v>10966</v>
      </c>
      <c r="B720" t="s">
        <v>143</v>
      </c>
      <c r="C720">
        <v>4</v>
      </c>
      <c r="D720" s="2">
        <v>35174</v>
      </c>
      <c r="E720" s="2">
        <v>35202</v>
      </c>
      <c r="F720" s="2">
        <v>35193</v>
      </c>
      <c r="G720">
        <v>1</v>
      </c>
      <c r="H720">
        <v>27.19</v>
      </c>
      <c r="I720" t="s">
        <v>144</v>
      </c>
      <c r="J720" t="s">
        <v>790</v>
      </c>
      <c r="K720" t="s">
        <v>147</v>
      </c>
      <c r="L720" t="s">
        <v>45</v>
      </c>
      <c r="M720" t="s">
        <v>148</v>
      </c>
      <c r="N720" t="s">
        <v>149</v>
      </c>
      <c r="O720" t="str">
        <f>TEXT(orders[[#This Row],[OrderDate]],"mmm")</f>
        <v>Apr</v>
      </c>
      <c r="P720">
        <f>MONTH(orders[[#This Row],[OrderDate]])</f>
        <v>4</v>
      </c>
      <c r="Q720">
        <f>YEAR(orders[[#This Row],[OrderDate]])</f>
        <v>1996</v>
      </c>
    </row>
    <row r="721" spans="1:17" x14ac:dyDescent="0.3">
      <c r="A721">
        <v>10967</v>
      </c>
      <c r="B721" t="s">
        <v>610</v>
      </c>
      <c r="C721">
        <v>2</v>
      </c>
      <c r="D721" s="2">
        <v>35177</v>
      </c>
      <c r="E721" s="2">
        <v>35205</v>
      </c>
      <c r="F721" s="2">
        <v>35187</v>
      </c>
      <c r="G721">
        <v>2</v>
      </c>
      <c r="H721">
        <v>62.22</v>
      </c>
      <c r="I721" t="s">
        <v>611</v>
      </c>
      <c r="J721" t="s">
        <v>613</v>
      </c>
      <c r="K721" t="s">
        <v>614</v>
      </c>
      <c r="L721" t="s">
        <v>45</v>
      </c>
      <c r="M721" t="s">
        <v>615</v>
      </c>
      <c r="N721" t="s">
        <v>47</v>
      </c>
      <c r="O721" t="str">
        <f>TEXT(orders[[#This Row],[OrderDate]],"mmm")</f>
        <v>Apr</v>
      </c>
      <c r="P721">
        <f>MONTH(orders[[#This Row],[OrderDate]])</f>
        <v>4</v>
      </c>
      <c r="Q721">
        <f>YEAR(orders[[#This Row],[OrderDate]])</f>
        <v>1996</v>
      </c>
    </row>
    <row r="722" spans="1:17" x14ac:dyDescent="0.3">
      <c r="A722">
        <v>10968</v>
      </c>
      <c r="B722" t="s">
        <v>187</v>
      </c>
      <c r="C722">
        <v>1</v>
      </c>
      <c r="D722" s="2">
        <v>35177</v>
      </c>
      <c r="E722" s="2">
        <v>35205</v>
      </c>
      <c r="F722" s="2">
        <v>35186</v>
      </c>
      <c r="G722">
        <v>3</v>
      </c>
      <c r="H722">
        <v>74.599999999999994</v>
      </c>
      <c r="I722" t="s">
        <v>188</v>
      </c>
      <c r="J722" t="s">
        <v>191</v>
      </c>
      <c r="K722" t="s">
        <v>192</v>
      </c>
      <c r="L722" t="s">
        <v>45</v>
      </c>
      <c r="M722" t="s">
        <v>193</v>
      </c>
      <c r="N722" t="s">
        <v>194</v>
      </c>
      <c r="O722" t="str">
        <f>TEXT(orders[[#This Row],[OrderDate]],"mmm")</f>
        <v>Apr</v>
      </c>
      <c r="P722">
        <f>MONTH(orders[[#This Row],[OrderDate]])</f>
        <v>4</v>
      </c>
      <c r="Q722">
        <f>YEAR(orders[[#This Row],[OrderDate]])</f>
        <v>1996</v>
      </c>
    </row>
    <row r="723" spans="1:17" x14ac:dyDescent="0.3">
      <c r="A723">
        <v>10969</v>
      </c>
      <c r="B723" t="s">
        <v>151</v>
      </c>
      <c r="C723">
        <v>1</v>
      </c>
      <c r="D723" s="2">
        <v>35177</v>
      </c>
      <c r="E723" s="2">
        <v>35205</v>
      </c>
      <c r="F723" s="2">
        <v>35184</v>
      </c>
      <c r="G723">
        <v>2</v>
      </c>
      <c r="H723">
        <v>0.21</v>
      </c>
      <c r="I723" t="s">
        <v>152</v>
      </c>
      <c r="J723" t="s">
        <v>155</v>
      </c>
      <c r="K723" t="s">
        <v>156</v>
      </c>
      <c r="L723" t="s">
        <v>157</v>
      </c>
      <c r="M723" t="s">
        <v>158</v>
      </c>
      <c r="N723" t="s">
        <v>159</v>
      </c>
      <c r="O723" t="str">
        <f>TEXT(orders[[#This Row],[OrderDate]],"mmm")</f>
        <v>Apr</v>
      </c>
      <c r="P723">
        <f>MONTH(orders[[#This Row],[OrderDate]])</f>
        <v>4</v>
      </c>
      <c r="Q723">
        <f>YEAR(orders[[#This Row],[OrderDate]])</f>
        <v>1996</v>
      </c>
    </row>
    <row r="724" spans="1:17" x14ac:dyDescent="0.3">
      <c r="A724">
        <v>10970</v>
      </c>
      <c r="B724" t="s">
        <v>97</v>
      </c>
      <c r="C724">
        <v>9</v>
      </c>
      <c r="D724" s="2">
        <v>35178</v>
      </c>
      <c r="E724" s="2">
        <v>35192</v>
      </c>
      <c r="F724" s="2">
        <v>35209</v>
      </c>
      <c r="G724">
        <v>1</v>
      </c>
      <c r="H724">
        <v>16.16</v>
      </c>
      <c r="I724" t="s">
        <v>98</v>
      </c>
      <c r="J724" t="s">
        <v>100</v>
      </c>
      <c r="K724" t="s">
        <v>101</v>
      </c>
      <c r="L724" t="s">
        <v>45</v>
      </c>
      <c r="M724" t="s">
        <v>102</v>
      </c>
      <c r="N724" t="s">
        <v>103</v>
      </c>
      <c r="O724" t="str">
        <f>TEXT(orders[[#This Row],[OrderDate]],"mmm")</f>
        <v>Apr</v>
      </c>
      <c r="P724">
        <f>MONTH(orders[[#This Row],[OrderDate]])</f>
        <v>4</v>
      </c>
      <c r="Q724">
        <f>YEAR(orders[[#This Row],[OrderDate]])</f>
        <v>1996</v>
      </c>
    </row>
    <row r="725" spans="1:17" x14ac:dyDescent="0.3">
      <c r="A725">
        <v>10971</v>
      </c>
      <c r="B725" t="s">
        <v>231</v>
      </c>
      <c r="C725">
        <v>2</v>
      </c>
      <c r="D725" s="2">
        <v>35178</v>
      </c>
      <c r="E725" s="2">
        <v>35206</v>
      </c>
      <c r="F725" s="2">
        <v>35187</v>
      </c>
      <c r="G725">
        <v>2</v>
      </c>
      <c r="H725">
        <v>121.82</v>
      </c>
      <c r="I725" t="s">
        <v>232</v>
      </c>
      <c r="J725" t="s">
        <v>234</v>
      </c>
      <c r="K725" t="s">
        <v>178</v>
      </c>
      <c r="L725" t="s">
        <v>45</v>
      </c>
      <c r="M725" t="s">
        <v>179</v>
      </c>
      <c r="N725" t="s">
        <v>95</v>
      </c>
      <c r="O725" t="str">
        <f>TEXT(orders[[#This Row],[OrderDate]],"mmm")</f>
        <v>Apr</v>
      </c>
      <c r="P725">
        <f>MONTH(orders[[#This Row],[OrderDate]])</f>
        <v>4</v>
      </c>
      <c r="Q725">
        <f>YEAR(orders[[#This Row],[OrderDate]])</f>
        <v>1996</v>
      </c>
    </row>
    <row r="726" spans="1:17" x14ac:dyDescent="0.3">
      <c r="A726">
        <v>10972</v>
      </c>
      <c r="B726" t="s">
        <v>337</v>
      </c>
      <c r="C726">
        <v>4</v>
      </c>
      <c r="D726" s="2">
        <v>35178</v>
      </c>
      <c r="E726" s="2">
        <v>35206</v>
      </c>
      <c r="F726" s="2">
        <v>35180</v>
      </c>
      <c r="G726">
        <v>2</v>
      </c>
      <c r="H726">
        <v>0.02</v>
      </c>
      <c r="I726" t="s">
        <v>338</v>
      </c>
      <c r="J726" t="s">
        <v>340</v>
      </c>
      <c r="K726" t="s">
        <v>341</v>
      </c>
      <c r="L726" t="s">
        <v>45</v>
      </c>
      <c r="M726" t="s">
        <v>342</v>
      </c>
      <c r="N726" t="s">
        <v>95</v>
      </c>
      <c r="O726" t="str">
        <f>TEXT(orders[[#This Row],[OrderDate]],"mmm")</f>
        <v>Apr</v>
      </c>
      <c r="P726">
        <f>MONTH(orders[[#This Row],[OrderDate]])</f>
        <v>4</v>
      </c>
      <c r="Q726">
        <f>YEAR(orders[[#This Row],[OrderDate]])</f>
        <v>1996</v>
      </c>
    </row>
    <row r="727" spans="1:17" x14ac:dyDescent="0.3">
      <c r="A727">
        <v>10973</v>
      </c>
      <c r="B727" t="s">
        <v>337</v>
      </c>
      <c r="C727">
        <v>6</v>
      </c>
      <c r="D727" s="2">
        <v>35178</v>
      </c>
      <c r="E727" s="2">
        <v>35206</v>
      </c>
      <c r="F727" s="2">
        <v>35181</v>
      </c>
      <c r="G727">
        <v>2</v>
      </c>
      <c r="H727">
        <v>15.17</v>
      </c>
      <c r="I727" t="s">
        <v>338</v>
      </c>
      <c r="J727" t="s">
        <v>340</v>
      </c>
      <c r="K727" t="s">
        <v>341</v>
      </c>
      <c r="L727" t="s">
        <v>45</v>
      </c>
      <c r="M727" t="s">
        <v>342</v>
      </c>
      <c r="N727" t="s">
        <v>95</v>
      </c>
      <c r="O727" t="str">
        <f>TEXT(orders[[#This Row],[OrderDate]],"mmm")</f>
        <v>Apr</v>
      </c>
      <c r="P727">
        <f>MONTH(orders[[#This Row],[OrderDate]])</f>
        <v>4</v>
      </c>
      <c r="Q727">
        <f>YEAR(orders[[#This Row],[OrderDate]])</f>
        <v>1996</v>
      </c>
    </row>
    <row r="728" spans="1:17" x14ac:dyDescent="0.3">
      <c r="A728">
        <v>10974</v>
      </c>
      <c r="B728" t="s">
        <v>581</v>
      </c>
      <c r="C728">
        <v>3</v>
      </c>
      <c r="D728" s="2">
        <v>35179</v>
      </c>
      <c r="E728" s="2">
        <v>35193</v>
      </c>
      <c r="F728" s="2">
        <v>35188</v>
      </c>
      <c r="G728">
        <v>3</v>
      </c>
      <c r="H728">
        <v>12.96</v>
      </c>
      <c r="I728" t="s">
        <v>582</v>
      </c>
      <c r="J728" t="s">
        <v>584</v>
      </c>
      <c r="K728" t="s">
        <v>585</v>
      </c>
      <c r="L728" t="s">
        <v>586</v>
      </c>
      <c r="M728" t="s">
        <v>587</v>
      </c>
      <c r="N728" t="s">
        <v>280</v>
      </c>
      <c r="O728" t="str">
        <f>TEXT(orders[[#This Row],[OrderDate]],"mmm")</f>
        <v>Apr</v>
      </c>
      <c r="P728">
        <f>MONTH(orders[[#This Row],[OrderDate]])</f>
        <v>4</v>
      </c>
      <c r="Q728">
        <f>YEAR(orders[[#This Row],[OrderDate]])</f>
        <v>1996</v>
      </c>
    </row>
    <row r="729" spans="1:17" x14ac:dyDescent="0.3">
      <c r="A729">
        <v>10975</v>
      </c>
      <c r="B729" t="s">
        <v>112</v>
      </c>
      <c r="C729">
        <v>1</v>
      </c>
      <c r="D729" s="2">
        <v>35179</v>
      </c>
      <c r="E729" s="2">
        <v>35207</v>
      </c>
      <c r="F729" s="2">
        <v>35181</v>
      </c>
      <c r="G729">
        <v>3</v>
      </c>
      <c r="H729">
        <v>32.270000000000003</v>
      </c>
      <c r="I729" t="s">
        <v>113</v>
      </c>
      <c r="J729" t="s">
        <v>116</v>
      </c>
      <c r="K729" t="s">
        <v>117</v>
      </c>
      <c r="L729" t="s">
        <v>118</v>
      </c>
      <c r="M729" t="s">
        <v>119</v>
      </c>
      <c r="N729" t="s">
        <v>120</v>
      </c>
      <c r="O729" t="str">
        <f>TEXT(orders[[#This Row],[OrderDate]],"mmm")</f>
        <v>Apr</v>
      </c>
      <c r="P729">
        <f>MONTH(orders[[#This Row],[OrderDate]])</f>
        <v>4</v>
      </c>
      <c r="Q729">
        <f>YEAR(orders[[#This Row],[OrderDate]])</f>
        <v>1996</v>
      </c>
    </row>
    <row r="730" spans="1:17" x14ac:dyDescent="0.3">
      <c r="A730">
        <v>10976</v>
      </c>
      <c r="B730" t="s">
        <v>299</v>
      </c>
      <c r="C730">
        <v>1</v>
      </c>
      <c r="D730" s="2">
        <v>35179</v>
      </c>
      <c r="E730" s="2">
        <v>35221</v>
      </c>
      <c r="F730" s="2">
        <v>35188</v>
      </c>
      <c r="G730">
        <v>1</v>
      </c>
      <c r="H730">
        <v>37.97</v>
      </c>
      <c r="I730" t="s">
        <v>300</v>
      </c>
      <c r="J730" t="s">
        <v>302</v>
      </c>
      <c r="K730" t="s">
        <v>303</v>
      </c>
      <c r="L730" t="s">
        <v>304</v>
      </c>
      <c r="M730" t="s">
        <v>305</v>
      </c>
      <c r="N730" t="s">
        <v>289</v>
      </c>
      <c r="O730" t="str">
        <f>TEXT(orders[[#This Row],[OrderDate]],"mmm")</f>
        <v>Apr</v>
      </c>
      <c r="P730">
        <f>MONTH(orders[[#This Row],[OrderDate]])</f>
        <v>4</v>
      </c>
      <c r="Q730">
        <f>YEAR(orders[[#This Row],[OrderDate]])</f>
        <v>1996</v>
      </c>
    </row>
    <row r="731" spans="1:17" x14ac:dyDescent="0.3">
      <c r="A731">
        <v>10977</v>
      </c>
      <c r="B731" t="s">
        <v>217</v>
      </c>
      <c r="C731">
        <v>8</v>
      </c>
      <c r="D731" s="2">
        <v>35180</v>
      </c>
      <c r="E731" s="2">
        <v>35208</v>
      </c>
      <c r="F731" s="2">
        <v>35195</v>
      </c>
      <c r="G731">
        <v>3</v>
      </c>
      <c r="H731">
        <v>208.5</v>
      </c>
      <c r="I731" t="s">
        <v>218</v>
      </c>
      <c r="J731" t="s">
        <v>220</v>
      </c>
      <c r="K731" t="s">
        <v>221</v>
      </c>
      <c r="L731" t="s">
        <v>45</v>
      </c>
      <c r="M731" t="s">
        <v>222</v>
      </c>
      <c r="N731" t="s">
        <v>79</v>
      </c>
      <c r="O731" t="str">
        <f>TEXT(orders[[#This Row],[OrderDate]],"mmm")</f>
        <v>Apr</v>
      </c>
      <c r="P731">
        <f>MONTH(orders[[#This Row],[OrderDate]])</f>
        <v>4</v>
      </c>
      <c r="Q731">
        <f>YEAR(orders[[#This Row],[OrderDate]])</f>
        <v>1996</v>
      </c>
    </row>
    <row r="732" spans="1:17" x14ac:dyDescent="0.3">
      <c r="A732">
        <v>10978</v>
      </c>
      <c r="B732" t="s">
        <v>411</v>
      </c>
      <c r="C732">
        <v>9</v>
      </c>
      <c r="D732" s="2">
        <v>35180</v>
      </c>
      <c r="E732" s="2">
        <v>35208</v>
      </c>
      <c r="F732" s="2">
        <v>35208</v>
      </c>
      <c r="G732">
        <v>2</v>
      </c>
      <c r="H732">
        <v>32.82</v>
      </c>
      <c r="I732" t="s">
        <v>412</v>
      </c>
      <c r="J732" t="s">
        <v>414</v>
      </c>
      <c r="K732" t="s">
        <v>415</v>
      </c>
      <c r="L732" t="s">
        <v>45</v>
      </c>
      <c r="M732" t="s">
        <v>416</v>
      </c>
      <c r="N732" t="s">
        <v>417</v>
      </c>
      <c r="O732" t="str">
        <f>TEXT(orders[[#This Row],[OrderDate]],"mmm")</f>
        <v>Apr</v>
      </c>
      <c r="P732">
        <f>MONTH(orders[[#This Row],[OrderDate]])</f>
        <v>4</v>
      </c>
      <c r="Q732">
        <f>YEAR(orders[[#This Row],[OrderDate]])</f>
        <v>1996</v>
      </c>
    </row>
    <row r="733" spans="1:17" x14ac:dyDescent="0.3">
      <c r="A733">
        <v>10979</v>
      </c>
      <c r="B733" t="s">
        <v>187</v>
      </c>
      <c r="C733">
        <v>8</v>
      </c>
      <c r="D733" s="2">
        <v>35180</v>
      </c>
      <c r="E733" s="2">
        <v>35208</v>
      </c>
      <c r="F733" s="2">
        <v>35185</v>
      </c>
      <c r="G733">
        <v>2</v>
      </c>
      <c r="H733">
        <v>353.07</v>
      </c>
      <c r="I733" t="s">
        <v>188</v>
      </c>
      <c r="J733" t="s">
        <v>191</v>
      </c>
      <c r="K733" t="s">
        <v>192</v>
      </c>
      <c r="L733" t="s">
        <v>45</v>
      </c>
      <c r="M733" t="s">
        <v>193</v>
      </c>
      <c r="N733" t="s">
        <v>194</v>
      </c>
      <c r="O733" t="str">
        <f>TEXT(orders[[#This Row],[OrderDate]],"mmm")</f>
        <v>Apr</v>
      </c>
      <c r="P733">
        <f>MONTH(orders[[#This Row],[OrderDate]])</f>
        <v>4</v>
      </c>
      <c r="Q733">
        <f>YEAR(orders[[#This Row],[OrderDate]])</f>
        <v>1996</v>
      </c>
    </row>
    <row r="734" spans="1:17" x14ac:dyDescent="0.3">
      <c r="A734">
        <v>10980</v>
      </c>
      <c r="B734" t="s">
        <v>217</v>
      </c>
      <c r="C734">
        <v>4</v>
      </c>
      <c r="D734" s="2">
        <v>35181</v>
      </c>
      <c r="E734" s="2">
        <v>35223</v>
      </c>
      <c r="F734" s="2">
        <v>35202</v>
      </c>
      <c r="G734">
        <v>1</v>
      </c>
      <c r="H734">
        <v>1.26</v>
      </c>
      <c r="I734" t="s">
        <v>218</v>
      </c>
      <c r="J734" t="s">
        <v>220</v>
      </c>
      <c r="K734" t="s">
        <v>221</v>
      </c>
      <c r="L734" t="s">
        <v>45</v>
      </c>
      <c r="M734" t="s">
        <v>222</v>
      </c>
      <c r="N734" t="s">
        <v>79</v>
      </c>
      <c r="O734" t="str">
        <f>TEXT(orders[[#This Row],[OrderDate]],"mmm")</f>
        <v>Apr</v>
      </c>
      <c r="P734">
        <f>MONTH(orders[[#This Row],[OrderDate]])</f>
        <v>4</v>
      </c>
      <c r="Q734">
        <f>YEAR(orders[[#This Row],[OrderDate]])</f>
        <v>1996</v>
      </c>
    </row>
    <row r="735" spans="1:17" x14ac:dyDescent="0.3">
      <c r="A735">
        <v>10981</v>
      </c>
      <c r="B735" t="s">
        <v>291</v>
      </c>
      <c r="C735">
        <v>1</v>
      </c>
      <c r="D735" s="2">
        <v>35181</v>
      </c>
      <c r="E735" s="2">
        <v>35209</v>
      </c>
      <c r="F735" s="2">
        <v>35187</v>
      </c>
      <c r="G735">
        <v>2</v>
      </c>
      <c r="H735">
        <v>193.37</v>
      </c>
      <c r="I735" t="s">
        <v>292</v>
      </c>
      <c r="J735" t="s">
        <v>294</v>
      </c>
      <c r="K735" t="s">
        <v>295</v>
      </c>
      <c r="L735" t="s">
        <v>296</v>
      </c>
      <c r="M735" t="s">
        <v>297</v>
      </c>
      <c r="N735" t="s">
        <v>159</v>
      </c>
      <c r="O735" t="str">
        <f>TEXT(orders[[#This Row],[OrderDate]],"mmm")</f>
        <v>Apr</v>
      </c>
      <c r="P735">
        <f>MONTH(orders[[#This Row],[OrderDate]])</f>
        <v>4</v>
      </c>
      <c r="Q735">
        <f>YEAR(orders[[#This Row],[OrderDate]])</f>
        <v>1996</v>
      </c>
    </row>
    <row r="736" spans="1:17" x14ac:dyDescent="0.3">
      <c r="A736">
        <v>10982</v>
      </c>
      <c r="B736" t="s">
        <v>112</v>
      </c>
      <c r="C736">
        <v>2</v>
      </c>
      <c r="D736" s="2">
        <v>35181</v>
      </c>
      <c r="E736" s="2">
        <v>35209</v>
      </c>
      <c r="F736" s="2">
        <v>35193</v>
      </c>
      <c r="G736">
        <v>1</v>
      </c>
      <c r="H736">
        <v>14.01</v>
      </c>
      <c r="I736" t="s">
        <v>113</v>
      </c>
      <c r="J736" t="s">
        <v>116</v>
      </c>
      <c r="K736" t="s">
        <v>117</v>
      </c>
      <c r="L736" t="s">
        <v>118</v>
      </c>
      <c r="M736" t="s">
        <v>119</v>
      </c>
      <c r="N736" t="s">
        <v>120</v>
      </c>
      <c r="O736" t="str">
        <f>TEXT(orders[[#This Row],[OrderDate]],"mmm")</f>
        <v>Apr</v>
      </c>
      <c r="P736">
        <f>MONTH(orders[[#This Row],[OrderDate]])</f>
        <v>4</v>
      </c>
      <c r="Q736">
        <f>YEAR(orders[[#This Row],[OrderDate]])</f>
        <v>1996</v>
      </c>
    </row>
    <row r="737" spans="1:17" x14ac:dyDescent="0.3">
      <c r="A737">
        <v>10983</v>
      </c>
      <c r="B737" t="s">
        <v>553</v>
      </c>
      <c r="C737">
        <v>2</v>
      </c>
      <c r="D737" s="2">
        <v>35181</v>
      </c>
      <c r="E737" s="2">
        <v>35209</v>
      </c>
      <c r="F737" s="2">
        <v>35191</v>
      </c>
      <c r="G737">
        <v>2</v>
      </c>
      <c r="H737">
        <v>657.54</v>
      </c>
      <c r="I737" t="s">
        <v>554</v>
      </c>
      <c r="J737" t="s">
        <v>556</v>
      </c>
      <c r="K737" t="s">
        <v>557</v>
      </c>
      <c r="L737" t="s">
        <v>558</v>
      </c>
      <c r="M737" t="s">
        <v>559</v>
      </c>
      <c r="N737" t="s">
        <v>280</v>
      </c>
      <c r="O737" t="str">
        <f>TEXT(orders[[#This Row],[OrderDate]],"mmm")</f>
        <v>Apr</v>
      </c>
      <c r="P737">
        <f>MONTH(orders[[#This Row],[OrderDate]])</f>
        <v>4</v>
      </c>
      <c r="Q737">
        <f>YEAR(orders[[#This Row],[OrderDate]])</f>
        <v>1996</v>
      </c>
    </row>
    <row r="738" spans="1:17" x14ac:dyDescent="0.3">
      <c r="A738">
        <v>10984</v>
      </c>
      <c r="B738" t="s">
        <v>553</v>
      </c>
      <c r="C738">
        <v>1</v>
      </c>
      <c r="D738" s="2">
        <v>35184</v>
      </c>
      <c r="E738" s="2">
        <v>35212</v>
      </c>
      <c r="F738" s="2">
        <v>35188</v>
      </c>
      <c r="G738">
        <v>3</v>
      </c>
      <c r="H738">
        <v>211.22</v>
      </c>
      <c r="I738" t="s">
        <v>554</v>
      </c>
      <c r="J738" t="s">
        <v>556</v>
      </c>
      <c r="K738" t="s">
        <v>557</v>
      </c>
      <c r="L738" t="s">
        <v>558</v>
      </c>
      <c r="M738" t="s">
        <v>559</v>
      </c>
      <c r="N738" t="s">
        <v>280</v>
      </c>
      <c r="O738" t="str">
        <f>TEXT(orders[[#This Row],[OrderDate]],"mmm")</f>
        <v>Apr</v>
      </c>
      <c r="P738">
        <f>MONTH(orders[[#This Row],[OrderDate]])</f>
        <v>4</v>
      </c>
      <c r="Q738">
        <f>YEAR(orders[[#This Row],[OrderDate]])</f>
        <v>1996</v>
      </c>
    </row>
    <row r="739" spans="1:17" x14ac:dyDescent="0.3">
      <c r="A739">
        <v>10985</v>
      </c>
      <c r="B739" t="s">
        <v>314</v>
      </c>
      <c r="C739">
        <v>2</v>
      </c>
      <c r="D739" s="2">
        <v>35184</v>
      </c>
      <c r="E739" s="2">
        <v>35212</v>
      </c>
      <c r="F739" s="2">
        <v>35187</v>
      </c>
      <c r="G739">
        <v>1</v>
      </c>
      <c r="H739">
        <v>91.51</v>
      </c>
      <c r="I739" t="s">
        <v>315</v>
      </c>
      <c r="J739" t="s">
        <v>317</v>
      </c>
      <c r="K739" t="s">
        <v>318</v>
      </c>
      <c r="L739" t="s">
        <v>319</v>
      </c>
      <c r="M739" t="s">
        <v>45</v>
      </c>
      <c r="N739" t="s">
        <v>320</v>
      </c>
      <c r="O739" t="str">
        <f>TEXT(orders[[#This Row],[OrderDate]],"mmm")</f>
        <v>Apr</v>
      </c>
      <c r="P739">
        <f>MONTH(orders[[#This Row],[OrderDate]])</f>
        <v>4</v>
      </c>
      <c r="Q739">
        <f>YEAR(orders[[#This Row],[OrderDate]])</f>
        <v>1996</v>
      </c>
    </row>
    <row r="740" spans="1:17" x14ac:dyDescent="0.3">
      <c r="A740">
        <v>10986</v>
      </c>
      <c r="B740" t="s">
        <v>440</v>
      </c>
      <c r="C740">
        <v>8</v>
      </c>
      <c r="D740" s="2">
        <v>35184</v>
      </c>
      <c r="E740" s="2">
        <v>35212</v>
      </c>
      <c r="F740" s="2">
        <v>35206</v>
      </c>
      <c r="G740">
        <v>2</v>
      </c>
      <c r="H740">
        <v>217.86</v>
      </c>
      <c r="I740" t="s">
        <v>441</v>
      </c>
      <c r="J740" t="s">
        <v>443</v>
      </c>
      <c r="K740" t="s">
        <v>133</v>
      </c>
      <c r="L740" t="s">
        <v>45</v>
      </c>
      <c r="M740" t="s">
        <v>134</v>
      </c>
      <c r="N740" t="s">
        <v>135</v>
      </c>
      <c r="O740" t="str">
        <f>TEXT(orders[[#This Row],[OrderDate]],"mmm")</f>
        <v>Apr</v>
      </c>
      <c r="P740">
        <f>MONTH(orders[[#This Row],[OrderDate]])</f>
        <v>4</v>
      </c>
      <c r="Q740">
        <f>YEAR(orders[[#This Row],[OrderDate]])</f>
        <v>1996</v>
      </c>
    </row>
    <row r="741" spans="1:17" x14ac:dyDescent="0.3">
      <c r="A741">
        <v>10987</v>
      </c>
      <c r="B741" t="s">
        <v>181</v>
      </c>
      <c r="C741">
        <v>8</v>
      </c>
      <c r="D741" s="2">
        <v>35185</v>
      </c>
      <c r="E741" s="2">
        <v>35213</v>
      </c>
      <c r="F741" s="2">
        <v>35191</v>
      </c>
      <c r="G741">
        <v>1</v>
      </c>
      <c r="H741">
        <v>185.48</v>
      </c>
      <c r="I741" t="s">
        <v>182</v>
      </c>
      <c r="J741" t="s">
        <v>184</v>
      </c>
      <c r="K741" t="s">
        <v>68</v>
      </c>
      <c r="L741" t="s">
        <v>45</v>
      </c>
      <c r="M741" t="s">
        <v>185</v>
      </c>
      <c r="N741" t="s">
        <v>70</v>
      </c>
      <c r="O741" t="str">
        <f>TEXT(orders[[#This Row],[OrderDate]],"mmm")</f>
        <v>Apr</v>
      </c>
      <c r="P741">
        <f>MONTH(orders[[#This Row],[OrderDate]])</f>
        <v>4</v>
      </c>
      <c r="Q741">
        <f>YEAR(orders[[#This Row],[OrderDate]])</f>
        <v>1996</v>
      </c>
    </row>
    <row r="742" spans="1:17" x14ac:dyDescent="0.3">
      <c r="A742">
        <v>10988</v>
      </c>
      <c r="B742" t="s">
        <v>510</v>
      </c>
      <c r="C742">
        <v>3</v>
      </c>
      <c r="D742" s="2">
        <v>35185</v>
      </c>
      <c r="E742" s="2">
        <v>35213</v>
      </c>
      <c r="F742" s="2">
        <v>35195</v>
      </c>
      <c r="G742">
        <v>2</v>
      </c>
      <c r="H742">
        <v>61.14</v>
      </c>
      <c r="I742" t="s">
        <v>511</v>
      </c>
      <c r="J742" t="s">
        <v>514</v>
      </c>
      <c r="K742" t="s">
        <v>515</v>
      </c>
      <c r="L742" t="s">
        <v>516</v>
      </c>
      <c r="M742" t="s">
        <v>517</v>
      </c>
      <c r="N742" t="s">
        <v>280</v>
      </c>
      <c r="O742" t="str">
        <f>TEXT(orders[[#This Row],[OrderDate]],"mmm")</f>
        <v>Apr</v>
      </c>
      <c r="P742">
        <f>MONTH(orders[[#This Row],[OrderDate]])</f>
        <v>4</v>
      </c>
      <c r="Q742">
        <f>YEAR(orders[[#This Row],[OrderDate]])</f>
        <v>1996</v>
      </c>
    </row>
    <row r="743" spans="1:17" x14ac:dyDescent="0.3">
      <c r="A743">
        <v>10989</v>
      </c>
      <c r="B743" t="s">
        <v>486</v>
      </c>
      <c r="C743">
        <v>2</v>
      </c>
      <c r="D743" s="2">
        <v>35185</v>
      </c>
      <c r="E743" s="2">
        <v>35213</v>
      </c>
      <c r="F743" s="2">
        <v>35187</v>
      </c>
      <c r="G743">
        <v>1</v>
      </c>
      <c r="H743">
        <v>34.76</v>
      </c>
      <c r="I743" t="s">
        <v>487</v>
      </c>
      <c r="J743" t="s">
        <v>489</v>
      </c>
      <c r="K743" t="s">
        <v>295</v>
      </c>
      <c r="L743" t="s">
        <v>296</v>
      </c>
      <c r="M743" t="s">
        <v>490</v>
      </c>
      <c r="N743" t="s">
        <v>159</v>
      </c>
      <c r="O743" t="str">
        <f>TEXT(orders[[#This Row],[OrderDate]],"mmm")</f>
        <v>Apr</v>
      </c>
      <c r="P743">
        <f>MONTH(orders[[#This Row],[OrderDate]])</f>
        <v>4</v>
      </c>
      <c r="Q743">
        <f>YEAR(orders[[#This Row],[OrderDate]])</f>
        <v>1996</v>
      </c>
    </row>
    <row r="744" spans="1:17" x14ac:dyDescent="0.3">
      <c r="A744">
        <v>10990</v>
      </c>
      <c r="B744" t="s">
        <v>187</v>
      </c>
      <c r="C744">
        <v>2</v>
      </c>
      <c r="D744" s="2">
        <v>35186</v>
      </c>
      <c r="E744" s="2">
        <v>35228</v>
      </c>
      <c r="F744" s="2">
        <v>35192</v>
      </c>
      <c r="G744">
        <v>3</v>
      </c>
      <c r="H744">
        <v>117.61</v>
      </c>
      <c r="I744" t="s">
        <v>188</v>
      </c>
      <c r="J744" t="s">
        <v>191</v>
      </c>
      <c r="K744" t="s">
        <v>192</v>
      </c>
      <c r="L744" t="s">
        <v>45</v>
      </c>
      <c r="M744" t="s">
        <v>193</v>
      </c>
      <c r="N744" t="s">
        <v>194</v>
      </c>
      <c r="O744" t="str">
        <f>TEXT(orders[[#This Row],[OrderDate]],"mmm")</f>
        <v>May</v>
      </c>
      <c r="P744">
        <f>MONTH(orders[[#This Row],[OrderDate]])</f>
        <v>5</v>
      </c>
      <c r="Q744">
        <f>YEAR(orders[[#This Row],[OrderDate]])</f>
        <v>1996</v>
      </c>
    </row>
    <row r="745" spans="1:17" x14ac:dyDescent="0.3">
      <c r="A745">
        <v>10991</v>
      </c>
      <c r="B745" t="s">
        <v>498</v>
      </c>
      <c r="C745">
        <v>1</v>
      </c>
      <c r="D745" s="2">
        <v>35186</v>
      </c>
      <c r="E745" s="2">
        <v>35214</v>
      </c>
      <c r="F745" s="2">
        <v>35192</v>
      </c>
      <c r="G745">
        <v>1</v>
      </c>
      <c r="H745">
        <v>38.51</v>
      </c>
      <c r="I745" t="s">
        <v>499</v>
      </c>
      <c r="J745" t="s">
        <v>501</v>
      </c>
      <c r="K745" t="s">
        <v>502</v>
      </c>
      <c r="L745" t="s">
        <v>45</v>
      </c>
      <c r="M745" t="s">
        <v>503</v>
      </c>
      <c r="N745" t="s">
        <v>47</v>
      </c>
      <c r="O745" t="str">
        <f>TEXT(orders[[#This Row],[OrderDate]],"mmm")</f>
        <v>May</v>
      </c>
      <c r="P745">
        <f>MONTH(orders[[#This Row],[OrderDate]])</f>
        <v>5</v>
      </c>
      <c r="Q745">
        <f>YEAR(orders[[#This Row],[OrderDate]])</f>
        <v>1996</v>
      </c>
    </row>
    <row r="746" spans="1:17" x14ac:dyDescent="0.3">
      <c r="A746">
        <v>10992</v>
      </c>
      <c r="B746" t="s">
        <v>596</v>
      </c>
      <c r="C746">
        <v>1</v>
      </c>
      <c r="D746" s="2">
        <v>35186</v>
      </c>
      <c r="E746" s="2">
        <v>35214</v>
      </c>
      <c r="F746" s="2">
        <v>35188</v>
      </c>
      <c r="G746">
        <v>3</v>
      </c>
      <c r="H746">
        <v>4.2699999999999996</v>
      </c>
      <c r="I746" t="s">
        <v>597</v>
      </c>
      <c r="J746" t="s">
        <v>599</v>
      </c>
      <c r="K746" t="s">
        <v>401</v>
      </c>
      <c r="L746" t="s">
        <v>278</v>
      </c>
      <c r="M746" t="s">
        <v>600</v>
      </c>
      <c r="N746" t="s">
        <v>280</v>
      </c>
      <c r="O746" t="str">
        <f>TEXT(orders[[#This Row],[OrderDate]],"mmm")</f>
        <v>May</v>
      </c>
      <c r="P746">
        <f>MONTH(orders[[#This Row],[OrderDate]])</f>
        <v>5</v>
      </c>
      <c r="Q746">
        <f>YEAR(orders[[#This Row],[OrderDate]])</f>
        <v>1996</v>
      </c>
    </row>
    <row r="747" spans="1:17" x14ac:dyDescent="0.3">
      <c r="A747">
        <v>10993</v>
      </c>
      <c r="B747" t="s">
        <v>217</v>
      </c>
      <c r="C747">
        <v>7</v>
      </c>
      <c r="D747" s="2">
        <v>35186</v>
      </c>
      <c r="E747" s="2">
        <v>35214</v>
      </c>
      <c r="F747" s="2">
        <v>35195</v>
      </c>
      <c r="G747">
        <v>3</v>
      </c>
      <c r="H747">
        <v>8.81</v>
      </c>
      <c r="I747" t="s">
        <v>218</v>
      </c>
      <c r="J747" t="s">
        <v>220</v>
      </c>
      <c r="K747" t="s">
        <v>221</v>
      </c>
      <c r="L747" t="s">
        <v>45</v>
      </c>
      <c r="M747" t="s">
        <v>222</v>
      </c>
      <c r="N747" t="s">
        <v>79</v>
      </c>
      <c r="O747" t="str">
        <f>TEXT(orders[[#This Row],[OrderDate]],"mmm")</f>
        <v>May</v>
      </c>
      <c r="P747">
        <f>MONTH(orders[[#This Row],[OrderDate]])</f>
        <v>5</v>
      </c>
      <c r="Q747">
        <f>YEAR(orders[[#This Row],[OrderDate]])</f>
        <v>1996</v>
      </c>
    </row>
    <row r="748" spans="1:17" x14ac:dyDescent="0.3">
      <c r="A748">
        <v>10994</v>
      </c>
      <c r="B748" t="s">
        <v>635</v>
      </c>
      <c r="C748">
        <v>2</v>
      </c>
      <c r="D748" s="2">
        <v>35187</v>
      </c>
      <c r="E748" s="2">
        <v>35201</v>
      </c>
      <c r="F748" s="2">
        <v>35194</v>
      </c>
      <c r="G748">
        <v>3</v>
      </c>
      <c r="H748">
        <v>65.53</v>
      </c>
      <c r="I748" t="s">
        <v>636</v>
      </c>
      <c r="J748" t="s">
        <v>638</v>
      </c>
      <c r="K748" t="s">
        <v>639</v>
      </c>
      <c r="L748" t="s">
        <v>45</v>
      </c>
      <c r="M748" t="s">
        <v>640</v>
      </c>
      <c r="N748" t="s">
        <v>573</v>
      </c>
      <c r="O748" t="str">
        <f>TEXT(orders[[#This Row],[OrderDate]],"mmm")</f>
        <v>May</v>
      </c>
      <c r="P748">
        <f>MONTH(orders[[#This Row],[OrderDate]])</f>
        <v>5</v>
      </c>
      <c r="Q748">
        <f>YEAR(orders[[#This Row],[OrderDate]])</f>
        <v>1996</v>
      </c>
    </row>
    <row r="749" spans="1:17" x14ac:dyDescent="0.3">
      <c r="A749">
        <v>10995</v>
      </c>
      <c r="B749" t="s">
        <v>467</v>
      </c>
      <c r="C749">
        <v>1</v>
      </c>
      <c r="D749" s="2">
        <v>35187</v>
      </c>
      <c r="E749" s="2">
        <v>35215</v>
      </c>
      <c r="F749" s="2">
        <v>35191</v>
      </c>
      <c r="G749">
        <v>3</v>
      </c>
      <c r="H749">
        <v>46</v>
      </c>
      <c r="I749" t="s">
        <v>468</v>
      </c>
      <c r="J749" t="s">
        <v>470</v>
      </c>
      <c r="K749" t="s">
        <v>54</v>
      </c>
      <c r="L749" t="s">
        <v>45</v>
      </c>
      <c r="M749" t="s">
        <v>471</v>
      </c>
      <c r="N749" t="s">
        <v>56</v>
      </c>
      <c r="O749" t="str">
        <f>TEXT(orders[[#This Row],[OrderDate]],"mmm")</f>
        <v>May</v>
      </c>
      <c r="P749">
        <f>MONTH(orders[[#This Row],[OrderDate]])</f>
        <v>5</v>
      </c>
      <c r="Q749">
        <f>YEAR(orders[[#This Row],[OrderDate]])</f>
        <v>1996</v>
      </c>
    </row>
    <row r="750" spans="1:17" x14ac:dyDescent="0.3">
      <c r="A750">
        <v>10996</v>
      </c>
      <c r="B750" t="s">
        <v>498</v>
      </c>
      <c r="C750">
        <v>4</v>
      </c>
      <c r="D750" s="2">
        <v>35187</v>
      </c>
      <c r="E750" s="2">
        <v>35215</v>
      </c>
      <c r="F750" s="2">
        <v>35195</v>
      </c>
      <c r="G750">
        <v>2</v>
      </c>
      <c r="H750">
        <v>1.1200000000000001</v>
      </c>
      <c r="I750" t="s">
        <v>499</v>
      </c>
      <c r="J750" t="s">
        <v>501</v>
      </c>
      <c r="K750" t="s">
        <v>502</v>
      </c>
      <c r="L750" t="s">
        <v>45</v>
      </c>
      <c r="M750" t="s">
        <v>503</v>
      </c>
      <c r="N750" t="s">
        <v>47</v>
      </c>
      <c r="O750" t="str">
        <f>TEXT(orders[[#This Row],[OrderDate]],"mmm")</f>
        <v>May</v>
      </c>
      <c r="P750">
        <f>MONTH(orders[[#This Row],[OrderDate]])</f>
        <v>5</v>
      </c>
      <c r="Q750">
        <f>YEAR(orders[[#This Row],[OrderDate]])</f>
        <v>1996</v>
      </c>
    </row>
    <row r="751" spans="1:17" x14ac:dyDescent="0.3">
      <c r="A751">
        <v>10997</v>
      </c>
      <c r="B751" t="s">
        <v>381</v>
      </c>
      <c r="C751">
        <v>8</v>
      </c>
      <c r="D751" s="2">
        <v>35188</v>
      </c>
      <c r="E751" s="2">
        <v>35230</v>
      </c>
      <c r="F751" s="2">
        <v>35198</v>
      </c>
      <c r="G751">
        <v>2</v>
      </c>
      <c r="H751">
        <v>73.91</v>
      </c>
      <c r="I751" t="s">
        <v>382</v>
      </c>
      <c r="J751" t="s">
        <v>384</v>
      </c>
      <c r="K751" t="s">
        <v>385</v>
      </c>
      <c r="L751" t="s">
        <v>386</v>
      </c>
      <c r="M751" t="s">
        <v>387</v>
      </c>
      <c r="N751" t="s">
        <v>289</v>
      </c>
      <c r="O751" t="str">
        <f>TEXT(orders[[#This Row],[OrderDate]],"mmm")</f>
        <v>May</v>
      </c>
      <c r="P751">
        <f>MONTH(orders[[#This Row],[OrderDate]])</f>
        <v>5</v>
      </c>
      <c r="Q751">
        <f>YEAR(orders[[#This Row],[OrderDate]])</f>
        <v>1996</v>
      </c>
    </row>
    <row r="752" spans="1:17" x14ac:dyDescent="0.3">
      <c r="A752">
        <v>10998</v>
      </c>
      <c r="B752" t="s">
        <v>693</v>
      </c>
      <c r="C752">
        <v>8</v>
      </c>
      <c r="D752" s="2">
        <v>35188</v>
      </c>
      <c r="E752" s="2">
        <v>35202</v>
      </c>
      <c r="F752" s="2">
        <v>35202</v>
      </c>
      <c r="G752">
        <v>2</v>
      </c>
      <c r="H752">
        <v>20.309999999999999</v>
      </c>
      <c r="I752" t="s">
        <v>801</v>
      </c>
      <c r="J752" t="s">
        <v>696</v>
      </c>
      <c r="K752" t="s">
        <v>697</v>
      </c>
      <c r="L752" t="s">
        <v>45</v>
      </c>
      <c r="M752" t="s">
        <v>698</v>
      </c>
      <c r="N752" t="s">
        <v>699</v>
      </c>
      <c r="O752" t="str">
        <f>TEXT(orders[[#This Row],[OrderDate]],"mmm")</f>
        <v>May</v>
      </c>
      <c r="P752">
        <f>MONTH(orders[[#This Row],[OrderDate]])</f>
        <v>5</v>
      </c>
      <c r="Q752">
        <f>YEAR(orders[[#This Row],[OrderDate]])</f>
        <v>1996</v>
      </c>
    </row>
    <row r="753" spans="1:17" x14ac:dyDescent="0.3">
      <c r="A753">
        <v>10999</v>
      </c>
      <c r="B753" t="s">
        <v>453</v>
      </c>
      <c r="C753">
        <v>6</v>
      </c>
      <c r="D753" s="2">
        <v>35188</v>
      </c>
      <c r="E753" s="2">
        <v>35216</v>
      </c>
      <c r="F753" s="2">
        <v>35195</v>
      </c>
      <c r="G753">
        <v>2</v>
      </c>
      <c r="H753">
        <v>96.35</v>
      </c>
      <c r="I753" t="s">
        <v>454</v>
      </c>
      <c r="J753" t="s">
        <v>456</v>
      </c>
      <c r="K753" t="s">
        <v>457</v>
      </c>
      <c r="L753" t="s">
        <v>45</v>
      </c>
      <c r="M753" t="s">
        <v>458</v>
      </c>
      <c r="N753" t="s">
        <v>47</v>
      </c>
      <c r="O753" t="str">
        <f>TEXT(orders[[#This Row],[OrderDate]],"mmm")</f>
        <v>May</v>
      </c>
      <c r="P753">
        <f>MONTH(orders[[#This Row],[OrderDate]])</f>
        <v>5</v>
      </c>
      <c r="Q753">
        <f>YEAR(orders[[#This Row],[OrderDate]])</f>
        <v>1996</v>
      </c>
    </row>
    <row r="754" spans="1:17" x14ac:dyDescent="0.3">
      <c r="A754">
        <v>11000</v>
      </c>
      <c r="B754" t="s">
        <v>510</v>
      </c>
      <c r="C754">
        <v>2</v>
      </c>
      <c r="D754" s="2">
        <v>35191</v>
      </c>
      <c r="E754" s="2">
        <v>35219</v>
      </c>
      <c r="F754" s="2">
        <v>35199</v>
      </c>
      <c r="G754">
        <v>3</v>
      </c>
      <c r="H754">
        <v>55.12</v>
      </c>
      <c r="I754" t="s">
        <v>511</v>
      </c>
      <c r="J754" t="s">
        <v>514</v>
      </c>
      <c r="K754" t="s">
        <v>515</v>
      </c>
      <c r="L754" t="s">
        <v>516</v>
      </c>
      <c r="M754" t="s">
        <v>517</v>
      </c>
      <c r="N754" t="s">
        <v>280</v>
      </c>
      <c r="O754" t="str">
        <f>TEXT(orders[[#This Row],[OrderDate]],"mmm")</f>
        <v>May</v>
      </c>
      <c r="P754">
        <f>MONTH(orders[[#This Row],[OrderDate]])</f>
        <v>5</v>
      </c>
      <c r="Q754">
        <f>YEAR(orders[[#This Row],[OrderDate]])</f>
        <v>1996</v>
      </c>
    </row>
    <row r="755" spans="1:17" x14ac:dyDescent="0.3">
      <c r="A755">
        <v>11001</v>
      </c>
      <c r="B755" t="s">
        <v>217</v>
      </c>
      <c r="C755">
        <v>2</v>
      </c>
      <c r="D755" s="2">
        <v>35191</v>
      </c>
      <c r="E755" s="2">
        <v>35219</v>
      </c>
      <c r="F755" s="2">
        <v>35199</v>
      </c>
      <c r="G755">
        <v>2</v>
      </c>
      <c r="H755">
        <v>197.3</v>
      </c>
      <c r="I755" t="s">
        <v>218</v>
      </c>
      <c r="J755" t="s">
        <v>220</v>
      </c>
      <c r="K755" t="s">
        <v>221</v>
      </c>
      <c r="L755" t="s">
        <v>45</v>
      </c>
      <c r="M755" t="s">
        <v>222</v>
      </c>
      <c r="N755" t="s">
        <v>79</v>
      </c>
      <c r="O755" t="str">
        <f>TEXT(orders[[#This Row],[OrderDate]],"mmm")</f>
        <v>May</v>
      </c>
      <c r="P755">
        <f>MONTH(orders[[#This Row],[OrderDate]])</f>
        <v>5</v>
      </c>
      <c r="Q755">
        <f>YEAR(orders[[#This Row],[OrderDate]])</f>
        <v>1996</v>
      </c>
    </row>
    <row r="756" spans="1:17" x14ac:dyDescent="0.3">
      <c r="A756">
        <v>11002</v>
      </c>
      <c r="B756" t="s">
        <v>553</v>
      </c>
      <c r="C756">
        <v>4</v>
      </c>
      <c r="D756" s="2">
        <v>35191</v>
      </c>
      <c r="E756" s="2">
        <v>35219</v>
      </c>
      <c r="F756" s="2">
        <v>35201</v>
      </c>
      <c r="G756">
        <v>1</v>
      </c>
      <c r="H756">
        <v>141.16</v>
      </c>
      <c r="I756" t="s">
        <v>554</v>
      </c>
      <c r="J756" t="s">
        <v>556</v>
      </c>
      <c r="K756" t="s">
        <v>557</v>
      </c>
      <c r="L756" t="s">
        <v>558</v>
      </c>
      <c r="M756" t="s">
        <v>559</v>
      </c>
      <c r="N756" t="s">
        <v>280</v>
      </c>
      <c r="O756" t="str">
        <f>TEXT(orders[[#This Row],[OrderDate]],"mmm")</f>
        <v>May</v>
      </c>
      <c r="P756">
        <f>MONTH(orders[[#This Row],[OrderDate]])</f>
        <v>5</v>
      </c>
      <c r="Q756">
        <f>YEAR(orders[[#This Row],[OrderDate]])</f>
        <v>1996</v>
      </c>
    </row>
    <row r="757" spans="1:17" x14ac:dyDescent="0.3">
      <c r="A757">
        <v>11003</v>
      </c>
      <c r="B757" t="s">
        <v>602</v>
      </c>
      <c r="C757">
        <v>3</v>
      </c>
      <c r="D757" s="2">
        <v>35191</v>
      </c>
      <c r="E757" s="2">
        <v>35219</v>
      </c>
      <c r="F757" s="2">
        <v>35193</v>
      </c>
      <c r="G757">
        <v>3</v>
      </c>
      <c r="H757">
        <v>14.91</v>
      </c>
      <c r="I757" t="s">
        <v>603</v>
      </c>
      <c r="J757" t="s">
        <v>605</v>
      </c>
      <c r="K757" t="s">
        <v>606</v>
      </c>
      <c r="L757" t="s">
        <v>607</v>
      </c>
      <c r="M757" t="s">
        <v>608</v>
      </c>
      <c r="N757" t="s">
        <v>280</v>
      </c>
      <c r="O757" t="str">
        <f>TEXT(orders[[#This Row],[OrderDate]],"mmm")</f>
        <v>May</v>
      </c>
      <c r="P757">
        <f>MONTH(orders[[#This Row],[OrderDate]])</f>
        <v>5</v>
      </c>
      <c r="Q757">
        <f>YEAR(orders[[#This Row],[OrderDate]])</f>
        <v>1996</v>
      </c>
    </row>
    <row r="758" spans="1:17" x14ac:dyDescent="0.3">
      <c r="A758">
        <v>11004</v>
      </c>
      <c r="B758" t="s">
        <v>411</v>
      </c>
      <c r="C758">
        <v>3</v>
      </c>
      <c r="D758" s="2">
        <v>35192</v>
      </c>
      <c r="E758" s="2">
        <v>35220</v>
      </c>
      <c r="F758" s="2">
        <v>35205</v>
      </c>
      <c r="G758">
        <v>1</v>
      </c>
      <c r="H758">
        <v>44.84</v>
      </c>
      <c r="I758" t="s">
        <v>412</v>
      </c>
      <c r="J758" t="s">
        <v>414</v>
      </c>
      <c r="K758" t="s">
        <v>415</v>
      </c>
      <c r="L758" t="s">
        <v>45</v>
      </c>
      <c r="M758" t="s">
        <v>416</v>
      </c>
      <c r="N758" t="s">
        <v>417</v>
      </c>
      <c r="O758" t="str">
        <f>TEXT(orders[[#This Row],[OrderDate]],"mmm")</f>
        <v>May</v>
      </c>
      <c r="P758">
        <f>MONTH(orders[[#This Row],[OrderDate]])</f>
        <v>5</v>
      </c>
      <c r="Q758">
        <f>YEAR(orders[[#This Row],[OrderDate]])</f>
        <v>1996</v>
      </c>
    </row>
    <row r="759" spans="1:17" x14ac:dyDescent="0.3">
      <c r="A759">
        <v>11005</v>
      </c>
      <c r="B759" t="s">
        <v>685</v>
      </c>
      <c r="C759">
        <v>2</v>
      </c>
      <c r="D759" s="2">
        <v>35192</v>
      </c>
      <c r="E759" s="2">
        <v>35220</v>
      </c>
      <c r="F759" s="2">
        <v>35195</v>
      </c>
      <c r="G759">
        <v>1</v>
      </c>
      <c r="H759">
        <v>0.75</v>
      </c>
      <c r="I759" t="s">
        <v>686</v>
      </c>
      <c r="J759" t="s">
        <v>689</v>
      </c>
      <c r="K759" t="s">
        <v>690</v>
      </c>
      <c r="L759" t="s">
        <v>45</v>
      </c>
      <c r="M759" t="s">
        <v>691</v>
      </c>
      <c r="N759" t="s">
        <v>669</v>
      </c>
      <c r="O759" t="str">
        <f>TEXT(orders[[#This Row],[OrderDate]],"mmm")</f>
        <v>May</v>
      </c>
      <c r="P759">
        <f>MONTH(orders[[#This Row],[OrderDate]])</f>
        <v>5</v>
      </c>
      <c r="Q759">
        <f>YEAR(orders[[#This Row],[OrderDate]])</f>
        <v>1996</v>
      </c>
    </row>
    <row r="760" spans="1:17" x14ac:dyDescent="0.3">
      <c r="A760">
        <v>11006</v>
      </c>
      <c r="B760" t="s">
        <v>273</v>
      </c>
      <c r="C760">
        <v>3</v>
      </c>
      <c r="D760" s="2">
        <v>35192</v>
      </c>
      <c r="E760" s="2">
        <v>35220</v>
      </c>
      <c r="F760" s="2">
        <v>35200</v>
      </c>
      <c r="G760">
        <v>2</v>
      </c>
      <c r="H760">
        <v>25.19</v>
      </c>
      <c r="I760" t="s">
        <v>274</v>
      </c>
      <c r="J760" t="s">
        <v>276</v>
      </c>
      <c r="K760" t="s">
        <v>277</v>
      </c>
      <c r="L760" t="s">
        <v>278</v>
      </c>
      <c r="M760" t="s">
        <v>279</v>
      </c>
      <c r="N760" t="s">
        <v>280</v>
      </c>
      <c r="O760" t="str">
        <f>TEXT(orders[[#This Row],[OrderDate]],"mmm")</f>
        <v>May</v>
      </c>
      <c r="P760">
        <f>MONTH(orders[[#This Row],[OrderDate]])</f>
        <v>5</v>
      </c>
      <c r="Q760">
        <f>YEAR(orders[[#This Row],[OrderDate]])</f>
        <v>1996</v>
      </c>
    </row>
    <row r="761" spans="1:17" x14ac:dyDescent="0.3">
      <c r="A761">
        <v>11007</v>
      </c>
      <c r="B761" t="s">
        <v>480</v>
      </c>
      <c r="C761">
        <v>8</v>
      </c>
      <c r="D761" s="2">
        <v>35193</v>
      </c>
      <c r="E761" s="2">
        <v>35221</v>
      </c>
      <c r="F761" s="2">
        <v>35198</v>
      </c>
      <c r="G761">
        <v>2</v>
      </c>
      <c r="H761">
        <v>202.24</v>
      </c>
      <c r="I761" t="s">
        <v>481</v>
      </c>
      <c r="J761" t="s">
        <v>483</v>
      </c>
      <c r="K761" t="s">
        <v>248</v>
      </c>
      <c r="L761" t="s">
        <v>45</v>
      </c>
      <c r="M761" t="s">
        <v>484</v>
      </c>
      <c r="N761" t="s">
        <v>250</v>
      </c>
      <c r="O761" t="str">
        <f>TEXT(orders[[#This Row],[OrderDate]],"mmm")</f>
        <v>May</v>
      </c>
      <c r="P761">
        <f>MONTH(orders[[#This Row],[OrderDate]])</f>
        <v>5</v>
      </c>
      <c r="Q761">
        <f>YEAR(orders[[#This Row],[OrderDate]])</f>
        <v>1996</v>
      </c>
    </row>
    <row r="762" spans="1:17" x14ac:dyDescent="0.3">
      <c r="A762">
        <v>11008</v>
      </c>
      <c r="B762" t="s">
        <v>187</v>
      </c>
      <c r="C762">
        <v>7</v>
      </c>
      <c r="D762" s="2">
        <v>35193</v>
      </c>
      <c r="E762" s="2">
        <v>35221</v>
      </c>
      <c r="F762" s="1"/>
      <c r="G762">
        <v>3</v>
      </c>
      <c r="H762">
        <v>79.459999999999994</v>
      </c>
      <c r="I762" t="s">
        <v>188</v>
      </c>
      <c r="J762" t="s">
        <v>191</v>
      </c>
      <c r="K762" t="s">
        <v>192</v>
      </c>
      <c r="L762" t="s">
        <v>45</v>
      </c>
      <c r="M762" t="s">
        <v>193</v>
      </c>
      <c r="N762" t="s">
        <v>194</v>
      </c>
      <c r="O762" t="str">
        <f>TEXT(orders[[#This Row],[OrderDate]],"mmm")</f>
        <v>May</v>
      </c>
      <c r="P762">
        <f>MONTH(orders[[#This Row],[OrderDate]])</f>
        <v>5</v>
      </c>
      <c r="Q762">
        <f>YEAR(orders[[#This Row],[OrderDate]])</f>
        <v>1996</v>
      </c>
    </row>
    <row r="763" spans="1:17" x14ac:dyDescent="0.3">
      <c r="A763">
        <v>11009</v>
      </c>
      <c r="B763" t="s">
        <v>259</v>
      </c>
      <c r="C763">
        <v>2</v>
      </c>
      <c r="D763" s="2">
        <v>35193</v>
      </c>
      <c r="E763" s="2">
        <v>35221</v>
      </c>
      <c r="F763" s="1">
        <v>35195</v>
      </c>
      <c r="G763">
        <v>1</v>
      </c>
      <c r="H763">
        <v>59.11</v>
      </c>
      <c r="I763" t="s">
        <v>260</v>
      </c>
      <c r="J763" t="s">
        <v>262</v>
      </c>
      <c r="K763" t="s">
        <v>263</v>
      </c>
      <c r="L763" t="s">
        <v>45</v>
      </c>
      <c r="M763" t="s">
        <v>264</v>
      </c>
      <c r="N763" t="s">
        <v>103</v>
      </c>
      <c r="O763" t="str">
        <f>TEXT(orders[[#This Row],[OrderDate]],"mmm")</f>
        <v>May</v>
      </c>
      <c r="P763">
        <f>MONTH(orders[[#This Row],[OrderDate]])</f>
        <v>5</v>
      </c>
      <c r="Q763">
        <f>YEAR(orders[[#This Row],[OrderDate]])</f>
        <v>1996</v>
      </c>
    </row>
    <row r="764" spans="1:17" x14ac:dyDescent="0.3">
      <c r="A764">
        <v>11010</v>
      </c>
      <c r="B764" t="s">
        <v>519</v>
      </c>
      <c r="C764">
        <v>2</v>
      </c>
      <c r="D764" s="2">
        <v>35194</v>
      </c>
      <c r="E764" s="2">
        <v>35222</v>
      </c>
      <c r="F764" s="1">
        <v>35206</v>
      </c>
      <c r="G764">
        <v>2</v>
      </c>
      <c r="H764">
        <v>28.71</v>
      </c>
      <c r="I764" t="s">
        <v>520</v>
      </c>
      <c r="J764" t="s">
        <v>522</v>
      </c>
      <c r="K764" t="s">
        <v>523</v>
      </c>
      <c r="L764" t="s">
        <v>45</v>
      </c>
      <c r="M764" t="s">
        <v>524</v>
      </c>
      <c r="N764" t="s">
        <v>242</v>
      </c>
      <c r="O764" t="str">
        <f>TEXT(orders[[#This Row],[OrderDate]],"mmm")</f>
        <v>May</v>
      </c>
      <c r="P764">
        <f>MONTH(orders[[#This Row],[OrderDate]])</f>
        <v>5</v>
      </c>
      <c r="Q764">
        <f>YEAR(orders[[#This Row],[OrderDate]])</f>
        <v>1996</v>
      </c>
    </row>
    <row r="765" spans="1:17" x14ac:dyDescent="0.3">
      <c r="A765">
        <v>11011</v>
      </c>
      <c r="B765" t="s">
        <v>39</v>
      </c>
      <c r="C765">
        <v>3</v>
      </c>
      <c r="D765" s="2">
        <v>35194</v>
      </c>
      <c r="E765" s="2">
        <v>35222</v>
      </c>
      <c r="F765" s="1">
        <v>35198</v>
      </c>
      <c r="G765">
        <v>1</v>
      </c>
      <c r="H765">
        <v>1.21</v>
      </c>
      <c r="I765" t="s">
        <v>803</v>
      </c>
      <c r="J765" t="s">
        <v>43</v>
      </c>
      <c r="K765" t="s">
        <v>44</v>
      </c>
      <c r="L765" t="s">
        <v>45</v>
      </c>
      <c r="M765" t="s">
        <v>46</v>
      </c>
      <c r="N765" t="s">
        <v>47</v>
      </c>
      <c r="O765" t="str">
        <f>TEXT(orders[[#This Row],[OrderDate]],"mmm")</f>
        <v>May</v>
      </c>
      <c r="P765">
        <f>MONTH(orders[[#This Row],[OrderDate]])</f>
        <v>5</v>
      </c>
      <c r="Q765">
        <f>YEAR(orders[[#This Row],[OrderDate]])</f>
        <v>1996</v>
      </c>
    </row>
    <row r="766" spans="1:17" x14ac:dyDescent="0.3">
      <c r="A766">
        <v>11012</v>
      </c>
      <c r="B766" t="s">
        <v>224</v>
      </c>
      <c r="C766">
        <v>1</v>
      </c>
      <c r="D766" s="2">
        <v>35194</v>
      </c>
      <c r="E766" s="2">
        <v>35208</v>
      </c>
      <c r="F766" s="1">
        <v>35202</v>
      </c>
      <c r="G766">
        <v>3</v>
      </c>
      <c r="H766">
        <v>242.95</v>
      </c>
      <c r="I766" t="s">
        <v>225</v>
      </c>
      <c r="J766" t="s">
        <v>227</v>
      </c>
      <c r="K766" t="s">
        <v>228</v>
      </c>
      <c r="L766" t="s">
        <v>45</v>
      </c>
      <c r="M766" t="s">
        <v>229</v>
      </c>
      <c r="N766" t="s">
        <v>47</v>
      </c>
      <c r="O766" t="str">
        <f>TEXT(orders[[#This Row],[OrderDate]],"mmm")</f>
        <v>May</v>
      </c>
      <c r="P766">
        <f>MONTH(orders[[#This Row],[OrderDate]])</f>
        <v>5</v>
      </c>
      <c r="Q766">
        <f>YEAR(orders[[#This Row],[OrderDate]])</f>
        <v>1996</v>
      </c>
    </row>
    <row r="767" spans="1:17" x14ac:dyDescent="0.3">
      <c r="A767">
        <v>11013</v>
      </c>
      <c r="B767" t="s">
        <v>539</v>
      </c>
      <c r="C767">
        <v>2</v>
      </c>
      <c r="D767" s="2">
        <v>35194</v>
      </c>
      <c r="E767" s="2">
        <v>35222</v>
      </c>
      <c r="F767" s="1">
        <v>35195</v>
      </c>
      <c r="G767">
        <v>1</v>
      </c>
      <c r="H767">
        <v>32.99</v>
      </c>
      <c r="I767" t="s">
        <v>540</v>
      </c>
      <c r="J767" t="s">
        <v>542</v>
      </c>
      <c r="K767" t="s">
        <v>101</v>
      </c>
      <c r="L767" t="s">
        <v>45</v>
      </c>
      <c r="M767" t="s">
        <v>543</v>
      </c>
      <c r="N767" t="s">
        <v>103</v>
      </c>
      <c r="O767" t="str">
        <f>TEXT(orders[[#This Row],[OrderDate]],"mmm")</f>
        <v>May</v>
      </c>
      <c r="P767">
        <f>MONTH(orders[[#This Row],[OrderDate]])</f>
        <v>5</v>
      </c>
      <c r="Q767">
        <f>YEAR(orders[[#This Row],[OrderDate]])</f>
        <v>1996</v>
      </c>
    </row>
    <row r="768" spans="1:17" x14ac:dyDescent="0.3">
      <c r="A768">
        <v>11014</v>
      </c>
      <c r="B768" t="s">
        <v>389</v>
      </c>
      <c r="C768">
        <v>2</v>
      </c>
      <c r="D768" s="2">
        <v>35195</v>
      </c>
      <c r="E768" s="2">
        <v>35223</v>
      </c>
      <c r="F768" s="1">
        <v>35200</v>
      </c>
      <c r="G768">
        <v>3</v>
      </c>
      <c r="H768">
        <v>23.6</v>
      </c>
      <c r="I768" t="s">
        <v>390</v>
      </c>
      <c r="J768" t="s">
        <v>392</v>
      </c>
      <c r="K768" t="s">
        <v>393</v>
      </c>
      <c r="L768" t="s">
        <v>394</v>
      </c>
      <c r="M768" t="s">
        <v>395</v>
      </c>
      <c r="N768" t="s">
        <v>289</v>
      </c>
      <c r="O768" t="str">
        <f>TEXT(orders[[#This Row],[OrderDate]],"mmm")</f>
        <v>May</v>
      </c>
      <c r="P768">
        <f>MONTH(orders[[#This Row],[OrderDate]])</f>
        <v>5</v>
      </c>
      <c r="Q768">
        <f>YEAR(orders[[#This Row],[OrderDate]])</f>
        <v>1996</v>
      </c>
    </row>
    <row r="769" spans="1:17" x14ac:dyDescent="0.3">
      <c r="A769">
        <v>11015</v>
      </c>
      <c r="B769" t="s">
        <v>545</v>
      </c>
      <c r="C769">
        <v>2</v>
      </c>
      <c r="D769" s="2">
        <v>35195</v>
      </c>
      <c r="E769" s="2">
        <v>35209</v>
      </c>
      <c r="F769" s="1">
        <v>35205</v>
      </c>
      <c r="G769">
        <v>2</v>
      </c>
      <c r="H769">
        <v>4.62</v>
      </c>
      <c r="I769" t="s">
        <v>546</v>
      </c>
      <c r="J769" t="s">
        <v>548</v>
      </c>
      <c r="K769" t="s">
        <v>549</v>
      </c>
      <c r="L769" t="s">
        <v>45</v>
      </c>
      <c r="M769" t="s">
        <v>550</v>
      </c>
      <c r="N769" t="s">
        <v>551</v>
      </c>
      <c r="O769" t="str">
        <f>TEXT(orders[[#This Row],[OrderDate]],"mmm")</f>
        <v>May</v>
      </c>
      <c r="P769">
        <f>MONTH(orders[[#This Row],[OrderDate]])</f>
        <v>5</v>
      </c>
      <c r="Q769">
        <f>YEAR(orders[[#This Row],[OrderDate]])</f>
        <v>1996</v>
      </c>
    </row>
    <row r="770" spans="1:17" x14ac:dyDescent="0.3">
      <c r="A770">
        <v>11016</v>
      </c>
      <c r="B770" t="s">
        <v>64</v>
      </c>
      <c r="C770">
        <v>9</v>
      </c>
      <c r="D770" s="2">
        <v>35195</v>
      </c>
      <c r="E770" s="2">
        <v>35223</v>
      </c>
      <c r="F770" s="1">
        <v>35198</v>
      </c>
      <c r="G770">
        <v>2</v>
      </c>
      <c r="H770">
        <v>33.799999999999997</v>
      </c>
      <c r="I770" t="s">
        <v>65</v>
      </c>
      <c r="J770" t="s">
        <v>795</v>
      </c>
      <c r="K770" t="s">
        <v>796</v>
      </c>
      <c r="L770" t="s">
        <v>797</v>
      </c>
      <c r="M770" t="s">
        <v>798</v>
      </c>
      <c r="N770" t="s">
        <v>70</v>
      </c>
      <c r="O770" t="str">
        <f>TEXT(orders[[#This Row],[OrderDate]],"mmm")</f>
        <v>May</v>
      </c>
      <c r="P770">
        <f>MONTH(orders[[#This Row],[OrderDate]])</f>
        <v>5</v>
      </c>
      <c r="Q770">
        <f>YEAR(orders[[#This Row],[OrderDate]])</f>
        <v>1996</v>
      </c>
    </row>
    <row r="771" spans="1:17" x14ac:dyDescent="0.3">
      <c r="A771">
        <v>11017</v>
      </c>
      <c r="B771" t="s">
        <v>187</v>
      </c>
      <c r="C771">
        <v>9</v>
      </c>
      <c r="D771" s="2">
        <v>35198</v>
      </c>
      <c r="E771" s="2">
        <v>35226</v>
      </c>
      <c r="F771" s="1">
        <v>35205</v>
      </c>
      <c r="G771">
        <v>2</v>
      </c>
      <c r="H771">
        <v>754.26</v>
      </c>
      <c r="I771" t="s">
        <v>188</v>
      </c>
      <c r="J771" t="s">
        <v>191</v>
      </c>
      <c r="K771" t="s">
        <v>192</v>
      </c>
      <c r="L771" t="s">
        <v>45</v>
      </c>
      <c r="M771" t="s">
        <v>193</v>
      </c>
      <c r="N771" t="s">
        <v>194</v>
      </c>
      <c r="O771" t="str">
        <f>TEXT(orders[[#This Row],[OrderDate]],"mmm")</f>
        <v>May</v>
      </c>
      <c r="P771">
        <f>MONTH(orders[[#This Row],[OrderDate]])</f>
        <v>5</v>
      </c>
      <c r="Q771">
        <f>YEAR(orders[[#This Row],[OrderDate]])</f>
        <v>1996</v>
      </c>
    </row>
    <row r="772" spans="1:17" x14ac:dyDescent="0.3">
      <c r="A772">
        <v>11018</v>
      </c>
      <c r="B772" t="s">
        <v>397</v>
      </c>
      <c r="C772">
        <v>4</v>
      </c>
      <c r="D772" s="2">
        <v>35198</v>
      </c>
      <c r="E772" s="2">
        <v>35226</v>
      </c>
      <c r="F772" s="1">
        <v>35201</v>
      </c>
      <c r="G772">
        <v>2</v>
      </c>
      <c r="H772">
        <v>11.65</v>
      </c>
      <c r="I772" t="s">
        <v>398</v>
      </c>
      <c r="J772" t="s">
        <v>400</v>
      </c>
      <c r="K772" t="s">
        <v>401</v>
      </c>
      <c r="L772" t="s">
        <v>278</v>
      </c>
      <c r="M772" t="s">
        <v>402</v>
      </c>
      <c r="N772" t="s">
        <v>280</v>
      </c>
      <c r="O772" t="str">
        <f>TEXT(orders[[#This Row],[OrderDate]],"mmm")</f>
        <v>May</v>
      </c>
      <c r="P772">
        <f>MONTH(orders[[#This Row],[OrderDate]])</f>
        <v>5</v>
      </c>
      <c r="Q772">
        <f>YEAR(orders[[#This Row],[OrderDate]])</f>
        <v>1996</v>
      </c>
    </row>
    <row r="773" spans="1:17" x14ac:dyDescent="0.3">
      <c r="A773">
        <v>11019</v>
      </c>
      <c r="B773" t="s">
        <v>505</v>
      </c>
      <c r="C773">
        <v>6</v>
      </c>
      <c r="D773" s="2">
        <v>35198</v>
      </c>
      <c r="E773" s="2">
        <v>35226</v>
      </c>
      <c r="F773" s="1"/>
      <c r="G773">
        <v>3</v>
      </c>
      <c r="H773">
        <v>3.17</v>
      </c>
      <c r="I773" t="s">
        <v>506</v>
      </c>
      <c r="J773" t="s">
        <v>508</v>
      </c>
      <c r="K773" t="s">
        <v>133</v>
      </c>
      <c r="L773" t="s">
        <v>45</v>
      </c>
      <c r="M773" t="s">
        <v>134</v>
      </c>
      <c r="N773" t="s">
        <v>135</v>
      </c>
      <c r="O773" t="str">
        <f>TEXT(orders[[#This Row],[OrderDate]],"mmm")</f>
        <v>May</v>
      </c>
      <c r="P773">
        <f>MONTH(orders[[#This Row],[OrderDate]])</f>
        <v>5</v>
      </c>
      <c r="Q773">
        <f>YEAR(orders[[#This Row],[OrderDate]])</f>
        <v>1996</v>
      </c>
    </row>
    <row r="774" spans="1:17" x14ac:dyDescent="0.3">
      <c r="A774">
        <v>11020</v>
      </c>
      <c r="B774" t="s">
        <v>453</v>
      </c>
      <c r="C774">
        <v>2</v>
      </c>
      <c r="D774" s="2">
        <v>35199</v>
      </c>
      <c r="E774" s="2">
        <v>35227</v>
      </c>
      <c r="F774" s="1">
        <v>35201</v>
      </c>
      <c r="G774">
        <v>2</v>
      </c>
      <c r="H774">
        <v>43.3</v>
      </c>
      <c r="I774" t="s">
        <v>454</v>
      </c>
      <c r="J774" t="s">
        <v>456</v>
      </c>
      <c r="K774" t="s">
        <v>457</v>
      </c>
      <c r="L774" t="s">
        <v>45</v>
      </c>
      <c r="M774" t="s">
        <v>458</v>
      </c>
      <c r="N774" t="s">
        <v>47</v>
      </c>
      <c r="O774" t="str">
        <f>TEXT(orders[[#This Row],[OrderDate]],"mmm")</f>
        <v>May</v>
      </c>
      <c r="P774">
        <f>MONTH(orders[[#This Row],[OrderDate]])</f>
        <v>5</v>
      </c>
      <c r="Q774">
        <f>YEAR(orders[[#This Row],[OrderDate]])</f>
        <v>1996</v>
      </c>
    </row>
    <row r="775" spans="1:17" x14ac:dyDescent="0.3">
      <c r="A775">
        <v>11021</v>
      </c>
      <c r="B775" t="s">
        <v>498</v>
      </c>
      <c r="C775">
        <v>3</v>
      </c>
      <c r="D775" s="2">
        <v>35199</v>
      </c>
      <c r="E775" s="2">
        <v>35227</v>
      </c>
      <c r="F775" s="1">
        <v>35206</v>
      </c>
      <c r="G775">
        <v>1</v>
      </c>
      <c r="H775">
        <v>297.18</v>
      </c>
      <c r="I775" t="s">
        <v>499</v>
      </c>
      <c r="J775" t="s">
        <v>501</v>
      </c>
      <c r="K775" t="s">
        <v>502</v>
      </c>
      <c r="L775" t="s">
        <v>45</v>
      </c>
      <c r="M775" t="s">
        <v>503</v>
      </c>
      <c r="N775" t="s">
        <v>47</v>
      </c>
      <c r="O775" t="str">
        <f>TEXT(orders[[#This Row],[OrderDate]],"mmm")</f>
        <v>May</v>
      </c>
      <c r="P775">
        <f>MONTH(orders[[#This Row],[OrderDate]])</f>
        <v>5</v>
      </c>
      <c r="Q775">
        <f>YEAR(orders[[#This Row],[OrderDate]])</f>
        <v>1996</v>
      </c>
    </row>
    <row r="776" spans="1:17" x14ac:dyDescent="0.3">
      <c r="A776">
        <v>11022</v>
      </c>
      <c r="B776" t="s">
        <v>291</v>
      </c>
      <c r="C776">
        <v>9</v>
      </c>
      <c r="D776" s="2">
        <v>35199</v>
      </c>
      <c r="E776" s="2">
        <v>35227</v>
      </c>
      <c r="F776" s="1">
        <v>35219</v>
      </c>
      <c r="G776">
        <v>2</v>
      </c>
      <c r="H776">
        <v>6.27</v>
      </c>
      <c r="I776" t="s">
        <v>292</v>
      </c>
      <c r="J776" t="s">
        <v>294</v>
      </c>
      <c r="K776" t="s">
        <v>295</v>
      </c>
      <c r="L776" t="s">
        <v>296</v>
      </c>
      <c r="M776" t="s">
        <v>297</v>
      </c>
      <c r="N776" t="s">
        <v>159</v>
      </c>
      <c r="O776" t="str">
        <f>TEXT(orders[[#This Row],[OrderDate]],"mmm")</f>
        <v>May</v>
      </c>
      <c r="P776">
        <f>MONTH(orders[[#This Row],[OrderDate]])</f>
        <v>5</v>
      </c>
      <c r="Q776">
        <f>YEAR(orders[[#This Row],[OrderDate]])</f>
        <v>1996</v>
      </c>
    </row>
    <row r="777" spans="1:17" x14ac:dyDescent="0.3">
      <c r="A777">
        <v>11023</v>
      </c>
      <c r="B777" t="s">
        <v>122</v>
      </c>
      <c r="C777">
        <v>1</v>
      </c>
      <c r="D777" s="2">
        <v>35199</v>
      </c>
      <c r="E777" s="2">
        <v>35213</v>
      </c>
      <c r="F777" s="1">
        <v>35209</v>
      </c>
      <c r="G777">
        <v>2</v>
      </c>
      <c r="H777">
        <v>123.83</v>
      </c>
      <c r="I777" t="s">
        <v>123</v>
      </c>
      <c r="J777" t="s">
        <v>125</v>
      </c>
      <c r="K777" t="s">
        <v>68</v>
      </c>
      <c r="L777" t="s">
        <v>45</v>
      </c>
      <c r="M777" t="s">
        <v>126</v>
      </c>
      <c r="N777" t="s">
        <v>70</v>
      </c>
      <c r="O777" t="str">
        <f>TEXT(orders[[#This Row],[OrderDate]],"mmm")</f>
        <v>May</v>
      </c>
      <c r="P777">
        <f>MONTH(orders[[#This Row],[OrderDate]])</f>
        <v>5</v>
      </c>
      <c r="Q777">
        <f>YEAR(orders[[#This Row],[OrderDate]])</f>
        <v>1996</v>
      </c>
    </row>
    <row r="778" spans="1:17" x14ac:dyDescent="0.3">
      <c r="A778">
        <v>11024</v>
      </c>
      <c r="B778" t="s">
        <v>181</v>
      </c>
      <c r="C778">
        <v>4</v>
      </c>
      <c r="D778" s="2">
        <v>35200</v>
      </c>
      <c r="E778" s="2">
        <v>35228</v>
      </c>
      <c r="F778" s="1">
        <v>35205</v>
      </c>
      <c r="G778">
        <v>1</v>
      </c>
      <c r="H778">
        <v>74.36</v>
      </c>
      <c r="I778" t="s">
        <v>182</v>
      </c>
      <c r="J778" t="s">
        <v>184</v>
      </c>
      <c r="K778" t="s">
        <v>68</v>
      </c>
      <c r="L778" t="s">
        <v>45</v>
      </c>
      <c r="M778" t="s">
        <v>185</v>
      </c>
      <c r="N778" t="s">
        <v>70</v>
      </c>
      <c r="O778" t="str">
        <f>TEXT(orders[[#This Row],[OrderDate]],"mmm")</f>
        <v>May</v>
      </c>
      <c r="P778">
        <f>MONTH(orders[[#This Row],[OrderDate]])</f>
        <v>5</v>
      </c>
      <c r="Q778">
        <f>YEAR(orders[[#This Row],[OrderDate]])</f>
        <v>1996</v>
      </c>
    </row>
    <row r="779" spans="1:17" x14ac:dyDescent="0.3">
      <c r="A779">
        <v>11025</v>
      </c>
      <c r="B779" t="s">
        <v>663</v>
      </c>
      <c r="C779">
        <v>6</v>
      </c>
      <c r="D779" s="2">
        <v>35200</v>
      </c>
      <c r="E779" s="2">
        <v>35228</v>
      </c>
      <c r="F779" s="1">
        <v>35209</v>
      </c>
      <c r="G779">
        <v>3</v>
      </c>
      <c r="H779">
        <v>29.17</v>
      </c>
      <c r="I779" t="s">
        <v>664</v>
      </c>
      <c r="J779" t="s">
        <v>666</v>
      </c>
      <c r="K779" t="s">
        <v>667</v>
      </c>
      <c r="L779" t="s">
        <v>45</v>
      </c>
      <c r="M779" t="s">
        <v>668</v>
      </c>
      <c r="N779" t="s">
        <v>669</v>
      </c>
      <c r="O779" t="str">
        <f>TEXT(orders[[#This Row],[OrderDate]],"mmm")</f>
        <v>May</v>
      </c>
      <c r="P779">
        <f>MONTH(orders[[#This Row],[OrderDate]])</f>
        <v>5</v>
      </c>
      <c r="Q779">
        <f>YEAR(orders[[#This Row],[OrderDate]])</f>
        <v>1996</v>
      </c>
    </row>
    <row r="780" spans="1:17" x14ac:dyDescent="0.3">
      <c r="A780">
        <v>11026</v>
      </c>
      <c r="B780" t="s">
        <v>236</v>
      </c>
      <c r="C780">
        <v>4</v>
      </c>
      <c r="D780" s="2">
        <v>35200</v>
      </c>
      <c r="E780" s="2">
        <v>35228</v>
      </c>
      <c r="F780" s="1">
        <v>35213</v>
      </c>
      <c r="G780">
        <v>1</v>
      </c>
      <c r="H780">
        <v>47.09</v>
      </c>
      <c r="I780" t="s">
        <v>237</v>
      </c>
      <c r="J780" t="s">
        <v>239</v>
      </c>
      <c r="K780" t="s">
        <v>240</v>
      </c>
      <c r="L780" t="s">
        <v>45</v>
      </c>
      <c r="M780" t="s">
        <v>241</v>
      </c>
      <c r="N780" t="s">
        <v>242</v>
      </c>
      <c r="O780" t="str">
        <f>TEXT(orders[[#This Row],[OrderDate]],"mmm")</f>
        <v>May</v>
      </c>
      <c r="P780">
        <f>MONTH(orders[[#This Row],[OrderDate]])</f>
        <v>5</v>
      </c>
      <c r="Q780">
        <f>YEAR(orders[[#This Row],[OrderDate]])</f>
        <v>1996</v>
      </c>
    </row>
    <row r="781" spans="1:17" x14ac:dyDescent="0.3">
      <c r="A781">
        <v>11027</v>
      </c>
      <c r="B781" t="s">
        <v>112</v>
      </c>
      <c r="C781">
        <v>1</v>
      </c>
      <c r="D781" s="2">
        <v>35201</v>
      </c>
      <c r="E781" s="2">
        <v>35229</v>
      </c>
      <c r="F781" s="1">
        <v>35205</v>
      </c>
      <c r="G781">
        <v>1</v>
      </c>
      <c r="H781">
        <v>52.52</v>
      </c>
      <c r="I781" t="s">
        <v>113</v>
      </c>
      <c r="J781" t="s">
        <v>116</v>
      </c>
      <c r="K781" t="s">
        <v>117</v>
      </c>
      <c r="L781" t="s">
        <v>118</v>
      </c>
      <c r="M781" t="s">
        <v>119</v>
      </c>
      <c r="N781" t="s">
        <v>120</v>
      </c>
      <c r="O781" t="str">
        <f>TEXT(orders[[#This Row],[OrderDate]],"mmm")</f>
        <v>May</v>
      </c>
      <c r="P781">
        <f>MONTH(orders[[#This Row],[OrderDate]])</f>
        <v>5</v>
      </c>
      <c r="Q781">
        <f>YEAR(orders[[#This Row],[OrderDate]])</f>
        <v>1996</v>
      </c>
    </row>
    <row r="782" spans="1:17" x14ac:dyDescent="0.3">
      <c r="A782">
        <v>11028</v>
      </c>
      <c r="B782" t="s">
        <v>330</v>
      </c>
      <c r="C782">
        <v>2</v>
      </c>
      <c r="D782" s="2">
        <v>35201</v>
      </c>
      <c r="E782" s="2">
        <v>35229</v>
      </c>
      <c r="F782" s="1">
        <v>35207</v>
      </c>
      <c r="G782">
        <v>1</v>
      </c>
      <c r="H782">
        <v>29.59</v>
      </c>
      <c r="I782" t="s">
        <v>331</v>
      </c>
      <c r="J782" t="s">
        <v>333</v>
      </c>
      <c r="K782" t="s">
        <v>334</v>
      </c>
      <c r="L782" t="s">
        <v>45</v>
      </c>
      <c r="M782" t="s">
        <v>335</v>
      </c>
      <c r="N782" t="s">
        <v>47</v>
      </c>
      <c r="O782" t="str">
        <f>TEXT(orders[[#This Row],[OrderDate]],"mmm")</f>
        <v>May</v>
      </c>
      <c r="P782">
        <f>MONTH(orders[[#This Row],[OrderDate]])</f>
        <v>5</v>
      </c>
      <c r="Q782">
        <f>YEAR(orders[[#This Row],[OrderDate]])</f>
        <v>1996</v>
      </c>
    </row>
    <row r="783" spans="1:17" x14ac:dyDescent="0.3">
      <c r="A783">
        <v>11029</v>
      </c>
      <c r="B783" t="s">
        <v>143</v>
      </c>
      <c r="C783">
        <v>4</v>
      </c>
      <c r="D783" s="2">
        <v>35201</v>
      </c>
      <c r="E783" s="2">
        <v>35229</v>
      </c>
      <c r="F783" s="1">
        <v>35212</v>
      </c>
      <c r="G783">
        <v>1</v>
      </c>
      <c r="H783">
        <v>47.84</v>
      </c>
      <c r="I783" t="s">
        <v>144</v>
      </c>
      <c r="J783" t="s">
        <v>790</v>
      </c>
      <c r="K783" t="s">
        <v>147</v>
      </c>
      <c r="L783" t="s">
        <v>45</v>
      </c>
      <c r="M783" t="s">
        <v>148</v>
      </c>
      <c r="N783" t="s">
        <v>149</v>
      </c>
      <c r="O783" t="str">
        <f>TEXT(orders[[#This Row],[OrderDate]],"mmm")</f>
        <v>May</v>
      </c>
      <c r="P783">
        <f>MONTH(orders[[#This Row],[OrderDate]])</f>
        <v>5</v>
      </c>
      <c r="Q783">
        <f>YEAR(orders[[#This Row],[OrderDate]])</f>
        <v>1996</v>
      </c>
    </row>
    <row r="784" spans="1:17" x14ac:dyDescent="0.3">
      <c r="A784">
        <v>11030</v>
      </c>
      <c r="B784" t="s">
        <v>553</v>
      </c>
      <c r="C784">
        <v>7</v>
      </c>
      <c r="D784" s="2">
        <v>35202</v>
      </c>
      <c r="E784" s="2">
        <v>35230</v>
      </c>
      <c r="F784" s="1">
        <v>35212</v>
      </c>
      <c r="G784">
        <v>2</v>
      </c>
      <c r="H784">
        <v>830.75</v>
      </c>
      <c r="I784" t="s">
        <v>554</v>
      </c>
      <c r="J784" t="s">
        <v>556</v>
      </c>
      <c r="K784" t="s">
        <v>557</v>
      </c>
      <c r="L784" t="s">
        <v>558</v>
      </c>
      <c r="M784" t="s">
        <v>559</v>
      </c>
      <c r="N784" t="s">
        <v>280</v>
      </c>
      <c r="O784" t="str">
        <f>TEXT(orders[[#This Row],[OrderDate]],"mmm")</f>
        <v>May</v>
      </c>
      <c r="P784">
        <f>MONTH(orders[[#This Row],[OrderDate]])</f>
        <v>5</v>
      </c>
      <c r="Q784">
        <f>YEAR(orders[[#This Row],[OrderDate]])</f>
        <v>1996</v>
      </c>
    </row>
    <row r="785" spans="1:17" x14ac:dyDescent="0.3">
      <c r="A785">
        <v>11031</v>
      </c>
      <c r="B785" t="s">
        <v>553</v>
      </c>
      <c r="C785">
        <v>6</v>
      </c>
      <c r="D785" s="2">
        <v>35202</v>
      </c>
      <c r="E785" s="2">
        <v>35230</v>
      </c>
      <c r="F785" s="1">
        <v>35209</v>
      </c>
      <c r="G785">
        <v>2</v>
      </c>
      <c r="H785">
        <v>227.22</v>
      </c>
      <c r="I785" t="s">
        <v>554</v>
      </c>
      <c r="J785" t="s">
        <v>556</v>
      </c>
      <c r="K785" t="s">
        <v>557</v>
      </c>
      <c r="L785" t="s">
        <v>558</v>
      </c>
      <c r="M785" t="s">
        <v>559</v>
      </c>
      <c r="N785" t="s">
        <v>280</v>
      </c>
      <c r="O785" t="str">
        <f>TEXT(orders[[#This Row],[OrderDate]],"mmm")</f>
        <v>May</v>
      </c>
      <c r="P785">
        <f>MONTH(orders[[#This Row],[OrderDate]])</f>
        <v>5</v>
      </c>
      <c r="Q785">
        <f>YEAR(orders[[#This Row],[OrderDate]])</f>
        <v>1996</v>
      </c>
    </row>
    <row r="786" spans="1:17" x14ac:dyDescent="0.3">
      <c r="A786">
        <v>11032</v>
      </c>
      <c r="B786" t="s">
        <v>678</v>
      </c>
      <c r="C786">
        <v>2</v>
      </c>
      <c r="D786" s="2">
        <v>35202</v>
      </c>
      <c r="E786" s="2">
        <v>35230</v>
      </c>
      <c r="F786" s="1">
        <v>35208</v>
      </c>
      <c r="G786">
        <v>3</v>
      </c>
      <c r="H786">
        <v>606.19000000000005</v>
      </c>
      <c r="I786" t="s">
        <v>679</v>
      </c>
      <c r="J786" t="s">
        <v>793</v>
      </c>
      <c r="K786" t="s">
        <v>682</v>
      </c>
      <c r="L786" t="s">
        <v>363</v>
      </c>
      <c r="M786" t="s">
        <v>794</v>
      </c>
      <c r="N786" t="s">
        <v>280</v>
      </c>
      <c r="O786" t="str">
        <f>TEXT(orders[[#This Row],[OrderDate]],"mmm")</f>
        <v>May</v>
      </c>
      <c r="P786">
        <f>MONTH(orders[[#This Row],[OrderDate]])</f>
        <v>5</v>
      </c>
      <c r="Q786">
        <f>YEAR(orders[[#This Row],[OrderDate]])</f>
        <v>1996</v>
      </c>
    </row>
    <row r="787" spans="1:17" x14ac:dyDescent="0.3">
      <c r="A787">
        <v>11033</v>
      </c>
      <c r="B787" t="s">
        <v>532</v>
      </c>
      <c r="C787">
        <v>7</v>
      </c>
      <c r="D787" s="2">
        <v>35202</v>
      </c>
      <c r="E787" s="2">
        <v>35230</v>
      </c>
      <c r="F787" s="1">
        <v>35208</v>
      </c>
      <c r="G787">
        <v>3</v>
      </c>
      <c r="H787">
        <v>84.74</v>
      </c>
      <c r="I787" t="s">
        <v>533</v>
      </c>
      <c r="J787" t="s">
        <v>791</v>
      </c>
      <c r="K787" t="s">
        <v>536</v>
      </c>
      <c r="L787" t="s">
        <v>45</v>
      </c>
      <c r="M787" t="s">
        <v>792</v>
      </c>
      <c r="N787" t="s">
        <v>149</v>
      </c>
      <c r="O787" t="str">
        <f>TEXT(orders[[#This Row],[OrderDate]],"mmm")</f>
        <v>May</v>
      </c>
      <c r="P787">
        <f>MONTH(orders[[#This Row],[OrderDate]])</f>
        <v>5</v>
      </c>
      <c r="Q787">
        <f>YEAR(orders[[#This Row],[OrderDate]])</f>
        <v>1996</v>
      </c>
    </row>
    <row r="788" spans="1:17" x14ac:dyDescent="0.3">
      <c r="A788">
        <v>11034</v>
      </c>
      <c r="B788" t="s">
        <v>445</v>
      </c>
      <c r="C788">
        <v>8</v>
      </c>
      <c r="D788" s="2">
        <v>35205</v>
      </c>
      <c r="E788" s="2">
        <v>35247</v>
      </c>
      <c r="F788" s="1">
        <v>35212</v>
      </c>
      <c r="G788">
        <v>1</v>
      </c>
      <c r="H788">
        <v>40.32</v>
      </c>
      <c r="I788" t="s">
        <v>446</v>
      </c>
      <c r="J788" t="s">
        <v>448</v>
      </c>
      <c r="K788" t="s">
        <v>449</v>
      </c>
      <c r="L788" t="s">
        <v>450</v>
      </c>
      <c r="M788" t="s">
        <v>451</v>
      </c>
      <c r="N788" t="s">
        <v>280</v>
      </c>
      <c r="O788" t="str">
        <f>TEXT(orders[[#This Row],[OrderDate]],"mmm")</f>
        <v>May</v>
      </c>
      <c r="P788">
        <f>MONTH(orders[[#This Row],[OrderDate]])</f>
        <v>5</v>
      </c>
      <c r="Q788">
        <f>YEAR(orders[[#This Row],[OrderDate]])</f>
        <v>1996</v>
      </c>
    </row>
    <row r="789" spans="1:17" x14ac:dyDescent="0.3">
      <c r="A789">
        <v>11035</v>
      </c>
      <c r="B789" t="s">
        <v>589</v>
      </c>
      <c r="C789">
        <v>2</v>
      </c>
      <c r="D789" s="2">
        <v>35205</v>
      </c>
      <c r="E789" s="2">
        <v>35233</v>
      </c>
      <c r="F789" s="1">
        <v>35209</v>
      </c>
      <c r="G789">
        <v>2</v>
      </c>
      <c r="H789">
        <v>0.17</v>
      </c>
      <c r="I789" t="s">
        <v>590</v>
      </c>
      <c r="J789" t="s">
        <v>592</v>
      </c>
      <c r="K789" t="s">
        <v>593</v>
      </c>
      <c r="L789" t="s">
        <v>45</v>
      </c>
      <c r="M789" t="s">
        <v>594</v>
      </c>
      <c r="N789" t="s">
        <v>417</v>
      </c>
      <c r="O789" t="str">
        <f>TEXT(orders[[#This Row],[OrderDate]],"mmm")</f>
        <v>May</v>
      </c>
      <c r="P789">
        <f>MONTH(orders[[#This Row],[OrderDate]])</f>
        <v>5</v>
      </c>
      <c r="Q789">
        <f>YEAR(orders[[#This Row],[OrderDate]])</f>
        <v>1996</v>
      </c>
    </row>
    <row r="790" spans="1:17" x14ac:dyDescent="0.3">
      <c r="A790">
        <v>11036</v>
      </c>
      <c r="B790" t="s">
        <v>167</v>
      </c>
      <c r="C790">
        <v>8</v>
      </c>
      <c r="D790" s="2">
        <v>35205</v>
      </c>
      <c r="E790" s="2">
        <v>35233</v>
      </c>
      <c r="F790" s="1">
        <v>35207</v>
      </c>
      <c r="G790">
        <v>3</v>
      </c>
      <c r="H790">
        <v>149.47</v>
      </c>
      <c r="I790" t="s">
        <v>168</v>
      </c>
      <c r="J790" t="s">
        <v>170</v>
      </c>
      <c r="K790" t="s">
        <v>171</v>
      </c>
      <c r="L790" t="s">
        <v>45</v>
      </c>
      <c r="M790" t="s">
        <v>172</v>
      </c>
      <c r="N790" t="s">
        <v>47</v>
      </c>
      <c r="O790" t="str">
        <f>TEXT(orders[[#This Row],[OrderDate]],"mmm")</f>
        <v>May</v>
      </c>
      <c r="P790">
        <f>MONTH(orders[[#This Row],[OrderDate]])</f>
        <v>5</v>
      </c>
      <c r="Q790">
        <f>YEAR(orders[[#This Row],[OrderDate]])</f>
        <v>1996</v>
      </c>
    </row>
    <row r="791" spans="1:17" x14ac:dyDescent="0.3">
      <c r="A791">
        <v>11037</v>
      </c>
      <c r="B791" t="s">
        <v>259</v>
      </c>
      <c r="C791">
        <v>7</v>
      </c>
      <c r="D791" s="2">
        <v>35206</v>
      </c>
      <c r="E791" s="2">
        <v>35234</v>
      </c>
      <c r="F791" s="1">
        <v>35212</v>
      </c>
      <c r="G791">
        <v>1</v>
      </c>
      <c r="H791">
        <v>3.2</v>
      </c>
      <c r="I791" t="s">
        <v>260</v>
      </c>
      <c r="J791" t="s">
        <v>262</v>
      </c>
      <c r="K791" t="s">
        <v>263</v>
      </c>
      <c r="L791" t="s">
        <v>45</v>
      </c>
      <c r="M791" t="s">
        <v>264</v>
      </c>
      <c r="N791" t="s">
        <v>103</v>
      </c>
      <c r="O791" t="str">
        <f>TEXT(orders[[#This Row],[OrderDate]],"mmm")</f>
        <v>May</v>
      </c>
      <c r="P791">
        <f>MONTH(orders[[#This Row],[OrderDate]])</f>
        <v>5</v>
      </c>
      <c r="Q791">
        <f>YEAR(orders[[#This Row],[OrderDate]])</f>
        <v>1996</v>
      </c>
    </row>
    <row r="792" spans="1:17" x14ac:dyDescent="0.3">
      <c r="A792">
        <v>11038</v>
      </c>
      <c r="B792" t="s">
        <v>589</v>
      </c>
      <c r="C792">
        <v>1</v>
      </c>
      <c r="D792" s="2">
        <v>35206</v>
      </c>
      <c r="E792" s="2">
        <v>35234</v>
      </c>
      <c r="F792" s="1">
        <v>35215</v>
      </c>
      <c r="G792">
        <v>2</v>
      </c>
      <c r="H792">
        <v>29.59</v>
      </c>
      <c r="I792" t="s">
        <v>590</v>
      </c>
      <c r="J792" t="s">
        <v>592</v>
      </c>
      <c r="K792" t="s">
        <v>593</v>
      </c>
      <c r="L792" t="s">
        <v>45</v>
      </c>
      <c r="M792" t="s">
        <v>594</v>
      </c>
      <c r="N792" t="s">
        <v>417</v>
      </c>
      <c r="O792" t="str">
        <f>TEXT(orders[[#This Row],[OrderDate]],"mmm")</f>
        <v>May</v>
      </c>
      <c r="P792">
        <f>MONTH(orders[[#This Row],[OrderDate]])</f>
        <v>5</v>
      </c>
      <c r="Q792">
        <f>YEAR(orders[[#This Row],[OrderDate]])</f>
        <v>1996</v>
      </c>
    </row>
    <row r="793" spans="1:17" x14ac:dyDescent="0.3">
      <c r="A793">
        <v>11039</v>
      </c>
      <c r="B793" t="s">
        <v>389</v>
      </c>
      <c r="C793">
        <v>1</v>
      </c>
      <c r="D793" s="2">
        <v>35206</v>
      </c>
      <c r="E793" s="2">
        <v>35234</v>
      </c>
      <c r="F793" s="1"/>
      <c r="G793">
        <v>2</v>
      </c>
      <c r="H793">
        <v>65</v>
      </c>
      <c r="I793" t="s">
        <v>390</v>
      </c>
      <c r="J793" t="s">
        <v>392</v>
      </c>
      <c r="K793" t="s">
        <v>393</v>
      </c>
      <c r="L793" t="s">
        <v>394</v>
      </c>
      <c r="M793" t="s">
        <v>395</v>
      </c>
      <c r="N793" t="s">
        <v>289</v>
      </c>
      <c r="O793" t="str">
        <f>TEXT(orders[[#This Row],[OrderDate]],"mmm")</f>
        <v>May</v>
      </c>
      <c r="P793">
        <f>MONTH(orders[[#This Row],[OrderDate]])</f>
        <v>5</v>
      </c>
      <c r="Q793">
        <f>YEAR(orders[[#This Row],[OrderDate]])</f>
        <v>1996</v>
      </c>
    </row>
    <row r="794" spans="1:17" x14ac:dyDescent="0.3">
      <c r="A794">
        <v>11040</v>
      </c>
      <c r="B794" t="s">
        <v>273</v>
      </c>
      <c r="C794">
        <v>4</v>
      </c>
      <c r="D794" s="2">
        <v>35207</v>
      </c>
      <c r="E794" s="2">
        <v>35235</v>
      </c>
      <c r="F794" s="1"/>
      <c r="G794">
        <v>3</v>
      </c>
      <c r="H794">
        <v>18.84</v>
      </c>
      <c r="I794" t="s">
        <v>274</v>
      </c>
      <c r="J794" t="s">
        <v>276</v>
      </c>
      <c r="K794" t="s">
        <v>277</v>
      </c>
      <c r="L794" t="s">
        <v>278</v>
      </c>
      <c r="M794" t="s">
        <v>279</v>
      </c>
      <c r="N794" t="s">
        <v>280</v>
      </c>
      <c r="O794" t="str">
        <f>TEXT(orders[[#This Row],[OrderDate]],"mmm")</f>
        <v>May</v>
      </c>
      <c r="P794">
        <f>MONTH(orders[[#This Row],[OrderDate]])</f>
        <v>5</v>
      </c>
      <c r="Q794">
        <f>YEAR(orders[[#This Row],[OrderDate]])</f>
        <v>1996</v>
      </c>
    </row>
    <row r="795" spans="1:17" x14ac:dyDescent="0.3">
      <c r="A795">
        <v>11041</v>
      </c>
      <c r="B795" t="s">
        <v>143</v>
      </c>
      <c r="C795">
        <v>3</v>
      </c>
      <c r="D795" s="2">
        <v>35207</v>
      </c>
      <c r="E795" s="2">
        <v>35235</v>
      </c>
      <c r="F795" s="1">
        <v>35213</v>
      </c>
      <c r="G795">
        <v>2</v>
      </c>
      <c r="H795">
        <v>48.22</v>
      </c>
      <c r="I795" t="s">
        <v>144</v>
      </c>
      <c r="J795" t="s">
        <v>790</v>
      </c>
      <c r="K795" t="s">
        <v>147</v>
      </c>
      <c r="L795" t="s">
        <v>45</v>
      </c>
      <c r="M795" t="s">
        <v>148</v>
      </c>
      <c r="N795" t="s">
        <v>149</v>
      </c>
      <c r="O795" t="str">
        <f>TEXT(orders[[#This Row],[OrderDate]],"mmm")</f>
        <v>May</v>
      </c>
      <c r="P795">
        <f>MONTH(orders[[#This Row],[OrderDate]])</f>
        <v>5</v>
      </c>
      <c r="Q795">
        <f>YEAR(orders[[#This Row],[OrderDate]])</f>
        <v>1996</v>
      </c>
    </row>
    <row r="796" spans="1:17" x14ac:dyDescent="0.3">
      <c r="A796">
        <v>11042</v>
      </c>
      <c r="B796" t="s">
        <v>151</v>
      </c>
      <c r="C796">
        <v>2</v>
      </c>
      <c r="D796" s="2">
        <v>35207</v>
      </c>
      <c r="E796" s="2">
        <v>35221</v>
      </c>
      <c r="F796" s="1">
        <v>35216</v>
      </c>
      <c r="G796">
        <v>1</v>
      </c>
      <c r="H796">
        <v>29.99</v>
      </c>
      <c r="I796" t="s">
        <v>152</v>
      </c>
      <c r="J796" t="s">
        <v>155</v>
      </c>
      <c r="K796" t="s">
        <v>156</v>
      </c>
      <c r="L796" t="s">
        <v>157</v>
      </c>
      <c r="M796" t="s">
        <v>158</v>
      </c>
      <c r="N796" t="s">
        <v>159</v>
      </c>
      <c r="O796" t="str">
        <f>TEXT(orders[[#This Row],[OrderDate]],"mmm")</f>
        <v>May</v>
      </c>
      <c r="P796">
        <f>MONTH(orders[[#This Row],[OrderDate]])</f>
        <v>5</v>
      </c>
      <c r="Q796">
        <f>YEAR(orders[[#This Row],[OrderDate]])</f>
        <v>1996</v>
      </c>
    </row>
    <row r="797" spans="1:17" x14ac:dyDescent="0.3">
      <c r="A797">
        <v>11043</v>
      </c>
      <c r="B797" t="s">
        <v>575</v>
      </c>
      <c r="C797">
        <v>5</v>
      </c>
      <c r="D797" s="2">
        <v>35207</v>
      </c>
      <c r="E797" s="2">
        <v>35235</v>
      </c>
      <c r="F797" s="1">
        <v>35214</v>
      </c>
      <c r="G797">
        <v>2</v>
      </c>
      <c r="H797">
        <v>8.8000000000000007</v>
      </c>
      <c r="I797" t="s">
        <v>576</v>
      </c>
      <c r="J797" t="s">
        <v>578</v>
      </c>
      <c r="K797" t="s">
        <v>464</v>
      </c>
      <c r="L797" t="s">
        <v>45</v>
      </c>
      <c r="M797" t="s">
        <v>579</v>
      </c>
      <c r="N797" t="s">
        <v>95</v>
      </c>
      <c r="O797" t="str">
        <f>TEXT(orders[[#This Row],[OrderDate]],"mmm")</f>
        <v>May</v>
      </c>
      <c r="P797">
        <f>MONTH(orders[[#This Row],[OrderDate]])</f>
        <v>5</v>
      </c>
      <c r="Q797">
        <f>YEAR(orders[[#This Row],[OrderDate]])</f>
        <v>1996</v>
      </c>
    </row>
    <row r="798" spans="1:17" x14ac:dyDescent="0.3">
      <c r="A798">
        <v>11044</v>
      </c>
      <c r="B798" t="s">
        <v>693</v>
      </c>
      <c r="C798">
        <v>4</v>
      </c>
      <c r="D798" s="2">
        <v>35208</v>
      </c>
      <c r="E798" s="2">
        <v>35236</v>
      </c>
      <c r="F798" s="1">
        <v>35216</v>
      </c>
      <c r="G798">
        <v>1</v>
      </c>
      <c r="H798">
        <v>8.7200000000000006</v>
      </c>
      <c r="I798" t="s">
        <v>801</v>
      </c>
      <c r="J798" t="s">
        <v>696</v>
      </c>
      <c r="K798" t="s">
        <v>697</v>
      </c>
      <c r="L798" t="s">
        <v>45</v>
      </c>
      <c r="M798" t="s">
        <v>698</v>
      </c>
      <c r="N798" t="s">
        <v>699</v>
      </c>
      <c r="O798" t="str">
        <f>TEXT(orders[[#This Row],[OrderDate]],"mmm")</f>
        <v>May</v>
      </c>
      <c r="P798">
        <f>MONTH(orders[[#This Row],[OrderDate]])</f>
        <v>5</v>
      </c>
      <c r="Q798">
        <f>YEAR(orders[[#This Row],[OrderDate]])</f>
        <v>1996</v>
      </c>
    </row>
    <row r="799" spans="1:17" x14ac:dyDescent="0.3">
      <c r="A799">
        <v>11045</v>
      </c>
      <c r="B799" t="s">
        <v>112</v>
      </c>
      <c r="C799">
        <v>6</v>
      </c>
      <c r="D799" s="2">
        <v>35208</v>
      </c>
      <c r="E799" s="2">
        <v>35236</v>
      </c>
      <c r="F799" s="1"/>
      <c r="G799">
        <v>2</v>
      </c>
      <c r="H799">
        <v>70.58</v>
      </c>
      <c r="I799" t="s">
        <v>113</v>
      </c>
      <c r="J799" t="s">
        <v>116</v>
      </c>
      <c r="K799" t="s">
        <v>117</v>
      </c>
      <c r="L799" t="s">
        <v>118</v>
      </c>
      <c r="M799" t="s">
        <v>119</v>
      </c>
      <c r="N799" t="s">
        <v>120</v>
      </c>
      <c r="O799" t="str">
        <f>TEXT(orders[[#This Row],[OrderDate]],"mmm")</f>
        <v>May</v>
      </c>
      <c r="P799">
        <f>MONTH(orders[[#This Row],[OrderDate]])</f>
        <v>5</v>
      </c>
      <c r="Q799">
        <f>YEAR(orders[[#This Row],[OrderDate]])</f>
        <v>1996</v>
      </c>
    </row>
    <row r="800" spans="1:17" x14ac:dyDescent="0.3">
      <c r="A800">
        <v>11046</v>
      </c>
      <c r="B800" t="s">
        <v>656</v>
      </c>
      <c r="C800">
        <v>8</v>
      </c>
      <c r="D800" s="2">
        <v>35208</v>
      </c>
      <c r="E800" s="2">
        <v>35236</v>
      </c>
      <c r="F800" s="1">
        <v>35209</v>
      </c>
      <c r="G800">
        <v>2</v>
      </c>
      <c r="H800">
        <v>71.64</v>
      </c>
      <c r="I800" t="s">
        <v>657</v>
      </c>
      <c r="J800" t="s">
        <v>659</v>
      </c>
      <c r="K800" t="s">
        <v>660</v>
      </c>
      <c r="L800" t="s">
        <v>45</v>
      </c>
      <c r="M800" t="s">
        <v>661</v>
      </c>
      <c r="N800" t="s">
        <v>47</v>
      </c>
      <c r="O800" t="str">
        <f>TEXT(orders[[#This Row],[OrderDate]],"mmm")</f>
        <v>May</v>
      </c>
      <c r="P800">
        <f>MONTH(orders[[#This Row],[OrderDate]])</f>
        <v>5</v>
      </c>
      <c r="Q800">
        <f>YEAR(orders[[#This Row],[OrderDate]])</f>
        <v>1996</v>
      </c>
    </row>
    <row r="801" spans="1:17" x14ac:dyDescent="0.3">
      <c r="A801">
        <v>11047</v>
      </c>
      <c r="B801" t="s">
        <v>181</v>
      </c>
      <c r="C801">
        <v>7</v>
      </c>
      <c r="D801" s="2">
        <v>35209</v>
      </c>
      <c r="E801" s="2">
        <v>35237</v>
      </c>
      <c r="F801" s="1">
        <v>35216</v>
      </c>
      <c r="G801">
        <v>3</v>
      </c>
      <c r="H801">
        <v>46.62</v>
      </c>
      <c r="I801" t="s">
        <v>182</v>
      </c>
      <c r="J801" t="s">
        <v>184</v>
      </c>
      <c r="K801" t="s">
        <v>68</v>
      </c>
      <c r="L801" t="s">
        <v>45</v>
      </c>
      <c r="M801" t="s">
        <v>185</v>
      </c>
      <c r="N801" t="s">
        <v>70</v>
      </c>
      <c r="O801" t="str">
        <f>TEXT(orders[[#This Row],[OrderDate]],"mmm")</f>
        <v>May</v>
      </c>
      <c r="P801">
        <f>MONTH(orders[[#This Row],[OrderDate]])</f>
        <v>5</v>
      </c>
      <c r="Q801">
        <f>YEAR(orders[[#This Row],[OrderDate]])</f>
        <v>1996</v>
      </c>
    </row>
    <row r="802" spans="1:17" x14ac:dyDescent="0.3">
      <c r="A802">
        <v>11048</v>
      </c>
      <c r="B802" t="s">
        <v>112</v>
      </c>
      <c r="C802">
        <v>7</v>
      </c>
      <c r="D802" s="2">
        <v>35209</v>
      </c>
      <c r="E802" s="2">
        <v>35237</v>
      </c>
      <c r="F802" s="1">
        <v>35215</v>
      </c>
      <c r="G802">
        <v>3</v>
      </c>
      <c r="H802">
        <v>24.12</v>
      </c>
      <c r="I802" t="s">
        <v>113</v>
      </c>
      <c r="J802" t="s">
        <v>116</v>
      </c>
      <c r="K802" t="s">
        <v>117</v>
      </c>
      <c r="L802" t="s">
        <v>118</v>
      </c>
      <c r="M802" t="s">
        <v>119</v>
      </c>
      <c r="N802" t="s">
        <v>120</v>
      </c>
      <c r="O802" t="str">
        <f>TEXT(orders[[#This Row],[OrderDate]],"mmm")</f>
        <v>May</v>
      </c>
      <c r="P802">
        <f>MONTH(orders[[#This Row],[OrderDate]])</f>
        <v>5</v>
      </c>
      <c r="Q802">
        <f>YEAR(orders[[#This Row],[OrderDate]])</f>
        <v>1996</v>
      </c>
    </row>
    <row r="803" spans="1:17" x14ac:dyDescent="0.3">
      <c r="A803">
        <v>11049</v>
      </c>
      <c r="B803" t="s">
        <v>266</v>
      </c>
      <c r="C803">
        <v>3</v>
      </c>
      <c r="D803" s="2">
        <v>35209</v>
      </c>
      <c r="E803" s="2">
        <v>35237</v>
      </c>
      <c r="F803" s="1">
        <v>35219</v>
      </c>
      <c r="G803">
        <v>1</v>
      </c>
      <c r="H803">
        <v>8.34</v>
      </c>
      <c r="I803" t="s">
        <v>267</v>
      </c>
      <c r="J803" t="s">
        <v>269</v>
      </c>
      <c r="K803" t="s">
        <v>270</v>
      </c>
      <c r="L803" t="s">
        <v>157</v>
      </c>
      <c r="M803" t="s">
        <v>271</v>
      </c>
      <c r="N803" t="s">
        <v>159</v>
      </c>
      <c r="O803" t="str">
        <f>TEXT(orders[[#This Row],[OrderDate]],"mmm")</f>
        <v>May</v>
      </c>
      <c r="P803">
        <f>MONTH(orders[[#This Row],[OrderDate]])</f>
        <v>5</v>
      </c>
      <c r="Q803">
        <f>YEAR(orders[[#This Row],[OrderDate]])</f>
        <v>1996</v>
      </c>
    </row>
    <row r="804" spans="1:17" x14ac:dyDescent="0.3">
      <c r="A804">
        <v>11050</v>
      </c>
      <c r="B804" t="s">
        <v>217</v>
      </c>
      <c r="C804">
        <v>8</v>
      </c>
      <c r="D804" s="2">
        <v>35212</v>
      </c>
      <c r="E804" s="2">
        <v>35240</v>
      </c>
      <c r="F804" s="1">
        <v>35220</v>
      </c>
      <c r="G804">
        <v>2</v>
      </c>
      <c r="H804">
        <v>59.41</v>
      </c>
      <c r="I804" t="s">
        <v>218</v>
      </c>
      <c r="J804" t="s">
        <v>220</v>
      </c>
      <c r="K804" t="s">
        <v>221</v>
      </c>
      <c r="L804" t="s">
        <v>45</v>
      </c>
      <c r="M804" t="s">
        <v>222</v>
      </c>
      <c r="N804" t="s">
        <v>79</v>
      </c>
      <c r="O804" t="str">
        <f>TEXT(orders[[#This Row],[OrderDate]],"mmm")</f>
        <v>May</v>
      </c>
      <c r="P804">
        <f>MONTH(orders[[#This Row],[OrderDate]])</f>
        <v>5</v>
      </c>
      <c r="Q804">
        <f>YEAR(orders[[#This Row],[OrderDate]])</f>
        <v>1996</v>
      </c>
    </row>
    <row r="805" spans="1:17" x14ac:dyDescent="0.3">
      <c r="A805">
        <v>11051</v>
      </c>
      <c r="B805" t="s">
        <v>344</v>
      </c>
      <c r="C805">
        <v>7</v>
      </c>
      <c r="D805" s="2">
        <v>35212</v>
      </c>
      <c r="E805" s="2">
        <v>35240</v>
      </c>
      <c r="F805" s="1"/>
      <c r="G805">
        <v>3</v>
      </c>
      <c r="H805">
        <v>2.79</v>
      </c>
      <c r="I805" t="s">
        <v>345</v>
      </c>
      <c r="J805" t="s">
        <v>347</v>
      </c>
      <c r="K805" t="s">
        <v>348</v>
      </c>
      <c r="L805" t="s">
        <v>45</v>
      </c>
      <c r="M805" t="s">
        <v>349</v>
      </c>
      <c r="N805" t="s">
        <v>95</v>
      </c>
      <c r="O805" t="str">
        <f>TEXT(orders[[#This Row],[OrderDate]],"mmm")</f>
        <v>May</v>
      </c>
      <c r="P805">
        <f>MONTH(orders[[#This Row],[OrderDate]])</f>
        <v>5</v>
      </c>
      <c r="Q805">
        <f>YEAR(orders[[#This Row],[OrderDate]])</f>
        <v>1996</v>
      </c>
    </row>
    <row r="806" spans="1:17" x14ac:dyDescent="0.3">
      <c r="A806">
        <v>11052</v>
      </c>
      <c r="B806" t="s">
        <v>291</v>
      </c>
      <c r="C806">
        <v>3</v>
      </c>
      <c r="D806" s="2">
        <v>35212</v>
      </c>
      <c r="E806" s="2">
        <v>35240</v>
      </c>
      <c r="F806" s="1">
        <v>35216</v>
      </c>
      <c r="G806">
        <v>1</v>
      </c>
      <c r="H806">
        <v>67.260000000000005</v>
      </c>
      <c r="I806" t="s">
        <v>292</v>
      </c>
      <c r="J806" t="s">
        <v>294</v>
      </c>
      <c r="K806" t="s">
        <v>295</v>
      </c>
      <c r="L806" t="s">
        <v>296</v>
      </c>
      <c r="M806" t="s">
        <v>297</v>
      </c>
      <c r="N806" t="s">
        <v>159</v>
      </c>
      <c r="O806" t="str">
        <f>TEXT(orders[[#This Row],[OrderDate]],"mmm")</f>
        <v>May</v>
      </c>
      <c r="P806">
        <f>MONTH(orders[[#This Row],[OrderDate]])</f>
        <v>5</v>
      </c>
      <c r="Q806">
        <f>YEAR(orders[[#This Row],[OrderDate]])</f>
        <v>1996</v>
      </c>
    </row>
    <row r="807" spans="1:17" x14ac:dyDescent="0.3">
      <c r="A807">
        <v>11053</v>
      </c>
      <c r="B807" t="s">
        <v>473</v>
      </c>
      <c r="C807">
        <v>2</v>
      </c>
      <c r="D807" s="2">
        <v>35212</v>
      </c>
      <c r="E807" s="2">
        <v>35240</v>
      </c>
      <c r="F807" s="1">
        <v>35214</v>
      </c>
      <c r="G807">
        <v>2</v>
      </c>
      <c r="H807">
        <v>53.05</v>
      </c>
      <c r="I807" t="s">
        <v>474</v>
      </c>
      <c r="J807" t="s">
        <v>476</v>
      </c>
      <c r="K807" t="s">
        <v>477</v>
      </c>
      <c r="L807" t="s">
        <v>45</v>
      </c>
      <c r="M807" t="s">
        <v>478</v>
      </c>
      <c r="N807" t="s">
        <v>194</v>
      </c>
      <c r="O807" t="str">
        <f>TEXT(orders[[#This Row],[OrderDate]],"mmm")</f>
        <v>May</v>
      </c>
      <c r="P807">
        <f>MONTH(orders[[#This Row],[OrderDate]])</f>
        <v>5</v>
      </c>
      <c r="Q807">
        <f>YEAR(orders[[#This Row],[OrderDate]])</f>
        <v>1996</v>
      </c>
    </row>
    <row r="808" spans="1:17" x14ac:dyDescent="0.3">
      <c r="A808">
        <v>11054</v>
      </c>
      <c r="B808" t="s">
        <v>128</v>
      </c>
      <c r="C808">
        <v>8</v>
      </c>
      <c r="D808" s="2">
        <v>35213</v>
      </c>
      <c r="E808" s="2">
        <v>35241</v>
      </c>
      <c r="F808" s="1"/>
      <c r="G808">
        <v>1</v>
      </c>
      <c r="H808">
        <v>0.33</v>
      </c>
      <c r="I808" t="s">
        <v>129</v>
      </c>
      <c r="J808" t="s">
        <v>132</v>
      </c>
      <c r="K808" t="s">
        <v>133</v>
      </c>
      <c r="L808" t="s">
        <v>45</v>
      </c>
      <c r="M808" t="s">
        <v>134</v>
      </c>
      <c r="N808" t="s">
        <v>135</v>
      </c>
      <c r="O808" t="str">
        <f>TEXT(orders[[#This Row],[OrderDate]],"mmm")</f>
        <v>May</v>
      </c>
      <c r="P808">
        <f>MONTH(orders[[#This Row],[OrderDate]])</f>
        <v>5</v>
      </c>
      <c r="Q808">
        <f>YEAR(orders[[#This Row],[OrderDate]])</f>
        <v>1996</v>
      </c>
    </row>
    <row r="809" spans="1:17" x14ac:dyDescent="0.3">
      <c r="A809">
        <v>11055</v>
      </c>
      <c r="B809" t="s">
        <v>299</v>
      </c>
      <c r="C809">
        <v>7</v>
      </c>
      <c r="D809" s="2">
        <v>35213</v>
      </c>
      <c r="E809" s="2">
        <v>35241</v>
      </c>
      <c r="F809" s="1">
        <v>35220</v>
      </c>
      <c r="G809">
        <v>2</v>
      </c>
      <c r="H809">
        <v>120.92</v>
      </c>
      <c r="I809" t="s">
        <v>300</v>
      </c>
      <c r="J809" t="s">
        <v>302</v>
      </c>
      <c r="K809" t="s">
        <v>303</v>
      </c>
      <c r="L809" t="s">
        <v>304</v>
      </c>
      <c r="M809" t="s">
        <v>305</v>
      </c>
      <c r="N809" t="s">
        <v>289</v>
      </c>
      <c r="O809" t="str">
        <f>TEXT(orders[[#This Row],[OrderDate]],"mmm")</f>
        <v>May</v>
      </c>
      <c r="P809">
        <f>MONTH(orders[[#This Row],[OrderDate]])</f>
        <v>5</v>
      </c>
      <c r="Q809">
        <f>YEAR(orders[[#This Row],[OrderDate]])</f>
        <v>1996</v>
      </c>
    </row>
    <row r="810" spans="1:17" x14ac:dyDescent="0.3">
      <c r="A810">
        <v>11056</v>
      </c>
      <c r="B810" t="s">
        <v>181</v>
      </c>
      <c r="C810">
        <v>8</v>
      </c>
      <c r="D810" s="2">
        <v>35213</v>
      </c>
      <c r="E810" s="2">
        <v>35227</v>
      </c>
      <c r="F810" s="1">
        <v>35216</v>
      </c>
      <c r="G810">
        <v>2</v>
      </c>
      <c r="H810">
        <v>278.95999999999998</v>
      </c>
      <c r="I810" t="s">
        <v>182</v>
      </c>
      <c r="J810" t="s">
        <v>184</v>
      </c>
      <c r="K810" t="s">
        <v>68</v>
      </c>
      <c r="L810" t="s">
        <v>45</v>
      </c>
      <c r="M810" t="s">
        <v>185</v>
      </c>
      <c r="N810" t="s">
        <v>70</v>
      </c>
      <c r="O810" t="str">
        <f>TEXT(orders[[#This Row],[OrderDate]],"mmm")</f>
        <v>May</v>
      </c>
      <c r="P810">
        <f>MONTH(orders[[#This Row],[OrderDate]])</f>
        <v>5</v>
      </c>
      <c r="Q810">
        <f>YEAR(orders[[#This Row],[OrderDate]])</f>
        <v>1996</v>
      </c>
    </row>
    <row r="811" spans="1:17" x14ac:dyDescent="0.3">
      <c r="A811">
        <v>11057</v>
      </c>
      <c r="B811" t="s">
        <v>434</v>
      </c>
      <c r="C811">
        <v>3</v>
      </c>
      <c r="D811" s="2">
        <v>35214</v>
      </c>
      <c r="E811" s="2">
        <v>35242</v>
      </c>
      <c r="F811" s="1">
        <v>35216</v>
      </c>
      <c r="G811">
        <v>3</v>
      </c>
      <c r="H811">
        <v>4.13</v>
      </c>
      <c r="I811" t="s">
        <v>435</v>
      </c>
      <c r="J811" t="s">
        <v>437</v>
      </c>
      <c r="K811" t="s">
        <v>68</v>
      </c>
      <c r="L811" t="s">
        <v>45</v>
      </c>
      <c r="M811" t="s">
        <v>438</v>
      </c>
      <c r="N811" t="s">
        <v>70</v>
      </c>
      <c r="O811" t="str">
        <f>TEXT(orders[[#This Row],[OrderDate]],"mmm")</f>
        <v>May</v>
      </c>
      <c r="P811">
        <f>MONTH(orders[[#This Row],[OrderDate]])</f>
        <v>5</v>
      </c>
      <c r="Q811">
        <f>YEAR(orders[[#This Row],[OrderDate]])</f>
        <v>1996</v>
      </c>
    </row>
    <row r="812" spans="1:17" x14ac:dyDescent="0.3">
      <c r="A812">
        <v>11058</v>
      </c>
      <c r="B812" t="s">
        <v>81</v>
      </c>
      <c r="C812">
        <v>9</v>
      </c>
      <c r="D812" s="2">
        <v>35214</v>
      </c>
      <c r="E812" s="2">
        <v>35242</v>
      </c>
      <c r="F812" s="1"/>
      <c r="G812">
        <v>3</v>
      </c>
      <c r="H812">
        <v>31.14</v>
      </c>
      <c r="I812" t="s">
        <v>82</v>
      </c>
      <c r="J812" t="s">
        <v>84</v>
      </c>
      <c r="K812" t="s">
        <v>85</v>
      </c>
      <c r="L812" t="s">
        <v>45</v>
      </c>
      <c r="M812" t="s">
        <v>86</v>
      </c>
      <c r="N812" t="s">
        <v>47</v>
      </c>
      <c r="O812" t="str">
        <f>TEXT(orders[[#This Row],[OrderDate]],"mmm")</f>
        <v>May</v>
      </c>
      <c r="P812">
        <f>MONTH(orders[[#This Row],[OrderDate]])</f>
        <v>5</v>
      </c>
      <c r="Q812">
        <f>YEAR(orders[[#This Row],[OrderDate]])</f>
        <v>1996</v>
      </c>
    </row>
    <row r="813" spans="1:17" x14ac:dyDescent="0.3">
      <c r="A813">
        <v>11059</v>
      </c>
      <c r="B813" t="s">
        <v>526</v>
      </c>
      <c r="C813">
        <v>2</v>
      </c>
      <c r="D813" s="2">
        <v>35214</v>
      </c>
      <c r="E813" s="2">
        <v>35256</v>
      </c>
      <c r="F813" s="1"/>
      <c r="G813">
        <v>2</v>
      </c>
      <c r="H813">
        <v>85.8</v>
      </c>
      <c r="I813" t="s">
        <v>527</v>
      </c>
      <c r="J813" t="s">
        <v>529</v>
      </c>
      <c r="K813" t="s">
        <v>295</v>
      </c>
      <c r="L813" t="s">
        <v>296</v>
      </c>
      <c r="M813" t="s">
        <v>530</v>
      </c>
      <c r="N813" t="s">
        <v>159</v>
      </c>
      <c r="O813" t="str">
        <f>TEXT(orders[[#This Row],[OrderDate]],"mmm")</f>
        <v>May</v>
      </c>
      <c r="P813">
        <f>MONTH(orders[[#This Row],[OrderDate]])</f>
        <v>5</v>
      </c>
      <c r="Q813">
        <f>YEAR(orders[[#This Row],[OrderDate]])</f>
        <v>1996</v>
      </c>
    </row>
    <row r="814" spans="1:17" x14ac:dyDescent="0.3">
      <c r="A814">
        <v>11060</v>
      </c>
      <c r="B814" t="s">
        <v>236</v>
      </c>
      <c r="C814">
        <v>2</v>
      </c>
      <c r="D814" s="2">
        <v>35215</v>
      </c>
      <c r="E814" s="2">
        <v>35243</v>
      </c>
      <c r="F814" s="1">
        <v>35219</v>
      </c>
      <c r="G814">
        <v>2</v>
      </c>
      <c r="H814">
        <v>10.98</v>
      </c>
      <c r="I814" t="s">
        <v>237</v>
      </c>
      <c r="J814" t="s">
        <v>239</v>
      </c>
      <c r="K814" t="s">
        <v>240</v>
      </c>
      <c r="L814" t="s">
        <v>45</v>
      </c>
      <c r="M814" t="s">
        <v>241</v>
      </c>
      <c r="N814" t="s">
        <v>242</v>
      </c>
      <c r="O814" t="str">
        <f>TEXT(orders[[#This Row],[OrderDate]],"mmm")</f>
        <v>May</v>
      </c>
      <c r="P814">
        <f>MONTH(orders[[#This Row],[OrderDate]])</f>
        <v>5</v>
      </c>
      <c r="Q814">
        <f>YEAR(orders[[#This Row],[OrderDate]])</f>
        <v>1996</v>
      </c>
    </row>
    <row r="815" spans="1:17" x14ac:dyDescent="0.3">
      <c r="A815">
        <v>11061</v>
      </c>
      <c r="B815" t="s">
        <v>273</v>
      </c>
      <c r="C815">
        <v>4</v>
      </c>
      <c r="D815" s="2">
        <v>35215</v>
      </c>
      <c r="E815" s="2">
        <v>35257</v>
      </c>
      <c r="F815" s="1"/>
      <c r="G815">
        <v>3</v>
      </c>
      <c r="H815">
        <v>14.01</v>
      </c>
      <c r="I815" t="s">
        <v>274</v>
      </c>
      <c r="J815" t="s">
        <v>276</v>
      </c>
      <c r="K815" t="s">
        <v>277</v>
      </c>
      <c r="L815" t="s">
        <v>278</v>
      </c>
      <c r="M815" t="s">
        <v>279</v>
      </c>
      <c r="N815" t="s">
        <v>280</v>
      </c>
      <c r="O815" t="str">
        <f>TEXT(orders[[#This Row],[OrderDate]],"mmm")</f>
        <v>May</v>
      </c>
      <c r="P815">
        <f>MONTH(orders[[#This Row],[OrderDate]])</f>
        <v>5</v>
      </c>
      <c r="Q815">
        <f>YEAR(orders[[#This Row],[OrderDate]])</f>
        <v>1996</v>
      </c>
    </row>
    <row r="816" spans="1:17" x14ac:dyDescent="0.3">
      <c r="A816">
        <v>11062</v>
      </c>
      <c r="B816" t="s">
        <v>519</v>
      </c>
      <c r="C816">
        <v>4</v>
      </c>
      <c r="D816" s="2">
        <v>35215</v>
      </c>
      <c r="E816" s="2">
        <v>35243</v>
      </c>
      <c r="F816" s="1"/>
      <c r="G816">
        <v>2</v>
      </c>
      <c r="H816">
        <v>29.93</v>
      </c>
      <c r="I816" t="s">
        <v>520</v>
      </c>
      <c r="J816" t="s">
        <v>522</v>
      </c>
      <c r="K816" t="s">
        <v>523</v>
      </c>
      <c r="L816" t="s">
        <v>45</v>
      </c>
      <c r="M816" t="s">
        <v>524</v>
      </c>
      <c r="N816" t="s">
        <v>242</v>
      </c>
      <c r="O816" t="str">
        <f>TEXT(orders[[#This Row],[OrderDate]],"mmm")</f>
        <v>May</v>
      </c>
      <c r="P816">
        <f>MONTH(orders[[#This Row],[OrderDate]])</f>
        <v>5</v>
      </c>
      <c r="Q816">
        <f>YEAR(orders[[#This Row],[OrderDate]])</f>
        <v>1996</v>
      </c>
    </row>
    <row r="817" spans="1:17" x14ac:dyDescent="0.3">
      <c r="A817">
        <v>11063</v>
      </c>
      <c r="B817" t="s">
        <v>314</v>
      </c>
      <c r="C817">
        <v>3</v>
      </c>
      <c r="D817" s="2">
        <v>35215</v>
      </c>
      <c r="E817" s="2">
        <v>35243</v>
      </c>
      <c r="F817" s="1">
        <v>35221</v>
      </c>
      <c r="G817">
        <v>2</v>
      </c>
      <c r="H817">
        <v>81.73</v>
      </c>
      <c r="I817" t="s">
        <v>315</v>
      </c>
      <c r="J817" t="s">
        <v>317</v>
      </c>
      <c r="K817" t="s">
        <v>318</v>
      </c>
      <c r="L817" t="s">
        <v>319</v>
      </c>
      <c r="M817" t="s">
        <v>45</v>
      </c>
      <c r="N817" t="s">
        <v>320</v>
      </c>
      <c r="O817" t="str">
        <f>TEXT(orders[[#This Row],[OrderDate]],"mmm")</f>
        <v>May</v>
      </c>
      <c r="P817">
        <f>MONTH(orders[[#This Row],[OrderDate]])</f>
        <v>5</v>
      </c>
      <c r="Q817">
        <f>YEAR(orders[[#This Row],[OrderDate]])</f>
        <v>1996</v>
      </c>
    </row>
    <row r="818" spans="1:17" x14ac:dyDescent="0.3">
      <c r="A818">
        <v>11064</v>
      </c>
      <c r="B818" t="s">
        <v>553</v>
      </c>
      <c r="C818">
        <v>1</v>
      </c>
      <c r="D818" s="2">
        <v>35216</v>
      </c>
      <c r="E818" s="2">
        <v>35244</v>
      </c>
      <c r="F818" s="1">
        <v>35219</v>
      </c>
      <c r="G818">
        <v>1</v>
      </c>
      <c r="H818">
        <v>30.09</v>
      </c>
      <c r="I818" t="s">
        <v>554</v>
      </c>
      <c r="J818" t="s">
        <v>556</v>
      </c>
      <c r="K818" t="s">
        <v>557</v>
      </c>
      <c r="L818" t="s">
        <v>558</v>
      </c>
      <c r="M818" t="s">
        <v>559</v>
      </c>
      <c r="N818" t="s">
        <v>280</v>
      </c>
      <c r="O818" t="str">
        <f>TEXT(orders[[#This Row],[OrderDate]],"mmm")</f>
        <v>May</v>
      </c>
      <c r="P818">
        <f>MONTH(orders[[#This Row],[OrderDate]])</f>
        <v>5</v>
      </c>
      <c r="Q818">
        <f>YEAR(orders[[#This Row],[OrderDate]])</f>
        <v>1996</v>
      </c>
    </row>
    <row r="819" spans="1:17" x14ac:dyDescent="0.3">
      <c r="A819">
        <v>11065</v>
      </c>
      <c r="B819" t="s">
        <v>381</v>
      </c>
      <c r="C819">
        <v>8</v>
      </c>
      <c r="D819" s="2">
        <v>35216</v>
      </c>
      <c r="E819" s="2">
        <v>35244</v>
      </c>
      <c r="F819" s="1"/>
      <c r="G819">
        <v>1</v>
      </c>
      <c r="H819">
        <v>12.91</v>
      </c>
      <c r="I819" t="s">
        <v>382</v>
      </c>
      <c r="J819" t="s">
        <v>384</v>
      </c>
      <c r="K819" t="s">
        <v>385</v>
      </c>
      <c r="L819" t="s">
        <v>386</v>
      </c>
      <c r="M819" t="s">
        <v>387</v>
      </c>
      <c r="N819" t="s">
        <v>289</v>
      </c>
      <c r="O819" t="str">
        <f>TEXT(orders[[#This Row],[OrderDate]],"mmm")</f>
        <v>May</v>
      </c>
      <c r="P819">
        <f>MONTH(orders[[#This Row],[OrderDate]])</f>
        <v>5</v>
      </c>
      <c r="Q819">
        <f>YEAR(orders[[#This Row],[OrderDate]])</f>
        <v>1996</v>
      </c>
    </row>
    <row r="820" spans="1:17" x14ac:dyDescent="0.3">
      <c r="A820">
        <v>11066</v>
      </c>
      <c r="B820" t="s">
        <v>678</v>
      </c>
      <c r="C820">
        <v>7</v>
      </c>
      <c r="D820" s="2">
        <v>35216</v>
      </c>
      <c r="E820" s="2">
        <v>35244</v>
      </c>
      <c r="F820" s="1">
        <v>35219</v>
      </c>
      <c r="G820">
        <v>2</v>
      </c>
      <c r="H820">
        <v>44.72</v>
      </c>
      <c r="I820" t="s">
        <v>679</v>
      </c>
      <c r="J820" t="s">
        <v>793</v>
      </c>
      <c r="K820" t="s">
        <v>682</v>
      </c>
      <c r="L820" t="s">
        <v>363</v>
      </c>
      <c r="M820" t="s">
        <v>794</v>
      </c>
      <c r="N820" t="s">
        <v>280</v>
      </c>
      <c r="O820" t="str">
        <f>TEXT(orders[[#This Row],[OrderDate]],"mmm")</f>
        <v>May</v>
      </c>
      <c r="P820">
        <f>MONTH(orders[[#This Row],[OrderDate]])</f>
        <v>5</v>
      </c>
      <c r="Q820">
        <f>YEAR(orders[[#This Row],[OrderDate]])</f>
        <v>1996</v>
      </c>
    </row>
    <row r="821" spans="1:17" x14ac:dyDescent="0.3">
      <c r="A821">
        <v>11067</v>
      </c>
      <c r="B821" t="s">
        <v>167</v>
      </c>
      <c r="C821">
        <v>1</v>
      </c>
      <c r="D821" s="2">
        <v>35219</v>
      </c>
      <c r="E821" s="2">
        <v>35233</v>
      </c>
      <c r="F821" s="1">
        <v>35221</v>
      </c>
      <c r="G821">
        <v>2</v>
      </c>
      <c r="H821">
        <v>7.98</v>
      </c>
      <c r="I821" t="s">
        <v>168</v>
      </c>
      <c r="J821" t="s">
        <v>170</v>
      </c>
      <c r="K821" t="s">
        <v>171</v>
      </c>
      <c r="L821" t="s">
        <v>45</v>
      </c>
      <c r="M821" t="s">
        <v>172</v>
      </c>
      <c r="N821" t="s">
        <v>47</v>
      </c>
      <c r="O821" t="str">
        <f>TEXT(orders[[#This Row],[OrderDate]],"mmm")</f>
        <v>Jun</v>
      </c>
      <c r="P821">
        <f>MONTH(orders[[#This Row],[OrderDate]])</f>
        <v>6</v>
      </c>
      <c r="Q821">
        <f>YEAR(orders[[#This Row],[OrderDate]])</f>
        <v>1996</v>
      </c>
    </row>
    <row r="822" spans="1:17" x14ac:dyDescent="0.3">
      <c r="A822">
        <v>11068</v>
      </c>
      <c r="B822" t="s">
        <v>492</v>
      </c>
      <c r="C822">
        <v>8</v>
      </c>
      <c r="D822" s="2">
        <v>35219</v>
      </c>
      <c r="E822" s="2">
        <v>35247</v>
      </c>
      <c r="F822" s="1"/>
      <c r="G822">
        <v>2</v>
      </c>
      <c r="H822">
        <v>81.75</v>
      </c>
      <c r="I822" t="s">
        <v>493</v>
      </c>
      <c r="J822" t="s">
        <v>495</v>
      </c>
      <c r="K822" t="s">
        <v>156</v>
      </c>
      <c r="L822" t="s">
        <v>157</v>
      </c>
      <c r="M822" t="s">
        <v>496</v>
      </c>
      <c r="N822" t="s">
        <v>159</v>
      </c>
      <c r="O822" t="str">
        <f>TEXT(orders[[#This Row],[OrderDate]],"mmm")</f>
        <v>Jun</v>
      </c>
      <c r="P822">
        <f>MONTH(orders[[#This Row],[OrderDate]])</f>
        <v>6</v>
      </c>
      <c r="Q822">
        <f>YEAR(orders[[#This Row],[OrderDate]])</f>
        <v>1996</v>
      </c>
    </row>
    <row r="823" spans="1:17" x14ac:dyDescent="0.3">
      <c r="A823">
        <v>11069</v>
      </c>
      <c r="B823" t="s">
        <v>617</v>
      </c>
      <c r="C823">
        <v>1</v>
      </c>
      <c r="D823" s="2">
        <v>35219</v>
      </c>
      <c r="E823" s="2">
        <v>35247</v>
      </c>
      <c r="F823" s="1">
        <v>35221</v>
      </c>
      <c r="G823">
        <v>2</v>
      </c>
      <c r="H823">
        <v>15.67</v>
      </c>
      <c r="I823" t="s">
        <v>618</v>
      </c>
      <c r="J823" t="s">
        <v>620</v>
      </c>
      <c r="K823" t="s">
        <v>54</v>
      </c>
      <c r="L823" t="s">
        <v>45</v>
      </c>
      <c r="M823" t="s">
        <v>471</v>
      </c>
      <c r="N823" t="s">
        <v>56</v>
      </c>
      <c r="O823" t="str">
        <f>TEXT(orders[[#This Row],[OrderDate]],"mmm")</f>
        <v>Jun</v>
      </c>
      <c r="P823">
        <f>MONTH(orders[[#This Row],[OrderDate]])</f>
        <v>6</v>
      </c>
      <c r="Q823">
        <f>YEAR(orders[[#This Row],[OrderDate]])</f>
        <v>1996</v>
      </c>
    </row>
    <row r="824" spans="1:17" x14ac:dyDescent="0.3">
      <c r="A824">
        <v>11070</v>
      </c>
      <c r="B824" t="s">
        <v>366</v>
      </c>
      <c r="C824">
        <v>2</v>
      </c>
      <c r="D824" s="2">
        <v>35220</v>
      </c>
      <c r="E824" s="2">
        <v>35248</v>
      </c>
      <c r="F824" s="1"/>
      <c r="G824">
        <v>1</v>
      </c>
      <c r="H824">
        <v>136</v>
      </c>
      <c r="I824" t="s">
        <v>367</v>
      </c>
      <c r="J824" t="s">
        <v>369</v>
      </c>
      <c r="K824" t="s">
        <v>370</v>
      </c>
      <c r="L824" t="s">
        <v>45</v>
      </c>
      <c r="M824" t="s">
        <v>371</v>
      </c>
      <c r="N824" t="s">
        <v>47</v>
      </c>
      <c r="O824" t="str">
        <f>TEXT(orders[[#This Row],[OrderDate]],"mmm")</f>
        <v>Jun</v>
      </c>
      <c r="P824">
        <f>MONTH(orders[[#This Row],[OrderDate]])</f>
        <v>6</v>
      </c>
      <c r="Q824">
        <f>YEAR(orders[[#This Row],[OrderDate]])</f>
        <v>1996</v>
      </c>
    </row>
    <row r="825" spans="1:17" x14ac:dyDescent="0.3">
      <c r="A825">
        <v>11071</v>
      </c>
      <c r="B825" t="s">
        <v>381</v>
      </c>
      <c r="C825">
        <v>1</v>
      </c>
      <c r="D825" s="2">
        <v>35220</v>
      </c>
      <c r="E825" s="2">
        <v>35248</v>
      </c>
      <c r="F825" s="1"/>
      <c r="G825">
        <v>1</v>
      </c>
      <c r="H825">
        <v>0.93</v>
      </c>
      <c r="I825" t="s">
        <v>382</v>
      </c>
      <c r="J825" t="s">
        <v>384</v>
      </c>
      <c r="K825" t="s">
        <v>385</v>
      </c>
      <c r="L825" t="s">
        <v>386</v>
      </c>
      <c r="M825" t="s">
        <v>387</v>
      </c>
      <c r="N825" t="s">
        <v>289</v>
      </c>
      <c r="O825" t="str">
        <f>TEXT(orders[[#This Row],[OrderDate]],"mmm")</f>
        <v>Jun</v>
      </c>
      <c r="P825">
        <f>MONTH(orders[[#This Row],[OrderDate]])</f>
        <v>6</v>
      </c>
      <c r="Q825">
        <f>YEAR(orders[[#This Row],[OrderDate]])</f>
        <v>1996</v>
      </c>
    </row>
    <row r="826" spans="1:17" x14ac:dyDescent="0.3">
      <c r="A826">
        <v>11072</v>
      </c>
      <c r="B826" t="s">
        <v>187</v>
      </c>
      <c r="C826">
        <v>4</v>
      </c>
      <c r="D826" s="2">
        <v>35220</v>
      </c>
      <c r="E826" s="2">
        <v>35248</v>
      </c>
      <c r="F826" s="1"/>
      <c r="G826">
        <v>2</v>
      </c>
      <c r="H826">
        <v>258.64</v>
      </c>
      <c r="I826" t="s">
        <v>188</v>
      </c>
      <c r="J826" t="s">
        <v>191</v>
      </c>
      <c r="K826" t="s">
        <v>192</v>
      </c>
      <c r="L826" t="s">
        <v>45</v>
      </c>
      <c r="M826" t="s">
        <v>193</v>
      </c>
      <c r="N826" t="s">
        <v>194</v>
      </c>
      <c r="O826" t="str">
        <f>TEXT(orders[[#This Row],[OrderDate]],"mmm")</f>
        <v>Jun</v>
      </c>
      <c r="P826">
        <f>MONTH(orders[[#This Row],[OrderDate]])</f>
        <v>6</v>
      </c>
      <c r="Q826">
        <f>YEAR(orders[[#This Row],[OrderDate]])</f>
        <v>1996</v>
      </c>
    </row>
    <row r="827" spans="1:17" x14ac:dyDescent="0.3">
      <c r="A827">
        <v>11073</v>
      </c>
      <c r="B827" t="s">
        <v>467</v>
      </c>
      <c r="C827">
        <v>2</v>
      </c>
      <c r="D827" s="2">
        <v>35220</v>
      </c>
      <c r="E827" s="2">
        <v>35248</v>
      </c>
      <c r="F827" s="1"/>
      <c r="G827">
        <v>2</v>
      </c>
      <c r="H827">
        <v>24.95</v>
      </c>
      <c r="I827" t="s">
        <v>468</v>
      </c>
      <c r="J827" t="s">
        <v>470</v>
      </c>
      <c r="K827" t="s">
        <v>54</v>
      </c>
      <c r="L827" t="s">
        <v>45</v>
      </c>
      <c r="M827" t="s">
        <v>471</v>
      </c>
      <c r="N827" t="s">
        <v>56</v>
      </c>
      <c r="O827" t="str">
        <f>TEXT(orders[[#This Row],[OrderDate]],"mmm")</f>
        <v>Jun</v>
      </c>
      <c r="P827">
        <f>MONTH(orders[[#This Row],[OrderDate]])</f>
        <v>6</v>
      </c>
      <c r="Q827">
        <f>YEAR(orders[[#This Row],[OrderDate]])</f>
        <v>1996</v>
      </c>
    </row>
    <row r="828" spans="1:17" x14ac:dyDescent="0.3">
      <c r="A828">
        <v>11074</v>
      </c>
      <c r="B828" t="s">
        <v>567</v>
      </c>
      <c r="C828">
        <v>7</v>
      </c>
      <c r="D828" s="2">
        <v>35221</v>
      </c>
      <c r="E828" s="2">
        <v>35249</v>
      </c>
      <c r="F828" s="1"/>
      <c r="G828">
        <v>2</v>
      </c>
      <c r="H828">
        <v>18.440000000000001</v>
      </c>
      <c r="I828" t="s">
        <v>568</v>
      </c>
      <c r="J828" t="s">
        <v>570</v>
      </c>
      <c r="K828" t="s">
        <v>571</v>
      </c>
      <c r="L828" t="s">
        <v>45</v>
      </c>
      <c r="M828" t="s">
        <v>572</v>
      </c>
      <c r="N828" t="s">
        <v>573</v>
      </c>
      <c r="O828" t="str">
        <f>TEXT(orders[[#This Row],[OrderDate]],"mmm")</f>
        <v>Jun</v>
      </c>
      <c r="P828">
        <f>MONTH(orders[[#This Row],[OrderDate]])</f>
        <v>6</v>
      </c>
      <c r="Q828">
        <f>YEAR(orders[[#This Row],[OrderDate]])</f>
        <v>1996</v>
      </c>
    </row>
    <row r="829" spans="1:17" x14ac:dyDescent="0.3">
      <c r="A829">
        <v>11075</v>
      </c>
      <c r="B829" t="s">
        <v>532</v>
      </c>
      <c r="C829">
        <v>8</v>
      </c>
      <c r="D829" s="2">
        <v>35221</v>
      </c>
      <c r="E829" s="2">
        <v>35249</v>
      </c>
      <c r="F829" s="1"/>
      <c r="G829">
        <v>2</v>
      </c>
      <c r="H829">
        <v>6.19</v>
      </c>
      <c r="I829" t="s">
        <v>533</v>
      </c>
      <c r="J829" t="s">
        <v>791</v>
      </c>
      <c r="K829" t="s">
        <v>536</v>
      </c>
      <c r="L829" t="s">
        <v>45</v>
      </c>
      <c r="M829" t="s">
        <v>792</v>
      </c>
      <c r="N829" t="s">
        <v>149</v>
      </c>
      <c r="O829" t="str">
        <f>TEXT(orders[[#This Row],[OrderDate]],"mmm")</f>
        <v>Jun</v>
      </c>
      <c r="P829">
        <f>MONTH(orders[[#This Row],[OrderDate]])</f>
        <v>6</v>
      </c>
      <c r="Q829">
        <f>YEAR(orders[[#This Row],[OrderDate]])</f>
        <v>1996</v>
      </c>
    </row>
    <row r="830" spans="1:17" x14ac:dyDescent="0.3">
      <c r="A830">
        <v>11076</v>
      </c>
      <c r="B830" t="s">
        <v>105</v>
      </c>
      <c r="C830">
        <v>4</v>
      </c>
      <c r="D830" s="2">
        <v>35221</v>
      </c>
      <c r="E830" s="2">
        <v>35249</v>
      </c>
      <c r="F830" s="1"/>
      <c r="G830">
        <v>2</v>
      </c>
      <c r="H830">
        <v>38.28</v>
      </c>
      <c r="I830" t="s">
        <v>106</v>
      </c>
      <c r="J830" t="s">
        <v>108</v>
      </c>
      <c r="K830" t="s">
        <v>109</v>
      </c>
      <c r="L830" t="s">
        <v>45</v>
      </c>
      <c r="M830" t="s">
        <v>110</v>
      </c>
      <c r="N830" t="s">
        <v>95</v>
      </c>
      <c r="O830" t="str">
        <f>TEXT(orders[[#This Row],[OrderDate]],"mmm")</f>
        <v>Jun</v>
      </c>
      <c r="P830">
        <f>MONTH(orders[[#This Row],[OrderDate]])</f>
        <v>6</v>
      </c>
      <c r="Q830">
        <f>YEAR(orders[[#This Row],[OrderDate]])</f>
        <v>1996</v>
      </c>
    </row>
    <row r="831" spans="1:17" x14ac:dyDescent="0.3">
      <c r="A831">
        <v>11077</v>
      </c>
      <c r="B831" t="s">
        <v>510</v>
      </c>
      <c r="C831">
        <v>1</v>
      </c>
      <c r="D831" s="2">
        <v>35221</v>
      </c>
      <c r="E831" s="2">
        <v>35249</v>
      </c>
      <c r="F831" s="1"/>
      <c r="G831">
        <v>2</v>
      </c>
      <c r="H831">
        <v>8.5299999999999994</v>
      </c>
      <c r="I831" t="s">
        <v>511</v>
      </c>
      <c r="J831" t="s">
        <v>514</v>
      </c>
      <c r="K831" t="s">
        <v>515</v>
      </c>
      <c r="L831" t="s">
        <v>516</v>
      </c>
      <c r="M831" t="s">
        <v>517</v>
      </c>
      <c r="N831" t="s">
        <v>280</v>
      </c>
      <c r="O831" t="str">
        <f>TEXT(orders[[#This Row],[OrderDate]],"mmm")</f>
        <v>Jun</v>
      </c>
      <c r="P831">
        <f>MONTH(orders[[#This Row],[OrderDate]])</f>
        <v>6</v>
      </c>
      <c r="Q831">
        <f>YEAR(orders[[#This Row],[OrderDate]])</f>
        <v>1996</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99544-33CE-4350-AD71-0893F896A5D2}">
  <dimension ref="A1:R2156"/>
  <sheetViews>
    <sheetView workbookViewId="0">
      <selection activeCell="O17" sqref="O17"/>
    </sheetView>
  </sheetViews>
  <sheetFormatPr defaultRowHeight="14.4" x14ac:dyDescent="0.3"/>
  <cols>
    <col min="1" max="1" width="9.77734375" bestFit="1" customWidth="1"/>
    <col min="2" max="2" width="11.6640625" bestFit="1" customWidth="1"/>
    <col min="3" max="3" width="10.88671875" bestFit="1" customWidth="1"/>
    <col min="4" max="5" width="10.5546875" bestFit="1" customWidth="1"/>
    <col min="6" max="6" width="15.5546875" customWidth="1"/>
    <col min="7" max="7" width="15.33203125" customWidth="1"/>
    <col min="8" max="8" width="14.109375" customWidth="1"/>
    <col min="9" max="9" width="18" customWidth="1"/>
    <col min="10" max="10" width="15.21875" customWidth="1"/>
    <col min="11" max="11" width="22.88671875" customWidth="1"/>
    <col min="12" max="12" width="22.109375" customWidth="1"/>
    <col min="13" max="13" width="16.21875" customWidth="1"/>
    <col min="14" max="14" width="13.6640625" customWidth="1"/>
    <col min="15" max="15" width="8.88671875" customWidth="1"/>
    <col min="16" max="16" width="8.88671875" hidden="1" customWidth="1"/>
    <col min="17" max="17" width="13.77734375" customWidth="1"/>
    <col min="18" max="18" width="14" customWidth="1"/>
    <col min="19" max="19" width="14.6640625" customWidth="1"/>
    <col min="20" max="20" width="18.33203125" customWidth="1"/>
  </cols>
  <sheetData>
    <row r="1" spans="1:18" x14ac:dyDescent="0.3">
      <c r="A1" t="s">
        <v>774</v>
      </c>
      <c r="B1" t="s">
        <v>775</v>
      </c>
      <c r="C1" t="s">
        <v>776</v>
      </c>
      <c r="D1" t="s">
        <v>777</v>
      </c>
      <c r="E1" t="s">
        <v>778</v>
      </c>
      <c r="F1" t="s">
        <v>1155</v>
      </c>
      <c r="G1" t="s">
        <v>29</v>
      </c>
      <c r="H1" t="s">
        <v>789</v>
      </c>
      <c r="I1" t="s">
        <v>786</v>
      </c>
      <c r="J1" t="s">
        <v>0</v>
      </c>
      <c r="K1" t="s">
        <v>1159</v>
      </c>
      <c r="L1" t="s">
        <v>1200</v>
      </c>
      <c r="M1" t="s">
        <v>1201</v>
      </c>
      <c r="N1" t="s">
        <v>1214</v>
      </c>
      <c r="P1" s="20" t="s">
        <v>786</v>
      </c>
      <c r="Q1" s="15" t="s">
        <v>789</v>
      </c>
      <c r="R1" s="15" t="s">
        <v>1155</v>
      </c>
    </row>
    <row r="2" spans="1:18" x14ac:dyDescent="0.3">
      <c r="A2">
        <v>10248</v>
      </c>
      <c r="B2">
        <v>11</v>
      </c>
      <c r="C2">
        <v>14</v>
      </c>
      <c r="D2">
        <v>12</v>
      </c>
      <c r="E2">
        <v>0</v>
      </c>
      <c r="F2">
        <f>order_details[[#This Row],[UnitPrice]]*order_details[[#This Row],[Quantity]]*(1-order_details[[#This Row],[Discount]])</f>
        <v>168</v>
      </c>
      <c r="G2" t="str">
        <f>_xlfn.XLOOKUP(order_details[[#This Row],[OrderID]],orders[OrderID],orders[CustomerID])</f>
        <v>VINET</v>
      </c>
      <c r="H2" t="str">
        <f>_xlfn.XLOOKUP(order_details[[#This Row],[CustomerID]],orders[CustomerID],orders[ShipCountry])</f>
        <v>France</v>
      </c>
      <c r="I2" t="str">
        <f>_xlfn.XLOOKUP(order_details[[#This Row],[CustomerID]],orders[CustomerID],orders[ShipCity])</f>
        <v>Reims</v>
      </c>
      <c r="J2">
        <f>_xlfn.XLOOKUP(order_details[[#This Row],[ProductID]],products[ProductID],products[CategoryID])</f>
        <v>4</v>
      </c>
      <c r="K2" t="str">
        <f>_xlfn.XLOOKUP(order_details[[#This Row],[CategoryID]],categories[CategoryID],categories[CategoryName])</f>
        <v>Dairy Products</v>
      </c>
      <c r="L2" t="str">
        <f>_xlfn.XLOOKUP(order_details[[#This Row],[OrderID]],orders[OrderID],orders[month])</f>
        <v>Aug</v>
      </c>
      <c r="M2">
        <f>_xlfn.XLOOKUP(order_details[[#This Row],[OrderID]],orders[OrderID],orders[month number])</f>
        <v>8</v>
      </c>
      <c r="N2">
        <f>_xlfn.XLOOKUP(order_details[[#This Row],[OrderID]],orders[OrderID],orders[year])</f>
        <v>1994</v>
      </c>
      <c r="P2" s="13" t="str">
        <f>_xlfn.XLOOKUP(order_details[[#This Row],[CustomerID]],orders[CustomerID],orders[ShipCity])</f>
        <v>Reims</v>
      </c>
      <c r="Q2" s="13" t="str">
        <f>_xlfn.XLOOKUP(order_details[[#This Row],[CustomerID]],orders[CustomerID],orders[ShipCountry])</f>
        <v>France</v>
      </c>
      <c r="R2" s="13">
        <f>order_details[[#This Row],[UnitPrice]]*order_details[[#This Row],[Quantity]]*(1-order_details[[#This Row],[Discount]])</f>
        <v>168</v>
      </c>
    </row>
    <row r="3" spans="1:18" x14ac:dyDescent="0.3">
      <c r="A3">
        <v>10248</v>
      </c>
      <c r="B3">
        <v>42</v>
      </c>
      <c r="C3">
        <v>9.8000000000000007</v>
      </c>
      <c r="D3">
        <v>10</v>
      </c>
      <c r="E3">
        <v>0</v>
      </c>
      <c r="F3">
        <f>order_details[[#This Row],[UnitPrice]]*order_details[[#This Row],[Quantity]]*(1-order_details[[#This Row],[Discount]])</f>
        <v>98</v>
      </c>
      <c r="G3" t="str">
        <f>_xlfn.XLOOKUP(order_details[[#This Row],[OrderID]],orders[OrderID],orders[CustomerID])</f>
        <v>VINET</v>
      </c>
      <c r="H3" t="str">
        <f>_xlfn.XLOOKUP(order_details[[#This Row],[CustomerID]],orders[CustomerID],orders[ShipCountry])</f>
        <v>France</v>
      </c>
      <c r="I3" t="str">
        <f>_xlfn.XLOOKUP(order_details[[#This Row],[CustomerID]],orders[CustomerID],orders[ShipCity])</f>
        <v>Reims</v>
      </c>
      <c r="J3">
        <f>_xlfn.XLOOKUP(order_details[[#This Row],[ProductID]],products[ProductID],products[CategoryID])</f>
        <v>5</v>
      </c>
      <c r="K3" t="str">
        <f>_xlfn.XLOOKUP(order_details[[#This Row],[CategoryID]],categories[CategoryID],categories[CategoryName])</f>
        <v>Grains/Cereals</v>
      </c>
      <c r="L3" t="str">
        <f>_xlfn.XLOOKUP(order_details[[#This Row],[OrderID]],orders[OrderID],orders[month])</f>
        <v>Aug</v>
      </c>
      <c r="M3">
        <f>_xlfn.XLOOKUP(order_details[[#This Row],[OrderID]],orders[OrderID],orders[month number])</f>
        <v>8</v>
      </c>
      <c r="N3">
        <f>_xlfn.XLOOKUP(order_details[[#This Row],[OrderID]],orders[OrderID],orders[year])</f>
        <v>1994</v>
      </c>
      <c r="P3" s="14" t="str">
        <f>_xlfn.XLOOKUP(order_details[[#This Row],[CustomerID]],orders[CustomerID],orders[ShipCity])</f>
        <v>Reims</v>
      </c>
      <c r="Q3" s="14" t="str">
        <f>_xlfn.XLOOKUP(order_details[[#This Row],[CustomerID]],orders[CustomerID],orders[ShipCountry])</f>
        <v>France</v>
      </c>
      <c r="R3" s="14">
        <f>order_details[[#This Row],[UnitPrice]]*order_details[[#This Row],[Quantity]]*(1-order_details[[#This Row],[Discount]])</f>
        <v>98</v>
      </c>
    </row>
    <row r="4" spans="1:18" x14ac:dyDescent="0.3">
      <c r="A4">
        <v>10248</v>
      </c>
      <c r="B4">
        <v>72</v>
      </c>
      <c r="C4">
        <v>34.799999999999997</v>
      </c>
      <c r="D4">
        <v>5</v>
      </c>
      <c r="E4">
        <v>0</v>
      </c>
      <c r="F4">
        <f>order_details[[#This Row],[UnitPrice]]*order_details[[#This Row],[Quantity]]*(1-order_details[[#This Row],[Discount]])</f>
        <v>174</v>
      </c>
      <c r="G4" t="str">
        <f>_xlfn.XLOOKUP(order_details[[#This Row],[OrderID]],orders[OrderID],orders[CustomerID])</f>
        <v>VINET</v>
      </c>
      <c r="H4" t="str">
        <f>_xlfn.XLOOKUP(order_details[[#This Row],[CustomerID]],orders[CustomerID],orders[ShipCountry])</f>
        <v>France</v>
      </c>
      <c r="I4" t="str">
        <f>_xlfn.XLOOKUP(order_details[[#This Row],[CustomerID]],orders[CustomerID],orders[ShipCity])</f>
        <v>Reims</v>
      </c>
      <c r="J4">
        <f>_xlfn.XLOOKUP(order_details[[#This Row],[ProductID]],products[ProductID],products[CategoryID])</f>
        <v>4</v>
      </c>
      <c r="K4" t="str">
        <f>_xlfn.XLOOKUP(order_details[[#This Row],[CategoryID]],categories[CategoryID],categories[CategoryName])</f>
        <v>Dairy Products</v>
      </c>
      <c r="L4" t="str">
        <f>_xlfn.XLOOKUP(order_details[[#This Row],[OrderID]],orders[OrderID],orders[month])</f>
        <v>Aug</v>
      </c>
      <c r="M4">
        <f>_xlfn.XLOOKUP(order_details[[#This Row],[OrderID]],orders[OrderID],orders[month number])</f>
        <v>8</v>
      </c>
      <c r="N4">
        <f>_xlfn.XLOOKUP(order_details[[#This Row],[OrderID]],orders[OrderID],orders[year])</f>
        <v>1994</v>
      </c>
      <c r="P4" s="13" t="str">
        <f>_xlfn.XLOOKUP(order_details[[#This Row],[CustomerID]],orders[CustomerID],orders[ShipCity])</f>
        <v>Reims</v>
      </c>
      <c r="Q4" s="13" t="str">
        <f>_xlfn.XLOOKUP(order_details[[#This Row],[CustomerID]],orders[CustomerID],orders[ShipCountry])</f>
        <v>France</v>
      </c>
      <c r="R4" s="13">
        <f>order_details[[#This Row],[UnitPrice]]*order_details[[#This Row],[Quantity]]*(1-order_details[[#This Row],[Discount]])</f>
        <v>174</v>
      </c>
    </row>
    <row r="5" spans="1:18" x14ac:dyDescent="0.3">
      <c r="A5">
        <v>10249</v>
      </c>
      <c r="B5">
        <v>14</v>
      </c>
      <c r="C5">
        <v>18.600000000000001</v>
      </c>
      <c r="D5">
        <v>9</v>
      </c>
      <c r="E5">
        <v>0</v>
      </c>
      <c r="F5">
        <f>order_details[[#This Row],[UnitPrice]]*order_details[[#This Row],[Quantity]]*(1-order_details[[#This Row],[Discount]])</f>
        <v>167.4</v>
      </c>
      <c r="G5" t="str">
        <f>_xlfn.XLOOKUP(order_details[[#This Row],[OrderID]],orders[OrderID],orders[CustomerID])</f>
        <v>TOMSP</v>
      </c>
      <c r="H5" t="str">
        <f>_xlfn.XLOOKUP(order_details[[#This Row],[CustomerID]],orders[CustomerID],orders[ShipCountry])</f>
        <v>Germany</v>
      </c>
      <c r="I5" t="str">
        <f>_xlfn.XLOOKUP(order_details[[#This Row],[CustomerID]],orders[CustomerID],orders[ShipCity])</f>
        <v>Münster</v>
      </c>
      <c r="J5">
        <f>_xlfn.XLOOKUP(order_details[[#This Row],[ProductID]],products[ProductID],products[CategoryID])</f>
        <v>7</v>
      </c>
      <c r="K5" t="str">
        <f>_xlfn.XLOOKUP(order_details[[#This Row],[CategoryID]],categories[CategoryID],categories[CategoryName])</f>
        <v>Produce</v>
      </c>
      <c r="L5" t="str">
        <f>_xlfn.XLOOKUP(order_details[[#This Row],[OrderID]],orders[OrderID],orders[month])</f>
        <v>Aug</v>
      </c>
      <c r="M5">
        <f>_xlfn.XLOOKUP(order_details[[#This Row],[OrderID]],orders[OrderID],orders[month number])</f>
        <v>8</v>
      </c>
      <c r="N5">
        <f>_xlfn.XLOOKUP(order_details[[#This Row],[OrderID]],orders[OrderID],orders[year])</f>
        <v>1994</v>
      </c>
      <c r="P5" s="14" t="str">
        <f>_xlfn.XLOOKUP(order_details[[#This Row],[CustomerID]],orders[CustomerID],orders[ShipCity])</f>
        <v>Münster</v>
      </c>
      <c r="Q5" s="14" t="str">
        <f>_xlfn.XLOOKUP(order_details[[#This Row],[CustomerID]],orders[CustomerID],orders[ShipCountry])</f>
        <v>Germany</v>
      </c>
      <c r="R5" s="14">
        <f>order_details[[#This Row],[UnitPrice]]*order_details[[#This Row],[Quantity]]*(1-order_details[[#This Row],[Discount]])</f>
        <v>167.4</v>
      </c>
    </row>
    <row r="6" spans="1:18" x14ac:dyDescent="0.3">
      <c r="A6">
        <v>10249</v>
      </c>
      <c r="B6">
        <v>51</v>
      </c>
      <c r="C6">
        <v>42.4</v>
      </c>
      <c r="D6">
        <v>40</v>
      </c>
      <c r="E6">
        <v>0</v>
      </c>
      <c r="F6">
        <f>order_details[[#This Row],[UnitPrice]]*order_details[[#This Row],[Quantity]]*(1-order_details[[#This Row],[Discount]])</f>
        <v>1696</v>
      </c>
      <c r="G6" t="str">
        <f>_xlfn.XLOOKUP(order_details[[#This Row],[OrderID]],orders[OrderID],orders[CustomerID])</f>
        <v>TOMSP</v>
      </c>
      <c r="H6" t="str">
        <f>_xlfn.XLOOKUP(order_details[[#This Row],[CustomerID]],orders[CustomerID],orders[ShipCountry])</f>
        <v>Germany</v>
      </c>
      <c r="I6" t="str">
        <f>_xlfn.XLOOKUP(order_details[[#This Row],[CustomerID]],orders[CustomerID],orders[ShipCity])</f>
        <v>Münster</v>
      </c>
      <c r="J6">
        <f>_xlfn.XLOOKUP(order_details[[#This Row],[ProductID]],products[ProductID],products[CategoryID])</f>
        <v>7</v>
      </c>
      <c r="K6" t="str">
        <f>_xlfn.XLOOKUP(order_details[[#This Row],[CategoryID]],categories[CategoryID],categories[CategoryName])</f>
        <v>Produce</v>
      </c>
      <c r="L6" t="str">
        <f>_xlfn.XLOOKUP(order_details[[#This Row],[OrderID]],orders[OrderID],orders[month])</f>
        <v>Aug</v>
      </c>
      <c r="M6">
        <f>_xlfn.XLOOKUP(order_details[[#This Row],[OrderID]],orders[OrderID],orders[month number])</f>
        <v>8</v>
      </c>
      <c r="N6">
        <f>_xlfn.XLOOKUP(order_details[[#This Row],[OrderID]],orders[OrderID],orders[year])</f>
        <v>1994</v>
      </c>
      <c r="P6" s="13" t="str">
        <f>_xlfn.XLOOKUP(order_details[[#This Row],[CustomerID]],orders[CustomerID],orders[ShipCity])</f>
        <v>Münster</v>
      </c>
      <c r="Q6" s="13" t="str">
        <f>_xlfn.XLOOKUP(order_details[[#This Row],[CustomerID]],orders[CustomerID],orders[ShipCountry])</f>
        <v>Germany</v>
      </c>
      <c r="R6" s="13">
        <f>order_details[[#This Row],[UnitPrice]]*order_details[[#This Row],[Quantity]]*(1-order_details[[#This Row],[Discount]])</f>
        <v>1696</v>
      </c>
    </row>
    <row r="7" spans="1:18" x14ac:dyDescent="0.3">
      <c r="A7">
        <v>10250</v>
      </c>
      <c r="B7">
        <v>41</v>
      </c>
      <c r="C7">
        <v>7.7</v>
      </c>
      <c r="D7">
        <v>10</v>
      </c>
      <c r="E7">
        <v>0</v>
      </c>
      <c r="F7">
        <f>order_details[[#This Row],[UnitPrice]]*order_details[[#This Row],[Quantity]]*(1-order_details[[#This Row],[Discount]])</f>
        <v>77</v>
      </c>
      <c r="G7" t="str">
        <f>_xlfn.XLOOKUP(order_details[[#This Row],[OrderID]],orders[OrderID],orders[CustomerID])</f>
        <v>HANAR</v>
      </c>
      <c r="H7" t="str">
        <f>_xlfn.XLOOKUP(order_details[[#This Row],[CustomerID]],orders[CustomerID],orders[ShipCountry])</f>
        <v>Brazil</v>
      </c>
      <c r="I7" t="str">
        <f>_xlfn.XLOOKUP(order_details[[#This Row],[CustomerID]],orders[CustomerID],orders[ShipCity])</f>
        <v>Rio de Janeiro</v>
      </c>
      <c r="J7">
        <f>_xlfn.XLOOKUP(order_details[[#This Row],[ProductID]],products[ProductID],products[CategoryID])</f>
        <v>8</v>
      </c>
      <c r="K7" t="str">
        <f>_xlfn.XLOOKUP(order_details[[#This Row],[CategoryID]],categories[CategoryID],categories[CategoryName])</f>
        <v>Seafood</v>
      </c>
      <c r="L7" t="str">
        <f>_xlfn.XLOOKUP(order_details[[#This Row],[OrderID]],orders[OrderID],orders[month])</f>
        <v>Aug</v>
      </c>
      <c r="M7">
        <f>_xlfn.XLOOKUP(order_details[[#This Row],[OrderID]],orders[OrderID],orders[month number])</f>
        <v>8</v>
      </c>
      <c r="N7">
        <f>_xlfn.XLOOKUP(order_details[[#This Row],[OrderID]],orders[OrderID],orders[year])</f>
        <v>1994</v>
      </c>
      <c r="P7" s="14" t="str">
        <f>_xlfn.XLOOKUP(order_details[[#This Row],[CustomerID]],orders[CustomerID],orders[ShipCity])</f>
        <v>Rio de Janeiro</v>
      </c>
      <c r="Q7" s="14" t="str">
        <f>_xlfn.XLOOKUP(order_details[[#This Row],[CustomerID]],orders[CustomerID],orders[ShipCountry])</f>
        <v>Brazil</v>
      </c>
      <c r="R7" s="14">
        <f>order_details[[#This Row],[UnitPrice]]*order_details[[#This Row],[Quantity]]*(1-order_details[[#This Row],[Discount]])</f>
        <v>77</v>
      </c>
    </row>
    <row r="8" spans="1:18" x14ac:dyDescent="0.3">
      <c r="A8">
        <v>10250</v>
      </c>
      <c r="B8">
        <v>51</v>
      </c>
      <c r="C8">
        <v>42.4</v>
      </c>
      <c r="D8">
        <v>35</v>
      </c>
      <c r="E8">
        <v>0.15</v>
      </c>
      <c r="F8">
        <f>order_details[[#This Row],[UnitPrice]]*order_details[[#This Row],[Quantity]]*(1-order_details[[#This Row],[Discount]])</f>
        <v>1261.3999999999999</v>
      </c>
      <c r="G8" t="str">
        <f>_xlfn.XLOOKUP(order_details[[#This Row],[OrderID]],orders[OrderID],orders[CustomerID])</f>
        <v>HANAR</v>
      </c>
      <c r="H8" t="str">
        <f>_xlfn.XLOOKUP(order_details[[#This Row],[CustomerID]],orders[CustomerID],orders[ShipCountry])</f>
        <v>Brazil</v>
      </c>
      <c r="I8" t="str">
        <f>_xlfn.XLOOKUP(order_details[[#This Row],[CustomerID]],orders[CustomerID],orders[ShipCity])</f>
        <v>Rio de Janeiro</v>
      </c>
      <c r="J8">
        <f>_xlfn.XLOOKUP(order_details[[#This Row],[ProductID]],products[ProductID],products[CategoryID])</f>
        <v>7</v>
      </c>
      <c r="K8" t="str">
        <f>_xlfn.XLOOKUP(order_details[[#This Row],[CategoryID]],categories[CategoryID],categories[CategoryName])</f>
        <v>Produce</v>
      </c>
      <c r="L8" t="str">
        <f>_xlfn.XLOOKUP(order_details[[#This Row],[OrderID]],orders[OrderID],orders[month])</f>
        <v>Aug</v>
      </c>
      <c r="M8">
        <f>_xlfn.XLOOKUP(order_details[[#This Row],[OrderID]],orders[OrderID],orders[month number])</f>
        <v>8</v>
      </c>
      <c r="N8">
        <f>_xlfn.XLOOKUP(order_details[[#This Row],[OrderID]],orders[OrderID],orders[year])</f>
        <v>1994</v>
      </c>
      <c r="P8" s="13" t="str">
        <f>_xlfn.XLOOKUP(order_details[[#This Row],[CustomerID]],orders[CustomerID],orders[ShipCity])</f>
        <v>Rio de Janeiro</v>
      </c>
      <c r="Q8" s="13" t="str">
        <f>_xlfn.XLOOKUP(order_details[[#This Row],[CustomerID]],orders[CustomerID],orders[ShipCountry])</f>
        <v>Brazil</v>
      </c>
      <c r="R8" s="13">
        <f>order_details[[#This Row],[UnitPrice]]*order_details[[#This Row],[Quantity]]*(1-order_details[[#This Row],[Discount]])</f>
        <v>1261.3999999999999</v>
      </c>
    </row>
    <row r="9" spans="1:18" x14ac:dyDescent="0.3">
      <c r="A9">
        <v>10250</v>
      </c>
      <c r="B9">
        <v>65</v>
      </c>
      <c r="C9">
        <v>16.8</v>
      </c>
      <c r="D9">
        <v>15</v>
      </c>
      <c r="E9">
        <v>0.15</v>
      </c>
      <c r="F9">
        <f>order_details[[#This Row],[UnitPrice]]*order_details[[#This Row],[Quantity]]*(1-order_details[[#This Row],[Discount]])</f>
        <v>214.2</v>
      </c>
      <c r="G9" t="str">
        <f>_xlfn.XLOOKUP(order_details[[#This Row],[OrderID]],orders[OrderID],orders[CustomerID])</f>
        <v>HANAR</v>
      </c>
      <c r="H9" t="str">
        <f>_xlfn.XLOOKUP(order_details[[#This Row],[CustomerID]],orders[CustomerID],orders[ShipCountry])</f>
        <v>Brazil</v>
      </c>
      <c r="I9" t="str">
        <f>_xlfn.XLOOKUP(order_details[[#This Row],[CustomerID]],orders[CustomerID],orders[ShipCity])</f>
        <v>Rio de Janeiro</v>
      </c>
      <c r="J9">
        <f>_xlfn.XLOOKUP(order_details[[#This Row],[ProductID]],products[ProductID],products[CategoryID])</f>
        <v>2</v>
      </c>
      <c r="K9" t="str">
        <f>_xlfn.XLOOKUP(order_details[[#This Row],[CategoryID]],categories[CategoryID],categories[CategoryName])</f>
        <v>Condiments</v>
      </c>
      <c r="L9" t="str">
        <f>_xlfn.XLOOKUP(order_details[[#This Row],[OrderID]],orders[OrderID],orders[month])</f>
        <v>Aug</v>
      </c>
      <c r="M9">
        <f>_xlfn.XLOOKUP(order_details[[#This Row],[OrderID]],orders[OrderID],orders[month number])</f>
        <v>8</v>
      </c>
      <c r="N9">
        <f>_xlfn.XLOOKUP(order_details[[#This Row],[OrderID]],orders[OrderID],orders[year])</f>
        <v>1994</v>
      </c>
      <c r="P9" s="14" t="str">
        <f>_xlfn.XLOOKUP(order_details[[#This Row],[CustomerID]],orders[CustomerID],orders[ShipCity])</f>
        <v>Rio de Janeiro</v>
      </c>
      <c r="Q9" s="14" t="str">
        <f>_xlfn.XLOOKUP(order_details[[#This Row],[CustomerID]],orders[CustomerID],orders[ShipCountry])</f>
        <v>Brazil</v>
      </c>
      <c r="R9" s="14">
        <f>order_details[[#This Row],[UnitPrice]]*order_details[[#This Row],[Quantity]]*(1-order_details[[#This Row],[Discount]])</f>
        <v>214.2</v>
      </c>
    </row>
    <row r="10" spans="1:18" x14ac:dyDescent="0.3">
      <c r="A10">
        <v>10251</v>
      </c>
      <c r="B10">
        <v>22</v>
      </c>
      <c r="C10">
        <v>16.8</v>
      </c>
      <c r="D10">
        <v>6</v>
      </c>
      <c r="E10">
        <v>0.05</v>
      </c>
      <c r="F10">
        <f>order_details[[#This Row],[UnitPrice]]*order_details[[#This Row],[Quantity]]*(1-order_details[[#This Row],[Discount]])</f>
        <v>95.76</v>
      </c>
      <c r="G10" t="str">
        <f>_xlfn.XLOOKUP(order_details[[#This Row],[OrderID]],orders[OrderID],orders[CustomerID])</f>
        <v>VICTE</v>
      </c>
      <c r="H10" t="str">
        <f>_xlfn.XLOOKUP(order_details[[#This Row],[CustomerID]],orders[CustomerID],orders[ShipCountry])</f>
        <v>France</v>
      </c>
      <c r="I10" t="str">
        <f>_xlfn.XLOOKUP(order_details[[#This Row],[CustomerID]],orders[CustomerID],orders[ShipCity])</f>
        <v>Lyon</v>
      </c>
      <c r="J10">
        <f>_xlfn.XLOOKUP(order_details[[#This Row],[ProductID]],products[ProductID],products[CategoryID])</f>
        <v>5</v>
      </c>
      <c r="K10" t="str">
        <f>_xlfn.XLOOKUP(order_details[[#This Row],[CategoryID]],categories[CategoryID],categories[CategoryName])</f>
        <v>Grains/Cereals</v>
      </c>
      <c r="L10" t="str">
        <f>_xlfn.XLOOKUP(order_details[[#This Row],[OrderID]],orders[OrderID],orders[month])</f>
        <v>Aug</v>
      </c>
      <c r="M10">
        <f>_xlfn.XLOOKUP(order_details[[#This Row],[OrderID]],orders[OrderID],orders[month number])</f>
        <v>8</v>
      </c>
      <c r="N10">
        <f>_xlfn.XLOOKUP(order_details[[#This Row],[OrderID]],orders[OrderID],orders[year])</f>
        <v>1994</v>
      </c>
      <c r="P10" s="13" t="str">
        <f>_xlfn.XLOOKUP(order_details[[#This Row],[CustomerID]],orders[CustomerID],orders[ShipCity])</f>
        <v>Lyon</v>
      </c>
      <c r="Q10" s="13" t="str">
        <f>_xlfn.XLOOKUP(order_details[[#This Row],[CustomerID]],orders[CustomerID],orders[ShipCountry])</f>
        <v>France</v>
      </c>
      <c r="R10" s="13">
        <f>order_details[[#This Row],[UnitPrice]]*order_details[[#This Row],[Quantity]]*(1-order_details[[#This Row],[Discount]])</f>
        <v>95.76</v>
      </c>
    </row>
    <row r="11" spans="1:18" x14ac:dyDescent="0.3">
      <c r="A11">
        <v>10251</v>
      </c>
      <c r="B11">
        <v>57</v>
      </c>
      <c r="C11">
        <v>15.6</v>
      </c>
      <c r="D11">
        <v>15</v>
      </c>
      <c r="E11">
        <v>0.05</v>
      </c>
      <c r="F11">
        <f>order_details[[#This Row],[UnitPrice]]*order_details[[#This Row],[Quantity]]*(1-order_details[[#This Row],[Discount]])</f>
        <v>222.29999999999998</v>
      </c>
      <c r="G11" t="str">
        <f>_xlfn.XLOOKUP(order_details[[#This Row],[OrderID]],orders[OrderID],orders[CustomerID])</f>
        <v>VICTE</v>
      </c>
      <c r="H11" t="str">
        <f>_xlfn.XLOOKUP(order_details[[#This Row],[CustomerID]],orders[CustomerID],orders[ShipCountry])</f>
        <v>France</v>
      </c>
      <c r="I11" t="str">
        <f>_xlfn.XLOOKUP(order_details[[#This Row],[CustomerID]],orders[CustomerID],orders[ShipCity])</f>
        <v>Lyon</v>
      </c>
      <c r="J11">
        <f>_xlfn.XLOOKUP(order_details[[#This Row],[ProductID]],products[ProductID],products[CategoryID])</f>
        <v>5</v>
      </c>
      <c r="K11" t="str">
        <f>_xlfn.XLOOKUP(order_details[[#This Row],[CategoryID]],categories[CategoryID],categories[CategoryName])</f>
        <v>Grains/Cereals</v>
      </c>
      <c r="L11" t="str">
        <f>_xlfn.XLOOKUP(order_details[[#This Row],[OrderID]],orders[OrderID],orders[month])</f>
        <v>Aug</v>
      </c>
      <c r="M11">
        <f>_xlfn.XLOOKUP(order_details[[#This Row],[OrderID]],orders[OrderID],orders[month number])</f>
        <v>8</v>
      </c>
      <c r="N11">
        <f>_xlfn.XLOOKUP(order_details[[#This Row],[OrderID]],orders[OrderID],orders[year])</f>
        <v>1994</v>
      </c>
      <c r="P11" s="14" t="str">
        <f>_xlfn.XLOOKUP(order_details[[#This Row],[CustomerID]],orders[CustomerID],orders[ShipCity])</f>
        <v>Lyon</v>
      </c>
      <c r="Q11" s="14" t="str">
        <f>_xlfn.XLOOKUP(order_details[[#This Row],[CustomerID]],orders[CustomerID],orders[ShipCountry])</f>
        <v>France</v>
      </c>
      <c r="R11" s="14">
        <f>order_details[[#This Row],[UnitPrice]]*order_details[[#This Row],[Quantity]]*(1-order_details[[#This Row],[Discount]])</f>
        <v>222.29999999999998</v>
      </c>
    </row>
    <row r="12" spans="1:18" x14ac:dyDescent="0.3">
      <c r="A12">
        <v>10251</v>
      </c>
      <c r="B12">
        <v>65</v>
      </c>
      <c r="C12">
        <v>16.8</v>
      </c>
      <c r="D12">
        <v>20</v>
      </c>
      <c r="E12">
        <v>0</v>
      </c>
      <c r="F12">
        <f>order_details[[#This Row],[UnitPrice]]*order_details[[#This Row],[Quantity]]*(1-order_details[[#This Row],[Discount]])</f>
        <v>336</v>
      </c>
      <c r="G12" t="str">
        <f>_xlfn.XLOOKUP(order_details[[#This Row],[OrderID]],orders[OrderID],orders[CustomerID])</f>
        <v>VICTE</v>
      </c>
      <c r="H12" t="str">
        <f>_xlfn.XLOOKUP(order_details[[#This Row],[CustomerID]],orders[CustomerID],orders[ShipCountry])</f>
        <v>France</v>
      </c>
      <c r="I12" t="str">
        <f>_xlfn.XLOOKUP(order_details[[#This Row],[CustomerID]],orders[CustomerID],orders[ShipCity])</f>
        <v>Lyon</v>
      </c>
      <c r="J12">
        <f>_xlfn.XLOOKUP(order_details[[#This Row],[ProductID]],products[ProductID],products[CategoryID])</f>
        <v>2</v>
      </c>
      <c r="K12" t="str">
        <f>_xlfn.XLOOKUP(order_details[[#This Row],[CategoryID]],categories[CategoryID],categories[CategoryName])</f>
        <v>Condiments</v>
      </c>
      <c r="L12" t="str">
        <f>_xlfn.XLOOKUP(order_details[[#This Row],[OrderID]],orders[OrderID],orders[month])</f>
        <v>Aug</v>
      </c>
      <c r="M12">
        <f>_xlfn.XLOOKUP(order_details[[#This Row],[OrderID]],orders[OrderID],orders[month number])</f>
        <v>8</v>
      </c>
      <c r="N12">
        <f>_xlfn.XLOOKUP(order_details[[#This Row],[OrderID]],orders[OrderID],orders[year])</f>
        <v>1994</v>
      </c>
      <c r="P12" s="13" t="str">
        <f>_xlfn.XLOOKUP(order_details[[#This Row],[CustomerID]],orders[CustomerID],orders[ShipCity])</f>
        <v>Lyon</v>
      </c>
      <c r="Q12" s="13" t="str">
        <f>_xlfn.XLOOKUP(order_details[[#This Row],[CustomerID]],orders[CustomerID],orders[ShipCountry])</f>
        <v>France</v>
      </c>
      <c r="R12" s="13">
        <f>order_details[[#This Row],[UnitPrice]]*order_details[[#This Row],[Quantity]]*(1-order_details[[#This Row],[Discount]])</f>
        <v>336</v>
      </c>
    </row>
    <row r="13" spans="1:18" x14ac:dyDescent="0.3">
      <c r="A13">
        <v>10252</v>
      </c>
      <c r="B13">
        <v>20</v>
      </c>
      <c r="C13">
        <v>64.8</v>
      </c>
      <c r="D13">
        <v>40</v>
      </c>
      <c r="E13">
        <v>0.05</v>
      </c>
      <c r="F13">
        <f>order_details[[#This Row],[UnitPrice]]*order_details[[#This Row],[Quantity]]*(1-order_details[[#This Row],[Discount]])</f>
        <v>2462.4</v>
      </c>
      <c r="G13" t="str">
        <f>_xlfn.XLOOKUP(order_details[[#This Row],[OrderID]],orders[OrderID],orders[CustomerID])</f>
        <v>SUPRD</v>
      </c>
      <c r="H13" t="str">
        <f>_xlfn.XLOOKUP(order_details[[#This Row],[CustomerID]],orders[CustomerID],orders[ShipCountry])</f>
        <v>Belgium</v>
      </c>
      <c r="I13" t="str">
        <f>_xlfn.XLOOKUP(order_details[[#This Row],[CustomerID]],orders[CustomerID],orders[ShipCity])</f>
        <v>Charleroi</v>
      </c>
      <c r="J13">
        <f>_xlfn.XLOOKUP(order_details[[#This Row],[ProductID]],products[ProductID],products[CategoryID])</f>
        <v>3</v>
      </c>
      <c r="K13" t="str">
        <f>_xlfn.XLOOKUP(order_details[[#This Row],[CategoryID]],categories[CategoryID],categories[CategoryName])</f>
        <v>Confections</v>
      </c>
      <c r="L13" t="str">
        <f>_xlfn.XLOOKUP(order_details[[#This Row],[OrderID]],orders[OrderID],orders[month])</f>
        <v>Aug</v>
      </c>
      <c r="M13">
        <f>_xlfn.XLOOKUP(order_details[[#This Row],[OrderID]],orders[OrderID],orders[month number])</f>
        <v>8</v>
      </c>
      <c r="N13">
        <f>_xlfn.XLOOKUP(order_details[[#This Row],[OrderID]],orders[OrderID],orders[year])</f>
        <v>1994</v>
      </c>
      <c r="P13" s="14" t="str">
        <f>_xlfn.XLOOKUP(order_details[[#This Row],[CustomerID]],orders[CustomerID],orders[ShipCity])</f>
        <v>Charleroi</v>
      </c>
      <c r="Q13" s="14" t="str">
        <f>_xlfn.XLOOKUP(order_details[[#This Row],[CustomerID]],orders[CustomerID],orders[ShipCountry])</f>
        <v>Belgium</v>
      </c>
      <c r="R13" s="14">
        <f>order_details[[#This Row],[UnitPrice]]*order_details[[#This Row],[Quantity]]*(1-order_details[[#This Row],[Discount]])</f>
        <v>2462.4</v>
      </c>
    </row>
    <row r="14" spans="1:18" x14ac:dyDescent="0.3">
      <c r="A14">
        <v>10252</v>
      </c>
      <c r="B14">
        <v>33</v>
      </c>
      <c r="C14">
        <v>2</v>
      </c>
      <c r="D14">
        <v>25</v>
      </c>
      <c r="E14">
        <v>0.05</v>
      </c>
      <c r="F14">
        <f>order_details[[#This Row],[UnitPrice]]*order_details[[#This Row],[Quantity]]*(1-order_details[[#This Row],[Discount]])</f>
        <v>47.5</v>
      </c>
      <c r="G14" t="str">
        <f>_xlfn.XLOOKUP(order_details[[#This Row],[OrderID]],orders[OrderID],orders[CustomerID])</f>
        <v>SUPRD</v>
      </c>
      <c r="H14" t="str">
        <f>_xlfn.XLOOKUP(order_details[[#This Row],[CustomerID]],orders[CustomerID],orders[ShipCountry])</f>
        <v>Belgium</v>
      </c>
      <c r="I14" t="str">
        <f>_xlfn.XLOOKUP(order_details[[#This Row],[CustomerID]],orders[CustomerID],orders[ShipCity])</f>
        <v>Charleroi</v>
      </c>
      <c r="J14">
        <f>_xlfn.XLOOKUP(order_details[[#This Row],[ProductID]],products[ProductID],products[CategoryID])</f>
        <v>4</v>
      </c>
      <c r="K14" t="str">
        <f>_xlfn.XLOOKUP(order_details[[#This Row],[CategoryID]],categories[CategoryID],categories[CategoryName])</f>
        <v>Dairy Products</v>
      </c>
      <c r="L14" t="str">
        <f>_xlfn.XLOOKUP(order_details[[#This Row],[OrderID]],orders[OrderID],orders[month])</f>
        <v>Aug</v>
      </c>
      <c r="M14">
        <f>_xlfn.XLOOKUP(order_details[[#This Row],[OrderID]],orders[OrderID],orders[month number])</f>
        <v>8</v>
      </c>
      <c r="N14">
        <f>_xlfn.XLOOKUP(order_details[[#This Row],[OrderID]],orders[OrderID],orders[year])</f>
        <v>1994</v>
      </c>
      <c r="P14" s="13" t="str">
        <f>_xlfn.XLOOKUP(order_details[[#This Row],[CustomerID]],orders[CustomerID],orders[ShipCity])</f>
        <v>Charleroi</v>
      </c>
      <c r="Q14" s="13" t="str">
        <f>_xlfn.XLOOKUP(order_details[[#This Row],[CustomerID]],orders[CustomerID],orders[ShipCountry])</f>
        <v>Belgium</v>
      </c>
      <c r="R14" s="13">
        <f>order_details[[#This Row],[UnitPrice]]*order_details[[#This Row],[Quantity]]*(1-order_details[[#This Row],[Discount]])</f>
        <v>47.5</v>
      </c>
    </row>
    <row r="15" spans="1:18" x14ac:dyDescent="0.3">
      <c r="A15">
        <v>10252</v>
      </c>
      <c r="B15">
        <v>60</v>
      </c>
      <c r="C15">
        <v>27.2</v>
      </c>
      <c r="D15">
        <v>40</v>
      </c>
      <c r="E15">
        <v>0</v>
      </c>
      <c r="F15">
        <f>order_details[[#This Row],[UnitPrice]]*order_details[[#This Row],[Quantity]]*(1-order_details[[#This Row],[Discount]])</f>
        <v>1088</v>
      </c>
      <c r="G15" t="str">
        <f>_xlfn.XLOOKUP(order_details[[#This Row],[OrderID]],orders[OrderID],orders[CustomerID])</f>
        <v>SUPRD</v>
      </c>
      <c r="H15" t="str">
        <f>_xlfn.XLOOKUP(order_details[[#This Row],[CustomerID]],orders[CustomerID],orders[ShipCountry])</f>
        <v>Belgium</v>
      </c>
      <c r="I15" t="str">
        <f>_xlfn.XLOOKUP(order_details[[#This Row],[CustomerID]],orders[CustomerID],orders[ShipCity])</f>
        <v>Charleroi</v>
      </c>
      <c r="J15">
        <f>_xlfn.XLOOKUP(order_details[[#This Row],[ProductID]],products[ProductID],products[CategoryID])</f>
        <v>4</v>
      </c>
      <c r="K15" t="str">
        <f>_xlfn.XLOOKUP(order_details[[#This Row],[CategoryID]],categories[CategoryID],categories[CategoryName])</f>
        <v>Dairy Products</v>
      </c>
      <c r="L15" t="str">
        <f>_xlfn.XLOOKUP(order_details[[#This Row],[OrderID]],orders[OrderID],orders[month])</f>
        <v>Aug</v>
      </c>
      <c r="M15">
        <f>_xlfn.XLOOKUP(order_details[[#This Row],[OrderID]],orders[OrderID],orders[month number])</f>
        <v>8</v>
      </c>
      <c r="N15">
        <f>_xlfn.XLOOKUP(order_details[[#This Row],[OrderID]],orders[OrderID],orders[year])</f>
        <v>1994</v>
      </c>
      <c r="P15" s="14" t="str">
        <f>_xlfn.XLOOKUP(order_details[[#This Row],[CustomerID]],orders[CustomerID],orders[ShipCity])</f>
        <v>Charleroi</v>
      </c>
      <c r="Q15" s="14" t="str">
        <f>_xlfn.XLOOKUP(order_details[[#This Row],[CustomerID]],orders[CustomerID],orders[ShipCountry])</f>
        <v>Belgium</v>
      </c>
      <c r="R15" s="14">
        <f>order_details[[#This Row],[UnitPrice]]*order_details[[#This Row],[Quantity]]*(1-order_details[[#This Row],[Discount]])</f>
        <v>1088</v>
      </c>
    </row>
    <row r="16" spans="1:18" x14ac:dyDescent="0.3">
      <c r="A16">
        <v>10253</v>
      </c>
      <c r="B16">
        <v>31</v>
      </c>
      <c r="C16">
        <v>10</v>
      </c>
      <c r="D16">
        <v>20</v>
      </c>
      <c r="E16">
        <v>0</v>
      </c>
      <c r="F16">
        <f>order_details[[#This Row],[UnitPrice]]*order_details[[#This Row],[Quantity]]*(1-order_details[[#This Row],[Discount]])</f>
        <v>200</v>
      </c>
      <c r="G16" t="str">
        <f>_xlfn.XLOOKUP(order_details[[#This Row],[OrderID]],orders[OrderID],orders[CustomerID])</f>
        <v>HANAR</v>
      </c>
      <c r="H16" t="str">
        <f>_xlfn.XLOOKUP(order_details[[#This Row],[CustomerID]],orders[CustomerID],orders[ShipCountry])</f>
        <v>Brazil</v>
      </c>
      <c r="I16" t="str">
        <f>_xlfn.XLOOKUP(order_details[[#This Row],[CustomerID]],orders[CustomerID],orders[ShipCity])</f>
        <v>Rio de Janeiro</v>
      </c>
      <c r="J16">
        <f>_xlfn.XLOOKUP(order_details[[#This Row],[ProductID]],products[ProductID],products[CategoryID])</f>
        <v>4</v>
      </c>
      <c r="K16" t="str">
        <f>_xlfn.XLOOKUP(order_details[[#This Row],[CategoryID]],categories[CategoryID],categories[CategoryName])</f>
        <v>Dairy Products</v>
      </c>
      <c r="L16" t="str">
        <f>_xlfn.XLOOKUP(order_details[[#This Row],[OrderID]],orders[OrderID],orders[month])</f>
        <v>Aug</v>
      </c>
      <c r="M16">
        <f>_xlfn.XLOOKUP(order_details[[#This Row],[OrderID]],orders[OrderID],orders[month number])</f>
        <v>8</v>
      </c>
      <c r="N16">
        <f>_xlfn.XLOOKUP(order_details[[#This Row],[OrderID]],orders[OrderID],orders[year])</f>
        <v>1994</v>
      </c>
      <c r="P16" s="13" t="str">
        <f>_xlfn.XLOOKUP(order_details[[#This Row],[CustomerID]],orders[CustomerID],orders[ShipCity])</f>
        <v>Rio de Janeiro</v>
      </c>
      <c r="Q16" s="13" t="str">
        <f>_xlfn.XLOOKUP(order_details[[#This Row],[CustomerID]],orders[CustomerID],orders[ShipCountry])</f>
        <v>Brazil</v>
      </c>
      <c r="R16" s="13">
        <f>order_details[[#This Row],[UnitPrice]]*order_details[[#This Row],[Quantity]]*(1-order_details[[#This Row],[Discount]])</f>
        <v>200</v>
      </c>
    </row>
    <row r="17" spans="1:18" x14ac:dyDescent="0.3">
      <c r="A17">
        <v>10253</v>
      </c>
      <c r="B17">
        <v>39</v>
      </c>
      <c r="C17">
        <v>14.4</v>
      </c>
      <c r="D17">
        <v>42</v>
      </c>
      <c r="E17">
        <v>0</v>
      </c>
      <c r="F17">
        <f>order_details[[#This Row],[UnitPrice]]*order_details[[#This Row],[Quantity]]*(1-order_details[[#This Row],[Discount]])</f>
        <v>604.80000000000007</v>
      </c>
      <c r="G17" t="str">
        <f>_xlfn.XLOOKUP(order_details[[#This Row],[OrderID]],orders[OrderID],orders[CustomerID])</f>
        <v>HANAR</v>
      </c>
      <c r="H17" t="str">
        <f>_xlfn.XLOOKUP(order_details[[#This Row],[CustomerID]],orders[CustomerID],orders[ShipCountry])</f>
        <v>Brazil</v>
      </c>
      <c r="I17" t="str">
        <f>_xlfn.XLOOKUP(order_details[[#This Row],[CustomerID]],orders[CustomerID],orders[ShipCity])</f>
        <v>Rio de Janeiro</v>
      </c>
      <c r="J17">
        <f>_xlfn.XLOOKUP(order_details[[#This Row],[ProductID]],products[ProductID],products[CategoryID])</f>
        <v>1</v>
      </c>
      <c r="K17" t="str">
        <f>_xlfn.XLOOKUP(order_details[[#This Row],[CategoryID]],categories[CategoryID],categories[CategoryName])</f>
        <v>Beverages</v>
      </c>
      <c r="L17" t="str">
        <f>_xlfn.XLOOKUP(order_details[[#This Row],[OrderID]],orders[OrderID],orders[month])</f>
        <v>Aug</v>
      </c>
      <c r="M17">
        <f>_xlfn.XLOOKUP(order_details[[#This Row],[OrderID]],orders[OrderID],orders[month number])</f>
        <v>8</v>
      </c>
      <c r="N17">
        <f>_xlfn.XLOOKUP(order_details[[#This Row],[OrderID]],orders[OrderID],orders[year])</f>
        <v>1994</v>
      </c>
      <c r="P17" s="14" t="str">
        <f>_xlfn.XLOOKUP(order_details[[#This Row],[CustomerID]],orders[CustomerID],orders[ShipCity])</f>
        <v>Rio de Janeiro</v>
      </c>
      <c r="Q17" s="14" t="str">
        <f>_xlfn.XLOOKUP(order_details[[#This Row],[CustomerID]],orders[CustomerID],orders[ShipCountry])</f>
        <v>Brazil</v>
      </c>
      <c r="R17" s="14">
        <f>order_details[[#This Row],[UnitPrice]]*order_details[[#This Row],[Quantity]]*(1-order_details[[#This Row],[Discount]])</f>
        <v>604.80000000000007</v>
      </c>
    </row>
    <row r="18" spans="1:18" x14ac:dyDescent="0.3">
      <c r="A18">
        <v>10253</v>
      </c>
      <c r="B18">
        <v>49</v>
      </c>
      <c r="C18">
        <v>16</v>
      </c>
      <c r="D18">
        <v>40</v>
      </c>
      <c r="E18">
        <v>0</v>
      </c>
      <c r="F18">
        <f>order_details[[#This Row],[UnitPrice]]*order_details[[#This Row],[Quantity]]*(1-order_details[[#This Row],[Discount]])</f>
        <v>640</v>
      </c>
      <c r="G18" t="str">
        <f>_xlfn.XLOOKUP(order_details[[#This Row],[OrderID]],orders[OrderID],orders[CustomerID])</f>
        <v>HANAR</v>
      </c>
      <c r="H18" t="str">
        <f>_xlfn.XLOOKUP(order_details[[#This Row],[CustomerID]],orders[CustomerID],orders[ShipCountry])</f>
        <v>Brazil</v>
      </c>
      <c r="I18" t="str">
        <f>_xlfn.XLOOKUP(order_details[[#This Row],[CustomerID]],orders[CustomerID],orders[ShipCity])</f>
        <v>Rio de Janeiro</v>
      </c>
      <c r="J18">
        <f>_xlfn.XLOOKUP(order_details[[#This Row],[ProductID]],products[ProductID],products[CategoryID])</f>
        <v>3</v>
      </c>
      <c r="K18" t="str">
        <f>_xlfn.XLOOKUP(order_details[[#This Row],[CategoryID]],categories[CategoryID],categories[CategoryName])</f>
        <v>Confections</v>
      </c>
      <c r="L18" t="str">
        <f>_xlfn.XLOOKUP(order_details[[#This Row],[OrderID]],orders[OrderID],orders[month])</f>
        <v>Aug</v>
      </c>
      <c r="M18">
        <f>_xlfn.XLOOKUP(order_details[[#This Row],[OrderID]],orders[OrderID],orders[month number])</f>
        <v>8</v>
      </c>
      <c r="N18">
        <f>_xlfn.XLOOKUP(order_details[[#This Row],[OrderID]],orders[OrderID],orders[year])</f>
        <v>1994</v>
      </c>
      <c r="P18" s="13" t="str">
        <f>_xlfn.XLOOKUP(order_details[[#This Row],[CustomerID]],orders[CustomerID],orders[ShipCity])</f>
        <v>Rio de Janeiro</v>
      </c>
      <c r="Q18" s="13" t="str">
        <f>_xlfn.XLOOKUP(order_details[[#This Row],[CustomerID]],orders[CustomerID],orders[ShipCountry])</f>
        <v>Brazil</v>
      </c>
      <c r="R18" s="13">
        <f>order_details[[#This Row],[UnitPrice]]*order_details[[#This Row],[Quantity]]*(1-order_details[[#This Row],[Discount]])</f>
        <v>640</v>
      </c>
    </row>
    <row r="19" spans="1:18" x14ac:dyDescent="0.3">
      <c r="A19">
        <v>10254</v>
      </c>
      <c r="B19">
        <v>24</v>
      </c>
      <c r="C19">
        <v>3.6</v>
      </c>
      <c r="D19">
        <v>15</v>
      </c>
      <c r="E19">
        <v>0.15</v>
      </c>
      <c r="F19">
        <f>order_details[[#This Row],[UnitPrice]]*order_details[[#This Row],[Quantity]]*(1-order_details[[#This Row],[Discount]])</f>
        <v>45.9</v>
      </c>
      <c r="G19" t="str">
        <f>_xlfn.XLOOKUP(order_details[[#This Row],[OrderID]],orders[OrderID],orders[CustomerID])</f>
        <v>CHOPS</v>
      </c>
      <c r="H19" t="str">
        <f>_xlfn.XLOOKUP(order_details[[#This Row],[CustomerID]],orders[CustomerID],orders[ShipCountry])</f>
        <v>Switzerland</v>
      </c>
      <c r="I19" t="str">
        <f>_xlfn.XLOOKUP(order_details[[#This Row],[CustomerID]],orders[CustomerID],orders[ShipCity])</f>
        <v>Bern</v>
      </c>
      <c r="J19">
        <f>_xlfn.XLOOKUP(order_details[[#This Row],[ProductID]],products[ProductID],products[CategoryID])</f>
        <v>1</v>
      </c>
      <c r="K19" t="str">
        <f>_xlfn.XLOOKUP(order_details[[#This Row],[CategoryID]],categories[CategoryID],categories[CategoryName])</f>
        <v>Beverages</v>
      </c>
      <c r="L19" t="str">
        <f>_xlfn.XLOOKUP(order_details[[#This Row],[OrderID]],orders[OrderID],orders[month])</f>
        <v>Aug</v>
      </c>
      <c r="M19">
        <f>_xlfn.XLOOKUP(order_details[[#This Row],[OrderID]],orders[OrderID],orders[month number])</f>
        <v>8</v>
      </c>
      <c r="N19">
        <f>_xlfn.XLOOKUP(order_details[[#This Row],[OrderID]],orders[OrderID],orders[year])</f>
        <v>1994</v>
      </c>
      <c r="P19" s="14" t="str">
        <f>_xlfn.XLOOKUP(order_details[[#This Row],[CustomerID]],orders[CustomerID],orders[ShipCity])</f>
        <v>Bern</v>
      </c>
      <c r="Q19" s="14" t="str">
        <f>_xlfn.XLOOKUP(order_details[[#This Row],[CustomerID]],orders[CustomerID],orders[ShipCountry])</f>
        <v>Switzerland</v>
      </c>
      <c r="R19" s="14">
        <f>order_details[[#This Row],[UnitPrice]]*order_details[[#This Row],[Quantity]]*(1-order_details[[#This Row],[Discount]])</f>
        <v>45.9</v>
      </c>
    </row>
    <row r="20" spans="1:18" x14ac:dyDescent="0.3">
      <c r="A20">
        <v>10254</v>
      </c>
      <c r="B20">
        <v>55</v>
      </c>
      <c r="C20">
        <v>19.2</v>
      </c>
      <c r="D20">
        <v>21</v>
      </c>
      <c r="E20">
        <v>0.15</v>
      </c>
      <c r="F20">
        <f>order_details[[#This Row],[UnitPrice]]*order_details[[#This Row],[Quantity]]*(1-order_details[[#This Row],[Discount]])</f>
        <v>342.71999999999997</v>
      </c>
      <c r="G20" t="str">
        <f>_xlfn.XLOOKUP(order_details[[#This Row],[OrderID]],orders[OrderID],orders[CustomerID])</f>
        <v>CHOPS</v>
      </c>
      <c r="H20" t="str">
        <f>_xlfn.XLOOKUP(order_details[[#This Row],[CustomerID]],orders[CustomerID],orders[ShipCountry])</f>
        <v>Switzerland</v>
      </c>
      <c r="I20" t="str">
        <f>_xlfn.XLOOKUP(order_details[[#This Row],[CustomerID]],orders[CustomerID],orders[ShipCity])</f>
        <v>Bern</v>
      </c>
      <c r="J20">
        <f>_xlfn.XLOOKUP(order_details[[#This Row],[ProductID]],products[ProductID],products[CategoryID])</f>
        <v>6</v>
      </c>
      <c r="K20" t="str">
        <f>_xlfn.XLOOKUP(order_details[[#This Row],[CategoryID]],categories[CategoryID],categories[CategoryName])</f>
        <v>Meat/Poultry</v>
      </c>
      <c r="L20" t="str">
        <f>_xlfn.XLOOKUP(order_details[[#This Row],[OrderID]],orders[OrderID],orders[month])</f>
        <v>Aug</v>
      </c>
      <c r="M20">
        <f>_xlfn.XLOOKUP(order_details[[#This Row],[OrderID]],orders[OrderID],orders[month number])</f>
        <v>8</v>
      </c>
      <c r="N20">
        <f>_xlfn.XLOOKUP(order_details[[#This Row],[OrderID]],orders[OrderID],orders[year])</f>
        <v>1994</v>
      </c>
      <c r="P20" s="13" t="str">
        <f>_xlfn.XLOOKUP(order_details[[#This Row],[CustomerID]],orders[CustomerID],orders[ShipCity])</f>
        <v>Bern</v>
      </c>
      <c r="Q20" s="13" t="str">
        <f>_xlfn.XLOOKUP(order_details[[#This Row],[CustomerID]],orders[CustomerID],orders[ShipCountry])</f>
        <v>Switzerland</v>
      </c>
      <c r="R20" s="13">
        <f>order_details[[#This Row],[UnitPrice]]*order_details[[#This Row],[Quantity]]*(1-order_details[[#This Row],[Discount]])</f>
        <v>342.71999999999997</v>
      </c>
    </row>
    <row r="21" spans="1:18" x14ac:dyDescent="0.3">
      <c r="A21">
        <v>10254</v>
      </c>
      <c r="B21">
        <v>74</v>
      </c>
      <c r="C21">
        <v>8</v>
      </c>
      <c r="D21">
        <v>21</v>
      </c>
      <c r="E21">
        <v>0</v>
      </c>
      <c r="F21">
        <f>order_details[[#This Row],[UnitPrice]]*order_details[[#This Row],[Quantity]]*(1-order_details[[#This Row],[Discount]])</f>
        <v>168</v>
      </c>
      <c r="G21" t="str">
        <f>_xlfn.XLOOKUP(order_details[[#This Row],[OrderID]],orders[OrderID],orders[CustomerID])</f>
        <v>CHOPS</v>
      </c>
      <c r="H21" t="str">
        <f>_xlfn.XLOOKUP(order_details[[#This Row],[CustomerID]],orders[CustomerID],orders[ShipCountry])</f>
        <v>Switzerland</v>
      </c>
      <c r="I21" t="str">
        <f>_xlfn.XLOOKUP(order_details[[#This Row],[CustomerID]],orders[CustomerID],orders[ShipCity])</f>
        <v>Bern</v>
      </c>
      <c r="J21">
        <f>_xlfn.XLOOKUP(order_details[[#This Row],[ProductID]],products[ProductID],products[CategoryID])</f>
        <v>7</v>
      </c>
      <c r="K21" t="str">
        <f>_xlfn.XLOOKUP(order_details[[#This Row],[CategoryID]],categories[CategoryID],categories[CategoryName])</f>
        <v>Produce</v>
      </c>
      <c r="L21" t="str">
        <f>_xlfn.XLOOKUP(order_details[[#This Row],[OrderID]],orders[OrderID],orders[month])</f>
        <v>Aug</v>
      </c>
      <c r="M21">
        <f>_xlfn.XLOOKUP(order_details[[#This Row],[OrderID]],orders[OrderID],orders[month number])</f>
        <v>8</v>
      </c>
      <c r="N21">
        <f>_xlfn.XLOOKUP(order_details[[#This Row],[OrderID]],orders[OrderID],orders[year])</f>
        <v>1994</v>
      </c>
      <c r="P21" s="14" t="str">
        <f>_xlfn.XLOOKUP(order_details[[#This Row],[CustomerID]],orders[CustomerID],orders[ShipCity])</f>
        <v>Bern</v>
      </c>
      <c r="Q21" s="14" t="str">
        <f>_xlfn.XLOOKUP(order_details[[#This Row],[CustomerID]],orders[CustomerID],orders[ShipCountry])</f>
        <v>Switzerland</v>
      </c>
      <c r="R21" s="14">
        <f>order_details[[#This Row],[UnitPrice]]*order_details[[#This Row],[Quantity]]*(1-order_details[[#This Row],[Discount]])</f>
        <v>168</v>
      </c>
    </row>
    <row r="22" spans="1:18" x14ac:dyDescent="0.3">
      <c r="A22">
        <v>10255</v>
      </c>
      <c r="B22">
        <v>2</v>
      </c>
      <c r="C22">
        <v>15.2</v>
      </c>
      <c r="D22">
        <v>20</v>
      </c>
      <c r="E22">
        <v>0</v>
      </c>
      <c r="F22">
        <f>order_details[[#This Row],[UnitPrice]]*order_details[[#This Row],[Quantity]]*(1-order_details[[#This Row],[Discount]])</f>
        <v>304</v>
      </c>
      <c r="G22" t="str">
        <f>_xlfn.XLOOKUP(order_details[[#This Row],[OrderID]],orders[OrderID],orders[CustomerID])</f>
        <v>RICSU</v>
      </c>
      <c r="H22" t="str">
        <f>_xlfn.XLOOKUP(order_details[[#This Row],[CustomerID]],orders[CustomerID],orders[ShipCountry])</f>
        <v>Switzerland</v>
      </c>
      <c r="I22" t="str">
        <f>_xlfn.XLOOKUP(order_details[[#This Row],[CustomerID]],orders[CustomerID],orders[ShipCity])</f>
        <v>Genève</v>
      </c>
      <c r="J22">
        <f>_xlfn.XLOOKUP(order_details[[#This Row],[ProductID]],products[ProductID],products[CategoryID])</f>
        <v>1</v>
      </c>
      <c r="K22" t="str">
        <f>_xlfn.XLOOKUP(order_details[[#This Row],[CategoryID]],categories[CategoryID],categories[CategoryName])</f>
        <v>Beverages</v>
      </c>
      <c r="L22" t="str">
        <f>_xlfn.XLOOKUP(order_details[[#This Row],[OrderID]],orders[OrderID],orders[month])</f>
        <v>Aug</v>
      </c>
      <c r="M22">
        <f>_xlfn.XLOOKUP(order_details[[#This Row],[OrderID]],orders[OrderID],orders[month number])</f>
        <v>8</v>
      </c>
      <c r="N22">
        <f>_xlfn.XLOOKUP(order_details[[#This Row],[OrderID]],orders[OrderID],orders[year])</f>
        <v>1994</v>
      </c>
      <c r="P22" s="13" t="str">
        <f>_xlfn.XLOOKUP(order_details[[#This Row],[CustomerID]],orders[CustomerID],orders[ShipCity])</f>
        <v>Genève</v>
      </c>
      <c r="Q22" s="13" t="str">
        <f>_xlfn.XLOOKUP(order_details[[#This Row],[CustomerID]],orders[CustomerID],orders[ShipCountry])</f>
        <v>Switzerland</v>
      </c>
      <c r="R22" s="13">
        <f>order_details[[#This Row],[UnitPrice]]*order_details[[#This Row],[Quantity]]*(1-order_details[[#This Row],[Discount]])</f>
        <v>304</v>
      </c>
    </row>
    <row r="23" spans="1:18" x14ac:dyDescent="0.3">
      <c r="A23">
        <v>10255</v>
      </c>
      <c r="B23">
        <v>16</v>
      </c>
      <c r="C23">
        <v>13.9</v>
      </c>
      <c r="D23">
        <v>35</v>
      </c>
      <c r="E23">
        <v>0</v>
      </c>
      <c r="F23">
        <f>order_details[[#This Row],[UnitPrice]]*order_details[[#This Row],[Quantity]]*(1-order_details[[#This Row],[Discount]])</f>
        <v>486.5</v>
      </c>
      <c r="G23" t="str">
        <f>_xlfn.XLOOKUP(order_details[[#This Row],[OrderID]],orders[OrderID],orders[CustomerID])</f>
        <v>RICSU</v>
      </c>
      <c r="H23" t="str">
        <f>_xlfn.XLOOKUP(order_details[[#This Row],[CustomerID]],orders[CustomerID],orders[ShipCountry])</f>
        <v>Switzerland</v>
      </c>
      <c r="I23" t="str">
        <f>_xlfn.XLOOKUP(order_details[[#This Row],[CustomerID]],orders[CustomerID],orders[ShipCity])</f>
        <v>Genève</v>
      </c>
      <c r="J23">
        <f>_xlfn.XLOOKUP(order_details[[#This Row],[ProductID]],products[ProductID],products[CategoryID])</f>
        <v>3</v>
      </c>
      <c r="K23" t="str">
        <f>_xlfn.XLOOKUP(order_details[[#This Row],[CategoryID]],categories[CategoryID],categories[CategoryName])</f>
        <v>Confections</v>
      </c>
      <c r="L23" t="str">
        <f>_xlfn.XLOOKUP(order_details[[#This Row],[OrderID]],orders[OrderID],orders[month])</f>
        <v>Aug</v>
      </c>
      <c r="M23">
        <f>_xlfn.XLOOKUP(order_details[[#This Row],[OrderID]],orders[OrderID],orders[month number])</f>
        <v>8</v>
      </c>
      <c r="N23">
        <f>_xlfn.XLOOKUP(order_details[[#This Row],[OrderID]],orders[OrderID],orders[year])</f>
        <v>1994</v>
      </c>
      <c r="P23" s="14" t="str">
        <f>_xlfn.XLOOKUP(order_details[[#This Row],[CustomerID]],orders[CustomerID],orders[ShipCity])</f>
        <v>Genève</v>
      </c>
      <c r="Q23" s="14" t="str">
        <f>_xlfn.XLOOKUP(order_details[[#This Row],[CustomerID]],orders[CustomerID],orders[ShipCountry])</f>
        <v>Switzerland</v>
      </c>
      <c r="R23" s="14">
        <f>order_details[[#This Row],[UnitPrice]]*order_details[[#This Row],[Quantity]]*(1-order_details[[#This Row],[Discount]])</f>
        <v>486.5</v>
      </c>
    </row>
    <row r="24" spans="1:18" x14ac:dyDescent="0.3">
      <c r="A24">
        <v>10255</v>
      </c>
      <c r="B24">
        <v>36</v>
      </c>
      <c r="C24">
        <v>15.2</v>
      </c>
      <c r="D24">
        <v>25</v>
      </c>
      <c r="E24">
        <v>0</v>
      </c>
      <c r="F24">
        <f>order_details[[#This Row],[UnitPrice]]*order_details[[#This Row],[Quantity]]*(1-order_details[[#This Row],[Discount]])</f>
        <v>380</v>
      </c>
      <c r="G24" t="str">
        <f>_xlfn.XLOOKUP(order_details[[#This Row],[OrderID]],orders[OrderID],orders[CustomerID])</f>
        <v>RICSU</v>
      </c>
      <c r="H24" t="str">
        <f>_xlfn.XLOOKUP(order_details[[#This Row],[CustomerID]],orders[CustomerID],orders[ShipCountry])</f>
        <v>Switzerland</v>
      </c>
      <c r="I24" t="str">
        <f>_xlfn.XLOOKUP(order_details[[#This Row],[CustomerID]],orders[CustomerID],orders[ShipCity])</f>
        <v>Genève</v>
      </c>
      <c r="J24">
        <f>_xlfn.XLOOKUP(order_details[[#This Row],[ProductID]],products[ProductID],products[CategoryID])</f>
        <v>8</v>
      </c>
      <c r="K24" t="str">
        <f>_xlfn.XLOOKUP(order_details[[#This Row],[CategoryID]],categories[CategoryID],categories[CategoryName])</f>
        <v>Seafood</v>
      </c>
      <c r="L24" t="str">
        <f>_xlfn.XLOOKUP(order_details[[#This Row],[OrderID]],orders[OrderID],orders[month])</f>
        <v>Aug</v>
      </c>
      <c r="M24">
        <f>_xlfn.XLOOKUP(order_details[[#This Row],[OrderID]],orders[OrderID],orders[month number])</f>
        <v>8</v>
      </c>
      <c r="N24">
        <f>_xlfn.XLOOKUP(order_details[[#This Row],[OrderID]],orders[OrderID],orders[year])</f>
        <v>1994</v>
      </c>
      <c r="P24" s="13" t="str">
        <f>_xlfn.XLOOKUP(order_details[[#This Row],[CustomerID]],orders[CustomerID],orders[ShipCity])</f>
        <v>Genève</v>
      </c>
      <c r="Q24" s="13" t="str">
        <f>_xlfn.XLOOKUP(order_details[[#This Row],[CustomerID]],orders[CustomerID],orders[ShipCountry])</f>
        <v>Switzerland</v>
      </c>
      <c r="R24" s="13">
        <f>order_details[[#This Row],[UnitPrice]]*order_details[[#This Row],[Quantity]]*(1-order_details[[#This Row],[Discount]])</f>
        <v>380</v>
      </c>
    </row>
    <row r="25" spans="1:18" x14ac:dyDescent="0.3">
      <c r="A25">
        <v>10255</v>
      </c>
      <c r="B25">
        <v>59</v>
      </c>
      <c r="C25">
        <v>44</v>
      </c>
      <c r="D25">
        <v>30</v>
      </c>
      <c r="E25">
        <v>0</v>
      </c>
      <c r="F25">
        <f>order_details[[#This Row],[UnitPrice]]*order_details[[#This Row],[Quantity]]*(1-order_details[[#This Row],[Discount]])</f>
        <v>1320</v>
      </c>
      <c r="G25" t="str">
        <f>_xlfn.XLOOKUP(order_details[[#This Row],[OrderID]],orders[OrderID],orders[CustomerID])</f>
        <v>RICSU</v>
      </c>
      <c r="H25" t="str">
        <f>_xlfn.XLOOKUP(order_details[[#This Row],[CustomerID]],orders[CustomerID],orders[ShipCountry])</f>
        <v>Switzerland</v>
      </c>
      <c r="I25" t="str">
        <f>_xlfn.XLOOKUP(order_details[[#This Row],[CustomerID]],orders[CustomerID],orders[ShipCity])</f>
        <v>Genève</v>
      </c>
      <c r="J25">
        <f>_xlfn.XLOOKUP(order_details[[#This Row],[ProductID]],products[ProductID],products[CategoryID])</f>
        <v>4</v>
      </c>
      <c r="K25" t="str">
        <f>_xlfn.XLOOKUP(order_details[[#This Row],[CategoryID]],categories[CategoryID],categories[CategoryName])</f>
        <v>Dairy Products</v>
      </c>
      <c r="L25" t="str">
        <f>_xlfn.XLOOKUP(order_details[[#This Row],[OrderID]],orders[OrderID],orders[month])</f>
        <v>Aug</v>
      </c>
      <c r="M25">
        <f>_xlfn.XLOOKUP(order_details[[#This Row],[OrderID]],orders[OrderID],orders[month number])</f>
        <v>8</v>
      </c>
      <c r="N25">
        <f>_xlfn.XLOOKUP(order_details[[#This Row],[OrderID]],orders[OrderID],orders[year])</f>
        <v>1994</v>
      </c>
      <c r="P25" s="14" t="str">
        <f>_xlfn.XLOOKUP(order_details[[#This Row],[CustomerID]],orders[CustomerID],orders[ShipCity])</f>
        <v>Genève</v>
      </c>
      <c r="Q25" s="14" t="str">
        <f>_xlfn.XLOOKUP(order_details[[#This Row],[CustomerID]],orders[CustomerID],orders[ShipCountry])</f>
        <v>Switzerland</v>
      </c>
      <c r="R25" s="14">
        <f>order_details[[#This Row],[UnitPrice]]*order_details[[#This Row],[Quantity]]*(1-order_details[[#This Row],[Discount]])</f>
        <v>1320</v>
      </c>
    </row>
    <row r="26" spans="1:18" x14ac:dyDescent="0.3">
      <c r="A26">
        <v>10256</v>
      </c>
      <c r="B26">
        <v>53</v>
      </c>
      <c r="C26">
        <v>26.2</v>
      </c>
      <c r="D26">
        <v>15</v>
      </c>
      <c r="E26">
        <v>0</v>
      </c>
      <c r="F26">
        <f>order_details[[#This Row],[UnitPrice]]*order_details[[#This Row],[Quantity]]*(1-order_details[[#This Row],[Discount]])</f>
        <v>393</v>
      </c>
      <c r="G26" t="str">
        <f>_xlfn.XLOOKUP(order_details[[#This Row],[OrderID]],orders[OrderID],orders[CustomerID])</f>
        <v>WELLI</v>
      </c>
      <c r="H26" t="str">
        <f>_xlfn.XLOOKUP(order_details[[#This Row],[CustomerID]],orders[CustomerID],orders[ShipCountry])</f>
        <v>Brazil</v>
      </c>
      <c r="I26" t="str">
        <f>_xlfn.XLOOKUP(order_details[[#This Row],[CustomerID]],orders[CustomerID],orders[ShipCity])</f>
        <v>Resende</v>
      </c>
      <c r="J26">
        <f>_xlfn.XLOOKUP(order_details[[#This Row],[ProductID]],products[ProductID],products[CategoryID])</f>
        <v>6</v>
      </c>
      <c r="K26" t="str">
        <f>_xlfn.XLOOKUP(order_details[[#This Row],[CategoryID]],categories[CategoryID],categories[CategoryName])</f>
        <v>Meat/Poultry</v>
      </c>
      <c r="L26" t="str">
        <f>_xlfn.XLOOKUP(order_details[[#This Row],[OrderID]],orders[OrderID],orders[month])</f>
        <v>Aug</v>
      </c>
      <c r="M26">
        <f>_xlfn.XLOOKUP(order_details[[#This Row],[OrderID]],orders[OrderID],orders[month number])</f>
        <v>8</v>
      </c>
      <c r="N26">
        <f>_xlfn.XLOOKUP(order_details[[#This Row],[OrderID]],orders[OrderID],orders[year])</f>
        <v>1994</v>
      </c>
      <c r="P26" s="13" t="str">
        <f>_xlfn.XLOOKUP(order_details[[#This Row],[CustomerID]],orders[CustomerID],orders[ShipCity])</f>
        <v>Resende</v>
      </c>
      <c r="Q26" s="13" t="str">
        <f>_xlfn.XLOOKUP(order_details[[#This Row],[CustomerID]],orders[CustomerID],orders[ShipCountry])</f>
        <v>Brazil</v>
      </c>
      <c r="R26" s="13">
        <f>order_details[[#This Row],[UnitPrice]]*order_details[[#This Row],[Quantity]]*(1-order_details[[#This Row],[Discount]])</f>
        <v>393</v>
      </c>
    </row>
    <row r="27" spans="1:18" x14ac:dyDescent="0.3">
      <c r="A27">
        <v>10256</v>
      </c>
      <c r="B27">
        <v>77</v>
      </c>
      <c r="C27">
        <v>10.4</v>
      </c>
      <c r="D27">
        <v>12</v>
      </c>
      <c r="E27">
        <v>0</v>
      </c>
      <c r="F27">
        <f>order_details[[#This Row],[UnitPrice]]*order_details[[#This Row],[Quantity]]*(1-order_details[[#This Row],[Discount]])</f>
        <v>124.80000000000001</v>
      </c>
      <c r="G27" t="str">
        <f>_xlfn.XLOOKUP(order_details[[#This Row],[OrderID]],orders[OrderID],orders[CustomerID])</f>
        <v>WELLI</v>
      </c>
      <c r="H27" t="str">
        <f>_xlfn.XLOOKUP(order_details[[#This Row],[CustomerID]],orders[CustomerID],orders[ShipCountry])</f>
        <v>Brazil</v>
      </c>
      <c r="I27" t="str">
        <f>_xlfn.XLOOKUP(order_details[[#This Row],[CustomerID]],orders[CustomerID],orders[ShipCity])</f>
        <v>Resende</v>
      </c>
      <c r="J27">
        <f>_xlfn.XLOOKUP(order_details[[#This Row],[ProductID]],products[ProductID],products[CategoryID])</f>
        <v>2</v>
      </c>
      <c r="K27" t="str">
        <f>_xlfn.XLOOKUP(order_details[[#This Row],[CategoryID]],categories[CategoryID],categories[CategoryName])</f>
        <v>Condiments</v>
      </c>
      <c r="L27" t="str">
        <f>_xlfn.XLOOKUP(order_details[[#This Row],[OrderID]],orders[OrderID],orders[month])</f>
        <v>Aug</v>
      </c>
      <c r="M27">
        <f>_xlfn.XLOOKUP(order_details[[#This Row],[OrderID]],orders[OrderID],orders[month number])</f>
        <v>8</v>
      </c>
      <c r="N27">
        <f>_xlfn.XLOOKUP(order_details[[#This Row],[OrderID]],orders[OrderID],orders[year])</f>
        <v>1994</v>
      </c>
      <c r="P27" s="14" t="str">
        <f>_xlfn.XLOOKUP(order_details[[#This Row],[CustomerID]],orders[CustomerID],orders[ShipCity])</f>
        <v>Resende</v>
      </c>
      <c r="Q27" s="14" t="str">
        <f>_xlfn.XLOOKUP(order_details[[#This Row],[CustomerID]],orders[CustomerID],orders[ShipCountry])</f>
        <v>Brazil</v>
      </c>
      <c r="R27" s="14">
        <f>order_details[[#This Row],[UnitPrice]]*order_details[[#This Row],[Quantity]]*(1-order_details[[#This Row],[Discount]])</f>
        <v>124.80000000000001</v>
      </c>
    </row>
    <row r="28" spans="1:18" x14ac:dyDescent="0.3">
      <c r="A28">
        <v>10257</v>
      </c>
      <c r="B28">
        <v>27</v>
      </c>
      <c r="C28">
        <v>35.1</v>
      </c>
      <c r="D28">
        <v>25</v>
      </c>
      <c r="E28">
        <v>0</v>
      </c>
      <c r="F28">
        <f>order_details[[#This Row],[UnitPrice]]*order_details[[#This Row],[Quantity]]*(1-order_details[[#This Row],[Discount]])</f>
        <v>877.5</v>
      </c>
      <c r="G28" t="str">
        <f>_xlfn.XLOOKUP(order_details[[#This Row],[OrderID]],orders[OrderID],orders[CustomerID])</f>
        <v>HILAA</v>
      </c>
      <c r="H28" t="str">
        <f>_xlfn.XLOOKUP(order_details[[#This Row],[CustomerID]],orders[CustomerID],orders[ShipCountry])</f>
        <v>Venezuela</v>
      </c>
      <c r="I28" t="str">
        <f>_xlfn.XLOOKUP(order_details[[#This Row],[CustomerID]],orders[CustomerID],orders[ShipCity])</f>
        <v>San Cristóbal</v>
      </c>
      <c r="J28">
        <f>_xlfn.XLOOKUP(order_details[[#This Row],[ProductID]],products[ProductID],products[CategoryID])</f>
        <v>3</v>
      </c>
      <c r="K28" t="str">
        <f>_xlfn.XLOOKUP(order_details[[#This Row],[CategoryID]],categories[CategoryID],categories[CategoryName])</f>
        <v>Confections</v>
      </c>
      <c r="L28" t="str">
        <f>_xlfn.XLOOKUP(order_details[[#This Row],[OrderID]],orders[OrderID],orders[month])</f>
        <v>Aug</v>
      </c>
      <c r="M28">
        <f>_xlfn.XLOOKUP(order_details[[#This Row],[OrderID]],orders[OrderID],orders[month number])</f>
        <v>8</v>
      </c>
      <c r="N28">
        <f>_xlfn.XLOOKUP(order_details[[#This Row],[OrderID]],orders[OrderID],orders[year])</f>
        <v>1994</v>
      </c>
      <c r="P28" s="13" t="str">
        <f>_xlfn.XLOOKUP(order_details[[#This Row],[CustomerID]],orders[CustomerID],orders[ShipCity])</f>
        <v>San Cristóbal</v>
      </c>
      <c r="Q28" s="13" t="str">
        <f>_xlfn.XLOOKUP(order_details[[#This Row],[CustomerID]],orders[CustomerID],orders[ShipCountry])</f>
        <v>Venezuela</v>
      </c>
      <c r="R28" s="13">
        <f>order_details[[#This Row],[UnitPrice]]*order_details[[#This Row],[Quantity]]*(1-order_details[[#This Row],[Discount]])</f>
        <v>877.5</v>
      </c>
    </row>
    <row r="29" spans="1:18" x14ac:dyDescent="0.3">
      <c r="A29">
        <v>10257</v>
      </c>
      <c r="B29">
        <v>39</v>
      </c>
      <c r="C29">
        <v>14.4</v>
      </c>
      <c r="D29">
        <v>6</v>
      </c>
      <c r="E29">
        <v>0</v>
      </c>
      <c r="F29">
        <f>order_details[[#This Row],[UnitPrice]]*order_details[[#This Row],[Quantity]]*(1-order_details[[#This Row],[Discount]])</f>
        <v>86.4</v>
      </c>
      <c r="G29" t="str">
        <f>_xlfn.XLOOKUP(order_details[[#This Row],[OrderID]],orders[OrderID],orders[CustomerID])</f>
        <v>HILAA</v>
      </c>
      <c r="H29" t="str">
        <f>_xlfn.XLOOKUP(order_details[[#This Row],[CustomerID]],orders[CustomerID],orders[ShipCountry])</f>
        <v>Venezuela</v>
      </c>
      <c r="I29" t="str">
        <f>_xlfn.XLOOKUP(order_details[[#This Row],[CustomerID]],orders[CustomerID],orders[ShipCity])</f>
        <v>San Cristóbal</v>
      </c>
      <c r="J29">
        <f>_xlfn.XLOOKUP(order_details[[#This Row],[ProductID]],products[ProductID],products[CategoryID])</f>
        <v>1</v>
      </c>
      <c r="K29" t="str">
        <f>_xlfn.XLOOKUP(order_details[[#This Row],[CategoryID]],categories[CategoryID],categories[CategoryName])</f>
        <v>Beverages</v>
      </c>
      <c r="L29" t="str">
        <f>_xlfn.XLOOKUP(order_details[[#This Row],[OrderID]],orders[OrderID],orders[month])</f>
        <v>Aug</v>
      </c>
      <c r="M29">
        <f>_xlfn.XLOOKUP(order_details[[#This Row],[OrderID]],orders[OrderID],orders[month number])</f>
        <v>8</v>
      </c>
      <c r="N29">
        <f>_xlfn.XLOOKUP(order_details[[#This Row],[OrderID]],orders[OrderID],orders[year])</f>
        <v>1994</v>
      </c>
      <c r="P29" s="14" t="str">
        <f>_xlfn.XLOOKUP(order_details[[#This Row],[CustomerID]],orders[CustomerID],orders[ShipCity])</f>
        <v>San Cristóbal</v>
      </c>
      <c r="Q29" s="14" t="str">
        <f>_xlfn.XLOOKUP(order_details[[#This Row],[CustomerID]],orders[CustomerID],orders[ShipCountry])</f>
        <v>Venezuela</v>
      </c>
      <c r="R29" s="14">
        <f>order_details[[#This Row],[UnitPrice]]*order_details[[#This Row],[Quantity]]*(1-order_details[[#This Row],[Discount]])</f>
        <v>86.4</v>
      </c>
    </row>
    <row r="30" spans="1:18" x14ac:dyDescent="0.3">
      <c r="A30">
        <v>10257</v>
      </c>
      <c r="B30">
        <v>77</v>
      </c>
      <c r="C30">
        <v>10.4</v>
      </c>
      <c r="D30">
        <v>15</v>
      </c>
      <c r="E30">
        <v>0</v>
      </c>
      <c r="F30">
        <f>order_details[[#This Row],[UnitPrice]]*order_details[[#This Row],[Quantity]]*(1-order_details[[#This Row],[Discount]])</f>
        <v>156</v>
      </c>
      <c r="G30" t="str">
        <f>_xlfn.XLOOKUP(order_details[[#This Row],[OrderID]],orders[OrderID],orders[CustomerID])</f>
        <v>HILAA</v>
      </c>
      <c r="H30" t="str">
        <f>_xlfn.XLOOKUP(order_details[[#This Row],[CustomerID]],orders[CustomerID],orders[ShipCountry])</f>
        <v>Venezuela</v>
      </c>
      <c r="I30" t="str">
        <f>_xlfn.XLOOKUP(order_details[[#This Row],[CustomerID]],orders[CustomerID],orders[ShipCity])</f>
        <v>San Cristóbal</v>
      </c>
      <c r="J30">
        <f>_xlfn.XLOOKUP(order_details[[#This Row],[ProductID]],products[ProductID],products[CategoryID])</f>
        <v>2</v>
      </c>
      <c r="K30" t="str">
        <f>_xlfn.XLOOKUP(order_details[[#This Row],[CategoryID]],categories[CategoryID],categories[CategoryName])</f>
        <v>Condiments</v>
      </c>
      <c r="L30" t="str">
        <f>_xlfn.XLOOKUP(order_details[[#This Row],[OrderID]],orders[OrderID],orders[month])</f>
        <v>Aug</v>
      </c>
      <c r="M30">
        <f>_xlfn.XLOOKUP(order_details[[#This Row],[OrderID]],orders[OrderID],orders[month number])</f>
        <v>8</v>
      </c>
      <c r="N30">
        <f>_xlfn.XLOOKUP(order_details[[#This Row],[OrderID]],orders[OrderID],orders[year])</f>
        <v>1994</v>
      </c>
      <c r="P30" s="13" t="str">
        <f>_xlfn.XLOOKUP(order_details[[#This Row],[CustomerID]],orders[CustomerID],orders[ShipCity])</f>
        <v>San Cristóbal</v>
      </c>
      <c r="Q30" s="13" t="str">
        <f>_xlfn.XLOOKUP(order_details[[#This Row],[CustomerID]],orders[CustomerID],orders[ShipCountry])</f>
        <v>Venezuela</v>
      </c>
      <c r="R30" s="13">
        <f>order_details[[#This Row],[UnitPrice]]*order_details[[#This Row],[Quantity]]*(1-order_details[[#This Row],[Discount]])</f>
        <v>156</v>
      </c>
    </row>
    <row r="31" spans="1:18" x14ac:dyDescent="0.3">
      <c r="A31">
        <v>10258</v>
      </c>
      <c r="B31">
        <v>2</v>
      </c>
      <c r="C31">
        <v>15.2</v>
      </c>
      <c r="D31">
        <v>50</v>
      </c>
      <c r="E31">
        <v>0.2</v>
      </c>
      <c r="F31">
        <f>order_details[[#This Row],[UnitPrice]]*order_details[[#This Row],[Quantity]]*(1-order_details[[#This Row],[Discount]])</f>
        <v>608</v>
      </c>
      <c r="G31" t="str">
        <f>_xlfn.XLOOKUP(order_details[[#This Row],[OrderID]],orders[OrderID],orders[CustomerID])</f>
        <v>ERNSH</v>
      </c>
      <c r="H31" t="str">
        <f>_xlfn.XLOOKUP(order_details[[#This Row],[CustomerID]],orders[CustomerID],orders[ShipCountry])</f>
        <v>Austria</v>
      </c>
      <c r="I31" t="str">
        <f>_xlfn.XLOOKUP(order_details[[#This Row],[CustomerID]],orders[CustomerID],orders[ShipCity])</f>
        <v>Graz</v>
      </c>
      <c r="J31">
        <f>_xlfn.XLOOKUP(order_details[[#This Row],[ProductID]],products[ProductID],products[CategoryID])</f>
        <v>1</v>
      </c>
      <c r="K31" t="str">
        <f>_xlfn.XLOOKUP(order_details[[#This Row],[CategoryID]],categories[CategoryID],categories[CategoryName])</f>
        <v>Beverages</v>
      </c>
      <c r="L31" t="str">
        <f>_xlfn.XLOOKUP(order_details[[#This Row],[OrderID]],orders[OrderID],orders[month])</f>
        <v>Aug</v>
      </c>
      <c r="M31">
        <f>_xlfn.XLOOKUP(order_details[[#This Row],[OrderID]],orders[OrderID],orders[month number])</f>
        <v>8</v>
      </c>
      <c r="N31">
        <f>_xlfn.XLOOKUP(order_details[[#This Row],[OrderID]],orders[OrderID],orders[year])</f>
        <v>1994</v>
      </c>
      <c r="P31" s="14" t="str">
        <f>_xlfn.XLOOKUP(order_details[[#This Row],[CustomerID]],orders[CustomerID],orders[ShipCity])</f>
        <v>Graz</v>
      </c>
      <c r="Q31" s="14" t="str">
        <f>_xlfn.XLOOKUP(order_details[[#This Row],[CustomerID]],orders[CustomerID],orders[ShipCountry])</f>
        <v>Austria</v>
      </c>
      <c r="R31" s="14">
        <f>order_details[[#This Row],[UnitPrice]]*order_details[[#This Row],[Quantity]]*(1-order_details[[#This Row],[Discount]])</f>
        <v>608</v>
      </c>
    </row>
    <row r="32" spans="1:18" x14ac:dyDescent="0.3">
      <c r="A32">
        <v>10258</v>
      </c>
      <c r="B32">
        <v>5</v>
      </c>
      <c r="C32">
        <v>17</v>
      </c>
      <c r="D32">
        <v>65</v>
      </c>
      <c r="E32">
        <v>0.2</v>
      </c>
      <c r="F32">
        <f>order_details[[#This Row],[UnitPrice]]*order_details[[#This Row],[Quantity]]*(1-order_details[[#This Row],[Discount]])</f>
        <v>884</v>
      </c>
      <c r="G32" t="str">
        <f>_xlfn.XLOOKUP(order_details[[#This Row],[OrderID]],orders[OrderID],orders[CustomerID])</f>
        <v>ERNSH</v>
      </c>
      <c r="H32" t="str">
        <f>_xlfn.XLOOKUP(order_details[[#This Row],[CustomerID]],orders[CustomerID],orders[ShipCountry])</f>
        <v>Austria</v>
      </c>
      <c r="I32" t="str">
        <f>_xlfn.XLOOKUP(order_details[[#This Row],[CustomerID]],orders[CustomerID],orders[ShipCity])</f>
        <v>Graz</v>
      </c>
      <c r="J32">
        <f>_xlfn.XLOOKUP(order_details[[#This Row],[ProductID]],products[ProductID],products[CategoryID])</f>
        <v>2</v>
      </c>
      <c r="K32" t="str">
        <f>_xlfn.XLOOKUP(order_details[[#This Row],[CategoryID]],categories[CategoryID],categories[CategoryName])</f>
        <v>Condiments</v>
      </c>
      <c r="L32" t="str">
        <f>_xlfn.XLOOKUP(order_details[[#This Row],[OrderID]],orders[OrderID],orders[month])</f>
        <v>Aug</v>
      </c>
      <c r="M32">
        <f>_xlfn.XLOOKUP(order_details[[#This Row],[OrderID]],orders[OrderID],orders[month number])</f>
        <v>8</v>
      </c>
      <c r="N32">
        <f>_xlfn.XLOOKUP(order_details[[#This Row],[OrderID]],orders[OrderID],orders[year])</f>
        <v>1994</v>
      </c>
      <c r="P32" s="13" t="str">
        <f>_xlfn.XLOOKUP(order_details[[#This Row],[CustomerID]],orders[CustomerID],orders[ShipCity])</f>
        <v>Graz</v>
      </c>
      <c r="Q32" s="13" t="str">
        <f>_xlfn.XLOOKUP(order_details[[#This Row],[CustomerID]],orders[CustomerID],orders[ShipCountry])</f>
        <v>Austria</v>
      </c>
      <c r="R32" s="13">
        <f>order_details[[#This Row],[UnitPrice]]*order_details[[#This Row],[Quantity]]*(1-order_details[[#This Row],[Discount]])</f>
        <v>884</v>
      </c>
    </row>
    <row r="33" spans="1:18" x14ac:dyDescent="0.3">
      <c r="A33">
        <v>10258</v>
      </c>
      <c r="B33">
        <v>32</v>
      </c>
      <c r="C33">
        <v>25.6</v>
      </c>
      <c r="D33">
        <v>6</v>
      </c>
      <c r="E33">
        <v>0.2</v>
      </c>
      <c r="F33">
        <f>order_details[[#This Row],[UnitPrice]]*order_details[[#This Row],[Quantity]]*(1-order_details[[#This Row],[Discount]])</f>
        <v>122.88000000000002</v>
      </c>
      <c r="G33" t="str">
        <f>_xlfn.XLOOKUP(order_details[[#This Row],[OrderID]],orders[OrderID],orders[CustomerID])</f>
        <v>ERNSH</v>
      </c>
      <c r="H33" t="str">
        <f>_xlfn.XLOOKUP(order_details[[#This Row],[CustomerID]],orders[CustomerID],orders[ShipCountry])</f>
        <v>Austria</v>
      </c>
      <c r="I33" t="str">
        <f>_xlfn.XLOOKUP(order_details[[#This Row],[CustomerID]],orders[CustomerID],orders[ShipCity])</f>
        <v>Graz</v>
      </c>
      <c r="J33">
        <f>_xlfn.XLOOKUP(order_details[[#This Row],[ProductID]],products[ProductID],products[CategoryID])</f>
        <v>4</v>
      </c>
      <c r="K33" t="str">
        <f>_xlfn.XLOOKUP(order_details[[#This Row],[CategoryID]],categories[CategoryID],categories[CategoryName])</f>
        <v>Dairy Products</v>
      </c>
      <c r="L33" t="str">
        <f>_xlfn.XLOOKUP(order_details[[#This Row],[OrderID]],orders[OrderID],orders[month])</f>
        <v>Aug</v>
      </c>
      <c r="M33">
        <f>_xlfn.XLOOKUP(order_details[[#This Row],[OrderID]],orders[OrderID],orders[month number])</f>
        <v>8</v>
      </c>
      <c r="N33">
        <f>_xlfn.XLOOKUP(order_details[[#This Row],[OrderID]],orders[OrderID],orders[year])</f>
        <v>1994</v>
      </c>
      <c r="P33" s="14" t="str">
        <f>_xlfn.XLOOKUP(order_details[[#This Row],[CustomerID]],orders[CustomerID],orders[ShipCity])</f>
        <v>Graz</v>
      </c>
      <c r="Q33" s="14" t="str">
        <f>_xlfn.XLOOKUP(order_details[[#This Row],[CustomerID]],orders[CustomerID],orders[ShipCountry])</f>
        <v>Austria</v>
      </c>
      <c r="R33" s="14">
        <f>order_details[[#This Row],[UnitPrice]]*order_details[[#This Row],[Quantity]]*(1-order_details[[#This Row],[Discount]])</f>
        <v>122.88000000000002</v>
      </c>
    </row>
    <row r="34" spans="1:18" x14ac:dyDescent="0.3">
      <c r="A34">
        <v>10259</v>
      </c>
      <c r="B34">
        <v>21</v>
      </c>
      <c r="C34">
        <v>8</v>
      </c>
      <c r="D34">
        <v>10</v>
      </c>
      <c r="E34">
        <v>0</v>
      </c>
      <c r="F34">
        <f>order_details[[#This Row],[UnitPrice]]*order_details[[#This Row],[Quantity]]*(1-order_details[[#This Row],[Discount]])</f>
        <v>80</v>
      </c>
      <c r="G34" t="str">
        <f>_xlfn.XLOOKUP(order_details[[#This Row],[OrderID]],orders[OrderID],orders[CustomerID])</f>
        <v>CENTC</v>
      </c>
      <c r="H34" t="str">
        <f>_xlfn.XLOOKUP(order_details[[#This Row],[CustomerID]],orders[CustomerID],orders[ShipCountry])</f>
        <v>Mexico</v>
      </c>
      <c r="I34" t="str">
        <f>_xlfn.XLOOKUP(order_details[[#This Row],[CustomerID]],orders[CustomerID],orders[ShipCity])</f>
        <v>México D.F.</v>
      </c>
      <c r="J34">
        <f>_xlfn.XLOOKUP(order_details[[#This Row],[ProductID]],products[ProductID],products[CategoryID])</f>
        <v>3</v>
      </c>
      <c r="K34" t="str">
        <f>_xlfn.XLOOKUP(order_details[[#This Row],[CategoryID]],categories[CategoryID],categories[CategoryName])</f>
        <v>Confections</v>
      </c>
      <c r="L34" t="str">
        <f>_xlfn.XLOOKUP(order_details[[#This Row],[OrderID]],orders[OrderID],orders[month])</f>
        <v>Aug</v>
      </c>
      <c r="M34">
        <f>_xlfn.XLOOKUP(order_details[[#This Row],[OrderID]],orders[OrderID],orders[month number])</f>
        <v>8</v>
      </c>
      <c r="N34">
        <f>_xlfn.XLOOKUP(order_details[[#This Row],[OrderID]],orders[OrderID],orders[year])</f>
        <v>1994</v>
      </c>
      <c r="P34" s="13" t="str">
        <f>_xlfn.XLOOKUP(order_details[[#This Row],[CustomerID]],orders[CustomerID],orders[ShipCity])</f>
        <v>México D.F.</v>
      </c>
      <c r="Q34" s="13" t="str">
        <f>_xlfn.XLOOKUP(order_details[[#This Row],[CustomerID]],orders[CustomerID],orders[ShipCountry])</f>
        <v>Mexico</v>
      </c>
      <c r="R34" s="13">
        <f>order_details[[#This Row],[UnitPrice]]*order_details[[#This Row],[Quantity]]*(1-order_details[[#This Row],[Discount]])</f>
        <v>80</v>
      </c>
    </row>
    <row r="35" spans="1:18" x14ac:dyDescent="0.3">
      <c r="A35">
        <v>10259</v>
      </c>
      <c r="B35">
        <v>37</v>
      </c>
      <c r="C35">
        <v>20.8</v>
      </c>
      <c r="D35">
        <v>1</v>
      </c>
      <c r="E35">
        <v>0</v>
      </c>
      <c r="F35">
        <f>order_details[[#This Row],[UnitPrice]]*order_details[[#This Row],[Quantity]]*(1-order_details[[#This Row],[Discount]])</f>
        <v>20.8</v>
      </c>
      <c r="G35" t="str">
        <f>_xlfn.XLOOKUP(order_details[[#This Row],[OrderID]],orders[OrderID],orders[CustomerID])</f>
        <v>CENTC</v>
      </c>
      <c r="H35" t="str">
        <f>_xlfn.XLOOKUP(order_details[[#This Row],[CustomerID]],orders[CustomerID],orders[ShipCountry])</f>
        <v>Mexico</v>
      </c>
      <c r="I35" t="str">
        <f>_xlfn.XLOOKUP(order_details[[#This Row],[CustomerID]],orders[CustomerID],orders[ShipCity])</f>
        <v>México D.F.</v>
      </c>
      <c r="J35">
        <f>_xlfn.XLOOKUP(order_details[[#This Row],[ProductID]],products[ProductID],products[CategoryID])</f>
        <v>8</v>
      </c>
      <c r="K35" t="str">
        <f>_xlfn.XLOOKUP(order_details[[#This Row],[CategoryID]],categories[CategoryID],categories[CategoryName])</f>
        <v>Seafood</v>
      </c>
      <c r="L35" t="str">
        <f>_xlfn.XLOOKUP(order_details[[#This Row],[OrderID]],orders[OrderID],orders[month])</f>
        <v>Aug</v>
      </c>
      <c r="M35">
        <f>_xlfn.XLOOKUP(order_details[[#This Row],[OrderID]],orders[OrderID],orders[month number])</f>
        <v>8</v>
      </c>
      <c r="N35">
        <f>_xlfn.XLOOKUP(order_details[[#This Row],[OrderID]],orders[OrderID],orders[year])</f>
        <v>1994</v>
      </c>
      <c r="P35" s="14" t="str">
        <f>_xlfn.XLOOKUP(order_details[[#This Row],[CustomerID]],orders[CustomerID],orders[ShipCity])</f>
        <v>México D.F.</v>
      </c>
      <c r="Q35" s="14" t="str">
        <f>_xlfn.XLOOKUP(order_details[[#This Row],[CustomerID]],orders[CustomerID],orders[ShipCountry])</f>
        <v>Mexico</v>
      </c>
      <c r="R35" s="14">
        <f>order_details[[#This Row],[UnitPrice]]*order_details[[#This Row],[Quantity]]*(1-order_details[[#This Row],[Discount]])</f>
        <v>20.8</v>
      </c>
    </row>
    <row r="36" spans="1:18" x14ac:dyDescent="0.3">
      <c r="A36">
        <v>10260</v>
      </c>
      <c r="B36">
        <v>41</v>
      </c>
      <c r="C36">
        <v>7.7</v>
      </c>
      <c r="D36">
        <v>16</v>
      </c>
      <c r="E36">
        <v>0.25</v>
      </c>
      <c r="F36">
        <f>order_details[[#This Row],[UnitPrice]]*order_details[[#This Row],[Quantity]]*(1-order_details[[#This Row],[Discount]])</f>
        <v>92.4</v>
      </c>
      <c r="G36" t="str">
        <f>_xlfn.XLOOKUP(order_details[[#This Row],[OrderID]],orders[OrderID],orders[CustomerID])</f>
        <v>OTTIK</v>
      </c>
      <c r="H36" t="str">
        <f>_xlfn.XLOOKUP(order_details[[#This Row],[CustomerID]],orders[CustomerID],orders[ShipCountry])</f>
        <v>Germany</v>
      </c>
      <c r="I36" t="str">
        <f>_xlfn.XLOOKUP(order_details[[#This Row],[CustomerID]],orders[CustomerID],orders[ShipCity])</f>
        <v>Köln</v>
      </c>
      <c r="J36">
        <f>_xlfn.XLOOKUP(order_details[[#This Row],[ProductID]],products[ProductID],products[CategoryID])</f>
        <v>8</v>
      </c>
      <c r="K36" t="str">
        <f>_xlfn.XLOOKUP(order_details[[#This Row],[CategoryID]],categories[CategoryID],categories[CategoryName])</f>
        <v>Seafood</v>
      </c>
      <c r="L36" t="str">
        <f>_xlfn.XLOOKUP(order_details[[#This Row],[OrderID]],orders[OrderID],orders[month])</f>
        <v>Aug</v>
      </c>
      <c r="M36">
        <f>_xlfn.XLOOKUP(order_details[[#This Row],[OrderID]],orders[OrderID],orders[month number])</f>
        <v>8</v>
      </c>
      <c r="N36">
        <f>_xlfn.XLOOKUP(order_details[[#This Row],[OrderID]],orders[OrderID],orders[year])</f>
        <v>1994</v>
      </c>
      <c r="P36" s="13" t="str">
        <f>_xlfn.XLOOKUP(order_details[[#This Row],[CustomerID]],orders[CustomerID],orders[ShipCity])</f>
        <v>Köln</v>
      </c>
      <c r="Q36" s="13" t="str">
        <f>_xlfn.XLOOKUP(order_details[[#This Row],[CustomerID]],orders[CustomerID],orders[ShipCountry])</f>
        <v>Germany</v>
      </c>
      <c r="R36" s="13">
        <f>order_details[[#This Row],[UnitPrice]]*order_details[[#This Row],[Quantity]]*(1-order_details[[#This Row],[Discount]])</f>
        <v>92.4</v>
      </c>
    </row>
    <row r="37" spans="1:18" x14ac:dyDescent="0.3">
      <c r="A37">
        <v>10260</v>
      </c>
      <c r="B37">
        <v>57</v>
      </c>
      <c r="C37">
        <v>15.6</v>
      </c>
      <c r="D37">
        <v>50</v>
      </c>
      <c r="E37">
        <v>0</v>
      </c>
      <c r="F37">
        <f>order_details[[#This Row],[UnitPrice]]*order_details[[#This Row],[Quantity]]*(1-order_details[[#This Row],[Discount]])</f>
        <v>780</v>
      </c>
      <c r="G37" t="str">
        <f>_xlfn.XLOOKUP(order_details[[#This Row],[OrderID]],orders[OrderID],orders[CustomerID])</f>
        <v>OTTIK</v>
      </c>
      <c r="H37" t="str">
        <f>_xlfn.XLOOKUP(order_details[[#This Row],[CustomerID]],orders[CustomerID],orders[ShipCountry])</f>
        <v>Germany</v>
      </c>
      <c r="I37" t="str">
        <f>_xlfn.XLOOKUP(order_details[[#This Row],[CustomerID]],orders[CustomerID],orders[ShipCity])</f>
        <v>Köln</v>
      </c>
      <c r="J37">
        <f>_xlfn.XLOOKUP(order_details[[#This Row],[ProductID]],products[ProductID],products[CategoryID])</f>
        <v>5</v>
      </c>
      <c r="K37" t="str">
        <f>_xlfn.XLOOKUP(order_details[[#This Row],[CategoryID]],categories[CategoryID],categories[CategoryName])</f>
        <v>Grains/Cereals</v>
      </c>
      <c r="L37" t="str">
        <f>_xlfn.XLOOKUP(order_details[[#This Row],[OrderID]],orders[OrderID],orders[month])</f>
        <v>Aug</v>
      </c>
      <c r="M37">
        <f>_xlfn.XLOOKUP(order_details[[#This Row],[OrderID]],orders[OrderID],orders[month number])</f>
        <v>8</v>
      </c>
      <c r="N37">
        <f>_xlfn.XLOOKUP(order_details[[#This Row],[OrderID]],orders[OrderID],orders[year])</f>
        <v>1994</v>
      </c>
      <c r="P37" s="14" t="str">
        <f>_xlfn.XLOOKUP(order_details[[#This Row],[CustomerID]],orders[CustomerID],orders[ShipCity])</f>
        <v>Köln</v>
      </c>
      <c r="Q37" s="14" t="str">
        <f>_xlfn.XLOOKUP(order_details[[#This Row],[CustomerID]],orders[CustomerID],orders[ShipCountry])</f>
        <v>Germany</v>
      </c>
      <c r="R37" s="14">
        <f>order_details[[#This Row],[UnitPrice]]*order_details[[#This Row],[Quantity]]*(1-order_details[[#This Row],[Discount]])</f>
        <v>780</v>
      </c>
    </row>
    <row r="38" spans="1:18" x14ac:dyDescent="0.3">
      <c r="A38">
        <v>10260</v>
      </c>
      <c r="B38">
        <v>62</v>
      </c>
      <c r="C38">
        <v>39.4</v>
      </c>
      <c r="D38">
        <v>15</v>
      </c>
      <c r="E38">
        <v>0.25</v>
      </c>
      <c r="F38">
        <f>order_details[[#This Row],[UnitPrice]]*order_details[[#This Row],[Quantity]]*(1-order_details[[#This Row],[Discount]])</f>
        <v>443.25</v>
      </c>
      <c r="G38" t="str">
        <f>_xlfn.XLOOKUP(order_details[[#This Row],[OrderID]],orders[OrderID],orders[CustomerID])</f>
        <v>OTTIK</v>
      </c>
      <c r="H38" t="str">
        <f>_xlfn.XLOOKUP(order_details[[#This Row],[CustomerID]],orders[CustomerID],orders[ShipCountry])</f>
        <v>Germany</v>
      </c>
      <c r="I38" t="str">
        <f>_xlfn.XLOOKUP(order_details[[#This Row],[CustomerID]],orders[CustomerID],orders[ShipCity])</f>
        <v>Köln</v>
      </c>
      <c r="J38">
        <f>_xlfn.XLOOKUP(order_details[[#This Row],[ProductID]],products[ProductID],products[CategoryID])</f>
        <v>3</v>
      </c>
      <c r="K38" t="str">
        <f>_xlfn.XLOOKUP(order_details[[#This Row],[CategoryID]],categories[CategoryID],categories[CategoryName])</f>
        <v>Confections</v>
      </c>
      <c r="L38" t="str">
        <f>_xlfn.XLOOKUP(order_details[[#This Row],[OrderID]],orders[OrderID],orders[month])</f>
        <v>Aug</v>
      </c>
      <c r="M38">
        <f>_xlfn.XLOOKUP(order_details[[#This Row],[OrderID]],orders[OrderID],orders[month number])</f>
        <v>8</v>
      </c>
      <c r="N38">
        <f>_xlfn.XLOOKUP(order_details[[#This Row],[OrderID]],orders[OrderID],orders[year])</f>
        <v>1994</v>
      </c>
      <c r="P38" s="13" t="str">
        <f>_xlfn.XLOOKUP(order_details[[#This Row],[CustomerID]],orders[CustomerID],orders[ShipCity])</f>
        <v>Köln</v>
      </c>
      <c r="Q38" s="13" t="str">
        <f>_xlfn.XLOOKUP(order_details[[#This Row],[CustomerID]],orders[CustomerID],orders[ShipCountry])</f>
        <v>Germany</v>
      </c>
      <c r="R38" s="13">
        <f>order_details[[#This Row],[UnitPrice]]*order_details[[#This Row],[Quantity]]*(1-order_details[[#This Row],[Discount]])</f>
        <v>443.25</v>
      </c>
    </row>
    <row r="39" spans="1:18" x14ac:dyDescent="0.3">
      <c r="A39">
        <v>10260</v>
      </c>
      <c r="B39">
        <v>70</v>
      </c>
      <c r="C39">
        <v>12</v>
      </c>
      <c r="D39">
        <v>21</v>
      </c>
      <c r="E39">
        <v>0.25</v>
      </c>
      <c r="F39">
        <f>order_details[[#This Row],[UnitPrice]]*order_details[[#This Row],[Quantity]]*(1-order_details[[#This Row],[Discount]])</f>
        <v>189</v>
      </c>
      <c r="G39" t="str">
        <f>_xlfn.XLOOKUP(order_details[[#This Row],[OrderID]],orders[OrderID],orders[CustomerID])</f>
        <v>OTTIK</v>
      </c>
      <c r="H39" t="str">
        <f>_xlfn.XLOOKUP(order_details[[#This Row],[CustomerID]],orders[CustomerID],orders[ShipCountry])</f>
        <v>Germany</v>
      </c>
      <c r="I39" t="str">
        <f>_xlfn.XLOOKUP(order_details[[#This Row],[CustomerID]],orders[CustomerID],orders[ShipCity])</f>
        <v>Köln</v>
      </c>
      <c r="J39">
        <f>_xlfn.XLOOKUP(order_details[[#This Row],[ProductID]],products[ProductID],products[CategoryID])</f>
        <v>1</v>
      </c>
      <c r="K39" t="str">
        <f>_xlfn.XLOOKUP(order_details[[#This Row],[CategoryID]],categories[CategoryID],categories[CategoryName])</f>
        <v>Beverages</v>
      </c>
      <c r="L39" t="str">
        <f>_xlfn.XLOOKUP(order_details[[#This Row],[OrderID]],orders[OrderID],orders[month])</f>
        <v>Aug</v>
      </c>
      <c r="M39">
        <f>_xlfn.XLOOKUP(order_details[[#This Row],[OrderID]],orders[OrderID],orders[month number])</f>
        <v>8</v>
      </c>
      <c r="N39">
        <f>_xlfn.XLOOKUP(order_details[[#This Row],[OrderID]],orders[OrderID],orders[year])</f>
        <v>1994</v>
      </c>
      <c r="P39" s="14" t="str">
        <f>_xlfn.XLOOKUP(order_details[[#This Row],[CustomerID]],orders[CustomerID],orders[ShipCity])</f>
        <v>Köln</v>
      </c>
      <c r="Q39" s="14" t="str">
        <f>_xlfn.XLOOKUP(order_details[[#This Row],[CustomerID]],orders[CustomerID],orders[ShipCountry])</f>
        <v>Germany</v>
      </c>
      <c r="R39" s="14">
        <f>order_details[[#This Row],[UnitPrice]]*order_details[[#This Row],[Quantity]]*(1-order_details[[#This Row],[Discount]])</f>
        <v>189</v>
      </c>
    </row>
    <row r="40" spans="1:18" x14ac:dyDescent="0.3">
      <c r="A40">
        <v>10261</v>
      </c>
      <c r="B40">
        <v>21</v>
      </c>
      <c r="C40">
        <v>8</v>
      </c>
      <c r="D40">
        <v>20</v>
      </c>
      <c r="E40">
        <v>0</v>
      </c>
      <c r="F40">
        <f>order_details[[#This Row],[UnitPrice]]*order_details[[#This Row],[Quantity]]*(1-order_details[[#This Row],[Discount]])</f>
        <v>160</v>
      </c>
      <c r="G40" t="str">
        <f>_xlfn.XLOOKUP(order_details[[#This Row],[OrderID]],orders[OrderID],orders[CustomerID])</f>
        <v>QUEDE</v>
      </c>
      <c r="H40" t="str">
        <f>_xlfn.XLOOKUP(order_details[[#This Row],[CustomerID]],orders[CustomerID],orders[ShipCountry])</f>
        <v>Brazil</v>
      </c>
      <c r="I40" t="str">
        <f>_xlfn.XLOOKUP(order_details[[#This Row],[CustomerID]],orders[CustomerID],orders[ShipCity])</f>
        <v>Rio de Janeiro</v>
      </c>
      <c r="J40">
        <f>_xlfn.XLOOKUP(order_details[[#This Row],[ProductID]],products[ProductID],products[CategoryID])</f>
        <v>3</v>
      </c>
      <c r="K40" t="str">
        <f>_xlfn.XLOOKUP(order_details[[#This Row],[CategoryID]],categories[CategoryID],categories[CategoryName])</f>
        <v>Confections</v>
      </c>
      <c r="L40" t="str">
        <f>_xlfn.XLOOKUP(order_details[[#This Row],[OrderID]],orders[OrderID],orders[month])</f>
        <v>Aug</v>
      </c>
      <c r="M40">
        <f>_xlfn.XLOOKUP(order_details[[#This Row],[OrderID]],orders[OrderID],orders[month number])</f>
        <v>8</v>
      </c>
      <c r="N40">
        <f>_xlfn.XLOOKUP(order_details[[#This Row],[OrderID]],orders[OrderID],orders[year])</f>
        <v>1994</v>
      </c>
      <c r="P40" s="13" t="str">
        <f>_xlfn.XLOOKUP(order_details[[#This Row],[CustomerID]],orders[CustomerID],orders[ShipCity])</f>
        <v>Rio de Janeiro</v>
      </c>
      <c r="Q40" s="13" t="str">
        <f>_xlfn.XLOOKUP(order_details[[#This Row],[CustomerID]],orders[CustomerID],orders[ShipCountry])</f>
        <v>Brazil</v>
      </c>
      <c r="R40" s="13">
        <f>order_details[[#This Row],[UnitPrice]]*order_details[[#This Row],[Quantity]]*(1-order_details[[#This Row],[Discount]])</f>
        <v>160</v>
      </c>
    </row>
    <row r="41" spans="1:18" x14ac:dyDescent="0.3">
      <c r="A41">
        <v>10261</v>
      </c>
      <c r="B41">
        <v>35</v>
      </c>
      <c r="C41">
        <v>14.4</v>
      </c>
      <c r="D41">
        <v>20</v>
      </c>
      <c r="E41">
        <v>0</v>
      </c>
      <c r="F41">
        <f>order_details[[#This Row],[UnitPrice]]*order_details[[#This Row],[Quantity]]*(1-order_details[[#This Row],[Discount]])</f>
        <v>288</v>
      </c>
      <c r="G41" t="str">
        <f>_xlfn.XLOOKUP(order_details[[#This Row],[OrderID]],orders[OrderID],orders[CustomerID])</f>
        <v>QUEDE</v>
      </c>
      <c r="H41" t="str">
        <f>_xlfn.XLOOKUP(order_details[[#This Row],[CustomerID]],orders[CustomerID],orders[ShipCountry])</f>
        <v>Brazil</v>
      </c>
      <c r="I41" t="str">
        <f>_xlfn.XLOOKUP(order_details[[#This Row],[CustomerID]],orders[CustomerID],orders[ShipCity])</f>
        <v>Rio de Janeiro</v>
      </c>
      <c r="J41">
        <f>_xlfn.XLOOKUP(order_details[[#This Row],[ProductID]],products[ProductID],products[CategoryID])</f>
        <v>1</v>
      </c>
      <c r="K41" t="str">
        <f>_xlfn.XLOOKUP(order_details[[#This Row],[CategoryID]],categories[CategoryID],categories[CategoryName])</f>
        <v>Beverages</v>
      </c>
      <c r="L41" t="str">
        <f>_xlfn.XLOOKUP(order_details[[#This Row],[OrderID]],orders[OrderID],orders[month])</f>
        <v>Aug</v>
      </c>
      <c r="M41">
        <f>_xlfn.XLOOKUP(order_details[[#This Row],[OrderID]],orders[OrderID],orders[month number])</f>
        <v>8</v>
      </c>
      <c r="N41">
        <f>_xlfn.XLOOKUP(order_details[[#This Row],[OrderID]],orders[OrderID],orders[year])</f>
        <v>1994</v>
      </c>
      <c r="P41" s="14" t="str">
        <f>_xlfn.XLOOKUP(order_details[[#This Row],[CustomerID]],orders[CustomerID],orders[ShipCity])</f>
        <v>Rio de Janeiro</v>
      </c>
      <c r="Q41" s="14" t="str">
        <f>_xlfn.XLOOKUP(order_details[[#This Row],[CustomerID]],orders[CustomerID],orders[ShipCountry])</f>
        <v>Brazil</v>
      </c>
      <c r="R41" s="14">
        <f>order_details[[#This Row],[UnitPrice]]*order_details[[#This Row],[Quantity]]*(1-order_details[[#This Row],[Discount]])</f>
        <v>288</v>
      </c>
    </row>
    <row r="42" spans="1:18" x14ac:dyDescent="0.3">
      <c r="A42">
        <v>10262</v>
      </c>
      <c r="B42">
        <v>5</v>
      </c>
      <c r="C42">
        <v>17</v>
      </c>
      <c r="D42">
        <v>12</v>
      </c>
      <c r="E42">
        <v>0.2</v>
      </c>
      <c r="F42">
        <f>order_details[[#This Row],[UnitPrice]]*order_details[[#This Row],[Quantity]]*(1-order_details[[#This Row],[Discount]])</f>
        <v>163.20000000000002</v>
      </c>
      <c r="G42" t="str">
        <f>_xlfn.XLOOKUP(order_details[[#This Row],[OrderID]],orders[OrderID],orders[CustomerID])</f>
        <v>RATTC</v>
      </c>
      <c r="H42" t="str">
        <f>_xlfn.XLOOKUP(order_details[[#This Row],[CustomerID]],orders[CustomerID],orders[ShipCountry])</f>
        <v>USA</v>
      </c>
      <c r="I42" t="str">
        <f>_xlfn.XLOOKUP(order_details[[#This Row],[CustomerID]],orders[CustomerID],orders[ShipCity])</f>
        <v>Albuquerque</v>
      </c>
      <c r="J42">
        <f>_xlfn.XLOOKUP(order_details[[#This Row],[ProductID]],products[ProductID],products[CategoryID])</f>
        <v>2</v>
      </c>
      <c r="K42" t="str">
        <f>_xlfn.XLOOKUP(order_details[[#This Row],[CategoryID]],categories[CategoryID],categories[CategoryName])</f>
        <v>Condiments</v>
      </c>
      <c r="L42" t="str">
        <f>_xlfn.XLOOKUP(order_details[[#This Row],[OrderID]],orders[OrderID],orders[month])</f>
        <v>Aug</v>
      </c>
      <c r="M42">
        <f>_xlfn.XLOOKUP(order_details[[#This Row],[OrderID]],orders[OrderID],orders[month number])</f>
        <v>8</v>
      </c>
      <c r="N42">
        <f>_xlfn.XLOOKUP(order_details[[#This Row],[OrderID]],orders[OrderID],orders[year])</f>
        <v>1994</v>
      </c>
      <c r="P42" s="13" t="str">
        <f>_xlfn.XLOOKUP(order_details[[#This Row],[CustomerID]],orders[CustomerID],orders[ShipCity])</f>
        <v>Albuquerque</v>
      </c>
      <c r="Q42" s="13" t="str">
        <f>_xlfn.XLOOKUP(order_details[[#This Row],[CustomerID]],orders[CustomerID],orders[ShipCountry])</f>
        <v>USA</v>
      </c>
      <c r="R42" s="13">
        <f>order_details[[#This Row],[UnitPrice]]*order_details[[#This Row],[Quantity]]*(1-order_details[[#This Row],[Discount]])</f>
        <v>163.20000000000002</v>
      </c>
    </row>
    <row r="43" spans="1:18" x14ac:dyDescent="0.3">
      <c r="A43">
        <v>10262</v>
      </c>
      <c r="B43">
        <v>7</v>
      </c>
      <c r="C43">
        <v>24</v>
      </c>
      <c r="D43">
        <v>15</v>
      </c>
      <c r="E43">
        <v>0</v>
      </c>
      <c r="F43">
        <f>order_details[[#This Row],[UnitPrice]]*order_details[[#This Row],[Quantity]]*(1-order_details[[#This Row],[Discount]])</f>
        <v>360</v>
      </c>
      <c r="G43" t="str">
        <f>_xlfn.XLOOKUP(order_details[[#This Row],[OrderID]],orders[OrderID],orders[CustomerID])</f>
        <v>RATTC</v>
      </c>
      <c r="H43" t="str">
        <f>_xlfn.XLOOKUP(order_details[[#This Row],[CustomerID]],orders[CustomerID],orders[ShipCountry])</f>
        <v>USA</v>
      </c>
      <c r="I43" t="str">
        <f>_xlfn.XLOOKUP(order_details[[#This Row],[CustomerID]],orders[CustomerID],orders[ShipCity])</f>
        <v>Albuquerque</v>
      </c>
      <c r="J43">
        <f>_xlfn.XLOOKUP(order_details[[#This Row],[ProductID]],products[ProductID],products[CategoryID])</f>
        <v>7</v>
      </c>
      <c r="K43" t="str">
        <f>_xlfn.XLOOKUP(order_details[[#This Row],[CategoryID]],categories[CategoryID],categories[CategoryName])</f>
        <v>Produce</v>
      </c>
      <c r="L43" t="str">
        <f>_xlfn.XLOOKUP(order_details[[#This Row],[OrderID]],orders[OrderID],orders[month])</f>
        <v>Aug</v>
      </c>
      <c r="M43">
        <f>_xlfn.XLOOKUP(order_details[[#This Row],[OrderID]],orders[OrderID],orders[month number])</f>
        <v>8</v>
      </c>
      <c r="N43">
        <f>_xlfn.XLOOKUP(order_details[[#This Row],[OrderID]],orders[OrderID],orders[year])</f>
        <v>1994</v>
      </c>
      <c r="P43" s="14" t="str">
        <f>_xlfn.XLOOKUP(order_details[[#This Row],[CustomerID]],orders[CustomerID],orders[ShipCity])</f>
        <v>Albuquerque</v>
      </c>
      <c r="Q43" s="14" t="str">
        <f>_xlfn.XLOOKUP(order_details[[#This Row],[CustomerID]],orders[CustomerID],orders[ShipCountry])</f>
        <v>USA</v>
      </c>
      <c r="R43" s="14">
        <f>order_details[[#This Row],[UnitPrice]]*order_details[[#This Row],[Quantity]]*(1-order_details[[#This Row],[Discount]])</f>
        <v>360</v>
      </c>
    </row>
    <row r="44" spans="1:18" x14ac:dyDescent="0.3">
      <c r="A44">
        <v>10262</v>
      </c>
      <c r="B44">
        <v>56</v>
      </c>
      <c r="C44">
        <v>30.4</v>
      </c>
      <c r="D44">
        <v>2</v>
      </c>
      <c r="E44">
        <v>0</v>
      </c>
      <c r="F44">
        <f>order_details[[#This Row],[UnitPrice]]*order_details[[#This Row],[Quantity]]*(1-order_details[[#This Row],[Discount]])</f>
        <v>60.8</v>
      </c>
      <c r="G44" t="str">
        <f>_xlfn.XLOOKUP(order_details[[#This Row],[OrderID]],orders[OrderID],orders[CustomerID])</f>
        <v>RATTC</v>
      </c>
      <c r="H44" t="str">
        <f>_xlfn.XLOOKUP(order_details[[#This Row],[CustomerID]],orders[CustomerID],orders[ShipCountry])</f>
        <v>USA</v>
      </c>
      <c r="I44" t="str">
        <f>_xlfn.XLOOKUP(order_details[[#This Row],[CustomerID]],orders[CustomerID],orders[ShipCity])</f>
        <v>Albuquerque</v>
      </c>
      <c r="J44">
        <f>_xlfn.XLOOKUP(order_details[[#This Row],[ProductID]],products[ProductID],products[CategoryID])</f>
        <v>5</v>
      </c>
      <c r="K44" t="str">
        <f>_xlfn.XLOOKUP(order_details[[#This Row],[CategoryID]],categories[CategoryID],categories[CategoryName])</f>
        <v>Grains/Cereals</v>
      </c>
      <c r="L44" t="str">
        <f>_xlfn.XLOOKUP(order_details[[#This Row],[OrderID]],orders[OrderID],orders[month])</f>
        <v>Aug</v>
      </c>
      <c r="M44">
        <f>_xlfn.XLOOKUP(order_details[[#This Row],[OrderID]],orders[OrderID],orders[month number])</f>
        <v>8</v>
      </c>
      <c r="N44">
        <f>_xlfn.XLOOKUP(order_details[[#This Row],[OrderID]],orders[OrderID],orders[year])</f>
        <v>1994</v>
      </c>
      <c r="P44" s="13" t="str">
        <f>_xlfn.XLOOKUP(order_details[[#This Row],[CustomerID]],orders[CustomerID],orders[ShipCity])</f>
        <v>Albuquerque</v>
      </c>
      <c r="Q44" s="13" t="str">
        <f>_xlfn.XLOOKUP(order_details[[#This Row],[CustomerID]],orders[CustomerID],orders[ShipCountry])</f>
        <v>USA</v>
      </c>
      <c r="R44" s="13">
        <f>order_details[[#This Row],[UnitPrice]]*order_details[[#This Row],[Quantity]]*(1-order_details[[#This Row],[Discount]])</f>
        <v>60.8</v>
      </c>
    </row>
    <row r="45" spans="1:18" x14ac:dyDescent="0.3">
      <c r="A45">
        <v>10263</v>
      </c>
      <c r="B45">
        <v>16</v>
      </c>
      <c r="C45">
        <v>13.9</v>
      </c>
      <c r="D45">
        <v>60</v>
      </c>
      <c r="E45">
        <v>0.25</v>
      </c>
      <c r="F45">
        <f>order_details[[#This Row],[UnitPrice]]*order_details[[#This Row],[Quantity]]*(1-order_details[[#This Row],[Discount]])</f>
        <v>625.5</v>
      </c>
      <c r="G45" t="str">
        <f>_xlfn.XLOOKUP(order_details[[#This Row],[OrderID]],orders[OrderID],orders[CustomerID])</f>
        <v>ERNSH</v>
      </c>
      <c r="H45" t="str">
        <f>_xlfn.XLOOKUP(order_details[[#This Row],[CustomerID]],orders[CustomerID],orders[ShipCountry])</f>
        <v>Austria</v>
      </c>
      <c r="I45" t="str">
        <f>_xlfn.XLOOKUP(order_details[[#This Row],[CustomerID]],orders[CustomerID],orders[ShipCity])</f>
        <v>Graz</v>
      </c>
      <c r="J45">
        <f>_xlfn.XLOOKUP(order_details[[#This Row],[ProductID]],products[ProductID],products[CategoryID])</f>
        <v>3</v>
      </c>
      <c r="K45" t="str">
        <f>_xlfn.XLOOKUP(order_details[[#This Row],[CategoryID]],categories[CategoryID],categories[CategoryName])</f>
        <v>Confections</v>
      </c>
      <c r="L45" t="str">
        <f>_xlfn.XLOOKUP(order_details[[#This Row],[OrderID]],orders[OrderID],orders[month])</f>
        <v>Aug</v>
      </c>
      <c r="M45">
        <f>_xlfn.XLOOKUP(order_details[[#This Row],[OrderID]],orders[OrderID],orders[month number])</f>
        <v>8</v>
      </c>
      <c r="N45">
        <f>_xlfn.XLOOKUP(order_details[[#This Row],[OrderID]],orders[OrderID],orders[year])</f>
        <v>1994</v>
      </c>
      <c r="P45" s="14" t="str">
        <f>_xlfn.XLOOKUP(order_details[[#This Row],[CustomerID]],orders[CustomerID],orders[ShipCity])</f>
        <v>Graz</v>
      </c>
      <c r="Q45" s="14" t="str">
        <f>_xlfn.XLOOKUP(order_details[[#This Row],[CustomerID]],orders[CustomerID],orders[ShipCountry])</f>
        <v>Austria</v>
      </c>
      <c r="R45" s="14">
        <f>order_details[[#This Row],[UnitPrice]]*order_details[[#This Row],[Quantity]]*(1-order_details[[#This Row],[Discount]])</f>
        <v>625.5</v>
      </c>
    </row>
    <row r="46" spans="1:18" x14ac:dyDescent="0.3">
      <c r="A46">
        <v>10263</v>
      </c>
      <c r="B46">
        <v>24</v>
      </c>
      <c r="C46">
        <v>3.6</v>
      </c>
      <c r="D46">
        <v>28</v>
      </c>
      <c r="E46">
        <v>0</v>
      </c>
      <c r="F46">
        <f>order_details[[#This Row],[UnitPrice]]*order_details[[#This Row],[Quantity]]*(1-order_details[[#This Row],[Discount]])</f>
        <v>100.8</v>
      </c>
      <c r="G46" t="str">
        <f>_xlfn.XLOOKUP(order_details[[#This Row],[OrderID]],orders[OrderID],orders[CustomerID])</f>
        <v>ERNSH</v>
      </c>
      <c r="H46" t="str">
        <f>_xlfn.XLOOKUP(order_details[[#This Row],[CustomerID]],orders[CustomerID],orders[ShipCountry])</f>
        <v>Austria</v>
      </c>
      <c r="I46" t="str">
        <f>_xlfn.XLOOKUP(order_details[[#This Row],[CustomerID]],orders[CustomerID],orders[ShipCity])</f>
        <v>Graz</v>
      </c>
      <c r="J46">
        <f>_xlfn.XLOOKUP(order_details[[#This Row],[ProductID]],products[ProductID],products[CategoryID])</f>
        <v>1</v>
      </c>
      <c r="K46" t="str">
        <f>_xlfn.XLOOKUP(order_details[[#This Row],[CategoryID]],categories[CategoryID],categories[CategoryName])</f>
        <v>Beverages</v>
      </c>
      <c r="L46" t="str">
        <f>_xlfn.XLOOKUP(order_details[[#This Row],[OrderID]],orders[OrderID],orders[month])</f>
        <v>Aug</v>
      </c>
      <c r="M46">
        <f>_xlfn.XLOOKUP(order_details[[#This Row],[OrderID]],orders[OrderID],orders[month number])</f>
        <v>8</v>
      </c>
      <c r="N46">
        <f>_xlfn.XLOOKUP(order_details[[#This Row],[OrderID]],orders[OrderID],orders[year])</f>
        <v>1994</v>
      </c>
      <c r="P46" s="13" t="str">
        <f>_xlfn.XLOOKUP(order_details[[#This Row],[CustomerID]],orders[CustomerID],orders[ShipCity])</f>
        <v>Graz</v>
      </c>
      <c r="Q46" s="13" t="str">
        <f>_xlfn.XLOOKUP(order_details[[#This Row],[CustomerID]],orders[CustomerID],orders[ShipCountry])</f>
        <v>Austria</v>
      </c>
      <c r="R46" s="13">
        <f>order_details[[#This Row],[UnitPrice]]*order_details[[#This Row],[Quantity]]*(1-order_details[[#This Row],[Discount]])</f>
        <v>100.8</v>
      </c>
    </row>
    <row r="47" spans="1:18" x14ac:dyDescent="0.3">
      <c r="A47">
        <v>10263</v>
      </c>
      <c r="B47">
        <v>30</v>
      </c>
      <c r="C47">
        <v>20.7</v>
      </c>
      <c r="D47">
        <v>60</v>
      </c>
      <c r="E47">
        <v>0.25</v>
      </c>
      <c r="F47">
        <f>order_details[[#This Row],[UnitPrice]]*order_details[[#This Row],[Quantity]]*(1-order_details[[#This Row],[Discount]])</f>
        <v>931.5</v>
      </c>
      <c r="G47" t="str">
        <f>_xlfn.XLOOKUP(order_details[[#This Row],[OrderID]],orders[OrderID],orders[CustomerID])</f>
        <v>ERNSH</v>
      </c>
      <c r="H47" t="str">
        <f>_xlfn.XLOOKUP(order_details[[#This Row],[CustomerID]],orders[CustomerID],orders[ShipCountry])</f>
        <v>Austria</v>
      </c>
      <c r="I47" t="str">
        <f>_xlfn.XLOOKUP(order_details[[#This Row],[CustomerID]],orders[CustomerID],orders[ShipCity])</f>
        <v>Graz</v>
      </c>
      <c r="J47">
        <f>_xlfn.XLOOKUP(order_details[[#This Row],[ProductID]],products[ProductID],products[CategoryID])</f>
        <v>8</v>
      </c>
      <c r="K47" t="str">
        <f>_xlfn.XLOOKUP(order_details[[#This Row],[CategoryID]],categories[CategoryID],categories[CategoryName])</f>
        <v>Seafood</v>
      </c>
      <c r="L47" t="str">
        <f>_xlfn.XLOOKUP(order_details[[#This Row],[OrderID]],orders[OrderID],orders[month])</f>
        <v>Aug</v>
      </c>
      <c r="M47">
        <f>_xlfn.XLOOKUP(order_details[[#This Row],[OrderID]],orders[OrderID],orders[month number])</f>
        <v>8</v>
      </c>
      <c r="N47">
        <f>_xlfn.XLOOKUP(order_details[[#This Row],[OrderID]],orders[OrderID],orders[year])</f>
        <v>1994</v>
      </c>
      <c r="P47" s="14" t="str">
        <f>_xlfn.XLOOKUP(order_details[[#This Row],[CustomerID]],orders[CustomerID],orders[ShipCity])</f>
        <v>Graz</v>
      </c>
      <c r="Q47" s="14" t="str">
        <f>_xlfn.XLOOKUP(order_details[[#This Row],[CustomerID]],orders[CustomerID],orders[ShipCountry])</f>
        <v>Austria</v>
      </c>
      <c r="R47" s="14">
        <f>order_details[[#This Row],[UnitPrice]]*order_details[[#This Row],[Quantity]]*(1-order_details[[#This Row],[Discount]])</f>
        <v>931.5</v>
      </c>
    </row>
    <row r="48" spans="1:18" x14ac:dyDescent="0.3">
      <c r="A48">
        <v>10263</v>
      </c>
      <c r="B48">
        <v>74</v>
      </c>
      <c r="C48">
        <v>8</v>
      </c>
      <c r="D48">
        <v>36</v>
      </c>
      <c r="E48">
        <v>0.25</v>
      </c>
      <c r="F48">
        <f>order_details[[#This Row],[UnitPrice]]*order_details[[#This Row],[Quantity]]*(1-order_details[[#This Row],[Discount]])</f>
        <v>216</v>
      </c>
      <c r="G48" t="str">
        <f>_xlfn.XLOOKUP(order_details[[#This Row],[OrderID]],orders[OrderID],orders[CustomerID])</f>
        <v>ERNSH</v>
      </c>
      <c r="H48" t="str">
        <f>_xlfn.XLOOKUP(order_details[[#This Row],[CustomerID]],orders[CustomerID],orders[ShipCountry])</f>
        <v>Austria</v>
      </c>
      <c r="I48" t="str">
        <f>_xlfn.XLOOKUP(order_details[[#This Row],[CustomerID]],orders[CustomerID],orders[ShipCity])</f>
        <v>Graz</v>
      </c>
      <c r="J48">
        <f>_xlfn.XLOOKUP(order_details[[#This Row],[ProductID]],products[ProductID],products[CategoryID])</f>
        <v>7</v>
      </c>
      <c r="K48" t="str">
        <f>_xlfn.XLOOKUP(order_details[[#This Row],[CategoryID]],categories[CategoryID],categories[CategoryName])</f>
        <v>Produce</v>
      </c>
      <c r="L48" t="str">
        <f>_xlfn.XLOOKUP(order_details[[#This Row],[OrderID]],orders[OrderID],orders[month])</f>
        <v>Aug</v>
      </c>
      <c r="M48">
        <f>_xlfn.XLOOKUP(order_details[[#This Row],[OrderID]],orders[OrderID],orders[month number])</f>
        <v>8</v>
      </c>
      <c r="N48">
        <f>_xlfn.XLOOKUP(order_details[[#This Row],[OrderID]],orders[OrderID],orders[year])</f>
        <v>1994</v>
      </c>
      <c r="P48" s="13" t="str">
        <f>_xlfn.XLOOKUP(order_details[[#This Row],[CustomerID]],orders[CustomerID],orders[ShipCity])</f>
        <v>Graz</v>
      </c>
      <c r="Q48" s="13" t="str">
        <f>_xlfn.XLOOKUP(order_details[[#This Row],[CustomerID]],orders[CustomerID],orders[ShipCountry])</f>
        <v>Austria</v>
      </c>
      <c r="R48" s="13">
        <f>order_details[[#This Row],[UnitPrice]]*order_details[[#This Row],[Quantity]]*(1-order_details[[#This Row],[Discount]])</f>
        <v>216</v>
      </c>
    </row>
    <row r="49" spans="1:18" x14ac:dyDescent="0.3">
      <c r="A49">
        <v>10264</v>
      </c>
      <c r="B49">
        <v>2</v>
      </c>
      <c r="C49">
        <v>15.2</v>
      </c>
      <c r="D49">
        <v>35</v>
      </c>
      <c r="E49">
        <v>0</v>
      </c>
      <c r="F49">
        <f>order_details[[#This Row],[UnitPrice]]*order_details[[#This Row],[Quantity]]*(1-order_details[[#This Row],[Discount]])</f>
        <v>532</v>
      </c>
      <c r="G49" t="str">
        <f>_xlfn.XLOOKUP(order_details[[#This Row],[OrderID]],orders[OrderID],orders[CustomerID])</f>
        <v>FOLKO</v>
      </c>
      <c r="H49" t="str">
        <f>_xlfn.XLOOKUP(order_details[[#This Row],[CustomerID]],orders[CustomerID],orders[ShipCountry])</f>
        <v>Sweden</v>
      </c>
      <c r="I49" t="str">
        <f>_xlfn.XLOOKUP(order_details[[#This Row],[CustomerID]],orders[CustomerID],orders[ShipCity])</f>
        <v>Bräcke</v>
      </c>
      <c r="J49">
        <f>_xlfn.XLOOKUP(order_details[[#This Row],[ProductID]],products[ProductID],products[CategoryID])</f>
        <v>1</v>
      </c>
      <c r="K49" t="str">
        <f>_xlfn.XLOOKUP(order_details[[#This Row],[CategoryID]],categories[CategoryID],categories[CategoryName])</f>
        <v>Beverages</v>
      </c>
      <c r="L49" t="str">
        <f>_xlfn.XLOOKUP(order_details[[#This Row],[OrderID]],orders[OrderID],orders[month])</f>
        <v>Aug</v>
      </c>
      <c r="M49">
        <f>_xlfn.XLOOKUP(order_details[[#This Row],[OrderID]],orders[OrderID],orders[month number])</f>
        <v>8</v>
      </c>
      <c r="N49">
        <f>_xlfn.XLOOKUP(order_details[[#This Row],[OrderID]],orders[OrderID],orders[year])</f>
        <v>1994</v>
      </c>
      <c r="P49" s="14" t="str">
        <f>_xlfn.XLOOKUP(order_details[[#This Row],[CustomerID]],orders[CustomerID],orders[ShipCity])</f>
        <v>Bräcke</v>
      </c>
      <c r="Q49" s="14" t="str">
        <f>_xlfn.XLOOKUP(order_details[[#This Row],[CustomerID]],orders[CustomerID],orders[ShipCountry])</f>
        <v>Sweden</v>
      </c>
      <c r="R49" s="14">
        <f>order_details[[#This Row],[UnitPrice]]*order_details[[#This Row],[Quantity]]*(1-order_details[[#This Row],[Discount]])</f>
        <v>532</v>
      </c>
    </row>
    <row r="50" spans="1:18" x14ac:dyDescent="0.3">
      <c r="A50">
        <v>10264</v>
      </c>
      <c r="B50">
        <v>41</v>
      </c>
      <c r="C50">
        <v>7.7</v>
      </c>
      <c r="D50">
        <v>25</v>
      </c>
      <c r="E50">
        <v>0.15</v>
      </c>
      <c r="F50">
        <f>order_details[[#This Row],[UnitPrice]]*order_details[[#This Row],[Quantity]]*(1-order_details[[#This Row],[Discount]])</f>
        <v>163.625</v>
      </c>
      <c r="G50" t="str">
        <f>_xlfn.XLOOKUP(order_details[[#This Row],[OrderID]],orders[OrderID],orders[CustomerID])</f>
        <v>FOLKO</v>
      </c>
      <c r="H50" t="str">
        <f>_xlfn.XLOOKUP(order_details[[#This Row],[CustomerID]],orders[CustomerID],orders[ShipCountry])</f>
        <v>Sweden</v>
      </c>
      <c r="I50" t="str">
        <f>_xlfn.XLOOKUP(order_details[[#This Row],[CustomerID]],orders[CustomerID],orders[ShipCity])</f>
        <v>Bräcke</v>
      </c>
      <c r="J50">
        <f>_xlfn.XLOOKUP(order_details[[#This Row],[ProductID]],products[ProductID],products[CategoryID])</f>
        <v>8</v>
      </c>
      <c r="K50" t="str">
        <f>_xlfn.XLOOKUP(order_details[[#This Row],[CategoryID]],categories[CategoryID],categories[CategoryName])</f>
        <v>Seafood</v>
      </c>
      <c r="L50" t="str">
        <f>_xlfn.XLOOKUP(order_details[[#This Row],[OrderID]],orders[OrderID],orders[month])</f>
        <v>Aug</v>
      </c>
      <c r="M50">
        <f>_xlfn.XLOOKUP(order_details[[#This Row],[OrderID]],orders[OrderID],orders[month number])</f>
        <v>8</v>
      </c>
      <c r="N50">
        <f>_xlfn.XLOOKUP(order_details[[#This Row],[OrderID]],orders[OrderID],orders[year])</f>
        <v>1994</v>
      </c>
      <c r="P50" s="13" t="str">
        <f>_xlfn.XLOOKUP(order_details[[#This Row],[CustomerID]],orders[CustomerID],orders[ShipCity])</f>
        <v>Bräcke</v>
      </c>
      <c r="Q50" s="13" t="str">
        <f>_xlfn.XLOOKUP(order_details[[#This Row],[CustomerID]],orders[CustomerID],orders[ShipCountry])</f>
        <v>Sweden</v>
      </c>
      <c r="R50" s="13">
        <f>order_details[[#This Row],[UnitPrice]]*order_details[[#This Row],[Quantity]]*(1-order_details[[#This Row],[Discount]])</f>
        <v>163.625</v>
      </c>
    </row>
    <row r="51" spans="1:18" x14ac:dyDescent="0.3">
      <c r="A51">
        <v>10265</v>
      </c>
      <c r="B51">
        <v>17</v>
      </c>
      <c r="C51">
        <v>31.2</v>
      </c>
      <c r="D51">
        <v>30</v>
      </c>
      <c r="E51">
        <v>0</v>
      </c>
      <c r="F51">
        <f>order_details[[#This Row],[UnitPrice]]*order_details[[#This Row],[Quantity]]*(1-order_details[[#This Row],[Discount]])</f>
        <v>936</v>
      </c>
      <c r="G51" t="str">
        <f>_xlfn.XLOOKUP(order_details[[#This Row],[OrderID]],orders[OrderID],orders[CustomerID])</f>
        <v>BLONP</v>
      </c>
      <c r="H51" t="str">
        <f>_xlfn.XLOOKUP(order_details[[#This Row],[CustomerID]],orders[CustomerID],orders[ShipCountry])</f>
        <v>France</v>
      </c>
      <c r="I51" t="str">
        <f>_xlfn.XLOOKUP(order_details[[#This Row],[CustomerID]],orders[CustomerID],orders[ShipCity])</f>
        <v>Strasbourg</v>
      </c>
      <c r="J51">
        <f>_xlfn.XLOOKUP(order_details[[#This Row],[ProductID]],products[ProductID],products[CategoryID])</f>
        <v>6</v>
      </c>
      <c r="K51" t="str">
        <f>_xlfn.XLOOKUP(order_details[[#This Row],[CategoryID]],categories[CategoryID],categories[CategoryName])</f>
        <v>Meat/Poultry</v>
      </c>
      <c r="L51" t="str">
        <f>_xlfn.XLOOKUP(order_details[[#This Row],[OrderID]],orders[OrderID],orders[month])</f>
        <v>Aug</v>
      </c>
      <c r="M51">
        <f>_xlfn.XLOOKUP(order_details[[#This Row],[OrderID]],orders[OrderID],orders[month number])</f>
        <v>8</v>
      </c>
      <c r="N51">
        <f>_xlfn.XLOOKUP(order_details[[#This Row],[OrderID]],orders[OrderID],orders[year])</f>
        <v>1994</v>
      </c>
      <c r="P51" s="14" t="str">
        <f>_xlfn.XLOOKUP(order_details[[#This Row],[CustomerID]],orders[CustomerID],orders[ShipCity])</f>
        <v>Strasbourg</v>
      </c>
      <c r="Q51" s="14" t="str">
        <f>_xlfn.XLOOKUP(order_details[[#This Row],[CustomerID]],orders[CustomerID],orders[ShipCountry])</f>
        <v>France</v>
      </c>
      <c r="R51" s="14">
        <f>order_details[[#This Row],[UnitPrice]]*order_details[[#This Row],[Quantity]]*(1-order_details[[#This Row],[Discount]])</f>
        <v>936</v>
      </c>
    </row>
    <row r="52" spans="1:18" x14ac:dyDescent="0.3">
      <c r="A52">
        <v>10265</v>
      </c>
      <c r="B52">
        <v>70</v>
      </c>
      <c r="C52">
        <v>12</v>
      </c>
      <c r="D52">
        <v>20</v>
      </c>
      <c r="E52">
        <v>0</v>
      </c>
      <c r="F52">
        <f>order_details[[#This Row],[UnitPrice]]*order_details[[#This Row],[Quantity]]*(1-order_details[[#This Row],[Discount]])</f>
        <v>240</v>
      </c>
      <c r="G52" t="str">
        <f>_xlfn.XLOOKUP(order_details[[#This Row],[OrderID]],orders[OrderID],orders[CustomerID])</f>
        <v>BLONP</v>
      </c>
      <c r="H52" t="str">
        <f>_xlfn.XLOOKUP(order_details[[#This Row],[CustomerID]],orders[CustomerID],orders[ShipCountry])</f>
        <v>France</v>
      </c>
      <c r="I52" t="str">
        <f>_xlfn.XLOOKUP(order_details[[#This Row],[CustomerID]],orders[CustomerID],orders[ShipCity])</f>
        <v>Strasbourg</v>
      </c>
      <c r="J52">
        <f>_xlfn.XLOOKUP(order_details[[#This Row],[ProductID]],products[ProductID],products[CategoryID])</f>
        <v>1</v>
      </c>
      <c r="K52" t="str">
        <f>_xlfn.XLOOKUP(order_details[[#This Row],[CategoryID]],categories[CategoryID],categories[CategoryName])</f>
        <v>Beverages</v>
      </c>
      <c r="L52" t="str">
        <f>_xlfn.XLOOKUP(order_details[[#This Row],[OrderID]],orders[OrderID],orders[month])</f>
        <v>Aug</v>
      </c>
      <c r="M52">
        <f>_xlfn.XLOOKUP(order_details[[#This Row],[OrderID]],orders[OrderID],orders[month number])</f>
        <v>8</v>
      </c>
      <c r="N52">
        <f>_xlfn.XLOOKUP(order_details[[#This Row],[OrderID]],orders[OrderID],orders[year])</f>
        <v>1994</v>
      </c>
      <c r="P52" s="13" t="str">
        <f>_xlfn.XLOOKUP(order_details[[#This Row],[CustomerID]],orders[CustomerID],orders[ShipCity])</f>
        <v>Strasbourg</v>
      </c>
      <c r="Q52" s="13" t="str">
        <f>_xlfn.XLOOKUP(order_details[[#This Row],[CustomerID]],orders[CustomerID],orders[ShipCountry])</f>
        <v>France</v>
      </c>
      <c r="R52" s="13">
        <f>order_details[[#This Row],[UnitPrice]]*order_details[[#This Row],[Quantity]]*(1-order_details[[#This Row],[Discount]])</f>
        <v>240</v>
      </c>
    </row>
    <row r="53" spans="1:18" x14ac:dyDescent="0.3">
      <c r="A53">
        <v>10266</v>
      </c>
      <c r="B53">
        <v>12</v>
      </c>
      <c r="C53">
        <v>30.4</v>
      </c>
      <c r="D53">
        <v>12</v>
      </c>
      <c r="E53">
        <v>0.05</v>
      </c>
      <c r="F53">
        <f>order_details[[#This Row],[UnitPrice]]*order_details[[#This Row],[Quantity]]*(1-order_details[[#This Row],[Discount]])</f>
        <v>346.55999999999995</v>
      </c>
      <c r="G53" t="str">
        <f>_xlfn.XLOOKUP(order_details[[#This Row],[OrderID]],orders[OrderID],orders[CustomerID])</f>
        <v>WARTH</v>
      </c>
      <c r="H53" t="str">
        <f>_xlfn.XLOOKUP(order_details[[#This Row],[CustomerID]],orders[CustomerID],orders[ShipCountry])</f>
        <v>Finland</v>
      </c>
      <c r="I53" t="str">
        <f>_xlfn.XLOOKUP(order_details[[#This Row],[CustomerID]],orders[CustomerID],orders[ShipCity])</f>
        <v>Oulu</v>
      </c>
      <c r="J53">
        <f>_xlfn.XLOOKUP(order_details[[#This Row],[ProductID]],products[ProductID],products[CategoryID])</f>
        <v>4</v>
      </c>
      <c r="K53" t="str">
        <f>_xlfn.XLOOKUP(order_details[[#This Row],[CategoryID]],categories[CategoryID],categories[CategoryName])</f>
        <v>Dairy Products</v>
      </c>
      <c r="L53" t="str">
        <f>_xlfn.XLOOKUP(order_details[[#This Row],[OrderID]],orders[OrderID],orders[month])</f>
        <v>Aug</v>
      </c>
      <c r="M53">
        <f>_xlfn.XLOOKUP(order_details[[#This Row],[OrderID]],orders[OrderID],orders[month number])</f>
        <v>8</v>
      </c>
      <c r="N53">
        <f>_xlfn.XLOOKUP(order_details[[#This Row],[OrderID]],orders[OrderID],orders[year])</f>
        <v>1994</v>
      </c>
      <c r="P53" s="14" t="str">
        <f>_xlfn.XLOOKUP(order_details[[#This Row],[CustomerID]],orders[CustomerID],orders[ShipCity])</f>
        <v>Oulu</v>
      </c>
      <c r="Q53" s="14" t="str">
        <f>_xlfn.XLOOKUP(order_details[[#This Row],[CustomerID]],orders[CustomerID],orders[ShipCountry])</f>
        <v>Finland</v>
      </c>
      <c r="R53" s="14">
        <f>order_details[[#This Row],[UnitPrice]]*order_details[[#This Row],[Quantity]]*(1-order_details[[#This Row],[Discount]])</f>
        <v>346.55999999999995</v>
      </c>
    </row>
    <row r="54" spans="1:18" x14ac:dyDescent="0.3">
      <c r="A54">
        <v>10267</v>
      </c>
      <c r="B54">
        <v>40</v>
      </c>
      <c r="C54">
        <v>14.7</v>
      </c>
      <c r="D54">
        <v>50</v>
      </c>
      <c r="E54">
        <v>0</v>
      </c>
      <c r="F54">
        <f>order_details[[#This Row],[UnitPrice]]*order_details[[#This Row],[Quantity]]*(1-order_details[[#This Row],[Discount]])</f>
        <v>735</v>
      </c>
      <c r="G54" t="str">
        <f>_xlfn.XLOOKUP(order_details[[#This Row],[OrderID]],orders[OrderID],orders[CustomerID])</f>
        <v>FRANK</v>
      </c>
      <c r="H54" t="str">
        <f>_xlfn.XLOOKUP(order_details[[#This Row],[CustomerID]],orders[CustomerID],orders[ShipCountry])</f>
        <v>Germany</v>
      </c>
      <c r="I54" t="str">
        <f>_xlfn.XLOOKUP(order_details[[#This Row],[CustomerID]],orders[CustomerID],orders[ShipCity])</f>
        <v>München</v>
      </c>
      <c r="J54">
        <f>_xlfn.XLOOKUP(order_details[[#This Row],[ProductID]],products[ProductID],products[CategoryID])</f>
        <v>8</v>
      </c>
      <c r="K54" t="str">
        <f>_xlfn.XLOOKUP(order_details[[#This Row],[CategoryID]],categories[CategoryID],categories[CategoryName])</f>
        <v>Seafood</v>
      </c>
      <c r="L54" t="str">
        <f>_xlfn.XLOOKUP(order_details[[#This Row],[OrderID]],orders[OrderID],orders[month])</f>
        <v>Aug</v>
      </c>
      <c r="M54">
        <f>_xlfn.XLOOKUP(order_details[[#This Row],[OrderID]],orders[OrderID],orders[month number])</f>
        <v>8</v>
      </c>
      <c r="N54">
        <f>_xlfn.XLOOKUP(order_details[[#This Row],[OrderID]],orders[OrderID],orders[year])</f>
        <v>1994</v>
      </c>
      <c r="P54" s="13" t="str">
        <f>_xlfn.XLOOKUP(order_details[[#This Row],[CustomerID]],orders[CustomerID],orders[ShipCity])</f>
        <v>München</v>
      </c>
      <c r="Q54" s="13" t="str">
        <f>_xlfn.XLOOKUP(order_details[[#This Row],[CustomerID]],orders[CustomerID],orders[ShipCountry])</f>
        <v>Germany</v>
      </c>
      <c r="R54" s="13">
        <f>order_details[[#This Row],[UnitPrice]]*order_details[[#This Row],[Quantity]]*(1-order_details[[#This Row],[Discount]])</f>
        <v>735</v>
      </c>
    </row>
    <row r="55" spans="1:18" x14ac:dyDescent="0.3">
      <c r="A55">
        <v>10267</v>
      </c>
      <c r="B55">
        <v>59</v>
      </c>
      <c r="C55">
        <v>44</v>
      </c>
      <c r="D55">
        <v>70</v>
      </c>
      <c r="E55">
        <v>0.15</v>
      </c>
      <c r="F55">
        <f>order_details[[#This Row],[UnitPrice]]*order_details[[#This Row],[Quantity]]*(1-order_details[[#This Row],[Discount]])</f>
        <v>2618</v>
      </c>
      <c r="G55" t="str">
        <f>_xlfn.XLOOKUP(order_details[[#This Row],[OrderID]],orders[OrderID],orders[CustomerID])</f>
        <v>FRANK</v>
      </c>
      <c r="H55" t="str">
        <f>_xlfn.XLOOKUP(order_details[[#This Row],[CustomerID]],orders[CustomerID],orders[ShipCountry])</f>
        <v>Germany</v>
      </c>
      <c r="I55" t="str">
        <f>_xlfn.XLOOKUP(order_details[[#This Row],[CustomerID]],orders[CustomerID],orders[ShipCity])</f>
        <v>München</v>
      </c>
      <c r="J55">
        <f>_xlfn.XLOOKUP(order_details[[#This Row],[ProductID]],products[ProductID],products[CategoryID])</f>
        <v>4</v>
      </c>
      <c r="K55" t="str">
        <f>_xlfn.XLOOKUP(order_details[[#This Row],[CategoryID]],categories[CategoryID],categories[CategoryName])</f>
        <v>Dairy Products</v>
      </c>
      <c r="L55" t="str">
        <f>_xlfn.XLOOKUP(order_details[[#This Row],[OrderID]],orders[OrderID],orders[month])</f>
        <v>Aug</v>
      </c>
      <c r="M55">
        <f>_xlfn.XLOOKUP(order_details[[#This Row],[OrderID]],orders[OrderID],orders[month number])</f>
        <v>8</v>
      </c>
      <c r="N55">
        <f>_xlfn.XLOOKUP(order_details[[#This Row],[OrderID]],orders[OrderID],orders[year])</f>
        <v>1994</v>
      </c>
      <c r="P55" s="14" t="str">
        <f>_xlfn.XLOOKUP(order_details[[#This Row],[CustomerID]],orders[CustomerID],orders[ShipCity])</f>
        <v>München</v>
      </c>
      <c r="Q55" s="14" t="str">
        <f>_xlfn.XLOOKUP(order_details[[#This Row],[CustomerID]],orders[CustomerID],orders[ShipCountry])</f>
        <v>Germany</v>
      </c>
      <c r="R55" s="14">
        <f>order_details[[#This Row],[UnitPrice]]*order_details[[#This Row],[Quantity]]*(1-order_details[[#This Row],[Discount]])</f>
        <v>2618</v>
      </c>
    </row>
    <row r="56" spans="1:18" x14ac:dyDescent="0.3">
      <c r="A56">
        <v>10267</v>
      </c>
      <c r="B56">
        <v>76</v>
      </c>
      <c r="C56">
        <v>14.4</v>
      </c>
      <c r="D56">
        <v>15</v>
      </c>
      <c r="E56">
        <v>0.15</v>
      </c>
      <c r="F56">
        <f>order_details[[#This Row],[UnitPrice]]*order_details[[#This Row],[Quantity]]*(1-order_details[[#This Row],[Discount]])</f>
        <v>183.6</v>
      </c>
      <c r="G56" t="str">
        <f>_xlfn.XLOOKUP(order_details[[#This Row],[OrderID]],orders[OrderID],orders[CustomerID])</f>
        <v>FRANK</v>
      </c>
      <c r="H56" t="str">
        <f>_xlfn.XLOOKUP(order_details[[#This Row],[CustomerID]],orders[CustomerID],orders[ShipCountry])</f>
        <v>Germany</v>
      </c>
      <c r="I56" t="str">
        <f>_xlfn.XLOOKUP(order_details[[#This Row],[CustomerID]],orders[CustomerID],orders[ShipCity])</f>
        <v>München</v>
      </c>
      <c r="J56">
        <f>_xlfn.XLOOKUP(order_details[[#This Row],[ProductID]],products[ProductID],products[CategoryID])</f>
        <v>1</v>
      </c>
      <c r="K56" t="str">
        <f>_xlfn.XLOOKUP(order_details[[#This Row],[CategoryID]],categories[CategoryID],categories[CategoryName])</f>
        <v>Beverages</v>
      </c>
      <c r="L56" t="str">
        <f>_xlfn.XLOOKUP(order_details[[#This Row],[OrderID]],orders[OrderID],orders[month])</f>
        <v>Aug</v>
      </c>
      <c r="M56">
        <f>_xlfn.XLOOKUP(order_details[[#This Row],[OrderID]],orders[OrderID],orders[month number])</f>
        <v>8</v>
      </c>
      <c r="N56">
        <f>_xlfn.XLOOKUP(order_details[[#This Row],[OrderID]],orders[OrderID],orders[year])</f>
        <v>1994</v>
      </c>
      <c r="P56" s="13" t="str">
        <f>_xlfn.XLOOKUP(order_details[[#This Row],[CustomerID]],orders[CustomerID],orders[ShipCity])</f>
        <v>München</v>
      </c>
      <c r="Q56" s="13" t="str">
        <f>_xlfn.XLOOKUP(order_details[[#This Row],[CustomerID]],orders[CustomerID],orders[ShipCountry])</f>
        <v>Germany</v>
      </c>
      <c r="R56" s="13">
        <f>order_details[[#This Row],[UnitPrice]]*order_details[[#This Row],[Quantity]]*(1-order_details[[#This Row],[Discount]])</f>
        <v>183.6</v>
      </c>
    </row>
    <row r="57" spans="1:18" x14ac:dyDescent="0.3">
      <c r="A57">
        <v>10268</v>
      </c>
      <c r="B57">
        <v>29</v>
      </c>
      <c r="C57">
        <v>99</v>
      </c>
      <c r="D57">
        <v>10</v>
      </c>
      <c r="E57">
        <v>0</v>
      </c>
      <c r="F57">
        <f>order_details[[#This Row],[UnitPrice]]*order_details[[#This Row],[Quantity]]*(1-order_details[[#This Row],[Discount]])</f>
        <v>990</v>
      </c>
      <c r="G57" t="str">
        <f>_xlfn.XLOOKUP(order_details[[#This Row],[OrderID]],orders[OrderID],orders[CustomerID])</f>
        <v>GROSR</v>
      </c>
      <c r="H57" t="str">
        <f>_xlfn.XLOOKUP(order_details[[#This Row],[CustomerID]],orders[CustomerID],orders[ShipCountry])</f>
        <v>Venezuela</v>
      </c>
      <c r="I57" t="str">
        <f>_xlfn.XLOOKUP(order_details[[#This Row],[CustomerID]],orders[CustomerID],orders[ShipCity])</f>
        <v>Caracas</v>
      </c>
      <c r="J57">
        <f>_xlfn.XLOOKUP(order_details[[#This Row],[ProductID]],products[ProductID],products[CategoryID])</f>
        <v>6</v>
      </c>
      <c r="K57" t="str">
        <f>_xlfn.XLOOKUP(order_details[[#This Row],[CategoryID]],categories[CategoryID],categories[CategoryName])</f>
        <v>Meat/Poultry</v>
      </c>
      <c r="L57" t="str">
        <f>_xlfn.XLOOKUP(order_details[[#This Row],[OrderID]],orders[OrderID],orders[month])</f>
        <v>Aug</v>
      </c>
      <c r="M57">
        <f>_xlfn.XLOOKUP(order_details[[#This Row],[OrderID]],orders[OrderID],orders[month number])</f>
        <v>8</v>
      </c>
      <c r="N57">
        <f>_xlfn.XLOOKUP(order_details[[#This Row],[OrderID]],orders[OrderID],orders[year])</f>
        <v>1994</v>
      </c>
      <c r="P57" s="14" t="str">
        <f>_xlfn.XLOOKUP(order_details[[#This Row],[CustomerID]],orders[CustomerID],orders[ShipCity])</f>
        <v>Caracas</v>
      </c>
      <c r="Q57" s="14" t="str">
        <f>_xlfn.XLOOKUP(order_details[[#This Row],[CustomerID]],orders[CustomerID],orders[ShipCountry])</f>
        <v>Venezuela</v>
      </c>
      <c r="R57" s="14">
        <f>order_details[[#This Row],[UnitPrice]]*order_details[[#This Row],[Quantity]]*(1-order_details[[#This Row],[Discount]])</f>
        <v>990</v>
      </c>
    </row>
    <row r="58" spans="1:18" x14ac:dyDescent="0.3">
      <c r="A58">
        <v>10268</v>
      </c>
      <c r="B58">
        <v>72</v>
      </c>
      <c r="C58">
        <v>27.8</v>
      </c>
      <c r="D58">
        <v>4</v>
      </c>
      <c r="E58">
        <v>0</v>
      </c>
      <c r="F58">
        <f>order_details[[#This Row],[UnitPrice]]*order_details[[#This Row],[Quantity]]*(1-order_details[[#This Row],[Discount]])</f>
        <v>111.2</v>
      </c>
      <c r="G58" t="str">
        <f>_xlfn.XLOOKUP(order_details[[#This Row],[OrderID]],orders[OrderID],orders[CustomerID])</f>
        <v>GROSR</v>
      </c>
      <c r="H58" t="str">
        <f>_xlfn.XLOOKUP(order_details[[#This Row],[CustomerID]],orders[CustomerID],orders[ShipCountry])</f>
        <v>Venezuela</v>
      </c>
      <c r="I58" t="str">
        <f>_xlfn.XLOOKUP(order_details[[#This Row],[CustomerID]],orders[CustomerID],orders[ShipCity])</f>
        <v>Caracas</v>
      </c>
      <c r="J58">
        <f>_xlfn.XLOOKUP(order_details[[#This Row],[ProductID]],products[ProductID],products[CategoryID])</f>
        <v>4</v>
      </c>
      <c r="K58" t="str">
        <f>_xlfn.XLOOKUP(order_details[[#This Row],[CategoryID]],categories[CategoryID],categories[CategoryName])</f>
        <v>Dairy Products</v>
      </c>
      <c r="L58" t="str">
        <f>_xlfn.XLOOKUP(order_details[[#This Row],[OrderID]],orders[OrderID],orders[month])</f>
        <v>Aug</v>
      </c>
      <c r="M58">
        <f>_xlfn.XLOOKUP(order_details[[#This Row],[OrderID]],orders[OrderID],orders[month number])</f>
        <v>8</v>
      </c>
      <c r="N58">
        <f>_xlfn.XLOOKUP(order_details[[#This Row],[OrderID]],orders[OrderID],orders[year])</f>
        <v>1994</v>
      </c>
      <c r="P58" s="13" t="str">
        <f>_xlfn.XLOOKUP(order_details[[#This Row],[CustomerID]],orders[CustomerID],orders[ShipCity])</f>
        <v>Caracas</v>
      </c>
      <c r="Q58" s="13" t="str">
        <f>_xlfn.XLOOKUP(order_details[[#This Row],[CustomerID]],orders[CustomerID],orders[ShipCountry])</f>
        <v>Venezuela</v>
      </c>
      <c r="R58" s="13">
        <f>order_details[[#This Row],[UnitPrice]]*order_details[[#This Row],[Quantity]]*(1-order_details[[#This Row],[Discount]])</f>
        <v>111.2</v>
      </c>
    </row>
    <row r="59" spans="1:18" x14ac:dyDescent="0.3">
      <c r="A59">
        <v>10269</v>
      </c>
      <c r="B59">
        <v>33</v>
      </c>
      <c r="C59">
        <v>2</v>
      </c>
      <c r="D59">
        <v>60</v>
      </c>
      <c r="E59">
        <v>0.05</v>
      </c>
      <c r="F59">
        <f>order_details[[#This Row],[UnitPrice]]*order_details[[#This Row],[Quantity]]*(1-order_details[[#This Row],[Discount]])</f>
        <v>114</v>
      </c>
      <c r="G59" t="str">
        <f>_xlfn.XLOOKUP(order_details[[#This Row],[OrderID]],orders[OrderID],orders[CustomerID])</f>
        <v>WHITC</v>
      </c>
      <c r="H59" t="str">
        <f>_xlfn.XLOOKUP(order_details[[#This Row],[CustomerID]],orders[CustomerID],orders[ShipCountry])</f>
        <v>USA</v>
      </c>
      <c r="I59" t="str">
        <f>_xlfn.XLOOKUP(order_details[[#This Row],[CustomerID]],orders[CustomerID],orders[ShipCity])</f>
        <v>Seattle</v>
      </c>
      <c r="J59">
        <f>_xlfn.XLOOKUP(order_details[[#This Row],[ProductID]],products[ProductID],products[CategoryID])</f>
        <v>4</v>
      </c>
      <c r="K59" t="str">
        <f>_xlfn.XLOOKUP(order_details[[#This Row],[CategoryID]],categories[CategoryID],categories[CategoryName])</f>
        <v>Dairy Products</v>
      </c>
      <c r="L59" t="str">
        <f>_xlfn.XLOOKUP(order_details[[#This Row],[OrderID]],orders[OrderID],orders[month])</f>
        <v>Aug</v>
      </c>
      <c r="M59">
        <f>_xlfn.XLOOKUP(order_details[[#This Row],[OrderID]],orders[OrderID],orders[month number])</f>
        <v>8</v>
      </c>
      <c r="N59">
        <f>_xlfn.XLOOKUP(order_details[[#This Row],[OrderID]],orders[OrderID],orders[year])</f>
        <v>1994</v>
      </c>
      <c r="P59" s="14" t="str">
        <f>_xlfn.XLOOKUP(order_details[[#This Row],[CustomerID]],orders[CustomerID],orders[ShipCity])</f>
        <v>Seattle</v>
      </c>
      <c r="Q59" s="14" t="str">
        <f>_xlfn.XLOOKUP(order_details[[#This Row],[CustomerID]],orders[CustomerID],orders[ShipCountry])</f>
        <v>USA</v>
      </c>
      <c r="R59" s="14">
        <f>order_details[[#This Row],[UnitPrice]]*order_details[[#This Row],[Quantity]]*(1-order_details[[#This Row],[Discount]])</f>
        <v>114</v>
      </c>
    </row>
    <row r="60" spans="1:18" x14ac:dyDescent="0.3">
      <c r="A60">
        <v>10269</v>
      </c>
      <c r="B60">
        <v>72</v>
      </c>
      <c r="C60">
        <v>27.8</v>
      </c>
      <c r="D60">
        <v>20</v>
      </c>
      <c r="E60">
        <v>0.05</v>
      </c>
      <c r="F60">
        <f>order_details[[#This Row],[UnitPrice]]*order_details[[#This Row],[Quantity]]*(1-order_details[[#This Row],[Discount]])</f>
        <v>528.19999999999993</v>
      </c>
      <c r="G60" t="str">
        <f>_xlfn.XLOOKUP(order_details[[#This Row],[OrderID]],orders[OrderID],orders[CustomerID])</f>
        <v>WHITC</v>
      </c>
      <c r="H60" t="str">
        <f>_xlfn.XLOOKUP(order_details[[#This Row],[CustomerID]],orders[CustomerID],orders[ShipCountry])</f>
        <v>USA</v>
      </c>
      <c r="I60" t="str">
        <f>_xlfn.XLOOKUP(order_details[[#This Row],[CustomerID]],orders[CustomerID],orders[ShipCity])</f>
        <v>Seattle</v>
      </c>
      <c r="J60">
        <f>_xlfn.XLOOKUP(order_details[[#This Row],[ProductID]],products[ProductID],products[CategoryID])</f>
        <v>4</v>
      </c>
      <c r="K60" t="str">
        <f>_xlfn.XLOOKUP(order_details[[#This Row],[CategoryID]],categories[CategoryID],categories[CategoryName])</f>
        <v>Dairy Products</v>
      </c>
      <c r="L60" t="str">
        <f>_xlfn.XLOOKUP(order_details[[#This Row],[OrderID]],orders[OrderID],orders[month])</f>
        <v>Aug</v>
      </c>
      <c r="M60">
        <f>_xlfn.XLOOKUP(order_details[[#This Row],[OrderID]],orders[OrderID],orders[month number])</f>
        <v>8</v>
      </c>
      <c r="N60">
        <f>_xlfn.XLOOKUP(order_details[[#This Row],[OrderID]],orders[OrderID],orders[year])</f>
        <v>1994</v>
      </c>
      <c r="P60" s="13" t="str">
        <f>_xlfn.XLOOKUP(order_details[[#This Row],[CustomerID]],orders[CustomerID],orders[ShipCity])</f>
        <v>Seattle</v>
      </c>
      <c r="Q60" s="13" t="str">
        <f>_xlfn.XLOOKUP(order_details[[#This Row],[CustomerID]],orders[CustomerID],orders[ShipCountry])</f>
        <v>USA</v>
      </c>
      <c r="R60" s="13">
        <f>order_details[[#This Row],[UnitPrice]]*order_details[[#This Row],[Quantity]]*(1-order_details[[#This Row],[Discount]])</f>
        <v>528.19999999999993</v>
      </c>
    </row>
    <row r="61" spans="1:18" x14ac:dyDescent="0.3">
      <c r="A61">
        <v>10270</v>
      </c>
      <c r="B61">
        <v>36</v>
      </c>
      <c r="C61">
        <v>15.2</v>
      </c>
      <c r="D61">
        <v>30</v>
      </c>
      <c r="E61">
        <v>0</v>
      </c>
      <c r="F61">
        <f>order_details[[#This Row],[UnitPrice]]*order_details[[#This Row],[Quantity]]*(1-order_details[[#This Row],[Discount]])</f>
        <v>456</v>
      </c>
      <c r="G61" t="str">
        <f>_xlfn.XLOOKUP(order_details[[#This Row],[OrderID]],orders[OrderID],orders[CustomerID])</f>
        <v>WARTH</v>
      </c>
      <c r="H61" t="str">
        <f>_xlfn.XLOOKUP(order_details[[#This Row],[CustomerID]],orders[CustomerID],orders[ShipCountry])</f>
        <v>Finland</v>
      </c>
      <c r="I61" t="str">
        <f>_xlfn.XLOOKUP(order_details[[#This Row],[CustomerID]],orders[CustomerID],orders[ShipCity])</f>
        <v>Oulu</v>
      </c>
      <c r="J61">
        <f>_xlfn.XLOOKUP(order_details[[#This Row],[ProductID]],products[ProductID],products[CategoryID])</f>
        <v>8</v>
      </c>
      <c r="K61" t="str">
        <f>_xlfn.XLOOKUP(order_details[[#This Row],[CategoryID]],categories[CategoryID],categories[CategoryName])</f>
        <v>Seafood</v>
      </c>
      <c r="L61" t="str">
        <f>_xlfn.XLOOKUP(order_details[[#This Row],[OrderID]],orders[OrderID],orders[month])</f>
        <v>Sep</v>
      </c>
      <c r="M61">
        <f>_xlfn.XLOOKUP(order_details[[#This Row],[OrderID]],orders[OrderID],orders[month number])</f>
        <v>9</v>
      </c>
      <c r="N61">
        <f>_xlfn.XLOOKUP(order_details[[#This Row],[OrderID]],orders[OrderID],orders[year])</f>
        <v>1994</v>
      </c>
      <c r="P61" s="14" t="str">
        <f>_xlfn.XLOOKUP(order_details[[#This Row],[CustomerID]],orders[CustomerID],orders[ShipCity])</f>
        <v>Oulu</v>
      </c>
      <c r="Q61" s="14" t="str">
        <f>_xlfn.XLOOKUP(order_details[[#This Row],[CustomerID]],orders[CustomerID],orders[ShipCountry])</f>
        <v>Finland</v>
      </c>
      <c r="R61" s="14">
        <f>order_details[[#This Row],[UnitPrice]]*order_details[[#This Row],[Quantity]]*(1-order_details[[#This Row],[Discount]])</f>
        <v>456</v>
      </c>
    </row>
    <row r="62" spans="1:18" x14ac:dyDescent="0.3">
      <c r="A62">
        <v>10270</v>
      </c>
      <c r="B62">
        <v>43</v>
      </c>
      <c r="C62">
        <v>36.799999999999997</v>
      </c>
      <c r="D62">
        <v>25</v>
      </c>
      <c r="E62">
        <v>0</v>
      </c>
      <c r="F62">
        <f>order_details[[#This Row],[UnitPrice]]*order_details[[#This Row],[Quantity]]*(1-order_details[[#This Row],[Discount]])</f>
        <v>919.99999999999989</v>
      </c>
      <c r="G62" t="str">
        <f>_xlfn.XLOOKUP(order_details[[#This Row],[OrderID]],orders[OrderID],orders[CustomerID])</f>
        <v>WARTH</v>
      </c>
      <c r="H62" t="str">
        <f>_xlfn.XLOOKUP(order_details[[#This Row],[CustomerID]],orders[CustomerID],orders[ShipCountry])</f>
        <v>Finland</v>
      </c>
      <c r="I62" t="str">
        <f>_xlfn.XLOOKUP(order_details[[#This Row],[CustomerID]],orders[CustomerID],orders[ShipCity])</f>
        <v>Oulu</v>
      </c>
      <c r="J62">
        <f>_xlfn.XLOOKUP(order_details[[#This Row],[ProductID]],products[ProductID],products[CategoryID])</f>
        <v>1</v>
      </c>
      <c r="K62" t="str">
        <f>_xlfn.XLOOKUP(order_details[[#This Row],[CategoryID]],categories[CategoryID],categories[CategoryName])</f>
        <v>Beverages</v>
      </c>
      <c r="L62" t="str">
        <f>_xlfn.XLOOKUP(order_details[[#This Row],[OrderID]],orders[OrderID],orders[month])</f>
        <v>Sep</v>
      </c>
      <c r="M62">
        <f>_xlfn.XLOOKUP(order_details[[#This Row],[OrderID]],orders[OrderID],orders[month number])</f>
        <v>9</v>
      </c>
      <c r="N62">
        <f>_xlfn.XLOOKUP(order_details[[#This Row],[OrderID]],orders[OrderID],orders[year])</f>
        <v>1994</v>
      </c>
      <c r="P62" s="13" t="str">
        <f>_xlfn.XLOOKUP(order_details[[#This Row],[CustomerID]],orders[CustomerID],orders[ShipCity])</f>
        <v>Oulu</v>
      </c>
      <c r="Q62" s="13" t="str">
        <f>_xlfn.XLOOKUP(order_details[[#This Row],[CustomerID]],orders[CustomerID],orders[ShipCountry])</f>
        <v>Finland</v>
      </c>
      <c r="R62" s="13">
        <f>order_details[[#This Row],[UnitPrice]]*order_details[[#This Row],[Quantity]]*(1-order_details[[#This Row],[Discount]])</f>
        <v>919.99999999999989</v>
      </c>
    </row>
    <row r="63" spans="1:18" x14ac:dyDescent="0.3">
      <c r="A63">
        <v>10271</v>
      </c>
      <c r="B63">
        <v>33</v>
      </c>
      <c r="C63">
        <v>2</v>
      </c>
      <c r="D63">
        <v>24</v>
      </c>
      <c r="E63">
        <v>0</v>
      </c>
      <c r="F63">
        <f>order_details[[#This Row],[UnitPrice]]*order_details[[#This Row],[Quantity]]*(1-order_details[[#This Row],[Discount]])</f>
        <v>48</v>
      </c>
      <c r="G63" t="str">
        <f>_xlfn.XLOOKUP(order_details[[#This Row],[OrderID]],orders[OrderID],orders[CustomerID])</f>
        <v>SPLIR</v>
      </c>
      <c r="H63" t="str">
        <f>_xlfn.XLOOKUP(order_details[[#This Row],[CustomerID]],orders[CustomerID],orders[ShipCountry])</f>
        <v>USA</v>
      </c>
      <c r="I63" t="str">
        <f>_xlfn.XLOOKUP(order_details[[#This Row],[CustomerID]],orders[CustomerID],orders[ShipCity])</f>
        <v>Lander</v>
      </c>
      <c r="J63">
        <f>_xlfn.XLOOKUP(order_details[[#This Row],[ProductID]],products[ProductID],products[CategoryID])</f>
        <v>4</v>
      </c>
      <c r="K63" t="str">
        <f>_xlfn.XLOOKUP(order_details[[#This Row],[CategoryID]],categories[CategoryID],categories[CategoryName])</f>
        <v>Dairy Products</v>
      </c>
      <c r="L63" t="str">
        <f>_xlfn.XLOOKUP(order_details[[#This Row],[OrderID]],orders[OrderID],orders[month])</f>
        <v>Sep</v>
      </c>
      <c r="M63">
        <f>_xlfn.XLOOKUP(order_details[[#This Row],[OrderID]],orders[OrderID],orders[month number])</f>
        <v>9</v>
      </c>
      <c r="N63">
        <f>_xlfn.XLOOKUP(order_details[[#This Row],[OrderID]],orders[OrderID],orders[year])</f>
        <v>1994</v>
      </c>
      <c r="P63" s="14" t="str">
        <f>_xlfn.XLOOKUP(order_details[[#This Row],[CustomerID]],orders[CustomerID],orders[ShipCity])</f>
        <v>Lander</v>
      </c>
      <c r="Q63" s="14" t="str">
        <f>_xlfn.XLOOKUP(order_details[[#This Row],[CustomerID]],orders[CustomerID],orders[ShipCountry])</f>
        <v>USA</v>
      </c>
      <c r="R63" s="14">
        <f>order_details[[#This Row],[UnitPrice]]*order_details[[#This Row],[Quantity]]*(1-order_details[[#This Row],[Discount]])</f>
        <v>48</v>
      </c>
    </row>
    <row r="64" spans="1:18" x14ac:dyDescent="0.3">
      <c r="A64">
        <v>10272</v>
      </c>
      <c r="B64">
        <v>20</v>
      </c>
      <c r="C64">
        <v>64.8</v>
      </c>
      <c r="D64">
        <v>6</v>
      </c>
      <c r="E64">
        <v>0</v>
      </c>
      <c r="F64">
        <f>order_details[[#This Row],[UnitPrice]]*order_details[[#This Row],[Quantity]]*(1-order_details[[#This Row],[Discount]])</f>
        <v>388.79999999999995</v>
      </c>
      <c r="G64" t="str">
        <f>_xlfn.XLOOKUP(order_details[[#This Row],[OrderID]],orders[OrderID],orders[CustomerID])</f>
        <v>RATTC</v>
      </c>
      <c r="H64" t="str">
        <f>_xlfn.XLOOKUP(order_details[[#This Row],[CustomerID]],orders[CustomerID],orders[ShipCountry])</f>
        <v>USA</v>
      </c>
      <c r="I64" t="str">
        <f>_xlfn.XLOOKUP(order_details[[#This Row],[CustomerID]],orders[CustomerID],orders[ShipCity])</f>
        <v>Albuquerque</v>
      </c>
      <c r="J64">
        <f>_xlfn.XLOOKUP(order_details[[#This Row],[ProductID]],products[ProductID],products[CategoryID])</f>
        <v>3</v>
      </c>
      <c r="K64" t="str">
        <f>_xlfn.XLOOKUP(order_details[[#This Row],[CategoryID]],categories[CategoryID],categories[CategoryName])</f>
        <v>Confections</v>
      </c>
      <c r="L64" t="str">
        <f>_xlfn.XLOOKUP(order_details[[#This Row],[OrderID]],orders[OrderID],orders[month])</f>
        <v>Sep</v>
      </c>
      <c r="M64">
        <f>_xlfn.XLOOKUP(order_details[[#This Row],[OrderID]],orders[OrderID],orders[month number])</f>
        <v>9</v>
      </c>
      <c r="N64">
        <f>_xlfn.XLOOKUP(order_details[[#This Row],[OrderID]],orders[OrderID],orders[year])</f>
        <v>1994</v>
      </c>
      <c r="P64" s="13" t="str">
        <f>_xlfn.XLOOKUP(order_details[[#This Row],[CustomerID]],orders[CustomerID],orders[ShipCity])</f>
        <v>Albuquerque</v>
      </c>
      <c r="Q64" s="13" t="str">
        <f>_xlfn.XLOOKUP(order_details[[#This Row],[CustomerID]],orders[CustomerID],orders[ShipCountry])</f>
        <v>USA</v>
      </c>
      <c r="R64" s="13">
        <f>order_details[[#This Row],[UnitPrice]]*order_details[[#This Row],[Quantity]]*(1-order_details[[#This Row],[Discount]])</f>
        <v>388.79999999999995</v>
      </c>
    </row>
    <row r="65" spans="1:18" x14ac:dyDescent="0.3">
      <c r="A65">
        <v>10272</v>
      </c>
      <c r="B65">
        <v>31</v>
      </c>
      <c r="C65">
        <v>10</v>
      </c>
      <c r="D65">
        <v>40</v>
      </c>
      <c r="E65">
        <v>0</v>
      </c>
      <c r="F65">
        <f>order_details[[#This Row],[UnitPrice]]*order_details[[#This Row],[Quantity]]*(1-order_details[[#This Row],[Discount]])</f>
        <v>400</v>
      </c>
      <c r="G65" t="str">
        <f>_xlfn.XLOOKUP(order_details[[#This Row],[OrderID]],orders[OrderID],orders[CustomerID])</f>
        <v>RATTC</v>
      </c>
      <c r="H65" t="str">
        <f>_xlfn.XLOOKUP(order_details[[#This Row],[CustomerID]],orders[CustomerID],orders[ShipCountry])</f>
        <v>USA</v>
      </c>
      <c r="I65" t="str">
        <f>_xlfn.XLOOKUP(order_details[[#This Row],[CustomerID]],orders[CustomerID],orders[ShipCity])</f>
        <v>Albuquerque</v>
      </c>
      <c r="J65">
        <f>_xlfn.XLOOKUP(order_details[[#This Row],[ProductID]],products[ProductID],products[CategoryID])</f>
        <v>4</v>
      </c>
      <c r="K65" t="str">
        <f>_xlfn.XLOOKUP(order_details[[#This Row],[CategoryID]],categories[CategoryID],categories[CategoryName])</f>
        <v>Dairy Products</v>
      </c>
      <c r="L65" t="str">
        <f>_xlfn.XLOOKUP(order_details[[#This Row],[OrderID]],orders[OrderID],orders[month])</f>
        <v>Sep</v>
      </c>
      <c r="M65">
        <f>_xlfn.XLOOKUP(order_details[[#This Row],[OrderID]],orders[OrderID],orders[month number])</f>
        <v>9</v>
      </c>
      <c r="N65">
        <f>_xlfn.XLOOKUP(order_details[[#This Row],[OrderID]],orders[OrderID],orders[year])</f>
        <v>1994</v>
      </c>
      <c r="P65" s="14" t="str">
        <f>_xlfn.XLOOKUP(order_details[[#This Row],[CustomerID]],orders[CustomerID],orders[ShipCity])</f>
        <v>Albuquerque</v>
      </c>
      <c r="Q65" s="14" t="str">
        <f>_xlfn.XLOOKUP(order_details[[#This Row],[CustomerID]],orders[CustomerID],orders[ShipCountry])</f>
        <v>USA</v>
      </c>
      <c r="R65" s="14">
        <f>order_details[[#This Row],[UnitPrice]]*order_details[[#This Row],[Quantity]]*(1-order_details[[#This Row],[Discount]])</f>
        <v>400</v>
      </c>
    </row>
    <row r="66" spans="1:18" x14ac:dyDescent="0.3">
      <c r="A66">
        <v>10272</v>
      </c>
      <c r="B66">
        <v>72</v>
      </c>
      <c r="C66">
        <v>27.8</v>
      </c>
      <c r="D66">
        <v>24</v>
      </c>
      <c r="E66">
        <v>0</v>
      </c>
      <c r="F66">
        <f>order_details[[#This Row],[UnitPrice]]*order_details[[#This Row],[Quantity]]*(1-order_details[[#This Row],[Discount]])</f>
        <v>667.2</v>
      </c>
      <c r="G66" t="str">
        <f>_xlfn.XLOOKUP(order_details[[#This Row],[OrderID]],orders[OrderID],orders[CustomerID])</f>
        <v>RATTC</v>
      </c>
      <c r="H66" t="str">
        <f>_xlfn.XLOOKUP(order_details[[#This Row],[CustomerID]],orders[CustomerID],orders[ShipCountry])</f>
        <v>USA</v>
      </c>
      <c r="I66" t="str">
        <f>_xlfn.XLOOKUP(order_details[[#This Row],[CustomerID]],orders[CustomerID],orders[ShipCity])</f>
        <v>Albuquerque</v>
      </c>
      <c r="J66">
        <f>_xlfn.XLOOKUP(order_details[[#This Row],[ProductID]],products[ProductID],products[CategoryID])</f>
        <v>4</v>
      </c>
      <c r="K66" t="str">
        <f>_xlfn.XLOOKUP(order_details[[#This Row],[CategoryID]],categories[CategoryID],categories[CategoryName])</f>
        <v>Dairy Products</v>
      </c>
      <c r="L66" t="str">
        <f>_xlfn.XLOOKUP(order_details[[#This Row],[OrderID]],orders[OrderID],orders[month])</f>
        <v>Sep</v>
      </c>
      <c r="M66">
        <f>_xlfn.XLOOKUP(order_details[[#This Row],[OrderID]],orders[OrderID],orders[month number])</f>
        <v>9</v>
      </c>
      <c r="N66">
        <f>_xlfn.XLOOKUP(order_details[[#This Row],[OrderID]],orders[OrderID],orders[year])</f>
        <v>1994</v>
      </c>
      <c r="P66" s="13" t="str">
        <f>_xlfn.XLOOKUP(order_details[[#This Row],[CustomerID]],orders[CustomerID],orders[ShipCity])</f>
        <v>Albuquerque</v>
      </c>
      <c r="Q66" s="13" t="str">
        <f>_xlfn.XLOOKUP(order_details[[#This Row],[CustomerID]],orders[CustomerID],orders[ShipCountry])</f>
        <v>USA</v>
      </c>
      <c r="R66" s="13">
        <f>order_details[[#This Row],[UnitPrice]]*order_details[[#This Row],[Quantity]]*(1-order_details[[#This Row],[Discount]])</f>
        <v>667.2</v>
      </c>
    </row>
    <row r="67" spans="1:18" x14ac:dyDescent="0.3">
      <c r="A67">
        <v>10273</v>
      </c>
      <c r="B67">
        <v>10</v>
      </c>
      <c r="C67">
        <v>24.8</v>
      </c>
      <c r="D67">
        <v>24</v>
      </c>
      <c r="E67">
        <v>0.05</v>
      </c>
      <c r="F67">
        <f>order_details[[#This Row],[UnitPrice]]*order_details[[#This Row],[Quantity]]*(1-order_details[[#This Row],[Discount]])</f>
        <v>565.44000000000005</v>
      </c>
      <c r="G67" t="str">
        <f>_xlfn.XLOOKUP(order_details[[#This Row],[OrderID]],orders[OrderID],orders[CustomerID])</f>
        <v>QUICK</v>
      </c>
      <c r="H67" t="str">
        <f>_xlfn.XLOOKUP(order_details[[#This Row],[CustomerID]],orders[CustomerID],orders[ShipCountry])</f>
        <v>Germany</v>
      </c>
      <c r="I67" t="str">
        <f>_xlfn.XLOOKUP(order_details[[#This Row],[CustomerID]],orders[CustomerID],orders[ShipCity])</f>
        <v>Cunewalde</v>
      </c>
      <c r="J67">
        <f>_xlfn.XLOOKUP(order_details[[#This Row],[ProductID]],products[ProductID],products[CategoryID])</f>
        <v>8</v>
      </c>
      <c r="K67" t="str">
        <f>_xlfn.XLOOKUP(order_details[[#This Row],[CategoryID]],categories[CategoryID],categories[CategoryName])</f>
        <v>Seafood</v>
      </c>
      <c r="L67" t="str">
        <f>_xlfn.XLOOKUP(order_details[[#This Row],[OrderID]],orders[OrderID],orders[month])</f>
        <v>Sep</v>
      </c>
      <c r="M67">
        <f>_xlfn.XLOOKUP(order_details[[#This Row],[OrderID]],orders[OrderID],orders[month number])</f>
        <v>9</v>
      </c>
      <c r="N67">
        <f>_xlfn.XLOOKUP(order_details[[#This Row],[OrderID]],orders[OrderID],orders[year])</f>
        <v>1994</v>
      </c>
      <c r="P67" s="14" t="str">
        <f>_xlfn.XLOOKUP(order_details[[#This Row],[CustomerID]],orders[CustomerID],orders[ShipCity])</f>
        <v>Cunewalde</v>
      </c>
      <c r="Q67" s="14" t="str">
        <f>_xlfn.XLOOKUP(order_details[[#This Row],[CustomerID]],orders[CustomerID],orders[ShipCountry])</f>
        <v>Germany</v>
      </c>
      <c r="R67" s="14">
        <f>order_details[[#This Row],[UnitPrice]]*order_details[[#This Row],[Quantity]]*(1-order_details[[#This Row],[Discount]])</f>
        <v>565.44000000000005</v>
      </c>
    </row>
    <row r="68" spans="1:18" x14ac:dyDescent="0.3">
      <c r="A68">
        <v>10273</v>
      </c>
      <c r="B68">
        <v>31</v>
      </c>
      <c r="C68">
        <v>10</v>
      </c>
      <c r="D68">
        <v>15</v>
      </c>
      <c r="E68">
        <v>0.05</v>
      </c>
      <c r="F68">
        <f>order_details[[#This Row],[UnitPrice]]*order_details[[#This Row],[Quantity]]*(1-order_details[[#This Row],[Discount]])</f>
        <v>142.5</v>
      </c>
      <c r="G68" t="str">
        <f>_xlfn.XLOOKUP(order_details[[#This Row],[OrderID]],orders[OrderID],orders[CustomerID])</f>
        <v>QUICK</v>
      </c>
      <c r="H68" t="str">
        <f>_xlfn.XLOOKUP(order_details[[#This Row],[CustomerID]],orders[CustomerID],orders[ShipCountry])</f>
        <v>Germany</v>
      </c>
      <c r="I68" t="str">
        <f>_xlfn.XLOOKUP(order_details[[#This Row],[CustomerID]],orders[CustomerID],orders[ShipCity])</f>
        <v>Cunewalde</v>
      </c>
      <c r="J68">
        <f>_xlfn.XLOOKUP(order_details[[#This Row],[ProductID]],products[ProductID],products[CategoryID])</f>
        <v>4</v>
      </c>
      <c r="K68" t="str">
        <f>_xlfn.XLOOKUP(order_details[[#This Row],[CategoryID]],categories[CategoryID],categories[CategoryName])</f>
        <v>Dairy Products</v>
      </c>
      <c r="L68" t="str">
        <f>_xlfn.XLOOKUP(order_details[[#This Row],[OrderID]],orders[OrderID],orders[month])</f>
        <v>Sep</v>
      </c>
      <c r="M68">
        <f>_xlfn.XLOOKUP(order_details[[#This Row],[OrderID]],orders[OrderID],orders[month number])</f>
        <v>9</v>
      </c>
      <c r="N68">
        <f>_xlfn.XLOOKUP(order_details[[#This Row],[OrderID]],orders[OrderID],orders[year])</f>
        <v>1994</v>
      </c>
      <c r="P68" s="13" t="str">
        <f>_xlfn.XLOOKUP(order_details[[#This Row],[CustomerID]],orders[CustomerID],orders[ShipCity])</f>
        <v>Cunewalde</v>
      </c>
      <c r="Q68" s="13" t="str">
        <f>_xlfn.XLOOKUP(order_details[[#This Row],[CustomerID]],orders[CustomerID],orders[ShipCountry])</f>
        <v>Germany</v>
      </c>
      <c r="R68" s="13">
        <f>order_details[[#This Row],[UnitPrice]]*order_details[[#This Row],[Quantity]]*(1-order_details[[#This Row],[Discount]])</f>
        <v>142.5</v>
      </c>
    </row>
    <row r="69" spans="1:18" x14ac:dyDescent="0.3">
      <c r="A69">
        <v>10273</v>
      </c>
      <c r="B69">
        <v>33</v>
      </c>
      <c r="C69">
        <v>2</v>
      </c>
      <c r="D69">
        <v>20</v>
      </c>
      <c r="E69">
        <v>0</v>
      </c>
      <c r="F69">
        <f>order_details[[#This Row],[UnitPrice]]*order_details[[#This Row],[Quantity]]*(1-order_details[[#This Row],[Discount]])</f>
        <v>40</v>
      </c>
      <c r="G69" t="str">
        <f>_xlfn.XLOOKUP(order_details[[#This Row],[OrderID]],orders[OrderID],orders[CustomerID])</f>
        <v>QUICK</v>
      </c>
      <c r="H69" t="str">
        <f>_xlfn.XLOOKUP(order_details[[#This Row],[CustomerID]],orders[CustomerID],orders[ShipCountry])</f>
        <v>Germany</v>
      </c>
      <c r="I69" t="str">
        <f>_xlfn.XLOOKUP(order_details[[#This Row],[CustomerID]],orders[CustomerID],orders[ShipCity])</f>
        <v>Cunewalde</v>
      </c>
      <c r="J69">
        <f>_xlfn.XLOOKUP(order_details[[#This Row],[ProductID]],products[ProductID],products[CategoryID])</f>
        <v>4</v>
      </c>
      <c r="K69" t="str">
        <f>_xlfn.XLOOKUP(order_details[[#This Row],[CategoryID]],categories[CategoryID],categories[CategoryName])</f>
        <v>Dairy Products</v>
      </c>
      <c r="L69" t="str">
        <f>_xlfn.XLOOKUP(order_details[[#This Row],[OrderID]],orders[OrderID],orders[month])</f>
        <v>Sep</v>
      </c>
      <c r="M69">
        <f>_xlfn.XLOOKUP(order_details[[#This Row],[OrderID]],orders[OrderID],orders[month number])</f>
        <v>9</v>
      </c>
      <c r="N69">
        <f>_xlfn.XLOOKUP(order_details[[#This Row],[OrderID]],orders[OrderID],orders[year])</f>
        <v>1994</v>
      </c>
      <c r="P69" s="14" t="str">
        <f>_xlfn.XLOOKUP(order_details[[#This Row],[CustomerID]],orders[CustomerID],orders[ShipCity])</f>
        <v>Cunewalde</v>
      </c>
      <c r="Q69" s="14" t="str">
        <f>_xlfn.XLOOKUP(order_details[[#This Row],[CustomerID]],orders[CustomerID],orders[ShipCountry])</f>
        <v>Germany</v>
      </c>
      <c r="R69" s="14">
        <f>order_details[[#This Row],[UnitPrice]]*order_details[[#This Row],[Quantity]]*(1-order_details[[#This Row],[Discount]])</f>
        <v>40</v>
      </c>
    </row>
    <row r="70" spans="1:18" x14ac:dyDescent="0.3">
      <c r="A70">
        <v>10273</v>
      </c>
      <c r="B70">
        <v>40</v>
      </c>
      <c r="C70">
        <v>14.7</v>
      </c>
      <c r="D70">
        <v>60</v>
      </c>
      <c r="E70">
        <v>0.05</v>
      </c>
      <c r="F70">
        <f>order_details[[#This Row],[UnitPrice]]*order_details[[#This Row],[Quantity]]*(1-order_details[[#This Row],[Discount]])</f>
        <v>837.9</v>
      </c>
      <c r="G70" t="str">
        <f>_xlfn.XLOOKUP(order_details[[#This Row],[OrderID]],orders[OrderID],orders[CustomerID])</f>
        <v>QUICK</v>
      </c>
      <c r="H70" t="str">
        <f>_xlfn.XLOOKUP(order_details[[#This Row],[CustomerID]],orders[CustomerID],orders[ShipCountry])</f>
        <v>Germany</v>
      </c>
      <c r="I70" t="str">
        <f>_xlfn.XLOOKUP(order_details[[#This Row],[CustomerID]],orders[CustomerID],orders[ShipCity])</f>
        <v>Cunewalde</v>
      </c>
      <c r="J70">
        <f>_xlfn.XLOOKUP(order_details[[#This Row],[ProductID]],products[ProductID],products[CategoryID])</f>
        <v>8</v>
      </c>
      <c r="K70" t="str">
        <f>_xlfn.XLOOKUP(order_details[[#This Row],[CategoryID]],categories[CategoryID],categories[CategoryName])</f>
        <v>Seafood</v>
      </c>
      <c r="L70" t="str">
        <f>_xlfn.XLOOKUP(order_details[[#This Row],[OrderID]],orders[OrderID],orders[month])</f>
        <v>Sep</v>
      </c>
      <c r="M70">
        <f>_xlfn.XLOOKUP(order_details[[#This Row],[OrderID]],orders[OrderID],orders[month number])</f>
        <v>9</v>
      </c>
      <c r="N70">
        <f>_xlfn.XLOOKUP(order_details[[#This Row],[OrderID]],orders[OrderID],orders[year])</f>
        <v>1994</v>
      </c>
      <c r="P70" s="13" t="str">
        <f>_xlfn.XLOOKUP(order_details[[#This Row],[CustomerID]],orders[CustomerID],orders[ShipCity])</f>
        <v>Cunewalde</v>
      </c>
      <c r="Q70" s="13" t="str">
        <f>_xlfn.XLOOKUP(order_details[[#This Row],[CustomerID]],orders[CustomerID],orders[ShipCountry])</f>
        <v>Germany</v>
      </c>
      <c r="R70" s="13">
        <f>order_details[[#This Row],[UnitPrice]]*order_details[[#This Row],[Quantity]]*(1-order_details[[#This Row],[Discount]])</f>
        <v>837.9</v>
      </c>
    </row>
    <row r="71" spans="1:18" x14ac:dyDescent="0.3">
      <c r="A71">
        <v>10273</v>
      </c>
      <c r="B71">
        <v>76</v>
      </c>
      <c r="C71">
        <v>14.4</v>
      </c>
      <c r="D71">
        <v>33</v>
      </c>
      <c r="E71">
        <v>0.05</v>
      </c>
      <c r="F71">
        <f>order_details[[#This Row],[UnitPrice]]*order_details[[#This Row],[Quantity]]*(1-order_details[[#This Row],[Discount]])</f>
        <v>451.43999999999994</v>
      </c>
      <c r="G71" t="str">
        <f>_xlfn.XLOOKUP(order_details[[#This Row],[OrderID]],orders[OrderID],orders[CustomerID])</f>
        <v>QUICK</v>
      </c>
      <c r="H71" t="str">
        <f>_xlfn.XLOOKUP(order_details[[#This Row],[CustomerID]],orders[CustomerID],orders[ShipCountry])</f>
        <v>Germany</v>
      </c>
      <c r="I71" t="str">
        <f>_xlfn.XLOOKUP(order_details[[#This Row],[CustomerID]],orders[CustomerID],orders[ShipCity])</f>
        <v>Cunewalde</v>
      </c>
      <c r="J71">
        <f>_xlfn.XLOOKUP(order_details[[#This Row],[ProductID]],products[ProductID],products[CategoryID])</f>
        <v>1</v>
      </c>
      <c r="K71" t="str">
        <f>_xlfn.XLOOKUP(order_details[[#This Row],[CategoryID]],categories[CategoryID],categories[CategoryName])</f>
        <v>Beverages</v>
      </c>
      <c r="L71" t="str">
        <f>_xlfn.XLOOKUP(order_details[[#This Row],[OrderID]],orders[OrderID],orders[month])</f>
        <v>Sep</v>
      </c>
      <c r="M71">
        <f>_xlfn.XLOOKUP(order_details[[#This Row],[OrderID]],orders[OrderID],orders[month number])</f>
        <v>9</v>
      </c>
      <c r="N71">
        <f>_xlfn.XLOOKUP(order_details[[#This Row],[OrderID]],orders[OrderID],orders[year])</f>
        <v>1994</v>
      </c>
      <c r="P71" s="14" t="str">
        <f>_xlfn.XLOOKUP(order_details[[#This Row],[CustomerID]],orders[CustomerID],orders[ShipCity])</f>
        <v>Cunewalde</v>
      </c>
      <c r="Q71" s="14" t="str">
        <f>_xlfn.XLOOKUP(order_details[[#This Row],[CustomerID]],orders[CustomerID],orders[ShipCountry])</f>
        <v>Germany</v>
      </c>
      <c r="R71" s="14">
        <f>order_details[[#This Row],[UnitPrice]]*order_details[[#This Row],[Quantity]]*(1-order_details[[#This Row],[Discount]])</f>
        <v>451.43999999999994</v>
      </c>
    </row>
    <row r="72" spans="1:18" x14ac:dyDescent="0.3">
      <c r="A72">
        <v>10274</v>
      </c>
      <c r="B72">
        <v>71</v>
      </c>
      <c r="C72">
        <v>17.2</v>
      </c>
      <c r="D72">
        <v>20</v>
      </c>
      <c r="E72">
        <v>0</v>
      </c>
      <c r="F72">
        <f>order_details[[#This Row],[UnitPrice]]*order_details[[#This Row],[Quantity]]*(1-order_details[[#This Row],[Discount]])</f>
        <v>344</v>
      </c>
      <c r="G72" t="str">
        <f>_xlfn.XLOOKUP(order_details[[#This Row],[OrderID]],orders[OrderID],orders[CustomerID])</f>
        <v>VINET</v>
      </c>
      <c r="H72" t="str">
        <f>_xlfn.XLOOKUP(order_details[[#This Row],[CustomerID]],orders[CustomerID],orders[ShipCountry])</f>
        <v>France</v>
      </c>
      <c r="I72" t="str">
        <f>_xlfn.XLOOKUP(order_details[[#This Row],[CustomerID]],orders[CustomerID],orders[ShipCity])</f>
        <v>Reims</v>
      </c>
      <c r="J72">
        <f>_xlfn.XLOOKUP(order_details[[#This Row],[ProductID]],products[ProductID],products[CategoryID])</f>
        <v>4</v>
      </c>
      <c r="K72" t="str">
        <f>_xlfn.XLOOKUP(order_details[[#This Row],[CategoryID]],categories[CategoryID],categories[CategoryName])</f>
        <v>Dairy Products</v>
      </c>
      <c r="L72" t="str">
        <f>_xlfn.XLOOKUP(order_details[[#This Row],[OrderID]],orders[OrderID],orders[month])</f>
        <v>Sep</v>
      </c>
      <c r="M72">
        <f>_xlfn.XLOOKUP(order_details[[#This Row],[OrderID]],orders[OrderID],orders[month number])</f>
        <v>9</v>
      </c>
      <c r="N72">
        <f>_xlfn.XLOOKUP(order_details[[#This Row],[OrderID]],orders[OrderID],orders[year])</f>
        <v>1994</v>
      </c>
      <c r="P72" s="13" t="str">
        <f>_xlfn.XLOOKUP(order_details[[#This Row],[CustomerID]],orders[CustomerID],orders[ShipCity])</f>
        <v>Reims</v>
      </c>
      <c r="Q72" s="13" t="str">
        <f>_xlfn.XLOOKUP(order_details[[#This Row],[CustomerID]],orders[CustomerID],orders[ShipCountry])</f>
        <v>France</v>
      </c>
      <c r="R72" s="13">
        <f>order_details[[#This Row],[UnitPrice]]*order_details[[#This Row],[Quantity]]*(1-order_details[[#This Row],[Discount]])</f>
        <v>344</v>
      </c>
    </row>
    <row r="73" spans="1:18" x14ac:dyDescent="0.3">
      <c r="A73">
        <v>10274</v>
      </c>
      <c r="B73">
        <v>72</v>
      </c>
      <c r="C73">
        <v>27.8</v>
      </c>
      <c r="D73">
        <v>7</v>
      </c>
      <c r="E73">
        <v>0</v>
      </c>
      <c r="F73">
        <f>order_details[[#This Row],[UnitPrice]]*order_details[[#This Row],[Quantity]]*(1-order_details[[#This Row],[Discount]])</f>
        <v>194.6</v>
      </c>
      <c r="G73" t="str">
        <f>_xlfn.XLOOKUP(order_details[[#This Row],[OrderID]],orders[OrderID],orders[CustomerID])</f>
        <v>VINET</v>
      </c>
      <c r="H73" t="str">
        <f>_xlfn.XLOOKUP(order_details[[#This Row],[CustomerID]],orders[CustomerID],orders[ShipCountry])</f>
        <v>France</v>
      </c>
      <c r="I73" t="str">
        <f>_xlfn.XLOOKUP(order_details[[#This Row],[CustomerID]],orders[CustomerID],orders[ShipCity])</f>
        <v>Reims</v>
      </c>
      <c r="J73">
        <f>_xlfn.XLOOKUP(order_details[[#This Row],[ProductID]],products[ProductID],products[CategoryID])</f>
        <v>4</v>
      </c>
      <c r="K73" t="str">
        <f>_xlfn.XLOOKUP(order_details[[#This Row],[CategoryID]],categories[CategoryID],categories[CategoryName])</f>
        <v>Dairy Products</v>
      </c>
      <c r="L73" t="str">
        <f>_xlfn.XLOOKUP(order_details[[#This Row],[OrderID]],orders[OrderID],orders[month])</f>
        <v>Sep</v>
      </c>
      <c r="M73">
        <f>_xlfn.XLOOKUP(order_details[[#This Row],[OrderID]],orders[OrderID],orders[month number])</f>
        <v>9</v>
      </c>
      <c r="N73">
        <f>_xlfn.XLOOKUP(order_details[[#This Row],[OrderID]],orders[OrderID],orders[year])</f>
        <v>1994</v>
      </c>
      <c r="P73" s="14" t="str">
        <f>_xlfn.XLOOKUP(order_details[[#This Row],[CustomerID]],orders[CustomerID],orders[ShipCity])</f>
        <v>Reims</v>
      </c>
      <c r="Q73" s="14" t="str">
        <f>_xlfn.XLOOKUP(order_details[[#This Row],[CustomerID]],orders[CustomerID],orders[ShipCountry])</f>
        <v>France</v>
      </c>
      <c r="R73" s="14">
        <f>order_details[[#This Row],[UnitPrice]]*order_details[[#This Row],[Quantity]]*(1-order_details[[#This Row],[Discount]])</f>
        <v>194.6</v>
      </c>
    </row>
    <row r="74" spans="1:18" x14ac:dyDescent="0.3">
      <c r="A74">
        <v>10275</v>
      </c>
      <c r="B74">
        <v>24</v>
      </c>
      <c r="C74">
        <v>3.6</v>
      </c>
      <c r="D74">
        <v>12</v>
      </c>
      <c r="E74">
        <v>0.05</v>
      </c>
      <c r="F74">
        <f>order_details[[#This Row],[UnitPrice]]*order_details[[#This Row],[Quantity]]*(1-order_details[[#This Row],[Discount]])</f>
        <v>41.04</v>
      </c>
      <c r="G74" t="str">
        <f>_xlfn.XLOOKUP(order_details[[#This Row],[OrderID]],orders[OrderID],orders[CustomerID])</f>
        <v>MAGAA</v>
      </c>
      <c r="H74" t="str">
        <f>_xlfn.XLOOKUP(order_details[[#This Row],[CustomerID]],orders[CustomerID],orders[ShipCountry])</f>
        <v>Italy</v>
      </c>
      <c r="I74" t="str">
        <f>_xlfn.XLOOKUP(order_details[[#This Row],[CustomerID]],orders[CustomerID],orders[ShipCity])</f>
        <v>Bergamo</v>
      </c>
      <c r="J74">
        <f>_xlfn.XLOOKUP(order_details[[#This Row],[ProductID]],products[ProductID],products[CategoryID])</f>
        <v>1</v>
      </c>
      <c r="K74" t="str">
        <f>_xlfn.XLOOKUP(order_details[[#This Row],[CategoryID]],categories[CategoryID],categories[CategoryName])</f>
        <v>Beverages</v>
      </c>
      <c r="L74" t="str">
        <f>_xlfn.XLOOKUP(order_details[[#This Row],[OrderID]],orders[OrderID],orders[month])</f>
        <v>Sep</v>
      </c>
      <c r="M74">
        <f>_xlfn.XLOOKUP(order_details[[#This Row],[OrderID]],orders[OrderID],orders[month number])</f>
        <v>9</v>
      </c>
      <c r="N74">
        <f>_xlfn.XLOOKUP(order_details[[#This Row],[OrderID]],orders[OrderID],orders[year])</f>
        <v>1994</v>
      </c>
      <c r="P74" s="13" t="str">
        <f>_xlfn.XLOOKUP(order_details[[#This Row],[CustomerID]],orders[CustomerID],orders[ShipCity])</f>
        <v>Bergamo</v>
      </c>
      <c r="Q74" s="13" t="str">
        <f>_xlfn.XLOOKUP(order_details[[#This Row],[CustomerID]],orders[CustomerID],orders[ShipCountry])</f>
        <v>Italy</v>
      </c>
      <c r="R74" s="13">
        <f>order_details[[#This Row],[UnitPrice]]*order_details[[#This Row],[Quantity]]*(1-order_details[[#This Row],[Discount]])</f>
        <v>41.04</v>
      </c>
    </row>
    <row r="75" spans="1:18" x14ac:dyDescent="0.3">
      <c r="A75">
        <v>10275</v>
      </c>
      <c r="B75">
        <v>59</v>
      </c>
      <c r="C75">
        <v>44</v>
      </c>
      <c r="D75">
        <v>6</v>
      </c>
      <c r="E75">
        <v>0.05</v>
      </c>
      <c r="F75">
        <f>order_details[[#This Row],[UnitPrice]]*order_details[[#This Row],[Quantity]]*(1-order_details[[#This Row],[Discount]])</f>
        <v>250.79999999999998</v>
      </c>
      <c r="G75" t="str">
        <f>_xlfn.XLOOKUP(order_details[[#This Row],[OrderID]],orders[OrderID],orders[CustomerID])</f>
        <v>MAGAA</v>
      </c>
      <c r="H75" t="str">
        <f>_xlfn.XLOOKUP(order_details[[#This Row],[CustomerID]],orders[CustomerID],orders[ShipCountry])</f>
        <v>Italy</v>
      </c>
      <c r="I75" t="str">
        <f>_xlfn.XLOOKUP(order_details[[#This Row],[CustomerID]],orders[CustomerID],orders[ShipCity])</f>
        <v>Bergamo</v>
      </c>
      <c r="J75">
        <f>_xlfn.XLOOKUP(order_details[[#This Row],[ProductID]],products[ProductID],products[CategoryID])</f>
        <v>4</v>
      </c>
      <c r="K75" t="str">
        <f>_xlfn.XLOOKUP(order_details[[#This Row],[CategoryID]],categories[CategoryID],categories[CategoryName])</f>
        <v>Dairy Products</v>
      </c>
      <c r="L75" t="str">
        <f>_xlfn.XLOOKUP(order_details[[#This Row],[OrderID]],orders[OrderID],orders[month])</f>
        <v>Sep</v>
      </c>
      <c r="M75">
        <f>_xlfn.XLOOKUP(order_details[[#This Row],[OrderID]],orders[OrderID],orders[month number])</f>
        <v>9</v>
      </c>
      <c r="N75">
        <f>_xlfn.XLOOKUP(order_details[[#This Row],[OrderID]],orders[OrderID],orders[year])</f>
        <v>1994</v>
      </c>
      <c r="P75" s="14" t="str">
        <f>_xlfn.XLOOKUP(order_details[[#This Row],[CustomerID]],orders[CustomerID],orders[ShipCity])</f>
        <v>Bergamo</v>
      </c>
      <c r="Q75" s="14" t="str">
        <f>_xlfn.XLOOKUP(order_details[[#This Row],[CustomerID]],orders[CustomerID],orders[ShipCountry])</f>
        <v>Italy</v>
      </c>
      <c r="R75" s="14">
        <f>order_details[[#This Row],[UnitPrice]]*order_details[[#This Row],[Quantity]]*(1-order_details[[#This Row],[Discount]])</f>
        <v>250.79999999999998</v>
      </c>
    </row>
    <row r="76" spans="1:18" x14ac:dyDescent="0.3">
      <c r="A76">
        <v>10276</v>
      </c>
      <c r="B76">
        <v>10</v>
      </c>
      <c r="C76">
        <v>24.8</v>
      </c>
      <c r="D76">
        <v>15</v>
      </c>
      <c r="E76">
        <v>0</v>
      </c>
      <c r="F76">
        <f>order_details[[#This Row],[UnitPrice]]*order_details[[#This Row],[Quantity]]*(1-order_details[[#This Row],[Discount]])</f>
        <v>372</v>
      </c>
      <c r="G76" t="str">
        <f>_xlfn.XLOOKUP(order_details[[#This Row],[OrderID]],orders[OrderID],orders[CustomerID])</f>
        <v>TORTU</v>
      </c>
      <c r="H76" t="str">
        <f>_xlfn.XLOOKUP(order_details[[#This Row],[CustomerID]],orders[CustomerID],orders[ShipCountry])</f>
        <v>Mexico</v>
      </c>
      <c r="I76" t="str">
        <f>_xlfn.XLOOKUP(order_details[[#This Row],[CustomerID]],orders[CustomerID],orders[ShipCity])</f>
        <v>México D.F.</v>
      </c>
      <c r="J76">
        <f>_xlfn.XLOOKUP(order_details[[#This Row],[ProductID]],products[ProductID],products[CategoryID])</f>
        <v>8</v>
      </c>
      <c r="K76" t="str">
        <f>_xlfn.XLOOKUP(order_details[[#This Row],[CategoryID]],categories[CategoryID],categories[CategoryName])</f>
        <v>Seafood</v>
      </c>
      <c r="L76" t="str">
        <f>_xlfn.XLOOKUP(order_details[[#This Row],[OrderID]],orders[OrderID],orders[month])</f>
        <v>Sep</v>
      </c>
      <c r="M76">
        <f>_xlfn.XLOOKUP(order_details[[#This Row],[OrderID]],orders[OrderID],orders[month number])</f>
        <v>9</v>
      </c>
      <c r="N76">
        <f>_xlfn.XLOOKUP(order_details[[#This Row],[OrderID]],orders[OrderID],orders[year])</f>
        <v>1994</v>
      </c>
      <c r="P76" s="13" t="str">
        <f>_xlfn.XLOOKUP(order_details[[#This Row],[CustomerID]],orders[CustomerID],orders[ShipCity])</f>
        <v>México D.F.</v>
      </c>
      <c r="Q76" s="13" t="str">
        <f>_xlfn.XLOOKUP(order_details[[#This Row],[CustomerID]],orders[CustomerID],orders[ShipCountry])</f>
        <v>Mexico</v>
      </c>
      <c r="R76" s="13">
        <f>order_details[[#This Row],[UnitPrice]]*order_details[[#This Row],[Quantity]]*(1-order_details[[#This Row],[Discount]])</f>
        <v>372</v>
      </c>
    </row>
    <row r="77" spans="1:18" x14ac:dyDescent="0.3">
      <c r="A77">
        <v>10276</v>
      </c>
      <c r="B77">
        <v>13</v>
      </c>
      <c r="C77">
        <v>4.8</v>
      </c>
      <c r="D77">
        <v>10</v>
      </c>
      <c r="E77">
        <v>0</v>
      </c>
      <c r="F77">
        <f>order_details[[#This Row],[UnitPrice]]*order_details[[#This Row],[Quantity]]*(1-order_details[[#This Row],[Discount]])</f>
        <v>48</v>
      </c>
      <c r="G77" t="str">
        <f>_xlfn.XLOOKUP(order_details[[#This Row],[OrderID]],orders[OrderID],orders[CustomerID])</f>
        <v>TORTU</v>
      </c>
      <c r="H77" t="str">
        <f>_xlfn.XLOOKUP(order_details[[#This Row],[CustomerID]],orders[CustomerID],orders[ShipCountry])</f>
        <v>Mexico</v>
      </c>
      <c r="I77" t="str">
        <f>_xlfn.XLOOKUP(order_details[[#This Row],[CustomerID]],orders[CustomerID],orders[ShipCity])</f>
        <v>México D.F.</v>
      </c>
      <c r="J77">
        <f>_xlfn.XLOOKUP(order_details[[#This Row],[ProductID]],products[ProductID],products[CategoryID])</f>
        <v>8</v>
      </c>
      <c r="K77" t="str">
        <f>_xlfn.XLOOKUP(order_details[[#This Row],[CategoryID]],categories[CategoryID],categories[CategoryName])</f>
        <v>Seafood</v>
      </c>
      <c r="L77" t="str">
        <f>_xlfn.XLOOKUP(order_details[[#This Row],[OrderID]],orders[OrderID],orders[month])</f>
        <v>Sep</v>
      </c>
      <c r="M77">
        <f>_xlfn.XLOOKUP(order_details[[#This Row],[OrderID]],orders[OrderID],orders[month number])</f>
        <v>9</v>
      </c>
      <c r="N77">
        <f>_xlfn.XLOOKUP(order_details[[#This Row],[OrderID]],orders[OrderID],orders[year])</f>
        <v>1994</v>
      </c>
      <c r="P77" s="14" t="str">
        <f>_xlfn.XLOOKUP(order_details[[#This Row],[CustomerID]],orders[CustomerID],orders[ShipCity])</f>
        <v>México D.F.</v>
      </c>
      <c r="Q77" s="14" t="str">
        <f>_xlfn.XLOOKUP(order_details[[#This Row],[CustomerID]],orders[CustomerID],orders[ShipCountry])</f>
        <v>Mexico</v>
      </c>
      <c r="R77" s="14">
        <f>order_details[[#This Row],[UnitPrice]]*order_details[[#This Row],[Quantity]]*(1-order_details[[#This Row],[Discount]])</f>
        <v>48</v>
      </c>
    </row>
    <row r="78" spans="1:18" x14ac:dyDescent="0.3">
      <c r="A78">
        <v>10277</v>
      </c>
      <c r="B78">
        <v>28</v>
      </c>
      <c r="C78">
        <v>36.4</v>
      </c>
      <c r="D78">
        <v>20</v>
      </c>
      <c r="E78">
        <v>0</v>
      </c>
      <c r="F78">
        <f>order_details[[#This Row],[UnitPrice]]*order_details[[#This Row],[Quantity]]*(1-order_details[[#This Row],[Discount]])</f>
        <v>728</v>
      </c>
      <c r="G78" t="str">
        <f>_xlfn.XLOOKUP(order_details[[#This Row],[OrderID]],orders[OrderID],orders[CustomerID])</f>
        <v>MORGK</v>
      </c>
      <c r="H78" t="str">
        <f>_xlfn.XLOOKUP(order_details[[#This Row],[CustomerID]],orders[CustomerID],orders[ShipCountry])</f>
        <v>Germany</v>
      </c>
      <c r="I78" t="str">
        <f>_xlfn.XLOOKUP(order_details[[#This Row],[CustomerID]],orders[CustomerID],orders[ShipCity])</f>
        <v>Leipzig</v>
      </c>
      <c r="J78">
        <f>_xlfn.XLOOKUP(order_details[[#This Row],[ProductID]],products[ProductID],products[CategoryID])</f>
        <v>7</v>
      </c>
      <c r="K78" t="str">
        <f>_xlfn.XLOOKUP(order_details[[#This Row],[CategoryID]],categories[CategoryID],categories[CategoryName])</f>
        <v>Produce</v>
      </c>
      <c r="L78" t="str">
        <f>_xlfn.XLOOKUP(order_details[[#This Row],[OrderID]],orders[OrderID],orders[month])</f>
        <v>Sep</v>
      </c>
      <c r="M78">
        <f>_xlfn.XLOOKUP(order_details[[#This Row],[OrderID]],orders[OrderID],orders[month number])</f>
        <v>9</v>
      </c>
      <c r="N78">
        <f>_xlfn.XLOOKUP(order_details[[#This Row],[OrderID]],orders[OrderID],orders[year])</f>
        <v>1994</v>
      </c>
      <c r="P78" s="13" t="str">
        <f>_xlfn.XLOOKUP(order_details[[#This Row],[CustomerID]],orders[CustomerID],orders[ShipCity])</f>
        <v>Leipzig</v>
      </c>
      <c r="Q78" s="13" t="str">
        <f>_xlfn.XLOOKUP(order_details[[#This Row],[CustomerID]],orders[CustomerID],orders[ShipCountry])</f>
        <v>Germany</v>
      </c>
      <c r="R78" s="13">
        <f>order_details[[#This Row],[UnitPrice]]*order_details[[#This Row],[Quantity]]*(1-order_details[[#This Row],[Discount]])</f>
        <v>728</v>
      </c>
    </row>
    <row r="79" spans="1:18" x14ac:dyDescent="0.3">
      <c r="A79">
        <v>10277</v>
      </c>
      <c r="B79">
        <v>62</v>
      </c>
      <c r="C79">
        <v>39.4</v>
      </c>
      <c r="D79">
        <v>12</v>
      </c>
      <c r="E79">
        <v>0</v>
      </c>
      <c r="F79">
        <f>order_details[[#This Row],[UnitPrice]]*order_details[[#This Row],[Quantity]]*(1-order_details[[#This Row],[Discount]])</f>
        <v>472.79999999999995</v>
      </c>
      <c r="G79" t="str">
        <f>_xlfn.XLOOKUP(order_details[[#This Row],[OrderID]],orders[OrderID],orders[CustomerID])</f>
        <v>MORGK</v>
      </c>
      <c r="H79" t="str">
        <f>_xlfn.XLOOKUP(order_details[[#This Row],[CustomerID]],orders[CustomerID],orders[ShipCountry])</f>
        <v>Germany</v>
      </c>
      <c r="I79" t="str">
        <f>_xlfn.XLOOKUP(order_details[[#This Row],[CustomerID]],orders[CustomerID],orders[ShipCity])</f>
        <v>Leipzig</v>
      </c>
      <c r="J79">
        <f>_xlfn.XLOOKUP(order_details[[#This Row],[ProductID]],products[ProductID],products[CategoryID])</f>
        <v>3</v>
      </c>
      <c r="K79" t="str">
        <f>_xlfn.XLOOKUP(order_details[[#This Row],[CategoryID]],categories[CategoryID],categories[CategoryName])</f>
        <v>Confections</v>
      </c>
      <c r="L79" t="str">
        <f>_xlfn.XLOOKUP(order_details[[#This Row],[OrderID]],orders[OrderID],orders[month])</f>
        <v>Sep</v>
      </c>
      <c r="M79">
        <f>_xlfn.XLOOKUP(order_details[[#This Row],[OrderID]],orders[OrderID],orders[month number])</f>
        <v>9</v>
      </c>
      <c r="N79">
        <f>_xlfn.XLOOKUP(order_details[[#This Row],[OrderID]],orders[OrderID],orders[year])</f>
        <v>1994</v>
      </c>
      <c r="P79" s="14" t="str">
        <f>_xlfn.XLOOKUP(order_details[[#This Row],[CustomerID]],orders[CustomerID],orders[ShipCity])</f>
        <v>Leipzig</v>
      </c>
      <c r="Q79" s="14" t="str">
        <f>_xlfn.XLOOKUP(order_details[[#This Row],[CustomerID]],orders[CustomerID],orders[ShipCountry])</f>
        <v>Germany</v>
      </c>
      <c r="R79" s="14">
        <f>order_details[[#This Row],[UnitPrice]]*order_details[[#This Row],[Quantity]]*(1-order_details[[#This Row],[Discount]])</f>
        <v>472.79999999999995</v>
      </c>
    </row>
    <row r="80" spans="1:18" x14ac:dyDescent="0.3">
      <c r="A80">
        <v>10278</v>
      </c>
      <c r="B80">
        <v>44</v>
      </c>
      <c r="C80">
        <v>15.5</v>
      </c>
      <c r="D80">
        <v>16</v>
      </c>
      <c r="E80">
        <v>0</v>
      </c>
      <c r="F80">
        <f>order_details[[#This Row],[UnitPrice]]*order_details[[#This Row],[Quantity]]*(1-order_details[[#This Row],[Discount]])</f>
        <v>248</v>
      </c>
      <c r="G80" t="str">
        <f>_xlfn.XLOOKUP(order_details[[#This Row],[OrderID]],orders[OrderID],orders[CustomerID])</f>
        <v>BERGS</v>
      </c>
      <c r="H80" t="str">
        <f>_xlfn.XLOOKUP(order_details[[#This Row],[CustomerID]],orders[CustomerID],orders[ShipCountry])</f>
        <v>Sweden</v>
      </c>
      <c r="I80" t="str">
        <f>_xlfn.XLOOKUP(order_details[[#This Row],[CustomerID]],orders[CustomerID],orders[ShipCity])</f>
        <v>Luleå</v>
      </c>
      <c r="J80">
        <f>_xlfn.XLOOKUP(order_details[[#This Row],[ProductID]],products[ProductID],products[CategoryID])</f>
        <v>2</v>
      </c>
      <c r="K80" t="str">
        <f>_xlfn.XLOOKUP(order_details[[#This Row],[CategoryID]],categories[CategoryID],categories[CategoryName])</f>
        <v>Condiments</v>
      </c>
      <c r="L80" t="str">
        <f>_xlfn.XLOOKUP(order_details[[#This Row],[OrderID]],orders[OrderID],orders[month])</f>
        <v>Sep</v>
      </c>
      <c r="M80">
        <f>_xlfn.XLOOKUP(order_details[[#This Row],[OrderID]],orders[OrderID],orders[month number])</f>
        <v>9</v>
      </c>
      <c r="N80">
        <f>_xlfn.XLOOKUP(order_details[[#This Row],[OrderID]],orders[OrderID],orders[year])</f>
        <v>1994</v>
      </c>
      <c r="P80" s="13" t="str">
        <f>_xlfn.XLOOKUP(order_details[[#This Row],[CustomerID]],orders[CustomerID],orders[ShipCity])</f>
        <v>Luleå</v>
      </c>
      <c r="Q80" s="13" t="str">
        <f>_xlfn.XLOOKUP(order_details[[#This Row],[CustomerID]],orders[CustomerID],orders[ShipCountry])</f>
        <v>Sweden</v>
      </c>
      <c r="R80" s="13">
        <f>order_details[[#This Row],[UnitPrice]]*order_details[[#This Row],[Quantity]]*(1-order_details[[#This Row],[Discount]])</f>
        <v>248</v>
      </c>
    </row>
    <row r="81" spans="1:18" x14ac:dyDescent="0.3">
      <c r="A81">
        <v>10278</v>
      </c>
      <c r="B81">
        <v>59</v>
      </c>
      <c r="C81">
        <v>44</v>
      </c>
      <c r="D81">
        <v>15</v>
      </c>
      <c r="E81">
        <v>0</v>
      </c>
      <c r="F81">
        <f>order_details[[#This Row],[UnitPrice]]*order_details[[#This Row],[Quantity]]*(1-order_details[[#This Row],[Discount]])</f>
        <v>660</v>
      </c>
      <c r="G81" t="str">
        <f>_xlfn.XLOOKUP(order_details[[#This Row],[OrderID]],orders[OrderID],orders[CustomerID])</f>
        <v>BERGS</v>
      </c>
      <c r="H81" t="str">
        <f>_xlfn.XLOOKUP(order_details[[#This Row],[CustomerID]],orders[CustomerID],orders[ShipCountry])</f>
        <v>Sweden</v>
      </c>
      <c r="I81" t="str">
        <f>_xlfn.XLOOKUP(order_details[[#This Row],[CustomerID]],orders[CustomerID],orders[ShipCity])</f>
        <v>Luleå</v>
      </c>
      <c r="J81">
        <f>_xlfn.XLOOKUP(order_details[[#This Row],[ProductID]],products[ProductID],products[CategoryID])</f>
        <v>4</v>
      </c>
      <c r="K81" t="str">
        <f>_xlfn.XLOOKUP(order_details[[#This Row],[CategoryID]],categories[CategoryID],categories[CategoryName])</f>
        <v>Dairy Products</v>
      </c>
      <c r="L81" t="str">
        <f>_xlfn.XLOOKUP(order_details[[#This Row],[OrderID]],orders[OrderID],orders[month])</f>
        <v>Sep</v>
      </c>
      <c r="M81">
        <f>_xlfn.XLOOKUP(order_details[[#This Row],[OrderID]],orders[OrderID],orders[month number])</f>
        <v>9</v>
      </c>
      <c r="N81">
        <f>_xlfn.XLOOKUP(order_details[[#This Row],[OrderID]],orders[OrderID],orders[year])</f>
        <v>1994</v>
      </c>
      <c r="P81" s="14" t="str">
        <f>_xlfn.XLOOKUP(order_details[[#This Row],[CustomerID]],orders[CustomerID],orders[ShipCity])</f>
        <v>Luleå</v>
      </c>
      <c r="Q81" s="14" t="str">
        <f>_xlfn.XLOOKUP(order_details[[#This Row],[CustomerID]],orders[CustomerID],orders[ShipCountry])</f>
        <v>Sweden</v>
      </c>
      <c r="R81" s="14">
        <f>order_details[[#This Row],[UnitPrice]]*order_details[[#This Row],[Quantity]]*(1-order_details[[#This Row],[Discount]])</f>
        <v>660</v>
      </c>
    </row>
    <row r="82" spans="1:18" x14ac:dyDescent="0.3">
      <c r="A82">
        <v>10278</v>
      </c>
      <c r="B82">
        <v>63</v>
      </c>
      <c r="C82">
        <v>35.1</v>
      </c>
      <c r="D82">
        <v>8</v>
      </c>
      <c r="E82">
        <v>0</v>
      </c>
      <c r="F82">
        <f>order_details[[#This Row],[UnitPrice]]*order_details[[#This Row],[Quantity]]*(1-order_details[[#This Row],[Discount]])</f>
        <v>280.8</v>
      </c>
      <c r="G82" t="str">
        <f>_xlfn.XLOOKUP(order_details[[#This Row],[OrderID]],orders[OrderID],orders[CustomerID])</f>
        <v>BERGS</v>
      </c>
      <c r="H82" t="str">
        <f>_xlfn.XLOOKUP(order_details[[#This Row],[CustomerID]],orders[CustomerID],orders[ShipCountry])</f>
        <v>Sweden</v>
      </c>
      <c r="I82" t="str">
        <f>_xlfn.XLOOKUP(order_details[[#This Row],[CustomerID]],orders[CustomerID],orders[ShipCity])</f>
        <v>Luleå</v>
      </c>
      <c r="J82">
        <f>_xlfn.XLOOKUP(order_details[[#This Row],[ProductID]],products[ProductID],products[CategoryID])</f>
        <v>2</v>
      </c>
      <c r="K82" t="str">
        <f>_xlfn.XLOOKUP(order_details[[#This Row],[CategoryID]],categories[CategoryID],categories[CategoryName])</f>
        <v>Condiments</v>
      </c>
      <c r="L82" t="str">
        <f>_xlfn.XLOOKUP(order_details[[#This Row],[OrderID]],orders[OrderID],orders[month])</f>
        <v>Sep</v>
      </c>
      <c r="M82">
        <f>_xlfn.XLOOKUP(order_details[[#This Row],[OrderID]],orders[OrderID],orders[month number])</f>
        <v>9</v>
      </c>
      <c r="N82">
        <f>_xlfn.XLOOKUP(order_details[[#This Row],[OrderID]],orders[OrderID],orders[year])</f>
        <v>1994</v>
      </c>
      <c r="P82" s="13" t="str">
        <f>_xlfn.XLOOKUP(order_details[[#This Row],[CustomerID]],orders[CustomerID],orders[ShipCity])</f>
        <v>Luleå</v>
      </c>
      <c r="Q82" s="13" t="str">
        <f>_xlfn.XLOOKUP(order_details[[#This Row],[CustomerID]],orders[CustomerID],orders[ShipCountry])</f>
        <v>Sweden</v>
      </c>
      <c r="R82" s="13">
        <f>order_details[[#This Row],[UnitPrice]]*order_details[[#This Row],[Quantity]]*(1-order_details[[#This Row],[Discount]])</f>
        <v>280.8</v>
      </c>
    </row>
    <row r="83" spans="1:18" x14ac:dyDescent="0.3">
      <c r="A83">
        <v>10278</v>
      </c>
      <c r="B83">
        <v>73</v>
      </c>
      <c r="C83">
        <v>12</v>
      </c>
      <c r="D83">
        <v>25</v>
      </c>
      <c r="E83">
        <v>0</v>
      </c>
      <c r="F83">
        <f>order_details[[#This Row],[UnitPrice]]*order_details[[#This Row],[Quantity]]*(1-order_details[[#This Row],[Discount]])</f>
        <v>300</v>
      </c>
      <c r="G83" t="str">
        <f>_xlfn.XLOOKUP(order_details[[#This Row],[OrderID]],orders[OrderID],orders[CustomerID])</f>
        <v>BERGS</v>
      </c>
      <c r="H83" t="str">
        <f>_xlfn.XLOOKUP(order_details[[#This Row],[CustomerID]],orders[CustomerID],orders[ShipCountry])</f>
        <v>Sweden</v>
      </c>
      <c r="I83" t="str">
        <f>_xlfn.XLOOKUP(order_details[[#This Row],[CustomerID]],orders[CustomerID],orders[ShipCity])</f>
        <v>Luleå</v>
      </c>
      <c r="J83">
        <f>_xlfn.XLOOKUP(order_details[[#This Row],[ProductID]],products[ProductID],products[CategoryID])</f>
        <v>8</v>
      </c>
      <c r="K83" t="str">
        <f>_xlfn.XLOOKUP(order_details[[#This Row],[CategoryID]],categories[CategoryID],categories[CategoryName])</f>
        <v>Seafood</v>
      </c>
      <c r="L83" t="str">
        <f>_xlfn.XLOOKUP(order_details[[#This Row],[OrderID]],orders[OrderID],orders[month])</f>
        <v>Sep</v>
      </c>
      <c r="M83">
        <f>_xlfn.XLOOKUP(order_details[[#This Row],[OrderID]],orders[OrderID],orders[month number])</f>
        <v>9</v>
      </c>
      <c r="N83">
        <f>_xlfn.XLOOKUP(order_details[[#This Row],[OrderID]],orders[OrderID],orders[year])</f>
        <v>1994</v>
      </c>
      <c r="P83" s="14" t="str">
        <f>_xlfn.XLOOKUP(order_details[[#This Row],[CustomerID]],orders[CustomerID],orders[ShipCity])</f>
        <v>Luleå</v>
      </c>
      <c r="Q83" s="14" t="str">
        <f>_xlfn.XLOOKUP(order_details[[#This Row],[CustomerID]],orders[CustomerID],orders[ShipCountry])</f>
        <v>Sweden</v>
      </c>
      <c r="R83" s="14">
        <f>order_details[[#This Row],[UnitPrice]]*order_details[[#This Row],[Quantity]]*(1-order_details[[#This Row],[Discount]])</f>
        <v>300</v>
      </c>
    </row>
    <row r="84" spans="1:18" x14ac:dyDescent="0.3">
      <c r="A84">
        <v>10279</v>
      </c>
      <c r="B84">
        <v>17</v>
      </c>
      <c r="C84">
        <v>31.2</v>
      </c>
      <c r="D84">
        <v>15</v>
      </c>
      <c r="E84">
        <v>0.25</v>
      </c>
      <c r="F84">
        <f>order_details[[#This Row],[UnitPrice]]*order_details[[#This Row],[Quantity]]*(1-order_details[[#This Row],[Discount]])</f>
        <v>351</v>
      </c>
      <c r="G84" t="str">
        <f>_xlfn.XLOOKUP(order_details[[#This Row],[OrderID]],orders[OrderID],orders[CustomerID])</f>
        <v>LEHMS</v>
      </c>
      <c r="H84" t="str">
        <f>_xlfn.XLOOKUP(order_details[[#This Row],[CustomerID]],orders[CustomerID],orders[ShipCountry])</f>
        <v>Germany</v>
      </c>
      <c r="I84" t="str">
        <f>_xlfn.XLOOKUP(order_details[[#This Row],[CustomerID]],orders[CustomerID],orders[ShipCity])</f>
        <v xml:space="preserve">Frankfurt a.M. </v>
      </c>
      <c r="J84">
        <f>_xlfn.XLOOKUP(order_details[[#This Row],[ProductID]],products[ProductID],products[CategoryID])</f>
        <v>6</v>
      </c>
      <c r="K84" t="str">
        <f>_xlfn.XLOOKUP(order_details[[#This Row],[CategoryID]],categories[CategoryID],categories[CategoryName])</f>
        <v>Meat/Poultry</v>
      </c>
      <c r="L84" t="str">
        <f>_xlfn.XLOOKUP(order_details[[#This Row],[OrderID]],orders[OrderID],orders[month])</f>
        <v>Sep</v>
      </c>
      <c r="M84">
        <f>_xlfn.XLOOKUP(order_details[[#This Row],[OrderID]],orders[OrderID],orders[month number])</f>
        <v>9</v>
      </c>
      <c r="N84">
        <f>_xlfn.XLOOKUP(order_details[[#This Row],[OrderID]],orders[OrderID],orders[year])</f>
        <v>1994</v>
      </c>
      <c r="P84" s="13" t="str">
        <f>_xlfn.XLOOKUP(order_details[[#This Row],[CustomerID]],orders[CustomerID],orders[ShipCity])</f>
        <v xml:space="preserve">Frankfurt a.M. </v>
      </c>
      <c r="Q84" s="13" t="str">
        <f>_xlfn.XLOOKUP(order_details[[#This Row],[CustomerID]],orders[CustomerID],orders[ShipCountry])</f>
        <v>Germany</v>
      </c>
      <c r="R84" s="13">
        <f>order_details[[#This Row],[UnitPrice]]*order_details[[#This Row],[Quantity]]*(1-order_details[[#This Row],[Discount]])</f>
        <v>351</v>
      </c>
    </row>
    <row r="85" spans="1:18" x14ac:dyDescent="0.3">
      <c r="A85">
        <v>10280</v>
      </c>
      <c r="B85">
        <v>24</v>
      </c>
      <c r="C85">
        <v>3.6</v>
      </c>
      <c r="D85">
        <v>12</v>
      </c>
      <c r="E85">
        <v>0</v>
      </c>
      <c r="F85">
        <f>order_details[[#This Row],[UnitPrice]]*order_details[[#This Row],[Quantity]]*(1-order_details[[#This Row],[Discount]])</f>
        <v>43.2</v>
      </c>
      <c r="G85" t="str">
        <f>_xlfn.XLOOKUP(order_details[[#This Row],[OrderID]],orders[OrderID],orders[CustomerID])</f>
        <v>BERGS</v>
      </c>
      <c r="H85" t="str">
        <f>_xlfn.XLOOKUP(order_details[[#This Row],[CustomerID]],orders[CustomerID],orders[ShipCountry])</f>
        <v>Sweden</v>
      </c>
      <c r="I85" t="str">
        <f>_xlfn.XLOOKUP(order_details[[#This Row],[CustomerID]],orders[CustomerID],orders[ShipCity])</f>
        <v>Luleå</v>
      </c>
      <c r="J85">
        <f>_xlfn.XLOOKUP(order_details[[#This Row],[ProductID]],products[ProductID],products[CategoryID])</f>
        <v>1</v>
      </c>
      <c r="K85" t="str">
        <f>_xlfn.XLOOKUP(order_details[[#This Row],[CategoryID]],categories[CategoryID],categories[CategoryName])</f>
        <v>Beverages</v>
      </c>
      <c r="L85" t="str">
        <f>_xlfn.XLOOKUP(order_details[[#This Row],[OrderID]],orders[OrderID],orders[month])</f>
        <v>Sep</v>
      </c>
      <c r="M85">
        <f>_xlfn.XLOOKUP(order_details[[#This Row],[OrderID]],orders[OrderID],orders[month number])</f>
        <v>9</v>
      </c>
      <c r="N85">
        <f>_xlfn.XLOOKUP(order_details[[#This Row],[OrderID]],orders[OrderID],orders[year])</f>
        <v>1994</v>
      </c>
      <c r="P85" s="14" t="str">
        <f>_xlfn.XLOOKUP(order_details[[#This Row],[CustomerID]],orders[CustomerID],orders[ShipCity])</f>
        <v>Luleå</v>
      </c>
      <c r="Q85" s="14" t="str">
        <f>_xlfn.XLOOKUP(order_details[[#This Row],[CustomerID]],orders[CustomerID],orders[ShipCountry])</f>
        <v>Sweden</v>
      </c>
      <c r="R85" s="14">
        <f>order_details[[#This Row],[UnitPrice]]*order_details[[#This Row],[Quantity]]*(1-order_details[[#This Row],[Discount]])</f>
        <v>43.2</v>
      </c>
    </row>
    <row r="86" spans="1:18" x14ac:dyDescent="0.3">
      <c r="A86">
        <v>10280</v>
      </c>
      <c r="B86">
        <v>55</v>
      </c>
      <c r="C86">
        <v>19.2</v>
      </c>
      <c r="D86">
        <v>20</v>
      </c>
      <c r="E86">
        <v>0</v>
      </c>
      <c r="F86">
        <f>order_details[[#This Row],[UnitPrice]]*order_details[[#This Row],[Quantity]]*(1-order_details[[#This Row],[Discount]])</f>
        <v>384</v>
      </c>
      <c r="G86" t="str">
        <f>_xlfn.XLOOKUP(order_details[[#This Row],[OrderID]],orders[OrderID],orders[CustomerID])</f>
        <v>BERGS</v>
      </c>
      <c r="H86" t="str">
        <f>_xlfn.XLOOKUP(order_details[[#This Row],[CustomerID]],orders[CustomerID],orders[ShipCountry])</f>
        <v>Sweden</v>
      </c>
      <c r="I86" t="str">
        <f>_xlfn.XLOOKUP(order_details[[#This Row],[CustomerID]],orders[CustomerID],orders[ShipCity])</f>
        <v>Luleå</v>
      </c>
      <c r="J86">
        <f>_xlfn.XLOOKUP(order_details[[#This Row],[ProductID]],products[ProductID],products[CategoryID])</f>
        <v>6</v>
      </c>
      <c r="K86" t="str">
        <f>_xlfn.XLOOKUP(order_details[[#This Row],[CategoryID]],categories[CategoryID],categories[CategoryName])</f>
        <v>Meat/Poultry</v>
      </c>
      <c r="L86" t="str">
        <f>_xlfn.XLOOKUP(order_details[[#This Row],[OrderID]],orders[OrderID],orders[month])</f>
        <v>Sep</v>
      </c>
      <c r="M86">
        <f>_xlfn.XLOOKUP(order_details[[#This Row],[OrderID]],orders[OrderID],orders[month number])</f>
        <v>9</v>
      </c>
      <c r="N86">
        <f>_xlfn.XLOOKUP(order_details[[#This Row],[OrderID]],orders[OrderID],orders[year])</f>
        <v>1994</v>
      </c>
      <c r="P86" s="13" t="str">
        <f>_xlfn.XLOOKUP(order_details[[#This Row],[CustomerID]],orders[CustomerID],orders[ShipCity])</f>
        <v>Luleå</v>
      </c>
      <c r="Q86" s="13" t="str">
        <f>_xlfn.XLOOKUP(order_details[[#This Row],[CustomerID]],orders[CustomerID],orders[ShipCountry])</f>
        <v>Sweden</v>
      </c>
      <c r="R86" s="13">
        <f>order_details[[#This Row],[UnitPrice]]*order_details[[#This Row],[Quantity]]*(1-order_details[[#This Row],[Discount]])</f>
        <v>384</v>
      </c>
    </row>
    <row r="87" spans="1:18" x14ac:dyDescent="0.3">
      <c r="A87">
        <v>10280</v>
      </c>
      <c r="B87">
        <v>75</v>
      </c>
      <c r="C87">
        <v>6.2</v>
      </c>
      <c r="D87">
        <v>30</v>
      </c>
      <c r="E87">
        <v>0</v>
      </c>
      <c r="F87">
        <f>order_details[[#This Row],[UnitPrice]]*order_details[[#This Row],[Quantity]]*(1-order_details[[#This Row],[Discount]])</f>
        <v>186</v>
      </c>
      <c r="G87" t="str">
        <f>_xlfn.XLOOKUP(order_details[[#This Row],[OrderID]],orders[OrderID],orders[CustomerID])</f>
        <v>BERGS</v>
      </c>
      <c r="H87" t="str">
        <f>_xlfn.XLOOKUP(order_details[[#This Row],[CustomerID]],orders[CustomerID],orders[ShipCountry])</f>
        <v>Sweden</v>
      </c>
      <c r="I87" t="str">
        <f>_xlfn.XLOOKUP(order_details[[#This Row],[CustomerID]],orders[CustomerID],orders[ShipCity])</f>
        <v>Luleå</v>
      </c>
      <c r="J87">
        <f>_xlfn.XLOOKUP(order_details[[#This Row],[ProductID]],products[ProductID],products[CategoryID])</f>
        <v>1</v>
      </c>
      <c r="K87" t="str">
        <f>_xlfn.XLOOKUP(order_details[[#This Row],[CategoryID]],categories[CategoryID],categories[CategoryName])</f>
        <v>Beverages</v>
      </c>
      <c r="L87" t="str">
        <f>_xlfn.XLOOKUP(order_details[[#This Row],[OrderID]],orders[OrderID],orders[month])</f>
        <v>Sep</v>
      </c>
      <c r="M87">
        <f>_xlfn.XLOOKUP(order_details[[#This Row],[OrderID]],orders[OrderID],orders[month number])</f>
        <v>9</v>
      </c>
      <c r="N87">
        <f>_xlfn.XLOOKUP(order_details[[#This Row],[OrderID]],orders[OrderID],orders[year])</f>
        <v>1994</v>
      </c>
      <c r="P87" s="14" t="str">
        <f>_xlfn.XLOOKUP(order_details[[#This Row],[CustomerID]],orders[CustomerID],orders[ShipCity])</f>
        <v>Luleå</v>
      </c>
      <c r="Q87" s="14" t="str">
        <f>_xlfn.XLOOKUP(order_details[[#This Row],[CustomerID]],orders[CustomerID],orders[ShipCountry])</f>
        <v>Sweden</v>
      </c>
      <c r="R87" s="14">
        <f>order_details[[#This Row],[UnitPrice]]*order_details[[#This Row],[Quantity]]*(1-order_details[[#This Row],[Discount]])</f>
        <v>186</v>
      </c>
    </row>
    <row r="88" spans="1:18" x14ac:dyDescent="0.3">
      <c r="A88">
        <v>10281</v>
      </c>
      <c r="B88">
        <v>19</v>
      </c>
      <c r="C88">
        <v>7.3</v>
      </c>
      <c r="D88">
        <v>1</v>
      </c>
      <c r="E88">
        <v>0</v>
      </c>
      <c r="F88">
        <f>order_details[[#This Row],[UnitPrice]]*order_details[[#This Row],[Quantity]]*(1-order_details[[#This Row],[Discount]])</f>
        <v>7.3</v>
      </c>
      <c r="G88" t="str">
        <f>_xlfn.XLOOKUP(order_details[[#This Row],[OrderID]],orders[OrderID],orders[CustomerID])</f>
        <v>ROMEY</v>
      </c>
      <c r="H88" t="str">
        <f>_xlfn.XLOOKUP(order_details[[#This Row],[CustomerID]],orders[CustomerID],orders[ShipCountry])</f>
        <v>Spain</v>
      </c>
      <c r="I88" t="str">
        <f>_xlfn.XLOOKUP(order_details[[#This Row],[CustomerID]],orders[CustomerID],orders[ShipCity])</f>
        <v>Madrid</v>
      </c>
      <c r="J88">
        <f>_xlfn.XLOOKUP(order_details[[#This Row],[ProductID]],products[ProductID],products[CategoryID])</f>
        <v>3</v>
      </c>
      <c r="K88" t="str">
        <f>_xlfn.XLOOKUP(order_details[[#This Row],[CategoryID]],categories[CategoryID],categories[CategoryName])</f>
        <v>Confections</v>
      </c>
      <c r="L88" t="str">
        <f>_xlfn.XLOOKUP(order_details[[#This Row],[OrderID]],orders[OrderID],orders[month])</f>
        <v>Sep</v>
      </c>
      <c r="M88">
        <f>_xlfn.XLOOKUP(order_details[[#This Row],[OrderID]],orders[OrderID],orders[month number])</f>
        <v>9</v>
      </c>
      <c r="N88">
        <f>_xlfn.XLOOKUP(order_details[[#This Row],[OrderID]],orders[OrderID],orders[year])</f>
        <v>1994</v>
      </c>
      <c r="P88" s="13" t="str">
        <f>_xlfn.XLOOKUP(order_details[[#This Row],[CustomerID]],orders[CustomerID],orders[ShipCity])</f>
        <v>Madrid</v>
      </c>
      <c r="Q88" s="13" t="str">
        <f>_xlfn.XLOOKUP(order_details[[#This Row],[CustomerID]],orders[CustomerID],orders[ShipCountry])</f>
        <v>Spain</v>
      </c>
      <c r="R88" s="13">
        <f>order_details[[#This Row],[UnitPrice]]*order_details[[#This Row],[Quantity]]*(1-order_details[[#This Row],[Discount]])</f>
        <v>7.3</v>
      </c>
    </row>
    <row r="89" spans="1:18" x14ac:dyDescent="0.3">
      <c r="A89">
        <v>10281</v>
      </c>
      <c r="B89">
        <v>24</v>
      </c>
      <c r="C89">
        <v>3.6</v>
      </c>
      <c r="D89">
        <v>6</v>
      </c>
      <c r="E89">
        <v>0</v>
      </c>
      <c r="F89">
        <f>order_details[[#This Row],[UnitPrice]]*order_details[[#This Row],[Quantity]]*(1-order_details[[#This Row],[Discount]])</f>
        <v>21.6</v>
      </c>
      <c r="G89" t="str">
        <f>_xlfn.XLOOKUP(order_details[[#This Row],[OrderID]],orders[OrderID],orders[CustomerID])</f>
        <v>ROMEY</v>
      </c>
      <c r="H89" t="str">
        <f>_xlfn.XLOOKUP(order_details[[#This Row],[CustomerID]],orders[CustomerID],orders[ShipCountry])</f>
        <v>Spain</v>
      </c>
      <c r="I89" t="str">
        <f>_xlfn.XLOOKUP(order_details[[#This Row],[CustomerID]],orders[CustomerID],orders[ShipCity])</f>
        <v>Madrid</v>
      </c>
      <c r="J89">
        <f>_xlfn.XLOOKUP(order_details[[#This Row],[ProductID]],products[ProductID],products[CategoryID])</f>
        <v>1</v>
      </c>
      <c r="K89" t="str">
        <f>_xlfn.XLOOKUP(order_details[[#This Row],[CategoryID]],categories[CategoryID],categories[CategoryName])</f>
        <v>Beverages</v>
      </c>
      <c r="L89" t="str">
        <f>_xlfn.XLOOKUP(order_details[[#This Row],[OrderID]],orders[OrderID],orders[month])</f>
        <v>Sep</v>
      </c>
      <c r="M89">
        <f>_xlfn.XLOOKUP(order_details[[#This Row],[OrderID]],orders[OrderID],orders[month number])</f>
        <v>9</v>
      </c>
      <c r="N89">
        <f>_xlfn.XLOOKUP(order_details[[#This Row],[OrderID]],orders[OrderID],orders[year])</f>
        <v>1994</v>
      </c>
      <c r="P89" s="14" t="str">
        <f>_xlfn.XLOOKUP(order_details[[#This Row],[CustomerID]],orders[CustomerID],orders[ShipCity])</f>
        <v>Madrid</v>
      </c>
      <c r="Q89" s="14" t="str">
        <f>_xlfn.XLOOKUP(order_details[[#This Row],[CustomerID]],orders[CustomerID],orders[ShipCountry])</f>
        <v>Spain</v>
      </c>
      <c r="R89" s="14">
        <f>order_details[[#This Row],[UnitPrice]]*order_details[[#This Row],[Quantity]]*(1-order_details[[#This Row],[Discount]])</f>
        <v>21.6</v>
      </c>
    </row>
    <row r="90" spans="1:18" x14ac:dyDescent="0.3">
      <c r="A90">
        <v>10281</v>
      </c>
      <c r="B90">
        <v>35</v>
      </c>
      <c r="C90">
        <v>14.4</v>
      </c>
      <c r="D90">
        <v>4</v>
      </c>
      <c r="E90">
        <v>0</v>
      </c>
      <c r="F90">
        <f>order_details[[#This Row],[UnitPrice]]*order_details[[#This Row],[Quantity]]*(1-order_details[[#This Row],[Discount]])</f>
        <v>57.6</v>
      </c>
      <c r="G90" t="str">
        <f>_xlfn.XLOOKUP(order_details[[#This Row],[OrderID]],orders[OrderID],orders[CustomerID])</f>
        <v>ROMEY</v>
      </c>
      <c r="H90" t="str">
        <f>_xlfn.XLOOKUP(order_details[[#This Row],[CustomerID]],orders[CustomerID],orders[ShipCountry])</f>
        <v>Spain</v>
      </c>
      <c r="I90" t="str">
        <f>_xlfn.XLOOKUP(order_details[[#This Row],[CustomerID]],orders[CustomerID],orders[ShipCity])</f>
        <v>Madrid</v>
      </c>
      <c r="J90">
        <f>_xlfn.XLOOKUP(order_details[[#This Row],[ProductID]],products[ProductID],products[CategoryID])</f>
        <v>1</v>
      </c>
      <c r="K90" t="str">
        <f>_xlfn.XLOOKUP(order_details[[#This Row],[CategoryID]],categories[CategoryID],categories[CategoryName])</f>
        <v>Beverages</v>
      </c>
      <c r="L90" t="str">
        <f>_xlfn.XLOOKUP(order_details[[#This Row],[OrderID]],orders[OrderID],orders[month])</f>
        <v>Sep</v>
      </c>
      <c r="M90">
        <f>_xlfn.XLOOKUP(order_details[[#This Row],[OrderID]],orders[OrderID],orders[month number])</f>
        <v>9</v>
      </c>
      <c r="N90">
        <f>_xlfn.XLOOKUP(order_details[[#This Row],[OrderID]],orders[OrderID],orders[year])</f>
        <v>1994</v>
      </c>
      <c r="P90" s="13" t="str">
        <f>_xlfn.XLOOKUP(order_details[[#This Row],[CustomerID]],orders[CustomerID],orders[ShipCity])</f>
        <v>Madrid</v>
      </c>
      <c r="Q90" s="13" t="str">
        <f>_xlfn.XLOOKUP(order_details[[#This Row],[CustomerID]],orders[CustomerID],orders[ShipCountry])</f>
        <v>Spain</v>
      </c>
      <c r="R90" s="13">
        <f>order_details[[#This Row],[UnitPrice]]*order_details[[#This Row],[Quantity]]*(1-order_details[[#This Row],[Discount]])</f>
        <v>57.6</v>
      </c>
    </row>
    <row r="91" spans="1:18" x14ac:dyDescent="0.3">
      <c r="A91">
        <v>10282</v>
      </c>
      <c r="B91">
        <v>30</v>
      </c>
      <c r="C91">
        <v>20.7</v>
      </c>
      <c r="D91">
        <v>6</v>
      </c>
      <c r="E91">
        <v>0</v>
      </c>
      <c r="F91">
        <f>order_details[[#This Row],[UnitPrice]]*order_details[[#This Row],[Quantity]]*(1-order_details[[#This Row],[Discount]])</f>
        <v>124.19999999999999</v>
      </c>
      <c r="G91" t="str">
        <f>_xlfn.XLOOKUP(order_details[[#This Row],[OrderID]],orders[OrderID],orders[CustomerID])</f>
        <v>ROMEY</v>
      </c>
      <c r="H91" t="str">
        <f>_xlfn.XLOOKUP(order_details[[#This Row],[CustomerID]],orders[CustomerID],orders[ShipCountry])</f>
        <v>Spain</v>
      </c>
      <c r="I91" t="str">
        <f>_xlfn.XLOOKUP(order_details[[#This Row],[CustomerID]],orders[CustomerID],orders[ShipCity])</f>
        <v>Madrid</v>
      </c>
      <c r="J91">
        <f>_xlfn.XLOOKUP(order_details[[#This Row],[ProductID]],products[ProductID],products[CategoryID])</f>
        <v>8</v>
      </c>
      <c r="K91" t="str">
        <f>_xlfn.XLOOKUP(order_details[[#This Row],[CategoryID]],categories[CategoryID],categories[CategoryName])</f>
        <v>Seafood</v>
      </c>
      <c r="L91" t="str">
        <f>_xlfn.XLOOKUP(order_details[[#This Row],[OrderID]],orders[OrderID],orders[month])</f>
        <v>Sep</v>
      </c>
      <c r="M91">
        <f>_xlfn.XLOOKUP(order_details[[#This Row],[OrderID]],orders[OrderID],orders[month number])</f>
        <v>9</v>
      </c>
      <c r="N91">
        <f>_xlfn.XLOOKUP(order_details[[#This Row],[OrderID]],orders[OrderID],orders[year])</f>
        <v>1994</v>
      </c>
      <c r="P91" s="14" t="str">
        <f>_xlfn.XLOOKUP(order_details[[#This Row],[CustomerID]],orders[CustomerID],orders[ShipCity])</f>
        <v>Madrid</v>
      </c>
      <c r="Q91" s="14" t="str">
        <f>_xlfn.XLOOKUP(order_details[[#This Row],[CustomerID]],orders[CustomerID],orders[ShipCountry])</f>
        <v>Spain</v>
      </c>
      <c r="R91" s="14">
        <f>order_details[[#This Row],[UnitPrice]]*order_details[[#This Row],[Quantity]]*(1-order_details[[#This Row],[Discount]])</f>
        <v>124.19999999999999</v>
      </c>
    </row>
    <row r="92" spans="1:18" x14ac:dyDescent="0.3">
      <c r="A92">
        <v>10282</v>
      </c>
      <c r="B92">
        <v>57</v>
      </c>
      <c r="C92">
        <v>15.6</v>
      </c>
      <c r="D92">
        <v>2</v>
      </c>
      <c r="E92">
        <v>0</v>
      </c>
      <c r="F92">
        <f>order_details[[#This Row],[UnitPrice]]*order_details[[#This Row],[Quantity]]*(1-order_details[[#This Row],[Discount]])</f>
        <v>31.2</v>
      </c>
      <c r="G92" t="str">
        <f>_xlfn.XLOOKUP(order_details[[#This Row],[OrderID]],orders[OrderID],orders[CustomerID])</f>
        <v>ROMEY</v>
      </c>
      <c r="H92" t="str">
        <f>_xlfn.XLOOKUP(order_details[[#This Row],[CustomerID]],orders[CustomerID],orders[ShipCountry])</f>
        <v>Spain</v>
      </c>
      <c r="I92" t="str">
        <f>_xlfn.XLOOKUP(order_details[[#This Row],[CustomerID]],orders[CustomerID],orders[ShipCity])</f>
        <v>Madrid</v>
      </c>
      <c r="J92">
        <f>_xlfn.XLOOKUP(order_details[[#This Row],[ProductID]],products[ProductID],products[CategoryID])</f>
        <v>5</v>
      </c>
      <c r="K92" t="str">
        <f>_xlfn.XLOOKUP(order_details[[#This Row],[CategoryID]],categories[CategoryID],categories[CategoryName])</f>
        <v>Grains/Cereals</v>
      </c>
      <c r="L92" t="str">
        <f>_xlfn.XLOOKUP(order_details[[#This Row],[OrderID]],orders[OrderID],orders[month])</f>
        <v>Sep</v>
      </c>
      <c r="M92">
        <f>_xlfn.XLOOKUP(order_details[[#This Row],[OrderID]],orders[OrderID],orders[month number])</f>
        <v>9</v>
      </c>
      <c r="N92">
        <f>_xlfn.XLOOKUP(order_details[[#This Row],[OrderID]],orders[OrderID],orders[year])</f>
        <v>1994</v>
      </c>
      <c r="P92" s="13" t="str">
        <f>_xlfn.XLOOKUP(order_details[[#This Row],[CustomerID]],orders[CustomerID],orders[ShipCity])</f>
        <v>Madrid</v>
      </c>
      <c r="Q92" s="13" t="str">
        <f>_xlfn.XLOOKUP(order_details[[#This Row],[CustomerID]],orders[CustomerID],orders[ShipCountry])</f>
        <v>Spain</v>
      </c>
      <c r="R92" s="13">
        <f>order_details[[#This Row],[UnitPrice]]*order_details[[#This Row],[Quantity]]*(1-order_details[[#This Row],[Discount]])</f>
        <v>31.2</v>
      </c>
    </row>
    <row r="93" spans="1:18" x14ac:dyDescent="0.3">
      <c r="A93">
        <v>10283</v>
      </c>
      <c r="B93">
        <v>15</v>
      </c>
      <c r="C93">
        <v>12.4</v>
      </c>
      <c r="D93">
        <v>20</v>
      </c>
      <c r="E93">
        <v>0</v>
      </c>
      <c r="F93">
        <f>order_details[[#This Row],[UnitPrice]]*order_details[[#This Row],[Quantity]]*(1-order_details[[#This Row],[Discount]])</f>
        <v>248</v>
      </c>
      <c r="G93" t="str">
        <f>_xlfn.XLOOKUP(order_details[[#This Row],[OrderID]],orders[OrderID],orders[CustomerID])</f>
        <v>LILAS</v>
      </c>
      <c r="H93" t="str">
        <f>_xlfn.XLOOKUP(order_details[[#This Row],[CustomerID]],orders[CustomerID],orders[ShipCountry])</f>
        <v>Venezuela</v>
      </c>
      <c r="I93" t="str">
        <f>_xlfn.XLOOKUP(order_details[[#This Row],[CustomerID]],orders[CustomerID],orders[ShipCity])</f>
        <v>Barquisimeto</v>
      </c>
      <c r="J93">
        <f>_xlfn.XLOOKUP(order_details[[#This Row],[ProductID]],products[ProductID],products[CategoryID])</f>
        <v>2</v>
      </c>
      <c r="K93" t="str">
        <f>_xlfn.XLOOKUP(order_details[[#This Row],[CategoryID]],categories[CategoryID],categories[CategoryName])</f>
        <v>Condiments</v>
      </c>
      <c r="L93" t="str">
        <f>_xlfn.XLOOKUP(order_details[[#This Row],[OrderID]],orders[OrderID],orders[month])</f>
        <v>Sep</v>
      </c>
      <c r="M93">
        <f>_xlfn.XLOOKUP(order_details[[#This Row],[OrderID]],orders[OrderID],orders[month number])</f>
        <v>9</v>
      </c>
      <c r="N93">
        <f>_xlfn.XLOOKUP(order_details[[#This Row],[OrderID]],orders[OrderID],orders[year])</f>
        <v>1994</v>
      </c>
      <c r="P93" s="14" t="str">
        <f>_xlfn.XLOOKUP(order_details[[#This Row],[CustomerID]],orders[CustomerID],orders[ShipCity])</f>
        <v>Barquisimeto</v>
      </c>
      <c r="Q93" s="14" t="str">
        <f>_xlfn.XLOOKUP(order_details[[#This Row],[CustomerID]],orders[CustomerID],orders[ShipCountry])</f>
        <v>Venezuela</v>
      </c>
      <c r="R93" s="14">
        <f>order_details[[#This Row],[UnitPrice]]*order_details[[#This Row],[Quantity]]*(1-order_details[[#This Row],[Discount]])</f>
        <v>248</v>
      </c>
    </row>
    <row r="94" spans="1:18" x14ac:dyDescent="0.3">
      <c r="A94">
        <v>10283</v>
      </c>
      <c r="B94">
        <v>19</v>
      </c>
      <c r="C94">
        <v>7.3</v>
      </c>
      <c r="D94">
        <v>18</v>
      </c>
      <c r="E94">
        <v>0</v>
      </c>
      <c r="F94">
        <f>order_details[[#This Row],[UnitPrice]]*order_details[[#This Row],[Quantity]]*(1-order_details[[#This Row],[Discount]])</f>
        <v>131.4</v>
      </c>
      <c r="G94" t="str">
        <f>_xlfn.XLOOKUP(order_details[[#This Row],[OrderID]],orders[OrderID],orders[CustomerID])</f>
        <v>LILAS</v>
      </c>
      <c r="H94" t="str">
        <f>_xlfn.XLOOKUP(order_details[[#This Row],[CustomerID]],orders[CustomerID],orders[ShipCountry])</f>
        <v>Venezuela</v>
      </c>
      <c r="I94" t="str">
        <f>_xlfn.XLOOKUP(order_details[[#This Row],[CustomerID]],orders[CustomerID],orders[ShipCity])</f>
        <v>Barquisimeto</v>
      </c>
      <c r="J94">
        <f>_xlfn.XLOOKUP(order_details[[#This Row],[ProductID]],products[ProductID],products[CategoryID])</f>
        <v>3</v>
      </c>
      <c r="K94" t="str">
        <f>_xlfn.XLOOKUP(order_details[[#This Row],[CategoryID]],categories[CategoryID],categories[CategoryName])</f>
        <v>Confections</v>
      </c>
      <c r="L94" t="str">
        <f>_xlfn.XLOOKUP(order_details[[#This Row],[OrderID]],orders[OrderID],orders[month])</f>
        <v>Sep</v>
      </c>
      <c r="M94">
        <f>_xlfn.XLOOKUP(order_details[[#This Row],[OrderID]],orders[OrderID],orders[month number])</f>
        <v>9</v>
      </c>
      <c r="N94">
        <f>_xlfn.XLOOKUP(order_details[[#This Row],[OrderID]],orders[OrderID],orders[year])</f>
        <v>1994</v>
      </c>
      <c r="P94" s="13" t="str">
        <f>_xlfn.XLOOKUP(order_details[[#This Row],[CustomerID]],orders[CustomerID],orders[ShipCity])</f>
        <v>Barquisimeto</v>
      </c>
      <c r="Q94" s="13" t="str">
        <f>_xlfn.XLOOKUP(order_details[[#This Row],[CustomerID]],orders[CustomerID],orders[ShipCountry])</f>
        <v>Venezuela</v>
      </c>
      <c r="R94" s="13">
        <f>order_details[[#This Row],[UnitPrice]]*order_details[[#This Row],[Quantity]]*(1-order_details[[#This Row],[Discount]])</f>
        <v>131.4</v>
      </c>
    </row>
    <row r="95" spans="1:18" x14ac:dyDescent="0.3">
      <c r="A95">
        <v>10283</v>
      </c>
      <c r="B95">
        <v>60</v>
      </c>
      <c r="C95">
        <v>27.2</v>
      </c>
      <c r="D95">
        <v>35</v>
      </c>
      <c r="E95">
        <v>0</v>
      </c>
      <c r="F95">
        <f>order_details[[#This Row],[UnitPrice]]*order_details[[#This Row],[Quantity]]*(1-order_details[[#This Row],[Discount]])</f>
        <v>952</v>
      </c>
      <c r="G95" t="str">
        <f>_xlfn.XLOOKUP(order_details[[#This Row],[OrderID]],orders[OrderID],orders[CustomerID])</f>
        <v>LILAS</v>
      </c>
      <c r="H95" t="str">
        <f>_xlfn.XLOOKUP(order_details[[#This Row],[CustomerID]],orders[CustomerID],orders[ShipCountry])</f>
        <v>Venezuela</v>
      </c>
      <c r="I95" t="str">
        <f>_xlfn.XLOOKUP(order_details[[#This Row],[CustomerID]],orders[CustomerID],orders[ShipCity])</f>
        <v>Barquisimeto</v>
      </c>
      <c r="J95">
        <f>_xlfn.XLOOKUP(order_details[[#This Row],[ProductID]],products[ProductID],products[CategoryID])</f>
        <v>4</v>
      </c>
      <c r="K95" t="str">
        <f>_xlfn.XLOOKUP(order_details[[#This Row],[CategoryID]],categories[CategoryID],categories[CategoryName])</f>
        <v>Dairy Products</v>
      </c>
      <c r="L95" t="str">
        <f>_xlfn.XLOOKUP(order_details[[#This Row],[OrderID]],orders[OrderID],orders[month])</f>
        <v>Sep</v>
      </c>
      <c r="M95">
        <f>_xlfn.XLOOKUP(order_details[[#This Row],[OrderID]],orders[OrderID],orders[month number])</f>
        <v>9</v>
      </c>
      <c r="N95">
        <f>_xlfn.XLOOKUP(order_details[[#This Row],[OrderID]],orders[OrderID],orders[year])</f>
        <v>1994</v>
      </c>
      <c r="P95" s="14" t="str">
        <f>_xlfn.XLOOKUP(order_details[[#This Row],[CustomerID]],orders[CustomerID],orders[ShipCity])</f>
        <v>Barquisimeto</v>
      </c>
      <c r="Q95" s="14" t="str">
        <f>_xlfn.XLOOKUP(order_details[[#This Row],[CustomerID]],orders[CustomerID],orders[ShipCountry])</f>
        <v>Venezuela</v>
      </c>
      <c r="R95" s="14">
        <f>order_details[[#This Row],[UnitPrice]]*order_details[[#This Row],[Quantity]]*(1-order_details[[#This Row],[Discount]])</f>
        <v>952</v>
      </c>
    </row>
    <row r="96" spans="1:18" x14ac:dyDescent="0.3">
      <c r="A96">
        <v>10283</v>
      </c>
      <c r="B96">
        <v>72</v>
      </c>
      <c r="C96">
        <v>27.8</v>
      </c>
      <c r="D96">
        <v>3</v>
      </c>
      <c r="E96">
        <v>0</v>
      </c>
      <c r="F96">
        <f>order_details[[#This Row],[UnitPrice]]*order_details[[#This Row],[Quantity]]*(1-order_details[[#This Row],[Discount]])</f>
        <v>83.4</v>
      </c>
      <c r="G96" t="str">
        <f>_xlfn.XLOOKUP(order_details[[#This Row],[OrderID]],orders[OrderID],orders[CustomerID])</f>
        <v>LILAS</v>
      </c>
      <c r="H96" t="str">
        <f>_xlfn.XLOOKUP(order_details[[#This Row],[CustomerID]],orders[CustomerID],orders[ShipCountry])</f>
        <v>Venezuela</v>
      </c>
      <c r="I96" t="str">
        <f>_xlfn.XLOOKUP(order_details[[#This Row],[CustomerID]],orders[CustomerID],orders[ShipCity])</f>
        <v>Barquisimeto</v>
      </c>
      <c r="J96">
        <f>_xlfn.XLOOKUP(order_details[[#This Row],[ProductID]],products[ProductID],products[CategoryID])</f>
        <v>4</v>
      </c>
      <c r="K96" t="str">
        <f>_xlfn.XLOOKUP(order_details[[#This Row],[CategoryID]],categories[CategoryID],categories[CategoryName])</f>
        <v>Dairy Products</v>
      </c>
      <c r="L96" t="str">
        <f>_xlfn.XLOOKUP(order_details[[#This Row],[OrderID]],orders[OrderID],orders[month])</f>
        <v>Sep</v>
      </c>
      <c r="M96">
        <f>_xlfn.XLOOKUP(order_details[[#This Row],[OrderID]],orders[OrderID],orders[month number])</f>
        <v>9</v>
      </c>
      <c r="N96">
        <f>_xlfn.XLOOKUP(order_details[[#This Row],[OrderID]],orders[OrderID],orders[year])</f>
        <v>1994</v>
      </c>
      <c r="P96" s="13" t="str">
        <f>_xlfn.XLOOKUP(order_details[[#This Row],[CustomerID]],orders[CustomerID],orders[ShipCity])</f>
        <v>Barquisimeto</v>
      </c>
      <c r="Q96" s="13" t="str">
        <f>_xlfn.XLOOKUP(order_details[[#This Row],[CustomerID]],orders[CustomerID],orders[ShipCountry])</f>
        <v>Venezuela</v>
      </c>
      <c r="R96" s="13">
        <f>order_details[[#This Row],[UnitPrice]]*order_details[[#This Row],[Quantity]]*(1-order_details[[#This Row],[Discount]])</f>
        <v>83.4</v>
      </c>
    </row>
    <row r="97" spans="1:18" x14ac:dyDescent="0.3">
      <c r="A97">
        <v>10284</v>
      </c>
      <c r="B97">
        <v>27</v>
      </c>
      <c r="C97">
        <v>35.1</v>
      </c>
      <c r="D97">
        <v>15</v>
      </c>
      <c r="E97">
        <v>0.25</v>
      </c>
      <c r="F97">
        <f>order_details[[#This Row],[UnitPrice]]*order_details[[#This Row],[Quantity]]*(1-order_details[[#This Row],[Discount]])</f>
        <v>394.875</v>
      </c>
      <c r="G97" t="str">
        <f>_xlfn.XLOOKUP(order_details[[#This Row],[OrderID]],orders[OrderID],orders[CustomerID])</f>
        <v>LEHMS</v>
      </c>
      <c r="H97" t="str">
        <f>_xlfn.XLOOKUP(order_details[[#This Row],[CustomerID]],orders[CustomerID],orders[ShipCountry])</f>
        <v>Germany</v>
      </c>
      <c r="I97" t="str">
        <f>_xlfn.XLOOKUP(order_details[[#This Row],[CustomerID]],orders[CustomerID],orders[ShipCity])</f>
        <v xml:space="preserve">Frankfurt a.M. </v>
      </c>
      <c r="J97">
        <f>_xlfn.XLOOKUP(order_details[[#This Row],[ProductID]],products[ProductID],products[CategoryID])</f>
        <v>3</v>
      </c>
      <c r="K97" t="str">
        <f>_xlfn.XLOOKUP(order_details[[#This Row],[CategoryID]],categories[CategoryID],categories[CategoryName])</f>
        <v>Confections</v>
      </c>
      <c r="L97" t="str">
        <f>_xlfn.XLOOKUP(order_details[[#This Row],[OrderID]],orders[OrderID],orders[month])</f>
        <v>Sep</v>
      </c>
      <c r="M97">
        <f>_xlfn.XLOOKUP(order_details[[#This Row],[OrderID]],orders[OrderID],orders[month number])</f>
        <v>9</v>
      </c>
      <c r="N97">
        <f>_xlfn.XLOOKUP(order_details[[#This Row],[OrderID]],orders[OrderID],orders[year])</f>
        <v>1994</v>
      </c>
      <c r="P97" s="14" t="str">
        <f>_xlfn.XLOOKUP(order_details[[#This Row],[CustomerID]],orders[CustomerID],orders[ShipCity])</f>
        <v xml:space="preserve">Frankfurt a.M. </v>
      </c>
      <c r="Q97" s="14" t="str">
        <f>_xlfn.XLOOKUP(order_details[[#This Row],[CustomerID]],orders[CustomerID],orders[ShipCountry])</f>
        <v>Germany</v>
      </c>
      <c r="R97" s="14">
        <f>order_details[[#This Row],[UnitPrice]]*order_details[[#This Row],[Quantity]]*(1-order_details[[#This Row],[Discount]])</f>
        <v>394.875</v>
      </c>
    </row>
    <row r="98" spans="1:18" x14ac:dyDescent="0.3">
      <c r="A98">
        <v>10284</v>
      </c>
      <c r="B98">
        <v>44</v>
      </c>
      <c r="C98">
        <v>15.5</v>
      </c>
      <c r="D98">
        <v>21</v>
      </c>
      <c r="E98">
        <v>0</v>
      </c>
      <c r="F98">
        <f>order_details[[#This Row],[UnitPrice]]*order_details[[#This Row],[Quantity]]*(1-order_details[[#This Row],[Discount]])</f>
        <v>325.5</v>
      </c>
      <c r="G98" t="str">
        <f>_xlfn.XLOOKUP(order_details[[#This Row],[OrderID]],orders[OrderID],orders[CustomerID])</f>
        <v>LEHMS</v>
      </c>
      <c r="H98" t="str">
        <f>_xlfn.XLOOKUP(order_details[[#This Row],[CustomerID]],orders[CustomerID],orders[ShipCountry])</f>
        <v>Germany</v>
      </c>
      <c r="I98" t="str">
        <f>_xlfn.XLOOKUP(order_details[[#This Row],[CustomerID]],orders[CustomerID],orders[ShipCity])</f>
        <v xml:space="preserve">Frankfurt a.M. </v>
      </c>
      <c r="J98">
        <f>_xlfn.XLOOKUP(order_details[[#This Row],[ProductID]],products[ProductID],products[CategoryID])</f>
        <v>2</v>
      </c>
      <c r="K98" t="str">
        <f>_xlfn.XLOOKUP(order_details[[#This Row],[CategoryID]],categories[CategoryID],categories[CategoryName])</f>
        <v>Condiments</v>
      </c>
      <c r="L98" t="str">
        <f>_xlfn.XLOOKUP(order_details[[#This Row],[OrderID]],orders[OrderID],orders[month])</f>
        <v>Sep</v>
      </c>
      <c r="M98">
        <f>_xlfn.XLOOKUP(order_details[[#This Row],[OrderID]],orders[OrderID],orders[month number])</f>
        <v>9</v>
      </c>
      <c r="N98">
        <f>_xlfn.XLOOKUP(order_details[[#This Row],[OrderID]],orders[OrderID],orders[year])</f>
        <v>1994</v>
      </c>
      <c r="P98" s="13" t="str">
        <f>_xlfn.XLOOKUP(order_details[[#This Row],[CustomerID]],orders[CustomerID],orders[ShipCity])</f>
        <v xml:space="preserve">Frankfurt a.M. </v>
      </c>
      <c r="Q98" s="13" t="str">
        <f>_xlfn.XLOOKUP(order_details[[#This Row],[CustomerID]],orders[CustomerID],orders[ShipCountry])</f>
        <v>Germany</v>
      </c>
      <c r="R98" s="13">
        <f>order_details[[#This Row],[UnitPrice]]*order_details[[#This Row],[Quantity]]*(1-order_details[[#This Row],[Discount]])</f>
        <v>325.5</v>
      </c>
    </row>
    <row r="99" spans="1:18" x14ac:dyDescent="0.3">
      <c r="A99">
        <v>10284</v>
      </c>
      <c r="B99">
        <v>60</v>
      </c>
      <c r="C99">
        <v>27.2</v>
      </c>
      <c r="D99">
        <v>20</v>
      </c>
      <c r="E99">
        <v>0.25</v>
      </c>
      <c r="F99">
        <f>order_details[[#This Row],[UnitPrice]]*order_details[[#This Row],[Quantity]]*(1-order_details[[#This Row],[Discount]])</f>
        <v>408</v>
      </c>
      <c r="G99" t="str">
        <f>_xlfn.XLOOKUP(order_details[[#This Row],[OrderID]],orders[OrderID],orders[CustomerID])</f>
        <v>LEHMS</v>
      </c>
      <c r="H99" t="str">
        <f>_xlfn.XLOOKUP(order_details[[#This Row],[CustomerID]],orders[CustomerID],orders[ShipCountry])</f>
        <v>Germany</v>
      </c>
      <c r="I99" t="str">
        <f>_xlfn.XLOOKUP(order_details[[#This Row],[CustomerID]],orders[CustomerID],orders[ShipCity])</f>
        <v xml:space="preserve">Frankfurt a.M. </v>
      </c>
      <c r="J99">
        <f>_xlfn.XLOOKUP(order_details[[#This Row],[ProductID]],products[ProductID],products[CategoryID])</f>
        <v>4</v>
      </c>
      <c r="K99" t="str">
        <f>_xlfn.XLOOKUP(order_details[[#This Row],[CategoryID]],categories[CategoryID],categories[CategoryName])</f>
        <v>Dairy Products</v>
      </c>
      <c r="L99" t="str">
        <f>_xlfn.XLOOKUP(order_details[[#This Row],[OrderID]],orders[OrderID],orders[month])</f>
        <v>Sep</v>
      </c>
      <c r="M99">
        <f>_xlfn.XLOOKUP(order_details[[#This Row],[OrderID]],orders[OrderID],orders[month number])</f>
        <v>9</v>
      </c>
      <c r="N99">
        <f>_xlfn.XLOOKUP(order_details[[#This Row],[OrderID]],orders[OrderID],orders[year])</f>
        <v>1994</v>
      </c>
      <c r="P99" s="14" t="str">
        <f>_xlfn.XLOOKUP(order_details[[#This Row],[CustomerID]],orders[CustomerID],orders[ShipCity])</f>
        <v xml:space="preserve">Frankfurt a.M. </v>
      </c>
      <c r="Q99" s="14" t="str">
        <f>_xlfn.XLOOKUP(order_details[[#This Row],[CustomerID]],orders[CustomerID],orders[ShipCountry])</f>
        <v>Germany</v>
      </c>
      <c r="R99" s="14">
        <f>order_details[[#This Row],[UnitPrice]]*order_details[[#This Row],[Quantity]]*(1-order_details[[#This Row],[Discount]])</f>
        <v>408</v>
      </c>
    </row>
    <row r="100" spans="1:18" x14ac:dyDescent="0.3">
      <c r="A100">
        <v>10284</v>
      </c>
      <c r="B100">
        <v>67</v>
      </c>
      <c r="C100">
        <v>11.2</v>
      </c>
      <c r="D100">
        <v>5</v>
      </c>
      <c r="E100">
        <v>0.25</v>
      </c>
      <c r="F100">
        <f>order_details[[#This Row],[UnitPrice]]*order_details[[#This Row],[Quantity]]*(1-order_details[[#This Row],[Discount]])</f>
        <v>42</v>
      </c>
      <c r="G100" t="str">
        <f>_xlfn.XLOOKUP(order_details[[#This Row],[OrderID]],orders[OrderID],orders[CustomerID])</f>
        <v>LEHMS</v>
      </c>
      <c r="H100" t="str">
        <f>_xlfn.XLOOKUP(order_details[[#This Row],[CustomerID]],orders[CustomerID],orders[ShipCountry])</f>
        <v>Germany</v>
      </c>
      <c r="I100" t="str">
        <f>_xlfn.XLOOKUP(order_details[[#This Row],[CustomerID]],orders[CustomerID],orders[ShipCity])</f>
        <v xml:space="preserve">Frankfurt a.M. </v>
      </c>
      <c r="J100">
        <f>_xlfn.XLOOKUP(order_details[[#This Row],[ProductID]],products[ProductID],products[CategoryID])</f>
        <v>1</v>
      </c>
      <c r="K100" t="str">
        <f>_xlfn.XLOOKUP(order_details[[#This Row],[CategoryID]],categories[CategoryID],categories[CategoryName])</f>
        <v>Beverages</v>
      </c>
      <c r="L100" t="str">
        <f>_xlfn.XLOOKUP(order_details[[#This Row],[OrderID]],orders[OrderID],orders[month])</f>
        <v>Sep</v>
      </c>
      <c r="M100">
        <f>_xlfn.XLOOKUP(order_details[[#This Row],[OrderID]],orders[OrderID],orders[month number])</f>
        <v>9</v>
      </c>
      <c r="N100">
        <f>_xlfn.XLOOKUP(order_details[[#This Row],[OrderID]],orders[OrderID],orders[year])</f>
        <v>1994</v>
      </c>
      <c r="P100" s="13" t="str">
        <f>_xlfn.XLOOKUP(order_details[[#This Row],[CustomerID]],orders[CustomerID],orders[ShipCity])</f>
        <v xml:space="preserve">Frankfurt a.M. </v>
      </c>
      <c r="Q100" s="13" t="str">
        <f>_xlfn.XLOOKUP(order_details[[#This Row],[CustomerID]],orders[CustomerID],orders[ShipCountry])</f>
        <v>Germany</v>
      </c>
      <c r="R100" s="13">
        <f>order_details[[#This Row],[UnitPrice]]*order_details[[#This Row],[Quantity]]*(1-order_details[[#This Row],[Discount]])</f>
        <v>42</v>
      </c>
    </row>
    <row r="101" spans="1:18" x14ac:dyDescent="0.3">
      <c r="A101">
        <v>10285</v>
      </c>
      <c r="B101">
        <v>1</v>
      </c>
      <c r="C101">
        <v>14.4</v>
      </c>
      <c r="D101">
        <v>45</v>
      </c>
      <c r="E101">
        <v>0.2</v>
      </c>
      <c r="F101">
        <f>order_details[[#This Row],[UnitPrice]]*order_details[[#This Row],[Quantity]]*(1-order_details[[#This Row],[Discount]])</f>
        <v>518.4</v>
      </c>
      <c r="G101" t="str">
        <f>_xlfn.XLOOKUP(order_details[[#This Row],[OrderID]],orders[OrderID],orders[CustomerID])</f>
        <v>QUICK</v>
      </c>
      <c r="H101" t="str">
        <f>_xlfn.XLOOKUP(order_details[[#This Row],[CustomerID]],orders[CustomerID],orders[ShipCountry])</f>
        <v>Germany</v>
      </c>
      <c r="I101" t="str">
        <f>_xlfn.XLOOKUP(order_details[[#This Row],[CustomerID]],orders[CustomerID],orders[ShipCity])</f>
        <v>Cunewalde</v>
      </c>
      <c r="J101">
        <f>_xlfn.XLOOKUP(order_details[[#This Row],[ProductID]],products[ProductID],products[CategoryID])</f>
        <v>1</v>
      </c>
      <c r="K101" t="str">
        <f>_xlfn.XLOOKUP(order_details[[#This Row],[CategoryID]],categories[CategoryID],categories[CategoryName])</f>
        <v>Beverages</v>
      </c>
      <c r="L101" t="str">
        <f>_xlfn.XLOOKUP(order_details[[#This Row],[OrderID]],orders[OrderID],orders[month])</f>
        <v>Sep</v>
      </c>
      <c r="M101">
        <f>_xlfn.XLOOKUP(order_details[[#This Row],[OrderID]],orders[OrderID],orders[month number])</f>
        <v>9</v>
      </c>
      <c r="N101">
        <f>_xlfn.XLOOKUP(order_details[[#This Row],[OrderID]],orders[OrderID],orders[year])</f>
        <v>1994</v>
      </c>
      <c r="P101" s="14" t="str">
        <f>_xlfn.XLOOKUP(order_details[[#This Row],[CustomerID]],orders[CustomerID],orders[ShipCity])</f>
        <v>Cunewalde</v>
      </c>
      <c r="Q101" s="14" t="str">
        <f>_xlfn.XLOOKUP(order_details[[#This Row],[CustomerID]],orders[CustomerID],orders[ShipCountry])</f>
        <v>Germany</v>
      </c>
      <c r="R101" s="14">
        <f>order_details[[#This Row],[UnitPrice]]*order_details[[#This Row],[Quantity]]*(1-order_details[[#This Row],[Discount]])</f>
        <v>518.4</v>
      </c>
    </row>
    <row r="102" spans="1:18" x14ac:dyDescent="0.3">
      <c r="A102">
        <v>10285</v>
      </c>
      <c r="B102">
        <v>40</v>
      </c>
      <c r="C102">
        <v>14.7</v>
      </c>
      <c r="D102">
        <v>40</v>
      </c>
      <c r="E102">
        <v>0.2</v>
      </c>
      <c r="F102">
        <f>order_details[[#This Row],[UnitPrice]]*order_details[[#This Row],[Quantity]]*(1-order_details[[#This Row],[Discount]])</f>
        <v>470.40000000000003</v>
      </c>
      <c r="G102" t="str">
        <f>_xlfn.XLOOKUP(order_details[[#This Row],[OrderID]],orders[OrderID],orders[CustomerID])</f>
        <v>QUICK</v>
      </c>
      <c r="H102" t="str">
        <f>_xlfn.XLOOKUP(order_details[[#This Row],[CustomerID]],orders[CustomerID],orders[ShipCountry])</f>
        <v>Germany</v>
      </c>
      <c r="I102" t="str">
        <f>_xlfn.XLOOKUP(order_details[[#This Row],[CustomerID]],orders[CustomerID],orders[ShipCity])</f>
        <v>Cunewalde</v>
      </c>
      <c r="J102">
        <f>_xlfn.XLOOKUP(order_details[[#This Row],[ProductID]],products[ProductID],products[CategoryID])</f>
        <v>8</v>
      </c>
      <c r="K102" t="str">
        <f>_xlfn.XLOOKUP(order_details[[#This Row],[CategoryID]],categories[CategoryID],categories[CategoryName])</f>
        <v>Seafood</v>
      </c>
      <c r="L102" t="str">
        <f>_xlfn.XLOOKUP(order_details[[#This Row],[OrderID]],orders[OrderID],orders[month])</f>
        <v>Sep</v>
      </c>
      <c r="M102">
        <f>_xlfn.XLOOKUP(order_details[[#This Row],[OrderID]],orders[OrderID],orders[month number])</f>
        <v>9</v>
      </c>
      <c r="N102">
        <f>_xlfn.XLOOKUP(order_details[[#This Row],[OrderID]],orders[OrderID],orders[year])</f>
        <v>1994</v>
      </c>
      <c r="P102" s="13" t="str">
        <f>_xlfn.XLOOKUP(order_details[[#This Row],[CustomerID]],orders[CustomerID],orders[ShipCity])</f>
        <v>Cunewalde</v>
      </c>
      <c r="Q102" s="13" t="str">
        <f>_xlfn.XLOOKUP(order_details[[#This Row],[CustomerID]],orders[CustomerID],orders[ShipCountry])</f>
        <v>Germany</v>
      </c>
      <c r="R102" s="13">
        <f>order_details[[#This Row],[UnitPrice]]*order_details[[#This Row],[Quantity]]*(1-order_details[[#This Row],[Discount]])</f>
        <v>470.40000000000003</v>
      </c>
    </row>
    <row r="103" spans="1:18" x14ac:dyDescent="0.3">
      <c r="A103">
        <v>10285</v>
      </c>
      <c r="B103">
        <v>53</v>
      </c>
      <c r="C103">
        <v>26.2</v>
      </c>
      <c r="D103">
        <v>36</v>
      </c>
      <c r="E103">
        <v>0.2</v>
      </c>
      <c r="F103">
        <f>order_details[[#This Row],[UnitPrice]]*order_details[[#This Row],[Quantity]]*(1-order_details[[#This Row],[Discount]])</f>
        <v>754.56</v>
      </c>
      <c r="G103" t="str">
        <f>_xlfn.XLOOKUP(order_details[[#This Row],[OrderID]],orders[OrderID],orders[CustomerID])</f>
        <v>QUICK</v>
      </c>
      <c r="H103" t="str">
        <f>_xlfn.XLOOKUP(order_details[[#This Row],[CustomerID]],orders[CustomerID],orders[ShipCountry])</f>
        <v>Germany</v>
      </c>
      <c r="I103" t="str">
        <f>_xlfn.XLOOKUP(order_details[[#This Row],[CustomerID]],orders[CustomerID],orders[ShipCity])</f>
        <v>Cunewalde</v>
      </c>
      <c r="J103">
        <f>_xlfn.XLOOKUP(order_details[[#This Row],[ProductID]],products[ProductID],products[CategoryID])</f>
        <v>6</v>
      </c>
      <c r="K103" t="str">
        <f>_xlfn.XLOOKUP(order_details[[#This Row],[CategoryID]],categories[CategoryID],categories[CategoryName])</f>
        <v>Meat/Poultry</v>
      </c>
      <c r="L103" t="str">
        <f>_xlfn.XLOOKUP(order_details[[#This Row],[OrderID]],orders[OrderID],orders[month])</f>
        <v>Sep</v>
      </c>
      <c r="M103">
        <f>_xlfn.XLOOKUP(order_details[[#This Row],[OrderID]],orders[OrderID],orders[month number])</f>
        <v>9</v>
      </c>
      <c r="N103">
        <f>_xlfn.XLOOKUP(order_details[[#This Row],[OrderID]],orders[OrderID],orders[year])</f>
        <v>1994</v>
      </c>
      <c r="P103" s="14" t="str">
        <f>_xlfn.XLOOKUP(order_details[[#This Row],[CustomerID]],orders[CustomerID],orders[ShipCity])</f>
        <v>Cunewalde</v>
      </c>
      <c r="Q103" s="14" t="str">
        <f>_xlfn.XLOOKUP(order_details[[#This Row],[CustomerID]],orders[CustomerID],orders[ShipCountry])</f>
        <v>Germany</v>
      </c>
      <c r="R103" s="14">
        <f>order_details[[#This Row],[UnitPrice]]*order_details[[#This Row],[Quantity]]*(1-order_details[[#This Row],[Discount]])</f>
        <v>754.56</v>
      </c>
    </row>
    <row r="104" spans="1:18" x14ac:dyDescent="0.3">
      <c r="A104">
        <v>10286</v>
      </c>
      <c r="B104">
        <v>35</v>
      </c>
      <c r="C104">
        <v>14.4</v>
      </c>
      <c r="D104">
        <v>100</v>
      </c>
      <c r="E104">
        <v>0</v>
      </c>
      <c r="F104">
        <f>order_details[[#This Row],[UnitPrice]]*order_details[[#This Row],[Quantity]]*(1-order_details[[#This Row],[Discount]])</f>
        <v>1440</v>
      </c>
      <c r="G104" t="str">
        <f>_xlfn.XLOOKUP(order_details[[#This Row],[OrderID]],orders[OrderID],orders[CustomerID])</f>
        <v>QUICK</v>
      </c>
      <c r="H104" t="str">
        <f>_xlfn.XLOOKUP(order_details[[#This Row],[CustomerID]],orders[CustomerID],orders[ShipCountry])</f>
        <v>Germany</v>
      </c>
      <c r="I104" t="str">
        <f>_xlfn.XLOOKUP(order_details[[#This Row],[CustomerID]],orders[CustomerID],orders[ShipCity])</f>
        <v>Cunewalde</v>
      </c>
      <c r="J104">
        <f>_xlfn.XLOOKUP(order_details[[#This Row],[ProductID]],products[ProductID],products[CategoryID])</f>
        <v>1</v>
      </c>
      <c r="K104" t="str">
        <f>_xlfn.XLOOKUP(order_details[[#This Row],[CategoryID]],categories[CategoryID],categories[CategoryName])</f>
        <v>Beverages</v>
      </c>
      <c r="L104" t="str">
        <f>_xlfn.XLOOKUP(order_details[[#This Row],[OrderID]],orders[OrderID],orders[month])</f>
        <v>Sep</v>
      </c>
      <c r="M104">
        <f>_xlfn.XLOOKUP(order_details[[#This Row],[OrderID]],orders[OrderID],orders[month number])</f>
        <v>9</v>
      </c>
      <c r="N104">
        <f>_xlfn.XLOOKUP(order_details[[#This Row],[OrderID]],orders[OrderID],orders[year])</f>
        <v>1994</v>
      </c>
      <c r="P104" s="13" t="str">
        <f>_xlfn.XLOOKUP(order_details[[#This Row],[CustomerID]],orders[CustomerID],orders[ShipCity])</f>
        <v>Cunewalde</v>
      </c>
      <c r="Q104" s="13" t="str">
        <f>_xlfn.XLOOKUP(order_details[[#This Row],[CustomerID]],orders[CustomerID],orders[ShipCountry])</f>
        <v>Germany</v>
      </c>
      <c r="R104" s="13">
        <f>order_details[[#This Row],[UnitPrice]]*order_details[[#This Row],[Quantity]]*(1-order_details[[#This Row],[Discount]])</f>
        <v>1440</v>
      </c>
    </row>
    <row r="105" spans="1:18" x14ac:dyDescent="0.3">
      <c r="A105">
        <v>10286</v>
      </c>
      <c r="B105">
        <v>62</v>
      </c>
      <c r="C105">
        <v>39.4</v>
      </c>
      <c r="D105">
        <v>40</v>
      </c>
      <c r="E105">
        <v>0</v>
      </c>
      <c r="F105">
        <f>order_details[[#This Row],[UnitPrice]]*order_details[[#This Row],[Quantity]]*(1-order_details[[#This Row],[Discount]])</f>
        <v>1576</v>
      </c>
      <c r="G105" t="str">
        <f>_xlfn.XLOOKUP(order_details[[#This Row],[OrderID]],orders[OrderID],orders[CustomerID])</f>
        <v>QUICK</v>
      </c>
      <c r="H105" t="str">
        <f>_xlfn.XLOOKUP(order_details[[#This Row],[CustomerID]],orders[CustomerID],orders[ShipCountry])</f>
        <v>Germany</v>
      </c>
      <c r="I105" t="str">
        <f>_xlfn.XLOOKUP(order_details[[#This Row],[CustomerID]],orders[CustomerID],orders[ShipCity])</f>
        <v>Cunewalde</v>
      </c>
      <c r="J105">
        <f>_xlfn.XLOOKUP(order_details[[#This Row],[ProductID]],products[ProductID],products[CategoryID])</f>
        <v>3</v>
      </c>
      <c r="K105" t="str">
        <f>_xlfn.XLOOKUP(order_details[[#This Row],[CategoryID]],categories[CategoryID],categories[CategoryName])</f>
        <v>Confections</v>
      </c>
      <c r="L105" t="str">
        <f>_xlfn.XLOOKUP(order_details[[#This Row],[OrderID]],orders[OrderID],orders[month])</f>
        <v>Sep</v>
      </c>
      <c r="M105">
        <f>_xlfn.XLOOKUP(order_details[[#This Row],[OrderID]],orders[OrderID],orders[month number])</f>
        <v>9</v>
      </c>
      <c r="N105">
        <f>_xlfn.XLOOKUP(order_details[[#This Row],[OrderID]],orders[OrderID],orders[year])</f>
        <v>1994</v>
      </c>
      <c r="P105" s="14" t="str">
        <f>_xlfn.XLOOKUP(order_details[[#This Row],[CustomerID]],orders[CustomerID],orders[ShipCity])</f>
        <v>Cunewalde</v>
      </c>
      <c r="Q105" s="14" t="str">
        <f>_xlfn.XLOOKUP(order_details[[#This Row],[CustomerID]],orders[CustomerID],orders[ShipCountry])</f>
        <v>Germany</v>
      </c>
      <c r="R105" s="14">
        <f>order_details[[#This Row],[UnitPrice]]*order_details[[#This Row],[Quantity]]*(1-order_details[[#This Row],[Discount]])</f>
        <v>1576</v>
      </c>
    </row>
    <row r="106" spans="1:18" x14ac:dyDescent="0.3">
      <c r="A106">
        <v>10287</v>
      </c>
      <c r="B106">
        <v>16</v>
      </c>
      <c r="C106">
        <v>13.9</v>
      </c>
      <c r="D106">
        <v>40</v>
      </c>
      <c r="E106">
        <v>0.15</v>
      </c>
      <c r="F106">
        <f>order_details[[#This Row],[UnitPrice]]*order_details[[#This Row],[Quantity]]*(1-order_details[[#This Row],[Discount]])</f>
        <v>472.59999999999997</v>
      </c>
      <c r="G106" t="str">
        <f>_xlfn.XLOOKUP(order_details[[#This Row],[OrderID]],orders[OrderID],orders[CustomerID])</f>
        <v>RICAR</v>
      </c>
      <c r="H106" t="str">
        <f>_xlfn.XLOOKUP(order_details[[#This Row],[CustomerID]],orders[CustomerID],orders[ShipCountry])</f>
        <v>Brazil</v>
      </c>
      <c r="I106" t="str">
        <f>_xlfn.XLOOKUP(order_details[[#This Row],[CustomerID]],orders[CustomerID],orders[ShipCity])</f>
        <v>Rio de Janeiro</v>
      </c>
      <c r="J106">
        <f>_xlfn.XLOOKUP(order_details[[#This Row],[ProductID]],products[ProductID],products[CategoryID])</f>
        <v>3</v>
      </c>
      <c r="K106" t="str">
        <f>_xlfn.XLOOKUP(order_details[[#This Row],[CategoryID]],categories[CategoryID],categories[CategoryName])</f>
        <v>Confections</v>
      </c>
      <c r="L106" t="str">
        <f>_xlfn.XLOOKUP(order_details[[#This Row],[OrderID]],orders[OrderID],orders[month])</f>
        <v>Sep</v>
      </c>
      <c r="M106">
        <f>_xlfn.XLOOKUP(order_details[[#This Row],[OrderID]],orders[OrderID],orders[month number])</f>
        <v>9</v>
      </c>
      <c r="N106">
        <f>_xlfn.XLOOKUP(order_details[[#This Row],[OrderID]],orders[OrderID],orders[year])</f>
        <v>1994</v>
      </c>
      <c r="P106" s="13" t="str">
        <f>_xlfn.XLOOKUP(order_details[[#This Row],[CustomerID]],orders[CustomerID],orders[ShipCity])</f>
        <v>Rio de Janeiro</v>
      </c>
      <c r="Q106" s="13" t="str">
        <f>_xlfn.XLOOKUP(order_details[[#This Row],[CustomerID]],orders[CustomerID],orders[ShipCountry])</f>
        <v>Brazil</v>
      </c>
      <c r="R106" s="13">
        <f>order_details[[#This Row],[UnitPrice]]*order_details[[#This Row],[Quantity]]*(1-order_details[[#This Row],[Discount]])</f>
        <v>472.59999999999997</v>
      </c>
    </row>
    <row r="107" spans="1:18" x14ac:dyDescent="0.3">
      <c r="A107">
        <v>10287</v>
      </c>
      <c r="B107">
        <v>34</v>
      </c>
      <c r="C107">
        <v>11.2</v>
      </c>
      <c r="D107">
        <v>20</v>
      </c>
      <c r="E107">
        <v>0</v>
      </c>
      <c r="F107">
        <f>order_details[[#This Row],[UnitPrice]]*order_details[[#This Row],[Quantity]]*(1-order_details[[#This Row],[Discount]])</f>
        <v>224</v>
      </c>
      <c r="G107" t="str">
        <f>_xlfn.XLOOKUP(order_details[[#This Row],[OrderID]],orders[OrderID],orders[CustomerID])</f>
        <v>RICAR</v>
      </c>
      <c r="H107" t="str">
        <f>_xlfn.XLOOKUP(order_details[[#This Row],[CustomerID]],orders[CustomerID],orders[ShipCountry])</f>
        <v>Brazil</v>
      </c>
      <c r="I107" t="str">
        <f>_xlfn.XLOOKUP(order_details[[#This Row],[CustomerID]],orders[CustomerID],orders[ShipCity])</f>
        <v>Rio de Janeiro</v>
      </c>
      <c r="J107">
        <f>_xlfn.XLOOKUP(order_details[[#This Row],[ProductID]],products[ProductID],products[CategoryID])</f>
        <v>1</v>
      </c>
      <c r="K107" t="str">
        <f>_xlfn.XLOOKUP(order_details[[#This Row],[CategoryID]],categories[CategoryID],categories[CategoryName])</f>
        <v>Beverages</v>
      </c>
      <c r="L107" t="str">
        <f>_xlfn.XLOOKUP(order_details[[#This Row],[OrderID]],orders[OrderID],orders[month])</f>
        <v>Sep</v>
      </c>
      <c r="M107">
        <f>_xlfn.XLOOKUP(order_details[[#This Row],[OrderID]],orders[OrderID],orders[month number])</f>
        <v>9</v>
      </c>
      <c r="N107">
        <f>_xlfn.XLOOKUP(order_details[[#This Row],[OrderID]],orders[OrderID],orders[year])</f>
        <v>1994</v>
      </c>
      <c r="P107" s="14" t="str">
        <f>_xlfn.XLOOKUP(order_details[[#This Row],[CustomerID]],orders[CustomerID],orders[ShipCity])</f>
        <v>Rio de Janeiro</v>
      </c>
      <c r="Q107" s="14" t="str">
        <f>_xlfn.XLOOKUP(order_details[[#This Row],[CustomerID]],orders[CustomerID],orders[ShipCountry])</f>
        <v>Brazil</v>
      </c>
      <c r="R107" s="14">
        <f>order_details[[#This Row],[UnitPrice]]*order_details[[#This Row],[Quantity]]*(1-order_details[[#This Row],[Discount]])</f>
        <v>224</v>
      </c>
    </row>
    <row r="108" spans="1:18" x14ac:dyDescent="0.3">
      <c r="A108">
        <v>10287</v>
      </c>
      <c r="B108">
        <v>46</v>
      </c>
      <c r="C108">
        <v>9.6</v>
      </c>
      <c r="D108">
        <v>15</v>
      </c>
      <c r="E108">
        <v>0.15</v>
      </c>
      <c r="F108">
        <f>order_details[[#This Row],[UnitPrice]]*order_details[[#This Row],[Quantity]]*(1-order_details[[#This Row],[Discount]])</f>
        <v>122.39999999999999</v>
      </c>
      <c r="G108" t="str">
        <f>_xlfn.XLOOKUP(order_details[[#This Row],[OrderID]],orders[OrderID],orders[CustomerID])</f>
        <v>RICAR</v>
      </c>
      <c r="H108" t="str">
        <f>_xlfn.XLOOKUP(order_details[[#This Row],[CustomerID]],orders[CustomerID],orders[ShipCountry])</f>
        <v>Brazil</v>
      </c>
      <c r="I108" t="str">
        <f>_xlfn.XLOOKUP(order_details[[#This Row],[CustomerID]],orders[CustomerID],orders[ShipCity])</f>
        <v>Rio de Janeiro</v>
      </c>
      <c r="J108">
        <f>_xlfn.XLOOKUP(order_details[[#This Row],[ProductID]],products[ProductID],products[CategoryID])</f>
        <v>8</v>
      </c>
      <c r="K108" t="str">
        <f>_xlfn.XLOOKUP(order_details[[#This Row],[CategoryID]],categories[CategoryID],categories[CategoryName])</f>
        <v>Seafood</v>
      </c>
      <c r="L108" t="str">
        <f>_xlfn.XLOOKUP(order_details[[#This Row],[OrderID]],orders[OrderID],orders[month])</f>
        <v>Sep</v>
      </c>
      <c r="M108">
        <f>_xlfn.XLOOKUP(order_details[[#This Row],[OrderID]],orders[OrderID],orders[month number])</f>
        <v>9</v>
      </c>
      <c r="N108">
        <f>_xlfn.XLOOKUP(order_details[[#This Row],[OrderID]],orders[OrderID],orders[year])</f>
        <v>1994</v>
      </c>
      <c r="P108" s="13" t="str">
        <f>_xlfn.XLOOKUP(order_details[[#This Row],[CustomerID]],orders[CustomerID],orders[ShipCity])</f>
        <v>Rio de Janeiro</v>
      </c>
      <c r="Q108" s="13" t="str">
        <f>_xlfn.XLOOKUP(order_details[[#This Row],[CustomerID]],orders[CustomerID],orders[ShipCountry])</f>
        <v>Brazil</v>
      </c>
      <c r="R108" s="13">
        <f>order_details[[#This Row],[UnitPrice]]*order_details[[#This Row],[Quantity]]*(1-order_details[[#This Row],[Discount]])</f>
        <v>122.39999999999999</v>
      </c>
    </row>
    <row r="109" spans="1:18" x14ac:dyDescent="0.3">
      <c r="A109">
        <v>10288</v>
      </c>
      <c r="B109">
        <v>54</v>
      </c>
      <c r="C109">
        <v>5.9</v>
      </c>
      <c r="D109">
        <v>10</v>
      </c>
      <c r="E109">
        <v>0.1</v>
      </c>
      <c r="F109">
        <f>order_details[[#This Row],[UnitPrice]]*order_details[[#This Row],[Quantity]]*(1-order_details[[#This Row],[Discount]])</f>
        <v>53.1</v>
      </c>
      <c r="G109" t="str">
        <f>_xlfn.XLOOKUP(order_details[[#This Row],[OrderID]],orders[OrderID],orders[CustomerID])</f>
        <v>REGGC</v>
      </c>
      <c r="H109" t="str">
        <f>_xlfn.XLOOKUP(order_details[[#This Row],[CustomerID]],orders[CustomerID],orders[ShipCountry])</f>
        <v>Italy</v>
      </c>
      <c r="I109" t="str">
        <f>_xlfn.XLOOKUP(order_details[[#This Row],[CustomerID]],orders[CustomerID],orders[ShipCity])</f>
        <v>Reggio Emilia</v>
      </c>
      <c r="J109">
        <f>_xlfn.XLOOKUP(order_details[[#This Row],[ProductID]],products[ProductID],products[CategoryID])</f>
        <v>6</v>
      </c>
      <c r="K109" t="str">
        <f>_xlfn.XLOOKUP(order_details[[#This Row],[CategoryID]],categories[CategoryID],categories[CategoryName])</f>
        <v>Meat/Poultry</v>
      </c>
      <c r="L109" t="str">
        <f>_xlfn.XLOOKUP(order_details[[#This Row],[OrderID]],orders[OrderID],orders[month])</f>
        <v>Sep</v>
      </c>
      <c r="M109">
        <f>_xlfn.XLOOKUP(order_details[[#This Row],[OrderID]],orders[OrderID],orders[month number])</f>
        <v>9</v>
      </c>
      <c r="N109">
        <f>_xlfn.XLOOKUP(order_details[[#This Row],[OrderID]],orders[OrderID],orders[year])</f>
        <v>1994</v>
      </c>
      <c r="P109" s="14" t="str">
        <f>_xlfn.XLOOKUP(order_details[[#This Row],[CustomerID]],orders[CustomerID],orders[ShipCity])</f>
        <v>Reggio Emilia</v>
      </c>
      <c r="Q109" s="14" t="str">
        <f>_xlfn.XLOOKUP(order_details[[#This Row],[CustomerID]],orders[CustomerID],orders[ShipCountry])</f>
        <v>Italy</v>
      </c>
      <c r="R109" s="14">
        <f>order_details[[#This Row],[UnitPrice]]*order_details[[#This Row],[Quantity]]*(1-order_details[[#This Row],[Discount]])</f>
        <v>53.1</v>
      </c>
    </row>
    <row r="110" spans="1:18" x14ac:dyDescent="0.3">
      <c r="A110">
        <v>10288</v>
      </c>
      <c r="B110">
        <v>68</v>
      </c>
      <c r="C110">
        <v>10</v>
      </c>
      <c r="D110">
        <v>3</v>
      </c>
      <c r="E110">
        <v>0.1</v>
      </c>
      <c r="F110">
        <f>order_details[[#This Row],[UnitPrice]]*order_details[[#This Row],[Quantity]]*(1-order_details[[#This Row],[Discount]])</f>
        <v>27</v>
      </c>
      <c r="G110" t="str">
        <f>_xlfn.XLOOKUP(order_details[[#This Row],[OrderID]],orders[OrderID],orders[CustomerID])</f>
        <v>REGGC</v>
      </c>
      <c r="H110" t="str">
        <f>_xlfn.XLOOKUP(order_details[[#This Row],[CustomerID]],orders[CustomerID],orders[ShipCountry])</f>
        <v>Italy</v>
      </c>
      <c r="I110" t="str">
        <f>_xlfn.XLOOKUP(order_details[[#This Row],[CustomerID]],orders[CustomerID],orders[ShipCity])</f>
        <v>Reggio Emilia</v>
      </c>
      <c r="J110">
        <f>_xlfn.XLOOKUP(order_details[[#This Row],[ProductID]],products[ProductID],products[CategoryID])</f>
        <v>3</v>
      </c>
      <c r="K110" t="str">
        <f>_xlfn.XLOOKUP(order_details[[#This Row],[CategoryID]],categories[CategoryID],categories[CategoryName])</f>
        <v>Confections</v>
      </c>
      <c r="L110" t="str">
        <f>_xlfn.XLOOKUP(order_details[[#This Row],[OrderID]],orders[OrderID],orders[month])</f>
        <v>Sep</v>
      </c>
      <c r="M110">
        <f>_xlfn.XLOOKUP(order_details[[#This Row],[OrderID]],orders[OrderID],orders[month number])</f>
        <v>9</v>
      </c>
      <c r="N110">
        <f>_xlfn.XLOOKUP(order_details[[#This Row],[OrderID]],orders[OrderID],orders[year])</f>
        <v>1994</v>
      </c>
      <c r="P110" s="13" t="str">
        <f>_xlfn.XLOOKUP(order_details[[#This Row],[CustomerID]],orders[CustomerID],orders[ShipCity])</f>
        <v>Reggio Emilia</v>
      </c>
      <c r="Q110" s="13" t="str">
        <f>_xlfn.XLOOKUP(order_details[[#This Row],[CustomerID]],orders[CustomerID],orders[ShipCountry])</f>
        <v>Italy</v>
      </c>
      <c r="R110" s="13">
        <f>order_details[[#This Row],[UnitPrice]]*order_details[[#This Row],[Quantity]]*(1-order_details[[#This Row],[Discount]])</f>
        <v>27</v>
      </c>
    </row>
    <row r="111" spans="1:18" x14ac:dyDescent="0.3">
      <c r="A111">
        <v>10289</v>
      </c>
      <c r="B111">
        <v>3</v>
      </c>
      <c r="C111">
        <v>8</v>
      </c>
      <c r="D111">
        <v>30</v>
      </c>
      <c r="E111">
        <v>0</v>
      </c>
      <c r="F111">
        <f>order_details[[#This Row],[UnitPrice]]*order_details[[#This Row],[Quantity]]*(1-order_details[[#This Row],[Discount]])</f>
        <v>240</v>
      </c>
      <c r="G111" t="str">
        <f>_xlfn.XLOOKUP(order_details[[#This Row],[OrderID]],orders[OrderID],orders[CustomerID])</f>
        <v>BSBEV</v>
      </c>
      <c r="H111" t="str">
        <f>_xlfn.XLOOKUP(order_details[[#This Row],[CustomerID]],orders[CustomerID],orders[ShipCountry])</f>
        <v>UK</v>
      </c>
      <c r="I111" t="str">
        <f>_xlfn.XLOOKUP(order_details[[#This Row],[CustomerID]],orders[CustomerID],orders[ShipCity])</f>
        <v>London</v>
      </c>
      <c r="J111">
        <f>_xlfn.XLOOKUP(order_details[[#This Row],[ProductID]],products[ProductID],products[CategoryID])</f>
        <v>2</v>
      </c>
      <c r="K111" t="str">
        <f>_xlfn.XLOOKUP(order_details[[#This Row],[CategoryID]],categories[CategoryID],categories[CategoryName])</f>
        <v>Condiments</v>
      </c>
      <c r="L111" t="str">
        <f>_xlfn.XLOOKUP(order_details[[#This Row],[OrderID]],orders[OrderID],orders[month])</f>
        <v>Sep</v>
      </c>
      <c r="M111">
        <f>_xlfn.XLOOKUP(order_details[[#This Row],[OrderID]],orders[OrderID],orders[month number])</f>
        <v>9</v>
      </c>
      <c r="N111">
        <f>_xlfn.XLOOKUP(order_details[[#This Row],[OrderID]],orders[OrderID],orders[year])</f>
        <v>1994</v>
      </c>
      <c r="P111" s="14" t="str">
        <f>_xlfn.XLOOKUP(order_details[[#This Row],[CustomerID]],orders[CustomerID],orders[ShipCity])</f>
        <v>London</v>
      </c>
      <c r="Q111" s="14" t="str">
        <f>_xlfn.XLOOKUP(order_details[[#This Row],[CustomerID]],orders[CustomerID],orders[ShipCountry])</f>
        <v>UK</v>
      </c>
      <c r="R111" s="14">
        <f>order_details[[#This Row],[UnitPrice]]*order_details[[#This Row],[Quantity]]*(1-order_details[[#This Row],[Discount]])</f>
        <v>240</v>
      </c>
    </row>
    <row r="112" spans="1:18" x14ac:dyDescent="0.3">
      <c r="A112">
        <v>10289</v>
      </c>
      <c r="B112">
        <v>64</v>
      </c>
      <c r="C112">
        <v>26.6</v>
      </c>
      <c r="D112">
        <v>9</v>
      </c>
      <c r="E112">
        <v>0</v>
      </c>
      <c r="F112">
        <f>order_details[[#This Row],[UnitPrice]]*order_details[[#This Row],[Quantity]]*(1-order_details[[#This Row],[Discount]])</f>
        <v>239.4</v>
      </c>
      <c r="G112" t="str">
        <f>_xlfn.XLOOKUP(order_details[[#This Row],[OrderID]],orders[OrderID],orders[CustomerID])</f>
        <v>BSBEV</v>
      </c>
      <c r="H112" t="str">
        <f>_xlfn.XLOOKUP(order_details[[#This Row],[CustomerID]],orders[CustomerID],orders[ShipCountry])</f>
        <v>UK</v>
      </c>
      <c r="I112" t="str">
        <f>_xlfn.XLOOKUP(order_details[[#This Row],[CustomerID]],orders[CustomerID],orders[ShipCity])</f>
        <v>London</v>
      </c>
      <c r="J112">
        <f>_xlfn.XLOOKUP(order_details[[#This Row],[ProductID]],products[ProductID],products[CategoryID])</f>
        <v>5</v>
      </c>
      <c r="K112" t="str">
        <f>_xlfn.XLOOKUP(order_details[[#This Row],[CategoryID]],categories[CategoryID],categories[CategoryName])</f>
        <v>Grains/Cereals</v>
      </c>
      <c r="L112" t="str">
        <f>_xlfn.XLOOKUP(order_details[[#This Row],[OrderID]],orders[OrderID],orders[month])</f>
        <v>Sep</v>
      </c>
      <c r="M112">
        <f>_xlfn.XLOOKUP(order_details[[#This Row],[OrderID]],orders[OrderID],orders[month number])</f>
        <v>9</v>
      </c>
      <c r="N112">
        <f>_xlfn.XLOOKUP(order_details[[#This Row],[OrderID]],orders[OrderID],orders[year])</f>
        <v>1994</v>
      </c>
      <c r="P112" s="13" t="str">
        <f>_xlfn.XLOOKUP(order_details[[#This Row],[CustomerID]],orders[CustomerID],orders[ShipCity])</f>
        <v>London</v>
      </c>
      <c r="Q112" s="13" t="str">
        <f>_xlfn.XLOOKUP(order_details[[#This Row],[CustomerID]],orders[CustomerID],orders[ShipCountry])</f>
        <v>UK</v>
      </c>
      <c r="R112" s="13">
        <f>order_details[[#This Row],[UnitPrice]]*order_details[[#This Row],[Quantity]]*(1-order_details[[#This Row],[Discount]])</f>
        <v>239.4</v>
      </c>
    </row>
    <row r="113" spans="1:18" x14ac:dyDescent="0.3">
      <c r="A113">
        <v>10290</v>
      </c>
      <c r="B113">
        <v>5</v>
      </c>
      <c r="C113">
        <v>17</v>
      </c>
      <c r="D113">
        <v>20</v>
      </c>
      <c r="E113">
        <v>0</v>
      </c>
      <c r="F113">
        <f>order_details[[#This Row],[UnitPrice]]*order_details[[#This Row],[Quantity]]*(1-order_details[[#This Row],[Discount]])</f>
        <v>340</v>
      </c>
      <c r="G113" t="str">
        <f>_xlfn.XLOOKUP(order_details[[#This Row],[OrderID]],orders[OrderID],orders[CustomerID])</f>
        <v>COMMI</v>
      </c>
      <c r="H113" t="str">
        <f>_xlfn.XLOOKUP(order_details[[#This Row],[CustomerID]],orders[CustomerID],orders[ShipCountry])</f>
        <v>Brazil</v>
      </c>
      <c r="I113" t="str">
        <f>_xlfn.XLOOKUP(order_details[[#This Row],[CustomerID]],orders[CustomerID],orders[ShipCity])</f>
        <v>São Paulo</v>
      </c>
      <c r="J113">
        <f>_xlfn.XLOOKUP(order_details[[#This Row],[ProductID]],products[ProductID],products[CategoryID])</f>
        <v>2</v>
      </c>
      <c r="K113" t="str">
        <f>_xlfn.XLOOKUP(order_details[[#This Row],[CategoryID]],categories[CategoryID],categories[CategoryName])</f>
        <v>Condiments</v>
      </c>
      <c r="L113" t="str">
        <f>_xlfn.XLOOKUP(order_details[[#This Row],[OrderID]],orders[OrderID],orders[month])</f>
        <v>Sep</v>
      </c>
      <c r="M113">
        <f>_xlfn.XLOOKUP(order_details[[#This Row],[OrderID]],orders[OrderID],orders[month number])</f>
        <v>9</v>
      </c>
      <c r="N113">
        <f>_xlfn.XLOOKUP(order_details[[#This Row],[OrderID]],orders[OrderID],orders[year])</f>
        <v>1994</v>
      </c>
      <c r="P113" s="14" t="str">
        <f>_xlfn.XLOOKUP(order_details[[#This Row],[CustomerID]],orders[CustomerID],orders[ShipCity])</f>
        <v>São Paulo</v>
      </c>
      <c r="Q113" s="14" t="str">
        <f>_xlfn.XLOOKUP(order_details[[#This Row],[CustomerID]],orders[CustomerID],orders[ShipCountry])</f>
        <v>Brazil</v>
      </c>
      <c r="R113" s="14">
        <f>order_details[[#This Row],[UnitPrice]]*order_details[[#This Row],[Quantity]]*(1-order_details[[#This Row],[Discount]])</f>
        <v>340</v>
      </c>
    </row>
    <row r="114" spans="1:18" x14ac:dyDescent="0.3">
      <c r="A114">
        <v>10290</v>
      </c>
      <c r="B114">
        <v>29</v>
      </c>
      <c r="C114">
        <v>99</v>
      </c>
      <c r="D114">
        <v>15</v>
      </c>
      <c r="E114">
        <v>0</v>
      </c>
      <c r="F114">
        <f>order_details[[#This Row],[UnitPrice]]*order_details[[#This Row],[Quantity]]*(1-order_details[[#This Row],[Discount]])</f>
        <v>1485</v>
      </c>
      <c r="G114" t="str">
        <f>_xlfn.XLOOKUP(order_details[[#This Row],[OrderID]],orders[OrderID],orders[CustomerID])</f>
        <v>COMMI</v>
      </c>
      <c r="H114" t="str">
        <f>_xlfn.XLOOKUP(order_details[[#This Row],[CustomerID]],orders[CustomerID],orders[ShipCountry])</f>
        <v>Brazil</v>
      </c>
      <c r="I114" t="str">
        <f>_xlfn.XLOOKUP(order_details[[#This Row],[CustomerID]],orders[CustomerID],orders[ShipCity])</f>
        <v>São Paulo</v>
      </c>
      <c r="J114">
        <f>_xlfn.XLOOKUP(order_details[[#This Row],[ProductID]],products[ProductID],products[CategoryID])</f>
        <v>6</v>
      </c>
      <c r="K114" t="str">
        <f>_xlfn.XLOOKUP(order_details[[#This Row],[CategoryID]],categories[CategoryID],categories[CategoryName])</f>
        <v>Meat/Poultry</v>
      </c>
      <c r="L114" t="str">
        <f>_xlfn.XLOOKUP(order_details[[#This Row],[OrderID]],orders[OrderID],orders[month])</f>
        <v>Sep</v>
      </c>
      <c r="M114">
        <f>_xlfn.XLOOKUP(order_details[[#This Row],[OrderID]],orders[OrderID],orders[month number])</f>
        <v>9</v>
      </c>
      <c r="N114">
        <f>_xlfn.XLOOKUP(order_details[[#This Row],[OrderID]],orders[OrderID],orders[year])</f>
        <v>1994</v>
      </c>
      <c r="P114" s="13" t="str">
        <f>_xlfn.XLOOKUP(order_details[[#This Row],[CustomerID]],orders[CustomerID],orders[ShipCity])</f>
        <v>São Paulo</v>
      </c>
      <c r="Q114" s="13" t="str">
        <f>_xlfn.XLOOKUP(order_details[[#This Row],[CustomerID]],orders[CustomerID],orders[ShipCountry])</f>
        <v>Brazil</v>
      </c>
      <c r="R114" s="13">
        <f>order_details[[#This Row],[UnitPrice]]*order_details[[#This Row],[Quantity]]*(1-order_details[[#This Row],[Discount]])</f>
        <v>1485</v>
      </c>
    </row>
    <row r="115" spans="1:18" x14ac:dyDescent="0.3">
      <c r="A115">
        <v>10290</v>
      </c>
      <c r="B115">
        <v>49</v>
      </c>
      <c r="C115">
        <v>16</v>
      </c>
      <c r="D115">
        <v>15</v>
      </c>
      <c r="E115">
        <v>0</v>
      </c>
      <c r="F115">
        <f>order_details[[#This Row],[UnitPrice]]*order_details[[#This Row],[Quantity]]*(1-order_details[[#This Row],[Discount]])</f>
        <v>240</v>
      </c>
      <c r="G115" t="str">
        <f>_xlfn.XLOOKUP(order_details[[#This Row],[OrderID]],orders[OrderID],orders[CustomerID])</f>
        <v>COMMI</v>
      </c>
      <c r="H115" t="str">
        <f>_xlfn.XLOOKUP(order_details[[#This Row],[CustomerID]],orders[CustomerID],orders[ShipCountry])</f>
        <v>Brazil</v>
      </c>
      <c r="I115" t="str">
        <f>_xlfn.XLOOKUP(order_details[[#This Row],[CustomerID]],orders[CustomerID],orders[ShipCity])</f>
        <v>São Paulo</v>
      </c>
      <c r="J115">
        <f>_xlfn.XLOOKUP(order_details[[#This Row],[ProductID]],products[ProductID],products[CategoryID])</f>
        <v>3</v>
      </c>
      <c r="K115" t="str">
        <f>_xlfn.XLOOKUP(order_details[[#This Row],[CategoryID]],categories[CategoryID],categories[CategoryName])</f>
        <v>Confections</v>
      </c>
      <c r="L115" t="str">
        <f>_xlfn.XLOOKUP(order_details[[#This Row],[OrderID]],orders[OrderID],orders[month])</f>
        <v>Sep</v>
      </c>
      <c r="M115">
        <f>_xlfn.XLOOKUP(order_details[[#This Row],[OrderID]],orders[OrderID],orders[month number])</f>
        <v>9</v>
      </c>
      <c r="N115">
        <f>_xlfn.XLOOKUP(order_details[[#This Row],[OrderID]],orders[OrderID],orders[year])</f>
        <v>1994</v>
      </c>
      <c r="P115" s="14" t="str">
        <f>_xlfn.XLOOKUP(order_details[[#This Row],[CustomerID]],orders[CustomerID],orders[ShipCity])</f>
        <v>São Paulo</v>
      </c>
      <c r="Q115" s="14" t="str">
        <f>_xlfn.XLOOKUP(order_details[[#This Row],[CustomerID]],orders[CustomerID],orders[ShipCountry])</f>
        <v>Brazil</v>
      </c>
      <c r="R115" s="14">
        <f>order_details[[#This Row],[UnitPrice]]*order_details[[#This Row],[Quantity]]*(1-order_details[[#This Row],[Discount]])</f>
        <v>240</v>
      </c>
    </row>
    <row r="116" spans="1:18" x14ac:dyDescent="0.3">
      <c r="A116">
        <v>10290</v>
      </c>
      <c r="B116">
        <v>77</v>
      </c>
      <c r="C116">
        <v>10.4</v>
      </c>
      <c r="D116">
        <v>10</v>
      </c>
      <c r="E116">
        <v>0</v>
      </c>
      <c r="F116">
        <f>order_details[[#This Row],[UnitPrice]]*order_details[[#This Row],[Quantity]]*(1-order_details[[#This Row],[Discount]])</f>
        <v>104</v>
      </c>
      <c r="G116" t="str">
        <f>_xlfn.XLOOKUP(order_details[[#This Row],[OrderID]],orders[OrderID],orders[CustomerID])</f>
        <v>COMMI</v>
      </c>
      <c r="H116" t="str">
        <f>_xlfn.XLOOKUP(order_details[[#This Row],[CustomerID]],orders[CustomerID],orders[ShipCountry])</f>
        <v>Brazil</v>
      </c>
      <c r="I116" t="str">
        <f>_xlfn.XLOOKUP(order_details[[#This Row],[CustomerID]],orders[CustomerID],orders[ShipCity])</f>
        <v>São Paulo</v>
      </c>
      <c r="J116">
        <f>_xlfn.XLOOKUP(order_details[[#This Row],[ProductID]],products[ProductID],products[CategoryID])</f>
        <v>2</v>
      </c>
      <c r="K116" t="str">
        <f>_xlfn.XLOOKUP(order_details[[#This Row],[CategoryID]],categories[CategoryID],categories[CategoryName])</f>
        <v>Condiments</v>
      </c>
      <c r="L116" t="str">
        <f>_xlfn.XLOOKUP(order_details[[#This Row],[OrderID]],orders[OrderID],orders[month])</f>
        <v>Sep</v>
      </c>
      <c r="M116">
        <f>_xlfn.XLOOKUP(order_details[[#This Row],[OrderID]],orders[OrderID],orders[month number])</f>
        <v>9</v>
      </c>
      <c r="N116">
        <f>_xlfn.XLOOKUP(order_details[[#This Row],[OrderID]],orders[OrderID],orders[year])</f>
        <v>1994</v>
      </c>
      <c r="P116" s="13" t="str">
        <f>_xlfn.XLOOKUP(order_details[[#This Row],[CustomerID]],orders[CustomerID],orders[ShipCity])</f>
        <v>São Paulo</v>
      </c>
      <c r="Q116" s="13" t="str">
        <f>_xlfn.XLOOKUP(order_details[[#This Row],[CustomerID]],orders[CustomerID],orders[ShipCountry])</f>
        <v>Brazil</v>
      </c>
      <c r="R116" s="13">
        <f>order_details[[#This Row],[UnitPrice]]*order_details[[#This Row],[Quantity]]*(1-order_details[[#This Row],[Discount]])</f>
        <v>104</v>
      </c>
    </row>
    <row r="117" spans="1:18" x14ac:dyDescent="0.3">
      <c r="A117">
        <v>10291</v>
      </c>
      <c r="B117">
        <v>13</v>
      </c>
      <c r="C117">
        <v>4.8</v>
      </c>
      <c r="D117">
        <v>20</v>
      </c>
      <c r="E117">
        <v>0.1</v>
      </c>
      <c r="F117">
        <f>order_details[[#This Row],[UnitPrice]]*order_details[[#This Row],[Quantity]]*(1-order_details[[#This Row],[Discount]])</f>
        <v>86.4</v>
      </c>
      <c r="G117" t="str">
        <f>_xlfn.XLOOKUP(order_details[[#This Row],[OrderID]],orders[OrderID],orders[CustomerID])</f>
        <v>QUEDE</v>
      </c>
      <c r="H117" t="str">
        <f>_xlfn.XLOOKUP(order_details[[#This Row],[CustomerID]],orders[CustomerID],orders[ShipCountry])</f>
        <v>Brazil</v>
      </c>
      <c r="I117" t="str">
        <f>_xlfn.XLOOKUP(order_details[[#This Row],[CustomerID]],orders[CustomerID],orders[ShipCity])</f>
        <v>Rio de Janeiro</v>
      </c>
      <c r="J117">
        <f>_xlfn.XLOOKUP(order_details[[#This Row],[ProductID]],products[ProductID],products[CategoryID])</f>
        <v>8</v>
      </c>
      <c r="K117" t="str">
        <f>_xlfn.XLOOKUP(order_details[[#This Row],[CategoryID]],categories[CategoryID],categories[CategoryName])</f>
        <v>Seafood</v>
      </c>
      <c r="L117" t="str">
        <f>_xlfn.XLOOKUP(order_details[[#This Row],[OrderID]],orders[OrderID],orders[month])</f>
        <v>Sep</v>
      </c>
      <c r="M117">
        <f>_xlfn.XLOOKUP(order_details[[#This Row],[OrderID]],orders[OrderID],orders[month number])</f>
        <v>9</v>
      </c>
      <c r="N117">
        <f>_xlfn.XLOOKUP(order_details[[#This Row],[OrderID]],orders[OrderID],orders[year])</f>
        <v>1994</v>
      </c>
      <c r="P117" s="14" t="str">
        <f>_xlfn.XLOOKUP(order_details[[#This Row],[CustomerID]],orders[CustomerID],orders[ShipCity])</f>
        <v>Rio de Janeiro</v>
      </c>
      <c r="Q117" s="14" t="str">
        <f>_xlfn.XLOOKUP(order_details[[#This Row],[CustomerID]],orders[CustomerID],orders[ShipCountry])</f>
        <v>Brazil</v>
      </c>
      <c r="R117" s="14">
        <f>order_details[[#This Row],[UnitPrice]]*order_details[[#This Row],[Quantity]]*(1-order_details[[#This Row],[Discount]])</f>
        <v>86.4</v>
      </c>
    </row>
    <row r="118" spans="1:18" x14ac:dyDescent="0.3">
      <c r="A118">
        <v>10291</v>
      </c>
      <c r="B118">
        <v>44</v>
      </c>
      <c r="C118">
        <v>15.5</v>
      </c>
      <c r="D118">
        <v>24</v>
      </c>
      <c r="E118">
        <v>0.1</v>
      </c>
      <c r="F118">
        <f>order_details[[#This Row],[UnitPrice]]*order_details[[#This Row],[Quantity]]*(1-order_details[[#This Row],[Discount]])</f>
        <v>334.8</v>
      </c>
      <c r="G118" t="str">
        <f>_xlfn.XLOOKUP(order_details[[#This Row],[OrderID]],orders[OrderID],orders[CustomerID])</f>
        <v>QUEDE</v>
      </c>
      <c r="H118" t="str">
        <f>_xlfn.XLOOKUP(order_details[[#This Row],[CustomerID]],orders[CustomerID],orders[ShipCountry])</f>
        <v>Brazil</v>
      </c>
      <c r="I118" t="str">
        <f>_xlfn.XLOOKUP(order_details[[#This Row],[CustomerID]],orders[CustomerID],orders[ShipCity])</f>
        <v>Rio de Janeiro</v>
      </c>
      <c r="J118">
        <f>_xlfn.XLOOKUP(order_details[[#This Row],[ProductID]],products[ProductID],products[CategoryID])</f>
        <v>2</v>
      </c>
      <c r="K118" t="str">
        <f>_xlfn.XLOOKUP(order_details[[#This Row],[CategoryID]],categories[CategoryID],categories[CategoryName])</f>
        <v>Condiments</v>
      </c>
      <c r="L118" t="str">
        <f>_xlfn.XLOOKUP(order_details[[#This Row],[OrderID]],orders[OrderID],orders[month])</f>
        <v>Sep</v>
      </c>
      <c r="M118">
        <f>_xlfn.XLOOKUP(order_details[[#This Row],[OrderID]],orders[OrderID],orders[month number])</f>
        <v>9</v>
      </c>
      <c r="N118">
        <f>_xlfn.XLOOKUP(order_details[[#This Row],[OrderID]],orders[OrderID],orders[year])</f>
        <v>1994</v>
      </c>
      <c r="P118" s="13" t="str">
        <f>_xlfn.XLOOKUP(order_details[[#This Row],[CustomerID]],orders[CustomerID],orders[ShipCity])</f>
        <v>Rio de Janeiro</v>
      </c>
      <c r="Q118" s="13" t="str">
        <f>_xlfn.XLOOKUP(order_details[[#This Row],[CustomerID]],orders[CustomerID],orders[ShipCountry])</f>
        <v>Brazil</v>
      </c>
      <c r="R118" s="13">
        <f>order_details[[#This Row],[UnitPrice]]*order_details[[#This Row],[Quantity]]*(1-order_details[[#This Row],[Discount]])</f>
        <v>334.8</v>
      </c>
    </row>
    <row r="119" spans="1:18" x14ac:dyDescent="0.3">
      <c r="A119">
        <v>10291</v>
      </c>
      <c r="B119">
        <v>51</v>
      </c>
      <c r="C119">
        <v>42.4</v>
      </c>
      <c r="D119">
        <v>2</v>
      </c>
      <c r="E119">
        <v>0.1</v>
      </c>
      <c r="F119">
        <f>order_details[[#This Row],[UnitPrice]]*order_details[[#This Row],[Quantity]]*(1-order_details[[#This Row],[Discount]])</f>
        <v>76.319999999999993</v>
      </c>
      <c r="G119" t="str">
        <f>_xlfn.XLOOKUP(order_details[[#This Row],[OrderID]],orders[OrderID],orders[CustomerID])</f>
        <v>QUEDE</v>
      </c>
      <c r="H119" t="str">
        <f>_xlfn.XLOOKUP(order_details[[#This Row],[CustomerID]],orders[CustomerID],orders[ShipCountry])</f>
        <v>Brazil</v>
      </c>
      <c r="I119" t="str">
        <f>_xlfn.XLOOKUP(order_details[[#This Row],[CustomerID]],orders[CustomerID],orders[ShipCity])</f>
        <v>Rio de Janeiro</v>
      </c>
      <c r="J119">
        <f>_xlfn.XLOOKUP(order_details[[#This Row],[ProductID]],products[ProductID],products[CategoryID])</f>
        <v>7</v>
      </c>
      <c r="K119" t="str">
        <f>_xlfn.XLOOKUP(order_details[[#This Row],[CategoryID]],categories[CategoryID],categories[CategoryName])</f>
        <v>Produce</v>
      </c>
      <c r="L119" t="str">
        <f>_xlfn.XLOOKUP(order_details[[#This Row],[OrderID]],orders[OrderID],orders[month])</f>
        <v>Sep</v>
      </c>
      <c r="M119">
        <f>_xlfn.XLOOKUP(order_details[[#This Row],[OrderID]],orders[OrderID],orders[month number])</f>
        <v>9</v>
      </c>
      <c r="N119">
        <f>_xlfn.XLOOKUP(order_details[[#This Row],[OrderID]],orders[OrderID],orders[year])</f>
        <v>1994</v>
      </c>
      <c r="P119" s="14" t="str">
        <f>_xlfn.XLOOKUP(order_details[[#This Row],[CustomerID]],orders[CustomerID],orders[ShipCity])</f>
        <v>Rio de Janeiro</v>
      </c>
      <c r="Q119" s="14" t="str">
        <f>_xlfn.XLOOKUP(order_details[[#This Row],[CustomerID]],orders[CustomerID],orders[ShipCountry])</f>
        <v>Brazil</v>
      </c>
      <c r="R119" s="14">
        <f>order_details[[#This Row],[UnitPrice]]*order_details[[#This Row],[Quantity]]*(1-order_details[[#This Row],[Discount]])</f>
        <v>76.319999999999993</v>
      </c>
    </row>
    <row r="120" spans="1:18" x14ac:dyDescent="0.3">
      <c r="A120">
        <v>10292</v>
      </c>
      <c r="B120">
        <v>20</v>
      </c>
      <c r="C120">
        <v>64.8</v>
      </c>
      <c r="D120">
        <v>20</v>
      </c>
      <c r="E120">
        <v>0</v>
      </c>
      <c r="F120">
        <f>order_details[[#This Row],[UnitPrice]]*order_details[[#This Row],[Quantity]]*(1-order_details[[#This Row],[Discount]])</f>
        <v>1296</v>
      </c>
      <c r="G120" t="str">
        <f>_xlfn.XLOOKUP(order_details[[#This Row],[OrderID]],orders[OrderID],orders[CustomerID])</f>
        <v>TRADH</v>
      </c>
      <c r="H120" t="str">
        <f>_xlfn.XLOOKUP(order_details[[#This Row],[CustomerID]],orders[CustomerID],orders[ShipCountry])</f>
        <v>Brazil</v>
      </c>
      <c r="I120" t="str">
        <f>_xlfn.XLOOKUP(order_details[[#This Row],[CustomerID]],orders[CustomerID],orders[ShipCity])</f>
        <v>São Paulo</v>
      </c>
      <c r="J120">
        <f>_xlfn.XLOOKUP(order_details[[#This Row],[ProductID]],products[ProductID],products[CategoryID])</f>
        <v>3</v>
      </c>
      <c r="K120" t="str">
        <f>_xlfn.XLOOKUP(order_details[[#This Row],[CategoryID]],categories[CategoryID],categories[CategoryName])</f>
        <v>Confections</v>
      </c>
      <c r="L120" t="str">
        <f>_xlfn.XLOOKUP(order_details[[#This Row],[OrderID]],orders[OrderID],orders[month])</f>
        <v>Sep</v>
      </c>
      <c r="M120">
        <f>_xlfn.XLOOKUP(order_details[[#This Row],[OrderID]],orders[OrderID],orders[month number])</f>
        <v>9</v>
      </c>
      <c r="N120">
        <f>_xlfn.XLOOKUP(order_details[[#This Row],[OrderID]],orders[OrderID],orders[year])</f>
        <v>1994</v>
      </c>
      <c r="P120" s="13" t="str">
        <f>_xlfn.XLOOKUP(order_details[[#This Row],[CustomerID]],orders[CustomerID],orders[ShipCity])</f>
        <v>São Paulo</v>
      </c>
      <c r="Q120" s="13" t="str">
        <f>_xlfn.XLOOKUP(order_details[[#This Row],[CustomerID]],orders[CustomerID],orders[ShipCountry])</f>
        <v>Brazil</v>
      </c>
      <c r="R120" s="13">
        <f>order_details[[#This Row],[UnitPrice]]*order_details[[#This Row],[Quantity]]*(1-order_details[[#This Row],[Discount]])</f>
        <v>1296</v>
      </c>
    </row>
    <row r="121" spans="1:18" x14ac:dyDescent="0.3">
      <c r="A121">
        <v>10293</v>
      </c>
      <c r="B121">
        <v>18</v>
      </c>
      <c r="C121">
        <v>50</v>
      </c>
      <c r="D121">
        <v>12</v>
      </c>
      <c r="E121">
        <v>0</v>
      </c>
      <c r="F121">
        <f>order_details[[#This Row],[UnitPrice]]*order_details[[#This Row],[Quantity]]*(1-order_details[[#This Row],[Discount]])</f>
        <v>600</v>
      </c>
      <c r="G121" t="str">
        <f>_xlfn.XLOOKUP(order_details[[#This Row],[OrderID]],orders[OrderID],orders[CustomerID])</f>
        <v>TORTU</v>
      </c>
      <c r="H121" t="str">
        <f>_xlfn.XLOOKUP(order_details[[#This Row],[CustomerID]],orders[CustomerID],orders[ShipCountry])</f>
        <v>Mexico</v>
      </c>
      <c r="I121" t="str">
        <f>_xlfn.XLOOKUP(order_details[[#This Row],[CustomerID]],orders[CustomerID],orders[ShipCity])</f>
        <v>México D.F.</v>
      </c>
      <c r="J121">
        <f>_xlfn.XLOOKUP(order_details[[#This Row],[ProductID]],products[ProductID],products[CategoryID])</f>
        <v>8</v>
      </c>
      <c r="K121" t="str">
        <f>_xlfn.XLOOKUP(order_details[[#This Row],[CategoryID]],categories[CategoryID],categories[CategoryName])</f>
        <v>Seafood</v>
      </c>
      <c r="L121" t="str">
        <f>_xlfn.XLOOKUP(order_details[[#This Row],[OrderID]],orders[OrderID],orders[month])</f>
        <v>Sep</v>
      </c>
      <c r="M121">
        <f>_xlfn.XLOOKUP(order_details[[#This Row],[OrderID]],orders[OrderID],orders[month number])</f>
        <v>9</v>
      </c>
      <c r="N121">
        <f>_xlfn.XLOOKUP(order_details[[#This Row],[OrderID]],orders[OrderID],orders[year])</f>
        <v>1994</v>
      </c>
      <c r="P121" s="14" t="str">
        <f>_xlfn.XLOOKUP(order_details[[#This Row],[CustomerID]],orders[CustomerID],orders[ShipCity])</f>
        <v>México D.F.</v>
      </c>
      <c r="Q121" s="14" t="str">
        <f>_xlfn.XLOOKUP(order_details[[#This Row],[CustomerID]],orders[CustomerID],orders[ShipCountry])</f>
        <v>Mexico</v>
      </c>
      <c r="R121" s="14">
        <f>order_details[[#This Row],[UnitPrice]]*order_details[[#This Row],[Quantity]]*(1-order_details[[#This Row],[Discount]])</f>
        <v>600</v>
      </c>
    </row>
    <row r="122" spans="1:18" x14ac:dyDescent="0.3">
      <c r="A122">
        <v>10293</v>
      </c>
      <c r="B122">
        <v>24</v>
      </c>
      <c r="C122">
        <v>3.6</v>
      </c>
      <c r="D122">
        <v>10</v>
      </c>
      <c r="E122">
        <v>0</v>
      </c>
      <c r="F122">
        <f>order_details[[#This Row],[UnitPrice]]*order_details[[#This Row],[Quantity]]*(1-order_details[[#This Row],[Discount]])</f>
        <v>36</v>
      </c>
      <c r="G122" t="str">
        <f>_xlfn.XLOOKUP(order_details[[#This Row],[OrderID]],orders[OrderID],orders[CustomerID])</f>
        <v>TORTU</v>
      </c>
      <c r="H122" t="str">
        <f>_xlfn.XLOOKUP(order_details[[#This Row],[CustomerID]],orders[CustomerID],orders[ShipCountry])</f>
        <v>Mexico</v>
      </c>
      <c r="I122" t="str">
        <f>_xlfn.XLOOKUP(order_details[[#This Row],[CustomerID]],orders[CustomerID],orders[ShipCity])</f>
        <v>México D.F.</v>
      </c>
      <c r="J122">
        <f>_xlfn.XLOOKUP(order_details[[#This Row],[ProductID]],products[ProductID],products[CategoryID])</f>
        <v>1</v>
      </c>
      <c r="K122" t="str">
        <f>_xlfn.XLOOKUP(order_details[[#This Row],[CategoryID]],categories[CategoryID],categories[CategoryName])</f>
        <v>Beverages</v>
      </c>
      <c r="L122" t="str">
        <f>_xlfn.XLOOKUP(order_details[[#This Row],[OrderID]],orders[OrderID],orders[month])</f>
        <v>Sep</v>
      </c>
      <c r="M122">
        <f>_xlfn.XLOOKUP(order_details[[#This Row],[OrderID]],orders[OrderID],orders[month number])</f>
        <v>9</v>
      </c>
      <c r="N122">
        <f>_xlfn.XLOOKUP(order_details[[#This Row],[OrderID]],orders[OrderID],orders[year])</f>
        <v>1994</v>
      </c>
      <c r="P122" s="13" t="str">
        <f>_xlfn.XLOOKUP(order_details[[#This Row],[CustomerID]],orders[CustomerID],orders[ShipCity])</f>
        <v>México D.F.</v>
      </c>
      <c r="Q122" s="13" t="str">
        <f>_xlfn.XLOOKUP(order_details[[#This Row],[CustomerID]],orders[CustomerID],orders[ShipCountry])</f>
        <v>Mexico</v>
      </c>
      <c r="R122" s="13">
        <f>order_details[[#This Row],[UnitPrice]]*order_details[[#This Row],[Quantity]]*(1-order_details[[#This Row],[Discount]])</f>
        <v>36</v>
      </c>
    </row>
    <row r="123" spans="1:18" x14ac:dyDescent="0.3">
      <c r="A123">
        <v>10293</v>
      </c>
      <c r="B123">
        <v>63</v>
      </c>
      <c r="C123">
        <v>35.1</v>
      </c>
      <c r="D123">
        <v>5</v>
      </c>
      <c r="E123">
        <v>0</v>
      </c>
      <c r="F123">
        <f>order_details[[#This Row],[UnitPrice]]*order_details[[#This Row],[Quantity]]*(1-order_details[[#This Row],[Discount]])</f>
        <v>175.5</v>
      </c>
      <c r="G123" t="str">
        <f>_xlfn.XLOOKUP(order_details[[#This Row],[OrderID]],orders[OrderID],orders[CustomerID])</f>
        <v>TORTU</v>
      </c>
      <c r="H123" t="str">
        <f>_xlfn.XLOOKUP(order_details[[#This Row],[CustomerID]],orders[CustomerID],orders[ShipCountry])</f>
        <v>Mexico</v>
      </c>
      <c r="I123" t="str">
        <f>_xlfn.XLOOKUP(order_details[[#This Row],[CustomerID]],orders[CustomerID],orders[ShipCity])</f>
        <v>México D.F.</v>
      </c>
      <c r="J123">
        <f>_xlfn.XLOOKUP(order_details[[#This Row],[ProductID]],products[ProductID],products[CategoryID])</f>
        <v>2</v>
      </c>
      <c r="K123" t="str">
        <f>_xlfn.XLOOKUP(order_details[[#This Row],[CategoryID]],categories[CategoryID],categories[CategoryName])</f>
        <v>Condiments</v>
      </c>
      <c r="L123" t="str">
        <f>_xlfn.XLOOKUP(order_details[[#This Row],[OrderID]],orders[OrderID],orders[month])</f>
        <v>Sep</v>
      </c>
      <c r="M123">
        <f>_xlfn.XLOOKUP(order_details[[#This Row],[OrderID]],orders[OrderID],orders[month number])</f>
        <v>9</v>
      </c>
      <c r="N123">
        <f>_xlfn.XLOOKUP(order_details[[#This Row],[OrderID]],orders[OrderID],orders[year])</f>
        <v>1994</v>
      </c>
      <c r="P123" s="14" t="str">
        <f>_xlfn.XLOOKUP(order_details[[#This Row],[CustomerID]],orders[CustomerID],orders[ShipCity])</f>
        <v>México D.F.</v>
      </c>
      <c r="Q123" s="14" t="str">
        <f>_xlfn.XLOOKUP(order_details[[#This Row],[CustomerID]],orders[CustomerID],orders[ShipCountry])</f>
        <v>Mexico</v>
      </c>
      <c r="R123" s="14">
        <f>order_details[[#This Row],[UnitPrice]]*order_details[[#This Row],[Quantity]]*(1-order_details[[#This Row],[Discount]])</f>
        <v>175.5</v>
      </c>
    </row>
    <row r="124" spans="1:18" x14ac:dyDescent="0.3">
      <c r="A124">
        <v>10293</v>
      </c>
      <c r="B124">
        <v>75</v>
      </c>
      <c r="C124">
        <v>6.2</v>
      </c>
      <c r="D124">
        <v>6</v>
      </c>
      <c r="E124">
        <v>0</v>
      </c>
      <c r="F124">
        <f>order_details[[#This Row],[UnitPrice]]*order_details[[#This Row],[Quantity]]*(1-order_details[[#This Row],[Discount]])</f>
        <v>37.200000000000003</v>
      </c>
      <c r="G124" t="str">
        <f>_xlfn.XLOOKUP(order_details[[#This Row],[OrderID]],orders[OrderID],orders[CustomerID])</f>
        <v>TORTU</v>
      </c>
      <c r="H124" t="str">
        <f>_xlfn.XLOOKUP(order_details[[#This Row],[CustomerID]],orders[CustomerID],orders[ShipCountry])</f>
        <v>Mexico</v>
      </c>
      <c r="I124" t="str">
        <f>_xlfn.XLOOKUP(order_details[[#This Row],[CustomerID]],orders[CustomerID],orders[ShipCity])</f>
        <v>México D.F.</v>
      </c>
      <c r="J124">
        <f>_xlfn.XLOOKUP(order_details[[#This Row],[ProductID]],products[ProductID],products[CategoryID])</f>
        <v>1</v>
      </c>
      <c r="K124" t="str">
        <f>_xlfn.XLOOKUP(order_details[[#This Row],[CategoryID]],categories[CategoryID],categories[CategoryName])</f>
        <v>Beverages</v>
      </c>
      <c r="L124" t="str">
        <f>_xlfn.XLOOKUP(order_details[[#This Row],[OrderID]],orders[OrderID],orders[month])</f>
        <v>Sep</v>
      </c>
      <c r="M124">
        <f>_xlfn.XLOOKUP(order_details[[#This Row],[OrderID]],orders[OrderID],orders[month number])</f>
        <v>9</v>
      </c>
      <c r="N124">
        <f>_xlfn.XLOOKUP(order_details[[#This Row],[OrderID]],orders[OrderID],orders[year])</f>
        <v>1994</v>
      </c>
      <c r="P124" s="13" t="str">
        <f>_xlfn.XLOOKUP(order_details[[#This Row],[CustomerID]],orders[CustomerID],orders[ShipCity])</f>
        <v>México D.F.</v>
      </c>
      <c r="Q124" s="13" t="str">
        <f>_xlfn.XLOOKUP(order_details[[#This Row],[CustomerID]],orders[CustomerID],orders[ShipCountry])</f>
        <v>Mexico</v>
      </c>
      <c r="R124" s="13">
        <f>order_details[[#This Row],[UnitPrice]]*order_details[[#This Row],[Quantity]]*(1-order_details[[#This Row],[Discount]])</f>
        <v>37.200000000000003</v>
      </c>
    </row>
    <row r="125" spans="1:18" x14ac:dyDescent="0.3">
      <c r="A125">
        <v>10294</v>
      </c>
      <c r="B125">
        <v>1</v>
      </c>
      <c r="C125">
        <v>14.4</v>
      </c>
      <c r="D125">
        <v>18</v>
      </c>
      <c r="E125">
        <v>0</v>
      </c>
      <c r="F125">
        <f>order_details[[#This Row],[UnitPrice]]*order_details[[#This Row],[Quantity]]*(1-order_details[[#This Row],[Discount]])</f>
        <v>259.2</v>
      </c>
      <c r="G125" t="str">
        <f>_xlfn.XLOOKUP(order_details[[#This Row],[OrderID]],orders[OrderID],orders[CustomerID])</f>
        <v>RATTC</v>
      </c>
      <c r="H125" t="str">
        <f>_xlfn.XLOOKUP(order_details[[#This Row],[CustomerID]],orders[CustomerID],orders[ShipCountry])</f>
        <v>USA</v>
      </c>
      <c r="I125" t="str">
        <f>_xlfn.XLOOKUP(order_details[[#This Row],[CustomerID]],orders[CustomerID],orders[ShipCity])</f>
        <v>Albuquerque</v>
      </c>
      <c r="J125">
        <f>_xlfn.XLOOKUP(order_details[[#This Row],[ProductID]],products[ProductID],products[CategoryID])</f>
        <v>1</v>
      </c>
      <c r="K125" t="str">
        <f>_xlfn.XLOOKUP(order_details[[#This Row],[CategoryID]],categories[CategoryID],categories[CategoryName])</f>
        <v>Beverages</v>
      </c>
      <c r="L125" t="str">
        <f>_xlfn.XLOOKUP(order_details[[#This Row],[OrderID]],orders[OrderID],orders[month])</f>
        <v>Sep</v>
      </c>
      <c r="M125">
        <f>_xlfn.XLOOKUP(order_details[[#This Row],[OrderID]],orders[OrderID],orders[month number])</f>
        <v>9</v>
      </c>
      <c r="N125">
        <f>_xlfn.XLOOKUP(order_details[[#This Row],[OrderID]],orders[OrderID],orders[year])</f>
        <v>1994</v>
      </c>
      <c r="P125" s="14" t="str">
        <f>_xlfn.XLOOKUP(order_details[[#This Row],[CustomerID]],orders[CustomerID],orders[ShipCity])</f>
        <v>Albuquerque</v>
      </c>
      <c r="Q125" s="14" t="str">
        <f>_xlfn.XLOOKUP(order_details[[#This Row],[CustomerID]],orders[CustomerID],orders[ShipCountry])</f>
        <v>USA</v>
      </c>
      <c r="R125" s="14">
        <f>order_details[[#This Row],[UnitPrice]]*order_details[[#This Row],[Quantity]]*(1-order_details[[#This Row],[Discount]])</f>
        <v>259.2</v>
      </c>
    </row>
    <row r="126" spans="1:18" x14ac:dyDescent="0.3">
      <c r="A126">
        <v>10294</v>
      </c>
      <c r="B126">
        <v>17</v>
      </c>
      <c r="C126">
        <v>31.2</v>
      </c>
      <c r="D126">
        <v>15</v>
      </c>
      <c r="E126">
        <v>0</v>
      </c>
      <c r="F126">
        <f>order_details[[#This Row],[UnitPrice]]*order_details[[#This Row],[Quantity]]*(1-order_details[[#This Row],[Discount]])</f>
        <v>468</v>
      </c>
      <c r="G126" t="str">
        <f>_xlfn.XLOOKUP(order_details[[#This Row],[OrderID]],orders[OrderID],orders[CustomerID])</f>
        <v>RATTC</v>
      </c>
      <c r="H126" t="str">
        <f>_xlfn.XLOOKUP(order_details[[#This Row],[CustomerID]],orders[CustomerID],orders[ShipCountry])</f>
        <v>USA</v>
      </c>
      <c r="I126" t="str">
        <f>_xlfn.XLOOKUP(order_details[[#This Row],[CustomerID]],orders[CustomerID],orders[ShipCity])</f>
        <v>Albuquerque</v>
      </c>
      <c r="J126">
        <f>_xlfn.XLOOKUP(order_details[[#This Row],[ProductID]],products[ProductID],products[CategoryID])</f>
        <v>6</v>
      </c>
      <c r="K126" t="str">
        <f>_xlfn.XLOOKUP(order_details[[#This Row],[CategoryID]],categories[CategoryID],categories[CategoryName])</f>
        <v>Meat/Poultry</v>
      </c>
      <c r="L126" t="str">
        <f>_xlfn.XLOOKUP(order_details[[#This Row],[OrderID]],orders[OrderID],orders[month])</f>
        <v>Sep</v>
      </c>
      <c r="M126">
        <f>_xlfn.XLOOKUP(order_details[[#This Row],[OrderID]],orders[OrderID],orders[month number])</f>
        <v>9</v>
      </c>
      <c r="N126">
        <f>_xlfn.XLOOKUP(order_details[[#This Row],[OrderID]],orders[OrderID],orders[year])</f>
        <v>1994</v>
      </c>
      <c r="P126" s="13" t="str">
        <f>_xlfn.XLOOKUP(order_details[[#This Row],[CustomerID]],orders[CustomerID],orders[ShipCity])</f>
        <v>Albuquerque</v>
      </c>
      <c r="Q126" s="13" t="str">
        <f>_xlfn.XLOOKUP(order_details[[#This Row],[CustomerID]],orders[CustomerID],orders[ShipCountry])</f>
        <v>USA</v>
      </c>
      <c r="R126" s="13">
        <f>order_details[[#This Row],[UnitPrice]]*order_details[[#This Row],[Quantity]]*(1-order_details[[#This Row],[Discount]])</f>
        <v>468</v>
      </c>
    </row>
    <row r="127" spans="1:18" x14ac:dyDescent="0.3">
      <c r="A127">
        <v>10294</v>
      </c>
      <c r="B127">
        <v>43</v>
      </c>
      <c r="C127">
        <v>36.799999999999997</v>
      </c>
      <c r="D127">
        <v>15</v>
      </c>
      <c r="E127">
        <v>0</v>
      </c>
      <c r="F127">
        <f>order_details[[#This Row],[UnitPrice]]*order_details[[#This Row],[Quantity]]*(1-order_details[[#This Row],[Discount]])</f>
        <v>552</v>
      </c>
      <c r="G127" t="str">
        <f>_xlfn.XLOOKUP(order_details[[#This Row],[OrderID]],orders[OrderID],orders[CustomerID])</f>
        <v>RATTC</v>
      </c>
      <c r="H127" t="str">
        <f>_xlfn.XLOOKUP(order_details[[#This Row],[CustomerID]],orders[CustomerID],orders[ShipCountry])</f>
        <v>USA</v>
      </c>
      <c r="I127" t="str">
        <f>_xlfn.XLOOKUP(order_details[[#This Row],[CustomerID]],orders[CustomerID],orders[ShipCity])</f>
        <v>Albuquerque</v>
      </c>
      <c r="J127">
        <f>_xlfn.XLOOKUP(order_details[[#This Row],[ProductID]],products[ProductID],products[CategoryID])</f>
        <v>1</v>
      </c>
      <c r="K127" t="str">
        <f>_xlfn.XLOOKUP(order_details[[#This Row],[CategoryID]],categories[CategoryID],categories[CategoryName])</f>
        <v>Beverages</v>
      </c>
      <c r="L127" t="str">
        <f>_xlfn.XLOOKUP(order_details[[#This Row],[OrderID]],orders[OrderID],orders[month])</f>
        <v>Sep</v>
      </c>
      <c r="M127">
        <f>_xlfn.XLOOKUP(order_details[[#This Row],[OrderID]],orders[OrderID],orders[month number])</f>
        <v>9</v>
      </c>
      <c r="N127">
        <f>_xlfn.XLOOKUP(order_details[[#This Row],[OrderID]],orders[OrderID],orders[year])</f>
        <v>1994</v>
      </c>
      <c r="P127" s="14" t="str">
        <f>_xlfn.XLOOKUP(order_details[[#This Row],[CustomerID]],orders[CustomerID],orders[ShipCity])</f>
        <v>Albuquerque</v>
      </c>
      <c r="Q127" s="14" t="str">
        <f>_xlfn.XLOOKUP(order_details[[#This Row],[CustomerID]],orders[CustomerID],orders[ShipCountry])</f>
        <v>USA</v>
      </c>
      <c r="R127" s="14">
        <f>order_details[[#This Row],[UnitPrice]]*order_details[[#This Row],[Quantity]]*(1-order_details[[#This Row],[Discount]])</f>
        <v>552</v>
      </c>
    </row>
    <row r="128" spans="1:18" x14ac:dyDescent="0.3">
      <c r="A128">
        <v>10294</v>
      </c>
      <c r="B128">
        <v>60</v>
      </c>
      <c r="C128">
        <v>27.2</v>
      </c>
      <c r="D128">
        <v>21</v>
      </c>
      <c r="E128">
        <v>0</v>
      </c>
      <c r="F128">
        <f>order_details[[#This Row],[UnitPrice]]*order_details[[#This Row],[Quantity]]*(1-order_details[[#This Row],[Discount]])</f>
        <v>571.19999999999993</v>
      </c>
      <c r="G128" t="str">
        <f>_xlfn.XLOOKUP(order_details[[#This Row],[OrderID]],orders[OrderID],orders[CustomerID])</f>
        <v>RATTC</v>
      </c>
      <c r="H128" t="str">
        <f>_xlfn.XLOOKUP(order_details[[#This Row],[CustomerID]],orders[CustomerID],orders[ShipCountry])</f>
        <v>USA</v>
      </c>
      <c r="I128" t="str">
        <f>_xlfn.XLOOKUP(order_details[[#This Row],[CustomerID]],orders[CustomerID],orders[ShipCity])</f>
        <v>Albuquerque</v>
      </c>
      <c r="J128">
        <f>_xlfn.XLOOKUP(order_details[[#This Row],[ProductID]],products[ProductID],products[CategoryID])</f>
        <v>4</v>
      </c>
      <c r="K128" t="str">
        <f>_xlfn.XLOOKUP(order_details[[#This Row],[CategoryID]],categories[CategoryID],categories[CategoryName])</f>
        <v>Dairy Products</v>
      </c>
      <c r="L128" t="str">
        <f>_xlfn.XLOOKUP(order_details[[#This Row],[OrderID]],orders[OrderID],orders[month])</f>
        <v>Sep</v>
      </c>
      <c r="M128">
        <f>_xlfn.XLOOKUP(order_details[[#This Row],[OrderID]],orders[OrderID],orders[month number])</f>
        <v>9</v>
      </c>
      <c r="N128">
        <f>_xlfn.XLOOKUP(order_details[[#This Row],[OrderID]],orders[OrderID],orders[year])</f>
        <v>1994</v>
      </c>
      <c r="P128" s="13" t="str">
        <f>_xlfn.XLOOKUP(order_details[[#This Row],[CustomerID]],orders[CustomerID],orders[ShipCity])</f>
        <v>Albuquerque</v>
      </c>
      <c r="Q128" s="13" t="str">
        <f>_xlfn.XLOOKUP(order_details[[#This Row],[CustomerID]],orders[CustomerID],orders[ShipCountry])</f>
        <v>USA</v>
      </c>
      <c r="R128" s="13">
        <f>order_details[[#This Row],[UnitPrice]]*order_details[[#This Row],[Quantity]]*(1-order_details[[#This Row],[Discount]])</f>
        <v>571.19999999999993</v>
      </c>
    </row>
    <row r="129" spans="1:18" x14ac:dyDescent="0.3">
      <c r="A129">
        <v>10294</v>
      </c>
      <c r="B129">
        <v>75</v>
      </c>
      <c r="C129">
        <v>6.2</v>
      </c>
      <c r="D129">
        <v>6</v>
      </c>
      <c r="E129">
        <v>0</v>
      </c>
      <c r="F129">
        <f>order_details[[#This Row],[UnitPrice]]*order_details[[#This Row],[Quantity]]*(1-order_details[[#This Row],[Discount]])</f>
        <v>37.200000000000003</v>
      </c>
      <c r="G129" t="str">
        <f>_xlfn.XLOOKUP(order_details[[#This Row],[OrderID]],orders[OrderID],orders[CustomerID])</f>
        <v>RATTC</v>
      </c>
      <c r="H129" t="str">
        <f>_xlfn.XLOOKUP(order_details[[#This Row],[CustomerID]],orders[CustomerID],orders[ShipCountry])</f>
        <v>USA</v>
      </c>
      <c r="I129" t="str">
        <f>_xlfn.XLOOKUP(order_details[[#This Row],[CustomerID]],orders[CustomerID],orders[ShipCity])</f>
        <v>Albuquerque</v>
      </c>
      <c r="J129">
        <f>_xlfn.XLOOKUP(order_details[[#This Row],[ProductID]],products[ProductID],products[CategoryID])</f>
        <v>1</v>
      </c>
      <c r="K129" t="str">
        <f>_xlfn.XLOOKUP(order_details[[#This Row],[CategoryID]],categories[CategoryID],categories[CategoryName])</f>
        <v>Beverages</v>
      </c>
      <c r="L129" t="str">
        <f>_xlfn.XLOOKUP(order_details[[#This Row],[OrderID]],orders[OrderID],orders[month])</f>
        <v>Sep</v>
      </c>
      <c r="M129">
        <f>_xlfn.XLOOKUP(order_details[[#This Row],[OrderID]],orders[OrderID],orders[month number])</f>
        <v>9</v>
      </c>
      <c r="N129">
        <f>_xlfn.XLOOKUP(order_details[[#This Row],[OrderID]],orders[OrderID],orders[year])</f>
        <v>1994</v>
      </c>
      <c r="P129" s="14" t="str">
        <f>_xlfn.XLOOKUP(order_details[[#This Row],[CustomerID]],orders[CustomerID],orders[ShipCity])</f>
        <v>Albuquerque</v>
      </c>
      <c r="Q129" s="14" t="str">
        <f>_xlfn.XLOOKUP(order_details[[#This Row],[CustomerID]],orders[CustomerID],orders[ShipCountry])</f>
        <v>USA</v>
      </c>
      <c r="R129" s="14">
        <f>order_details[[#This Row],[UnitPrice]]*order_details[[#This Row],[Quantity]]*(1-order_details[[#This Row],[Discount]])</f>
        <v>37.200000000000003</v>
      </c>
    </row>
    <row r="130" spans="1:18" x14ac:dyDescent="0.3">
      <c r="A130">
        <v>10295</v>
      </c>
      <c r="B130">
        <v>56</v>
      </c>
      <c r="C130">
        <v>30.4</v>
      </c>
      <c r="D130">
        <v>4</v>
      </c>
      <c r="E130">
        <v>0</v>
      </c>
      <c r="F130">
        <f>order_details[[#This Row],[UnitPrice]]*order_details[[#This Row],[Quantity]]*(1-order_details[[#This Row],[Discount]])</f>
        <v>121.6</v>
      </c>
      <c r="G130" t="str">
        <f>_xlfn.XLOOKUP(order_details[[#This Row],[OrderID]],orders[OrderID],orders[CustomerID])</f>
        <v>VINET</v>
      </c>
      <c r="H130" t="str">
        <f>_xlfn.XLOOKUP(order_details[[#This Row],[CustomerID]],orders[CustomerID],orders[ShipCountry])</f>
        <v>France</v>
      </c>
      <c r="I130" t="str">
        <f>_xlfn.XLOOKUP(order_details[[#This Row],[CustomerID]],orders[CustomerID],orders[ShipCity])</f>
        <v>Reims</v>
      </c>
      <c r="J130">
        <f>_xlfn.XLOOKUP(order_details[[#This Row],[ProductID]],products[ProductID],products[CategoryID])</f>
        <v>5</v>
      </c>
      <c r="K130" t="str">
        <f>_xlfn.XLOOKUP(order_details[[#This Row],[CategoryID]],categories[CategoryID],categories[CategoryName])</f>
        <v>Grains/Cereals</v>
      </c>
      <c r="L130" t="str">
        <f>_xlfn.XLOOKUP(order_details[[#This Row],[OrderID]],orders[OrderID],orders[month])</f>
        <v>Oct</v>
      </c>
      <c r="M130">
        <f>_xlfn.XLOOKUP(order_details[[#This Row],[OrderID]],orders[OrderID],orders[month number])</f>
        <v>10</v>
      </c>
      <c r="N130">
        <f>_xlfn.XLOOKUP(order_details[[#This Row],[OrderID]],orders[OrderID],orders[year])</f>
        <v>1994</v>
      </c>
      <c r="P130" s="13" t="str">
        <f>_xlfn.XLOOKUP(order_details[[#This Row],[CustomerID]],orders[CustomerID],orders[ShipCity])</f>
        <v>Reims</v>
      </c>
      <c r="Q130" s="13" t="str">
        <f>_xlfn.XLOOKUP(order_details[[#This Row],[CustomerID]],orders[CustomerID],orders[ShipCountry])</f>
        <v>France</v>
      </c>
      <c r="R130" s="13">
        <f>order_details[[#This Row],[UnitPrice]]*order_details[[#This Row],[Quantity]]*(1-order_details[[#This Row],[Discount]])</f>
        <v>121.6</v>
      </c>
    </row>
    <row r="131" spans="1:18" x14ac:dyDescent="0.3">
      <c r="A131">
        <v>10296</v>
      </c>
      <c r="B131">
        <v>11</v>
      </c>
      <c r="C131">
        <v>16.8</v>
      </c>
      <c r="D131">
        <v>12</v>
      </c>
      <c r="E131">
        <v>0</v>
      </c>
      <c r="F131">
        <f>order_details[[#This Row],[UnitPrice]]*order_details[[#This Row],[Quantity]]*(1-order_details[[#This Row],[Discount]])</f>
        <v>201.60000000000002</v>
      </c>
      <c r="G131" t="str">
        <f>_xlfn.XLOOKUP(order_details[[#This Row],[OrderID]],orders[OrderID],orders[CustomerID])</f>
        <v>LILAS</v>
      </c>
      <c r="H131" t="str">
        <f>_xlfn.XLOOKUP(order_details[[#This Row],[CustomerID]],orders[CustomerID],orders[ShipCountry])</f>
        <v>Venezuela</v>
      </c>
      <c r="I131" t="str">
        <f>_xlfn.XLOOKUP(order_details[[#This Row],[CustomerID]],orders[CustomerID],orders[ShipCity])</f>
        <v>Barquisimeto</v>
      </c>
      <c r="J131">
        <f>_xlfn.XLOOKUP(order_details[[#This Row],[ProductID]],products[ProductID],products[CategoryID])</f>
        <v>4</v>
      </c>
      <c r="K131" t="str">
        <f>_xlfn.XLOOKUP(order_details[[#This Row],[CategoryID]],categories[CategoryID],categories[CategoryName])</f>
        <v>Dairy Products</v>
      </c>
      <c r="L131" t="str">
        <f>_xlfn.XLOOKUP(order_details[[#This Row],[OrderID]],orders[OrderID],orders[month])</f>
        <v>Oct</v>
      </c>
      <c r="M131">
        <f>_xlfn.XLOOKUP(order_details[[#This Row],[OrderID]],orders[OrderID],orders[month number])</f>
        <v>10</v>
      </c>
      <c r="N131">
        <f>_xlfn.XLOOKUP(order_details[[#This Row],[OrderID]],orders[OrderID],orders[year])</f>
        <v>1994</v>
      </c>
      <c r="P131" s="14" t="str">
        <f>_xlfn.XLOOKUP(order_details[[#This Row],[CustomerID]],orders[CustomerID],orders[ShipCity])</f>
        <v>Barquisimeto</v>
      </c>
      <c r="Q131" s="14" t="str">
        <f>_xlfn.XLOOKUP(order_details[[#This Row],[CustomerID]],orders[CustomerID],orders[ShipCountry])</f>
        <v>Venezuela</v>
      </c>
      <c r="R131" s="14">
        <f>order_details[[#This Row],[UnitPrice]]*order_details[[#This Row],[Quantity]]*(1-order_details[[#This Row],[Discount]])</f>
        <v>201.60000000000002</v>
      </c>
    </row>
    <row r="132" spans="1:18" x14ac:dyDescent="0.3">
      <c r="A132">
        <v>10296</v>
      </c>
      <c r="B132">
        <v>16</v>
      </c>
      <c r="C132">
        <v>13.9</v>
      </c>
      <c r="D132">
        <v>30</v>
      </c>
      <c r="E132">
        <v>0</v>
      </c>
      <c r="F132">
        <f>order_details[[#This Row],[UnitPrice]]*order_details[[#This Row],[Quantity]]*(1-order_details[[#This Row],[Discount]])</f>
        <v>417</v>
      </c>
      <c r="G132" t="str">
        <f>_xlfn.XLOOKUP(order_details[[#This Row],[OrderID]],orders[OrderID],orders[CustomerID])</f>
        <v>LILAS</v>
      </c>
      <c r="H132" t="str">
        <f>_xlfn.XLOOKUP(order_details[[#This Row],[CustomerID]],orders[CustomerID],orders[ShipCountry])</f>
        <v>Venezuela</v>
      </c>
      <c r="I132" t="str">
        <f>_xlfn.XLOOKUP(order_details[[#This Row],[CustomerID]],orders[CustomerID],orders[ShipCity])</f>
        <v>Barquisimeto</v>
      </c>
      <c r="J132">
        <f>_xlfn.XLOOKUP(order_details[[#This Row],[ProductID]],products[ProductID],products[CategoryID])</f>
        <v>3</v>
      </c>
      <c r="K132" t="str">
        <f>_xlfn.XLOOKUP(order_details[[#This Row],[CategoryID]],categories[CategoryID],categories[CategoryName])</f>
        <v>Confections</v>
      </c>
      <c r="L132" t="str">
        <f>_xlfn.XLOOKUP(order_details[[#This Row],[OrderID]],orders[OrderID],orders[month])</f>
        <v>Oct</v>
      </c>
      <c r="M132">
        <f>_xlfn.XLOOKUP(order_details[[#This Row],[OrderID]],orders[OrderID],orders[month number])</f>
        <v>10</v>
      </c>
      <c r="N132">
        <f>_xlfn.XLOOKUP(order_details[[#This Row],[OrderID]],orders[OrderID],orders[year])</f>
        <v>1994</v>
      </c>
      <c r="P132" s="13" t="str">
        <f>_xlfn.XLOOKUP(order_details[[#This Row],[CustomerID]],orders[CustomerID],orders[ShipCity])</f>
        <v>Barquisimeto</v>
      </c>
      <c r="Q132" s="13" t="str">
        <f>_xlfn.XLOOKUP(order_details[[#This Row],[CustomerID]],orders[CustomerID],orders[ShipCountry])</f>
        <v>Venezuela</v>
      </c>
      <c r="R132" s="13">
        <f>order_details[[#This Row],[UnitPrice]]*order_details[[#This Row],[Quantity]]*(1-order_details[[#This Row],[Discount]])</f>
        <v>417</v>
      </c>
    </row>
    <row r="133" spans="1:18" x14ac:dyDescent="0.3">
      <c r="A133">
        <v>10296</v>
      </c>
      <c r="B133">
        <v>69</v>
      </c>
      <c r="C133">
        <v>28.8</v>
      </c>
      <c r="D133">
        <v>15</v>
      </c>
      <c r="E133">
        <v>0</v>
      </c>
      <c r="F133">
        <f>order_details[[#This Row],[UnitPrice]]*order_details[[#This Row],[Quantity]]*(1-order_details[[#This Row],[Discount]])</f>
        <v>432</v>
      </c>
      <c r="G133" t="str">
        <f>_xlfn.XLOOKUP(order_details[[#This Row],[OrderID]],orders[OrderID],orders[CustomerID])</f>
        <v>LILAS</v>
      </c>
      <c r="H133" t="str">
        <f>_xlfn.XLOOKUP(order_details[[#This Row],[CustomerID]],orders[CustomerID],orders[ShipCountry])</f>
        <v>Venezuela</v>
      </c>
      <c r="I133" t="str">
        <f>_xlfn.XLOOKUP(order_details[[#This Row],[CustomerID]],orders[CustomerID],orders[ShipCity])</f>
        <v>Barquisimeto</v>
      </c>
      <c r="J133">
        <f>_xlfn.XLOOKUP(order_details[[#This Row],[ProductID]],products[ProductID],products[CategoryID])</f>
        <v>4</v>
      </c>
      <c r="K133" t="str">
        <f>_xlfn.XLOOKUP(order_details[[#This Row],[CategoryID]],categories[CategoryID],categories[CategoryName])</f>
        <v>Dairy Products</v>
      </c>
      <c r="L133" t="str">
        <f>_xlfn.XLOOKUP(order_details[[#This Row],[OrderID]],orders[OrderID],orders[month])</f>
        <v>Oct</v>
      </c>
      <c r="M133">
        <f>_xlfn.XLOOKUP(order_details[[#This Row],[OrderID]],orders[OrderID],orders[month number])</f>
        <v>10</v>
      </c>
      <c r="N133">
        <f>_xlfn.XLOOKUP(order_details[[#This Row],[OrderID]],orders[OrderID],orders[year])</f>
        <v>1994</v>
      </c>
      <c r="P133" s="14" t="str">
        <f>_xlfn.XLOOKUP(order_details[[#This Row],[CustomerID]],orders[CustomerID],orders[ShipCity])</f>
        <v>Barquisimeto</v>
      </c>
      <c r="Q133" s="14" t="str">
        <f>_xlfn.XLOOKUP(order_details[[#This Row],[CustomerID]],orders[CustomerID],orders[ShipCountry])</f>
        <v>Venezuela</v>
      </c>
      <c r="R133" s="14">
        <f>order_details[[#This Row],[UnitPrice]]*order_details[[#This Row],[Quantity]]*(1-order_details[[#This Row],[Discount]])</f>
        <v>432</v>
      </c>
    </row>
    <row r="134" spans="1:18" x14ac:dyDescent="0.3">
      <c r="A134">
        <v>10297</v>
      </c>
      <c r="B134">
        <v>39</v>
      </c>
      <c r="C134">
        <v>14.4</v>
      </c>
      <c r="D134">
        <v>60</v>
      </c>
      <c r="E134">
        <v>0</v>
      </c>
      <c r="F134">
        <f>order_details[[#This Row],[UnitPrice]]*order_details[[#This Row],[Quantity]]*(1-order_details[[#This Row],[Discount]])</f>
        <v>864</v>
      </c>
      <c r="G134" t="str">
        <f>_xlfn.XLOOKUP(order_details[[#This Row],[OrderID]],orders[OrderID],orders[CustomerID])</f>
        <v>BLONP</v>
      </c>
      <c r="H134" t="str">
        <f>_xlfn.XLOOKUP(order_details[[#This Row],[CustomerID]],orders[CustomerID],orders[ShipCountry])</f>
        <v>France</v>
      </c>
      <c r="I134" t="str">
        <f>_xlfn.XLOOKUP(order_details[[#This Row],[CustomerID]],orders[CustomerID],orders[ShipCity])</f>
        <v>Strasbourg</v>
      </c>
      <c r="J134">
        <f>_xlfn.XLOOKUP(order_details[[#This Row],[ProductID]],products[ProductID],products[CategoryID])</f>
        <v>1</v>
      </c>
      <c r="K134" t="str">
        <f>_xlfn.XLOOKUP(order_details[[#This Row],[CategoryID]],categories[CategoryID],categories[CategoryName])</f>
        <v>Beverages</v>
      </c>
      <c r="L134" t="str">
        <f>_xlfn.XLOOKUP(order_details[[#This Row],[OrderID]],orders[OrderID],orders[month])</f>
        <v>Oct</v>
      </c>
      <c r="M134">
        <f>_xlfn.XLOOKUP(order_details[[#This Row],[OrderID]],orders[OrderID],orders[month number])</f>
        <v>10</v>
      </c>
      <c r="N134">
        <f>_xlfn.XLOOKUP(order_details[[#This Row],[OrderID]],orders[OrderID],orders[year])</f>
        <v>1994</v>
      </c>
      <c r="P134" s="13" t="str">
        <f>_xlfn.XLOOKUP(order_details[[#This Row],[CustomerID]],orders[CustomerID],orders[ShipCity])</f>
        <v>Strasbourg</v>
      </c>
      <c r="Q134" s="13" t="str">
        <f>_xlfn.XLOOKUP(order_details[[#This Row],[CustomerID]],orders[CustomerID],orders[ShipCountry])</f>
        <v>France</v>
      </c>
      <c r="R134" s="13">
        <f>order_details[[#This Row],[UnitPrice]]*order_details[[#This Row],[Quantity]]*(1-order_details[[#This Row],[Discount]])</f>
        <v>864</v>
      </c>
    </row>
    <row r="135" spans="1:18" x14ac:dyDescent="0.3">
      <c r="A135">
        <v>10297</v>
      </c>
      <c r="B135">
        <v>72</v>
      </c>
      <c r="C135">
        <v>27.8</v>
      </c>
      <c r="D135">
        <v>20</v>
      </c>
      <c r="E135">
        <v>0</v>
      </c>
      <c r="F135">
        <f>order_details[[#This Row],[UnitPrice]]*order_details[[#This Row],[Quantity]]*(1-order_details[[#This Row],[Discount]])</f>
        <v>556</v>
      </c>
      <c r="G135" t="str">
        <f>_xlfn.XLOOKUP(order_details[[#This Row],[OrderID]],orders[OrderID],orders[CustomerID])</f>
        <v>BLONP</v>
      </c>
      <c r="H135" t="str">
        <f>_xlfn.XLOOKUP(order_details[[#This Row],[CustomerID]],orders[CustomerID],orders[ShipCountry])</f>
        <v>France</v>
      </c>
      <c r="I135" t="str">
        <f>_xlfn.XLOOKUP(order_details[[#This Row],[CustomerID]],orders[CustomerID],orders[ShipCity])</f>
        <v>Strasbourg</v>
      </c>
      <c r="J135">
        <f>_xlfn.XLOOKUP(order_details[[#This Row],[ProductID]],products[ProductID],products[CategoryID])</f>
        <v>4</v>
      </c>
      <c r="K135" t="str">
        <f>_xlfn.XLOOKUP(order_details[[#This Row],[CategoryID]],categories[CategoryID],categories[CategoryName])</f>
        <v>Dairy Products</v>
      </c>
      <c r="L135" t="str">
        <f>_xlfn.XLOOKUP(order_details[[#This Row],[OrderID]],orders[OrderID],orders[month])</f>
        <v>Oct</v>
      </c>
      <c r="M135">
        <f>_xlfn.XLOOKUP(order_details[[#This Row],[OrderID]],orders[OrderID],orders[month number])</f>
        <v>10</v>
      </c>
      <c r="N135">
        <f>_xlfn.XLOOKUP(order_details[[#This Row],[OrderID]],orders[OrderID],orders[year])</f>
        <v>1994</v>
      </c>
      <c r="P135" s="14" t="str">
        <f>_xlfn.XLOOKUP(order_details[[#This Row],[CustomerID]],orders[CustomerID],orders[ShipCity])</f>
        <v>Strasbourg</v>
      </c>
      <c r="Q135" s="14" t="str">
        <f>_xlfn.XLOOKUP(order_details[[#This Row],[CustomerID]],orders[CustomerID],orders[ShipCountry])</f>
        <v>France</v>
      </c>
      <c r="R135" s="14">
        <f>order_details[[#This Row],[UnitPrice]]*order_details[[#This Row],[Quantity]]*(1-order_details[[#This Row],[Discount]])</f>
        <v>556</v>
      </c>
    </row>
    <row r="136" spans="1:18" x14ac:dyDescent="0.3">
      <c r="A136">
        <v>10298</v>
      </c>
      <c r="B136">
        <v>2</v>
      </c>
      <c r="C136">
        <v>15.2</v>
      </c>
      <c r="D136">
        <v>40</v>
      </c>
      <c r="E136">
        <v>0</v>
      </c>
      <c r="F136">
        <f>order_details[[#This Row],[UnitPrice]]*order_details[[#This Row],[Quantity]]*(1-order_details[[#This Row],[Discount]])</f>
        <v>608</v>
      </c>
      <c r="G136" t="str">
        <f>_xlfn.XLOOKUP(order_details[[#This Row],[OrderID]],orders[OrderID],orders[CustomerID])</f>
        <v>HUNGO</v>
      </c>
      <c r="H136" t="str">
        <f>_xlfn.XLOOKUP(order_details[[#This Row],[CustomerID]],orders[CustomerID],orders[ShipCountry])</f>
        <v>Ireland</v>
      </c>
      <c r="I136" t="str">
        <f>_xlfn.XLOOKUP(order_details[[#This Row],[CustomerID]],orders[CustomerID],orders[ShipCity])</f>
        <v>Cork</v>
      </c>
      <c r="J136">
        <f>_xlfn.XLOOKUP(order_details[[#This Row],[ProductID]],products[ProductID],products[CategoryID])</f>
        <v>1</v>
      </c>
      <c r="K136" t="str">
        <f>_xlfn.XLOOKUP(order_details[[#This Row],[CategoryID]],categories[CategoryID],categories[CategoryName])</f>
        <v>Beverages</v>
      </c>
      <c r="L136" t="str">
        <f>_xlfn.XLOOKUP(order_details[[#This Row],[OrderID]],orders[OrderID],orders[month])</f>
        <v>Oct</v>
      </c>
      <c r="M136">
        <f>_xlfn.XLOOKUP(order_details[[#This Row],[OrderID]],orders[OrderID],orders[month number])</f>
        <v>10</v>
      </c>
      <c r="N136">
        <f>_xlfn.XLOOKUP(order_details[[#This Row],[OrderID]],orders[OrderID],orders[year])</f>
        <v>1994</v>
      </c>
      <c r="P136" s="13" t="str">
        <f>_xlfn.XLOOKUP(order_details[[#This Row],[CustomerID]],orders[CustomerID],orders[ShipCity])</f>
        <v>Cork</v>
      </c>
      <c r="Q136" s="13" t="str">
        <f>_xlfn.XLOOKUP(order_details[[#This Row],[CustomerID]],orders[CustomerID],orders[ShipCountry])</f>
        <v>Ireland</v>
      </c>
      <c r="R136" s="13">
        <f>order_details[[#This Row],[UnitPrice]]*order_details[[#This Row],[Quantity]]*(1-order_details[[#This Row],[Discount]])</f>
        <v>608</v>
      </c>
    </row>
    <row r="137" spans="1:18" x14ac:dyDescent="0.3">
      <c r="A137">
        <v>10298</v>
      </c>
      <c r="B137">
        <v>36</v>
      </c>
      <c r="C137">
        <v>15.2</v>
      </c>
      <c r="D137">
        <v>40</v>
      </c>
      <c r="E137">
        <v>0.25</v>
      </c>
      <c r="F137">
        <f>order_details[[#This Row],[UnitPrice]]*order_details[[#This Row],[Quantity]]*(1-order_details[[#This Row],[Discount]])</f>
        <v>456</v>
      </c>
      <c r="G137" t="str">
        <f>_xlfn.XLOOKUP(order_details[[#This Row],[OrderID]],orders[OrderID],orders[CustomerID])</f>
        <v>HUNGO</v>
      </c>
      <c r="H137" t="str">
        <f>_xlfn.XLOOKUP(order_details[[#This Row],[CustomerID]],orders[CustomerID],orders[ShipCountry])</f>
        <v>Ireland</v>
      </c>
      <c r="I137" t="str">
        <f>_xlfn.XLOOKUP(order_details[[#This Row],[CustomerID]],orders[CustomerID],orders[ShipCity])</f>
        <v>Cork</v>
      </c>
      <c r="J137">
        <f>_xlfn.XLOOKUP(order_details[[#This Row],[ProductID]],products[ProductID],products[CategoryID])</f>
        <v>8</v>
      </c>
      <c r="K137" t="str">
        <f>_xlfn.XLOOKUP(order_details[[#This Row],[CategoryID]],categories[CategoryID],categories[CategoryName])</f>
        <v>Seafood</v>
      </c>
      <c r="L137" t="str">
        <f>_xlfn.XLOOKUP(order_details[[#This Row],[OrderID]],orders[OrderID],orders[month])</f>
        <v>Oct</v>
      </c>
      <c r="M137">
        <f>_xlfn.XLOOKUP(order_details[[#This Row],[OrderID]],orders[OrderID],orders[month number])</f>
        <v>10</v>
      </c>
      <c r="N137">
        <f>_xlfn.XLOOKUP(order_details[[#This Row],[OrderID]],orders[OrderID],orders[year])</f>
        <v>1994</v>
      </c>
      <c r="P137" s="14" t="str">
        <f>_xlfn.XLOOKUP(order_details[[#This Row],[CustomerID]],orders[CustomerID],orders[ShipCity])</f>
        <v>Cork</v>
      </c>
      <c r="Q137" s="14" t="str">
        <f>_xlfn.XLOOKUP(order_details[[#This Row],[CustomerID]],orders[CustomerID],orders[ShipCountry])</f>
        <v>Ireland</v>
      </c>
      <c r="R137" s="14">
        <f>order_details[[#This Row],[UnitPrice]]*order_details[[#This Row],[Quantity]]*(1-order_details[[#This Row],[Discount]])</f>
        <v>456</v>
      </c>
    </row>
    <row r="138" spans="1:18" x14ac:dyDescent="0.3">
      <c r="A138">
        <v>10298</v>
      </c>
      <c r="B138">
        <v>59</v>
      </c>
      <c r="C138">
        <v>44</v>
      </c>
      <c r="D138">
        <v>30</v>
      </c>
      <c r="E138">
        <v>0.25</v>
      </c>
      <c r="F138">
        <f>order_details[[#This Row],[UnitPrice]]*order_details[[#This Row],[Quantity]]*(1-order_details[[#This Row],[Discount]])</f>
        <v>990</v>
      </c>
      <c r="G138" t="str">
        <f>_xlfn.XLOOKUP(order_details[[#This Row],[OrderID]],orders[OrderID],orders[CustomerID])</f>
        <v>HUNGO</v>
      </c>
      <c r="H138" t="str">
        <f>_xlfn.XLOOKUP(order_details[[#This Row],[CustomerID]],orders[CustomerID],orders[ShipCountry])</f>
        <v>Ireland</v>
      </c>
      <c r="I138" t="str">
        <f>_xlfn.XLOOKUP(order_details[[#This Row],[CustomerID]],orders[CustomerID],orders[ShipCity])</f>
        <v>Cork</v>
      </c>
      <c r="J138">
        <f>_xlfn.XLOOKUP(order_details[[#This Row],[ProductID]],products[ProductID],products[CategoryID])</f>
        <v>4</v>
      </c>
      <c r="K138" t="str">
        <f>_xlfn.XLOOKUP(order_details[[#This Row],[CategoryID]],categories[CategoryID],categories[CategoryName])</f>
        <v>Dairy Products</v>
      </c>
      <c r="L138" t="str">
        <f>_xlfn.XLOOKUP(order_details[[#This Row],[OrderID]],orders[OrderID],orders[month])</f>
        <v>Oct</v>
      </c>
      <c r="M138">
        <f>_xlfn.XLOOKUP(order_details[[#This Row],[OrderID]],orders[OrderID],orders[month number])</f>
        <v>10</v>
      </c>
      <c r="N138">
        <f>_xlfn.XLOOKUP(order_details[[#This Row],[OrderID]],orders[OrderID],orders[year])</f>
        <v>1994</v>
      </c>
      <c r="P138" s="13" t="str">
        <f>_xlfn.XLOOKUP(order_details[[#This Row],[CustomerID]],orders[CustomerID],orders[ShipCity])</f>
        <v>Cork</v>
      </c>
      <c r="Q138" s="13" t="str">
        <f>_xlfn.XLOOKUP(order_details[[#This Row],[CustomerID]],orders[CustomerID],orders[ShipCountry])</f>
        <v>Ireland</v>
      </c>
      <c r="R138" s="13">
        <f>order_details[[#This Row],[UnitPrice]]*order_details[[#This Row],[Quantity]]*(1-order_details[[#This Row],[Discount]])</f>
        <v>990</v>
      </c>
    </row>
    <row r="139" spans="1:18" x14ac:dyDescent="0.3">
      <c r="A139">
        <v>10298</v>
      </c>
      <c r="B139">
        <v>62</v>
      </c>
      <c r="C139">
        <v>39.4</v>
      </c>
      <c r="D139">
        <v>15</v>
      </c>
      <c r="E139">
        <v>0</v>
      </c>
      <c r="F139">
        <f>order_details[[#This Row],[UnitPrice]]*order_details[[#This Row],[Quantity]]*(1-order_details[[#This Row],[Discount]])</f>
        <v>591</v>
      </c>
      <c r="G139" t="str">
        <f>_xlfn.XLOOKUP(order_details[[#This Row],[OrderID]],orders[OrderID],orders[CustomerID])</f>
        <v>HUNGO</v>
      </c>
      <c r="H139" t="str">
        <f>_xlfn.XLOOKUP(order_details[[#This Row],[CustomerID]],orders[CustomerID],orders[ShipCountry])</f>
        <v>Ireland</v>
      </c>
      <c r="I139" t="str">
        <f>_xlfn.XLOOKUP(order_details[[#This Row],[CustomerID]],orders[CustomerID],orders[ShipCity])</f>
        <v>Cork</v>
      </c>
      <c r="J139">
        <f>_xlfn.XLOOKUP(order_details[[#This Row],[ProductID]],products[ProductID],products[CategoryID])</f>
        <v>3</v>
      </c>
      <c r="K139" t="str">
        <f>_xlfn.XLOOKUP(order_details[[#This Row],[CategoryID]],categories[CategoryID],categories[CategoryName])</f>
        <v>Confections</v>
      </c>
      <c r="L139" t="str">
        <f>_xlfn.XLOOKUP(order_details[[#This Row],[OrderID]],orders[OrderID],orders[month])</f>
        <v>Oct</v>
      </c>
      <c r="M139">
        <f>_xlfn.XLOOKUP(order_details[[#This Row],[OrderID]],orders[OrderID],orders[month number])</f>
        <v>10</v>
      </c>
      <c r="N139">
        <f>_xlfn.XLOOKUP(order_details[[#This Row],[OrderID]],orders[OrderID],orders[year])</f>
        <v>1994</v>
      </c>
      <c r="P139" s="14" t="str">
        <f>_xlfn.XLOOKUP(order_details[[#This Row],[CustomerID]],orders[CustomerID],orders[ShipCity])</f>
        <v>Cork</v>
      </c>
      <c r="Q139" s="14" t="str">
        <f>_xlfn.XLOOKUP(order_details[[#This Row],[CustomerID]],orders[CustomerID],orders[ShipCountry])</f>
        <v>Ireland</v>
      </c>
      <c r="R139" s="14">
        <f>order_details[[#This Row],[UnitPrice]]*order_details[[#This Row],[Quantity]]*(1-order_details[[#This Row],[Discount]])</f>
        <v>591</v>
      </c>
    </row>
    <row r="140" spans="1:18" x14ac:dyDescent="0.3">
      <c r="A140">
        <v>10299</v>
      </c>
      <c r="B140">
        <v>19</v>
      </c>
      <c r="C140">
        <v>7.3</v>
      </c>
      <c r="D140">
        <v>15</v>
      </c>
      <c r="E140">
        <v>0</v>
      </c>
      <c r="F140">
        <f>order_details[[#This Row],[UnitPrice]]*order_details[[#This Row],[Quantity]]*(1-order_details[[#This Row],[Discount]])</f>
        <v>109.5</v>
      </c>
      <c r="G140" t="str">
        <f>_xlfn.XLOOKUP(order_details[[#This Row],[OrderID]],orders[OrderID],orders[CustomerID])</f>
        <v>RICAR</v>
      </c>
      <c r="H140" t="str">
        <f>_xlfn.XLOOKUP(order_details[[#This Row],[CustomerID]],orders[CustomerID],orders[ShipCountry])</f>
        <v>Brazil</v>
      </c>
      <c r="I140" t="str">
        <f>_xlfn.XLOOKUP(order_details[[#This Row],[CustomerID]],orders[CustomerID],orders[ShipCity])</f>
        <v>Rio de Janeiro</v>
      </c>
      <c r="J140">
        <f>_xlfn.XLOOKUP(order_details[[#This Row],[ProductID]],products[ProductID],products[CategoryID])</f>
        <v>3</v>
      </c>
      <c r="K140" t="str">
        <f>_xlfn.XLOOKUP(order_details[[#This Row],[CategoryID]],categories[CategoryID],categories[CategoryName])</f>
        <v>Confections</v>
      </c>
      <c r="L140" t="str">
        <f>_xlfn.XLOOKUP(order_details[[#This Row],[OrderID]],orders[OrderID],orders[month])</f>
        <v>Oct</v>
      </c>
      <c r="M140">
        <f>_xlfn.XLOOKUP(order_details[[#This Row],[OrderID]],orders[OrderID],orders[month number])</f>
        <v>10</v>
      </c>
      <c r="N140">
        <f>_xlfn.XLOOKUP(order_details[[#This Row],[OrderID]],orders[OrderID],orders[year])</f>
        <v>1994</v>
      </c>
      <c r="P140" s="13" t="str">
        <f>_xlfn.XLOOKUP(order_details[[#This Row],[CustomerID]],orders[CustomerID],orders[ShipCity])</f>
        <v>Rio de Janeiro</v>
      </c>
      <c r="Q140" s="13" t="str">
        <f>_xlfn.XLOOKUP(order_details[[#This Row],[CustomerID]],orders[CustomerID],orders[ShipCountry])</f>
        <v>Brazil</v>
      </c>
      <c r="R140" s="13">
        <f>order_details[[#This Row],[UnitPrice]]*order_details[[#This Row],[Quantity]]*(1-order_details[[#This Row],[Discount]])</f>
        <v>109.5</v>
      </c>
    </row>
    <row r="141" spans="1:18" x14ac:dyDescent="0.3">
      <c r="A141">
        <v>10299</v>
      </c>
      <c r="B141">
        <v>70</v>
      </c>
      <c r="C141">
        <v>12</v>
      </c>
      <c r="D141">
        <v>20</v>
      </c>
      <c r="E141">
        <v>0</v>
      </c>
      <c r="F141">
        <f>order_details[[#This Row],[UnitPrice]]*order_details[[#This Row],[Quantity]]*(1-order_details[[#This Row],[Discount]])</f>
        <v>240</v>
      </c>
      <c r="G141" t="str">
        <f>_xlfn.XLOOKUP(order_details[[#This Row],[OrderID]],orders[OrderID],orders[CustomerID])</f>
        <v>RICAR</v>
      </c>
      <c r="H141" t="str">
        <f>_xlfn.XLOOKUP(order_details[[#This Row],[CustomerID]],orders[CustomerID],orders[ShipCountry])</f>
        <v>Brazil</v>
      </c>
      <c r="I141" t="str">
        <f>_xlfn.XLOOKUP(order_details[[#This Row],[CustomerID]],orders[CustomerID],orders[ShipCity])</f>
        <v>Rio de Janeiro</v>
      </c>
      <c r="J141">
        <f>_xlfn.XLOOKUP(order_details[[#This Row],[ProductID]],products[ProductID],products[CategoryID])</f>
        <v>1</v>
      </c>
      <c r="K141" t="str">
        <f>_xlfn.XLOOKUP(order_details[[#This Row],[CategoryID]],categories[CategoryID],categories[CategoryName])</f>
        <v>Beverages</v>
      </c>
      <c r="L141" t="str">
        <f>_xlfn.XLOOKUP(order_details[[#This Row],[OrderID]],orders[OrderID],orders[month])</f>
        <v>Oct</v>
      </c>
      <c r="M141">
        <f>_xlfn.XLOOKUP(order_details[[#This Row],[OrderID]],orders[OrderID],orders[month number])</f>
        <v>10</v>
      </c>
      <c r="N141">
        <f>_xlfn.XLOOKUP(order_details[[#This Row],[OrderID]],orders[OrderID],orders[year])</f>
        <v>1994</v>
      </c>
      <c r="P141" s="14" t="str">
        <f>_xlfn.XLOOKUP(order_details[[#This Row],[CustomerID]],orders[CustomerID],orders[ShipCity])</f>
        <v>Rio de Janeiro</v>
      </c>
      <c r="Q141" s="14" t="str">
        <f>_xlfn.XLOOKUP(order_details[[#This Row],[CustomerID]],orders[CustomerID],orders[ShipCountry])</f>
        <v>Brazil</v>
      </c>
      <c r="R141" s="14">
        <f>order_details[[#This Row],[UnitPrice]]*order_details[[#This Row],[Quantity]]*(1-order_details[[#This Row],[Discount]])</f>
        <v>240</v>
      </c>
    </row>
    <row r="142" spans="1:18" x14ac:dyDescent="0.3">
      <c r="A142">
        <v>10300</v>
      </c>
      <c r="B142">
        <v>66</v>
      </c>
      <c r="C142">
        <v>13.6</v>
      </c>
      <c r="D142">
        <v>30</v>
      </c>
      <c r="E142">
        <v>0</v>
      </c>
      <c r="F142">
        <f>order_details[[#This Row],[UnitPrice]]*order_details[[#This Row],[Quantity]]*(1-order_details[[#This Row],[Discount]])</f>
        <v>408</v>
      </c>
      <c r="G142" t="str">
        <f>_xlfn.XLOOKUP(order_details[[#This Row],[OrderID]],orders[OrderID],orders[CustomerID])</f>
        <v>MAGAA</v>
      </c>
      <c r="H142" t="str">
        <f>_xlfn.XLOOKUP(order_details[[#This Row],[CustomerID]],orders[CustomerID],orders[ShipCountry])</f>
        <v>Italy</v>
      </c>
      <c r="I142" t="str">
        <f>_xlfn.XLOOKUP(order_details[[#This Row],[CustomerID]],orders[CustomerID],orders[ShipCity])</f>
        <v>Bergamo</v>
      </c>
      <c r="J142">
        <f>_xlfn.XLOOKUP(order_details[[#This Row],[ProductID]],products[ProductID],products[CategoryID])</f>
        <v>2</v>
      </c>
      <c r="K142" t="str">
        <f>_xlfn.XLOOKUP(order_details[[#This Row],[CategoryID]],categories[CategoryID],categories[CategoryName])</f>
        <v>Condiments</v>
      </c>
      <c r="L142" t="str">
        <f>_xlfn.XLOOKUP(order_details[[#This Row],[OrderID]],orders[OrderID],orders[month])</f>
        <v>Oct</v>
      </c>
      <c r="M142">
        <f>_xlfn.XLOOKUP(order_details[[#This Row],[OrderID]],orders[OrderID],orders[month number])</f>
        <v>10</v>
      </c>
      <c r="N142">
        <f>_xlfn.XLOOKUP(order_details[[#This Row],[OrderID]],orders[OrderID],orders[year])</f>
        <v>1994</v>
      </c>
      <c r="P142" s="13" t="str">
        <f>_xlfn.XLOOKUP(order_details[[#This Row],[CustomerID]],orders[CustomerID],orders[ShipCity])</f>
        <v>Bergamo</v>
      </c>
      <c r="Q142" s="13" t="str">
        <f>_xlfn.XLOOKUP(order_details[[#This Row],[CustomerID]],orders[CustomerID],orders[ShipCountry])</f>
        <v>Italy</v>
      </c>
      <c r="R142" s="13">
        <f>order_details[[#This Row],[UnitPrice]]*order_details[[#This Row],[Quantity]]*(1-order_details[[#This Row],[Discount]])</f>
        <v>408</v>
      </c>
    </row>
    <row r="143" spans="1:18" x14ac:dyDescent="0.3">
      <c r="A143">
        <v>10300</v>
      </c>
      <c r="B143">
        <v>68</v>
      </c>
      <c r="C143">
        <v>10</v>
      </c>
      <c r="D143">
        <v>20</v>
      </c>
      <c r="E143">
        <v>0</v>
      </c>
      <c r="F143">
        <f>order_details[[#This Row],[UnitPrice]]*order_details[[#This Row],[Quantity]]*(1-order_details[[#This Row],[Discount]])</f>
        <v>200</v>
      </c>
      <c r="G143" t="str">
        <f>_xlfn.XLOOKUP(order_details[[#This Row],[OrderID]],orders[OrderID],orders[CustomerID])</f>
        <v>MAGAA</v>
      </c>
      <c r="H143" t="str">
        <f>_xlfn.XLOOKUP(order_details[[#This Row],[CustomerID]],orders[CustomerID],orders[ShipCountry])</f>
        <v>Italy</v>
      </c>
      <c r="I143" t="str">
        <f>_xlfn.XLOOKUP(order_details[[#This Row],[CustomerID]],orders[CustomerID],orders[ShipCity])</f>
        <v>Bergamo</v>
      </c>
      <c r="J143">
        <f>_xlfn.XLOOKUP(order_details[[#This Row],[ProductID]],products[ProductID],products[CategoryID])</f>
        <v>3</v>
      </c>
      <c r="K143" t="str">
        <f>_xlfn.XLOOKUP(order_details[[#This Row],[CategoryID]],categories[CategoryID],categories[CategoryName])</f>
        <v>Confections</v>
      </c>
      <c r="L143" t="str">
        <f>_xlfn.XLOOKUP(order_details[[#This Row],[OrderID]],orders[OrderID],orders[month])</f>
        <v>Oct</v>
      </c>
      <c r="M143">
        <f>_xlfn.XLOOKUP(order_details[[#This Row],[OrderID]],orders[OrderID],orders[month number])</f>
        <v>10</v>
      </c>
      <c r="N143">
        <f>_xlfn.XLOOKUP(order_details[[#This Row],[OrderID]],orders[OrderID],orders[year])</f>
        <v>1994</v>
      </c>
      <c r="P143" s="14" t="str">
        <f>_xlfn.XLOOKUP(order_details[[#This Row],[CustomerID]],orders[CustomerID],orders[ShipCity])</f>
        <v>Bergamo</v>
      </c>
      <c r="Q143" s="14" t="str">
        <f>_xlfn.XLOOKUP(order_details[[#This Row],[CustomerID]],orders[CustomerID],orders[ShipCountry])</f>
        <v>Italy</v>
      </c>
      <c r="R143" s="14">
        <f>order_details[[#This Row],[UnitPrice]]*order_details[[#This Row],[Quantity]]*(1-order_details[[#This Row],[Discount]])</f>
        <v>200</v>
      </c>
    </row>
    <row r="144" spans="1:18" x14ac:dyDescent="0.3">
      <c r="A144">
        <v>10301</v>
      </c>
      <c r="B144">
        <v>40</v>
      </c>
      <c r="C144">
        <v>14.7</v>
      </c>
      <c r="D144">
        <v>10</v>
      </c>
      <c r="E144">
        <v>0</v>
      </c>
      <c r="F144">
        <f>order_details[[#This Row],[UnitPrice]]*order_details[[#This Row],[Quantity]]*(1-order_details[[#This Row],[Discount]])</f>
        <v>147</v>
      </c>
      <c r="G144" t="str">
        <f>_xlfn.XLOOKUP(order_details[[#This Row],[OrderID]],orders[OrderID],orders[CustomerID])</f>
        <v>WANDK</v>
      </c>
      <c r="H144" t="str">
        <f>_xlfn.XLOOKUP(order_details[[#This Row],[CustomerID]],orders[CustomerID],orders[ShipCountry])</f>
        <v>Germany</v>
      </c>
      <c r="I144" t="str">
        <f>_xlfn.XLOOKUP(order_details[[#This Row],[CustomerID]],orders[CustomerID],orders[ShipCity])</f>
        <v>Stuttgart</v>
      </c>
      <c r="J144">
        <f>_xlfn.XLOOKUP(order_details[[#This Row],[ProductID]],products[ProductID],products[CategoryID])</f>
        <v>8</v>
      </c>
      <c r="K144" t="str">
        <f>_xlfn.XLOOKUP(order_details[[#This Row],[CategoryID]],categories[CategoryID],categories[CategoryName])</f>
        <v>Seafood</v>
      </c>
      <c r="L144" t="str">
        <f>_xlfn.XLOOKUP(order_details[[#This Row],[OrderID]],orders[OrderID],orders[month])</f>
        <v>Oct</v>
      </c>
      <c r="M144">
        <f>_xlfn.XLOOKUP(order_details[[#This Row],[OrderID]],orders[OrderID],orders[month number])</f>
        <v>10</v>
      </c>
      <c r="N144">
        <f>_xlfn.XLOOKUP(order_details[[#This Row],[OrderID]],orders[OrderID],orders[year])</f>
        <v>1994</v>
      </c>
      <c r="P144" s="13" t="str">
        <f>_xlfn.XLOOKUP(order_details[[#This Row],[CustomerID]],orders[CustomerID],orders[ShipCity])</f>
        <v>Stuttgart</v>
      </c>
      <c r="Q144" s="13" t="str">
        <f>_xlfn.XLOOKUP(order_details[[#This Row],[CustomerID]],orders[CustomerID],orders[ShipCountry])</f>
        <v>Germany</v>
      </c>
      <c r="R144" s="13">
        <f>order_details[[#This Row],[UnitPrice]]*order_details[[#This Row],[Quantity]]*(1-order_details[[#This Row],[Discount]])</f>
        <v>147</v>
      </c>
    </row>
    <row r="145" spans="1:18" x14ac:dyDescent="0.3">
      <c r="A145">
        <v>10301</v>
      </c>
      <c r="B145">
        <v>56</v>
      </c>
      <c r="C145">
        <v>30.4</v>
      </c>
      <c r="D145">
        <v>20</v>
      </c>
      <c r="E145">
        <v>0</v>
      </c>
      <c r="F145">
        <f>order_details[[#This Row],[UnitPrice]]*order_details[[#This Row],[Quantity]]*(1-order_details[[#This Row],[Discount]])</f>
        <v>608</v>
      </c>
      <c r="G145" t="str">
        <f>_xlfn.XLOOKUP(order_details[[#This Row],[OrderID]],orders[OrderID],orders[CustomerID])</f>
        <v>WANDK</v>
      </c>
      <c r="H145" t="str">
        <f>_xlfn.XLOOKUP(order_details[[#This Row],[CustomerID]],orders[CustomerID],orders[ShipCountry])</f>
        <v>Germany</v>
      </c>
      <c r="I145" t="str">
        <f>_xlfn.XLOOKUP(order_details[[#This Row],[CustomerID]],orders[CustomerID],orders[ShipCity])</f>
        <v>Stuttgart</v>
      </c>
      <c r="J145">
        <f>_xlfn.XLOOKUP(order_details[[#This Row],[ProductID]],products[ProductID],products[CategoryID])</f>
        <v>5</v>
      </c>
      <c r="K145" t="str">
        <f>_xlfn.XLOOKUP(order_details[[#This Row],[CategoryID]],categories[CategoryID],categories[CategoryName])</f>
        <v>Grains/Cereals</v>
      </c>
      <c r="L145" t="str">
        <f>_xlfn.XLOOKUP(order_details[[#This Row],[OrderID]],orders[OrderID],orders[month])</f>
        <v>Oct</v>
      </c>
      <c r="M145">
        <f>_xlfn.XLOOKUP(order_details[[#This Row],[OrderID]],orders[OrderID],orders[month number])</f>
        <v>10</v>
      </c>
      <c r="N145">
        <f>_xlfn.XLOOKUP(order_details[[#This Row],[OrderID]],orders[OrderID],orders[year])</f>
        <v>1994</v>
      </c>
      <c r="P145" s="14" t="str">
        <f>_xlfn.XLOOKUP(order_details[[#This Row],[CustomerID]],orders[CustomerID],orders[ShipCity])</f>
        <v>Stuttgart</v>
      </c>
      <c r="Q145" s="14" t="str">
        <f>_xlfn.XLOOKUP(order_details[[#This Row],[CustomerID]],orders[CustomerID],orders[ShipCountry])</f>
        <v>Germany</v>
      </c>
      <c r="R145" s="14">
        <f>order_details[[#This Row],[UnitPrice]]*order_details[[#This Row],[Quantity]]*(1-order_details[[#This Row],[Discount]])</f>
        <v>608</v>
      </c>
    </row>
    <row r="146" spans="1:18" x14ac:dyDescent="0.3">
      <c r="A146">
        <v>10302</v>
      </c>
      <c r="B146">
        <v>17</v>
      </c>
      <c r="C146">
        <v>31.2</v>
      </c>
      <c r="D146">
        <v>40</v>
      </c>
      <c r="E146">
        <v>0</v>
      </c>
      <c r="F146">
        <f>order_details[[#This Row],[UnitPrice]]*order_details[[#This Row],[Quantity]]*(1-order_details[[#This Row],[Discount]])</f>
        <v>1248</v>
      </c>
      <c r="G146" t="str">
        <f>_xlfn.XLOOKUP(order_details[[#This Row],[OrderID]],orders[OrderID],orders[CustomerID])</f>
        <v>SUPRD</v>
      </c>
      <c r="H146" t="str">
        <f>_xlfn.XLOOKUP(order_details[[#This Row],[CustomerID]],orders[CustomerID],orders[ShipCountry])</f>
        <v>Belgium</v>
      </c>
      <c r="I146" t="str">
        <f>_xlfn.XLOOKUP(order_details[[#This Row],[CustomerID]],orders[CustomerID],orders[ShipCity])</f>
        <v>Charleroi</v>
      </c>
      <c r="J146">
        <f>_xlfn.XLOOKUP(order_details[[#This Row],[ProductID]],products[ProductID],products[CategoryID])</f>
        <v>6</v>
      </c>
      <c r="K146" t="str">
        <f>_xlfn.XLOOKUP(order_details[[#This Row],[CategoryID]],categories[CategoryID],categories[CategoryName])</f>
        <v>Meat/Poultry</v>
      </c>
      <c r="L146" t="str">
        <f>_xlfn.XLOOKUP(order_details[[#This Row],[OrderID]],orders[OrderID],orders[month])</f>
        <v>Oct</v>
      </c>
      <c r="M146">
        <f>_xlfn.XLOOKUP(order_details[[#This Row],[OrderID]],orders[OrderID],orders[month number])</f>
        <v>10</v>
      </c>
      <c r="N146">
        <f>_xlfn.XLOOKUP(order_details[[#This Row],[OrderID]],orders[OrderID],orders[year])</f>
        <v>1994</v>
      </c>
      <c r="P146" s="13" t="str">
        <f>_xlfn.XLOOKUP(order_details[[#This Row],[CustomerID]],orders[CustomerID],orders[ShipCity])</f>
        <v>Charleroi</v>
      </c>
      <c r="Q146" s="13" t="str">
        <f>_xlfn.XLOOKUP(order_details[[#This Row],[CustomerID]],orders[CustomerID],orders[ShipCountry])</f>
        <v>Belgium</v>
      </c>
      <c r="R146" s="13">
        <f>order_details[[#This Row],[UnitPrice]]*order_details[[#This Row],[Quantity]]*(1-order_details[[#This Row],[Discount]])</f>
        <v>1248</v>
      </c>
    </row>
    <row r="147" spans="1:18" x14ac:dyDescent="0.3">
      <c r="A147">
        <v>10302</v>
      </c>
      <c r="B147">
        <v>28</v>
      </c>
      <c r="C147">
        <v>36.4</v>
      </c>
      <c r="D147">
        <v>28</v>
      </c>
      <c r="E147">
        <v>0</v>
      </c>
      <c r="F147">
        <f>order_details[[#This Row],[UnitPrice]]*order_details[[#This Row],[Quantity]]*(1-order_details[[#This Row],[Discount]])</f>
        <v>1019.1999999999999</v>
      </c>
      <c r="G147" t="str">
        <f>_xlfn.XLOOKUP(order_details[[#This Row],[OrderID]],orders[OrderID],orders[CustomerID])</f>
        <v>SUPRD</v>
      </c>
      <c r="H147" t="str">
        <f>_xlfn.XLOOKUP(order_details[[#This Row],[CustomerID]],orders[CustomerID],orders[ShipCountry])</f>
        <v>Belgium</v>
      </c>
      <c r="I147" t="str">
        <f>_xlfn.XLOOKUP(order_details[[#This Row],[CustomerID]],orders[CustomerID],orders[ShipCity])</f>
        <v>Charleroi</v>
      </c>
      <c r="J147">
        <f>_xlfn.XLOOKUP(order_details[[#This Row],[ProductID]],products[ProductID],products[CategoryID])</f>
        <v>7</v>
      </c>
      <c r="K147" t="str">
        <f>_xlfn.XLOOKUP(order_details[[#This Row],[CategoryID]],categories[CategoryID],categories[CategoryName])</f>
        <v>Produce</v>
      </c>
      <c r="L147" t="str">
        <f>_xlfn.XLOOKUP(order_details[[#This Row],[OrderID]],orders[OrderID],orders[month])</f>
        <v>Oct</v>
      </c>
      <c r="M147">
        <f>_xlfn.XLOOKUP(order_details[[#This Row],[OrderID]],orders[OrderID],orders[month number])</f>
        <v>10</v>
      </c>
      <c r="N147">
        <f>_xlfn.XLOOKUP(order_details[[#This Row],[OrderID]],orders[OrderID],orders[year])</f>
        <v>1994</v>
      </c>
      <c r="P147" s="14" t="str">
        <f>_xlfn.XLOOKUP(order_details[[#This Row],[CustomerID]],orders[CustomerID],orders[ShipCity])</f>
        <v>Charleroi</v>
      </c>
      <c r="Q147" s="14" t="str">
        <f>_xlfn.XLOOKUP(order_details[[#This Row],[CustomerID]],orders[CustomerID],orders[ShipCountry])</f>
        <v>Belgium</v>
      </c>
      <c r="R147" s="14">
        <f>order_details[[#This Row],[UnitPrice]]*order_details[[#This Row],[Quantity]]*(1-order_details[[#This Row],[Discount]])</f>
        <v>1019.1999999999999</v>
      </c>
    </row>
    <row r="148" spans="1:18" x14ac:dyDescent="0.3">
      <c r="A148">
        <v>10302</v>
      </c>
      <c r="B148">
        <v>43</v>
      </c>
      <c r="C148">
        <v>36.799999999999997</v>
      </c>
      <c r="D148">
        <v>12</v>
      </c>
      <c r="E148">
        <v>0</v>
      </c>
      <c r="F148">
        <f>order_details[[#This Row],[UnitPrice]]*order_details[[#This Row],[Quantity]]*(1-order_details[[#This Row],[Discount]])</f>
        <v>441.59999999999997</v>
      </c>
      <c r="G148" t="str">
        <f>_xlfn.XLOOKUP(order_details[[#This Row],[OrderID]],orders[OrderID],orders[CustomerID])</f>
        <v>SUPRD</v>
      </c>
      <c r="H148" t="str">
        <f>_xlfn.XLOOKUP(order_details[[#This Row],[CustomerID]],orders[CustomerID],orders[ShipCountry])</f>
        <v>Belgium</v>
      </c>
      <c r="I148" t="str">
        <f>_xlfn.XLOOKUP(order_details[[#This Row],[CustomerID]],orders[CustomerID],orders[ShipCity])</f>
        <v>Charleroi</v>
      </c>
      <c r="J148">
        <f>_xlfn.XLOOKUP(order_details[[#This Row],[ProductID]],products[ProductID],products[CategoryID])</f>
        <v>1</v>
      </c>
      <c r="K148" t="str">
        <f>_xlfn.XLOOKUP(order_details[[#This Row],[CategoryID]],categories[CategoryID],categories[CategoryName])</f>
        <v>Beverages</v>
      </c>
      <c r="L148" t="str">
        <f>_xlfn.XLOOKUP(order_details[[#This Row],[OrderID]],orders[OrderID],orders[month])</f>
        <v>Oct</v>
      </c>
      <c r="M148">
        <f>_xlfn.XLOOKUP(order_details[[#This Row],[OrderID]],orders[OrderID],orders[month number])</f>
        <v>10</v>
      </c>
      <c r="N148">
        <f>_xlfn.XLOOKUP(order_details[[#This Row],[OrderID]],orders[OrderID],orders[year])</f>
        <v>1994</v>
      </c>
      <c r="P148" s="13" t="str">
        <f>_xlfn.XLOOKUP(order_details[[#This Row],[CustomerID]],orders[CustomerID],orders[ShipCity])</f>
        <v>Charleroi</v>
      </c>
      <c r="Q148" s="13" t="str">
        <f>_xlfn.XLOOKUP(order_details[[#This Row],[CustomerID]],orders[CustomerID],orders[ShipCountry])</f>
        <v>Belgium</v>
      </c>
      <c r="R148" s="13">
        <f>order_details[[#This Row],[UnitPrice]]*order_details[[#This Row],[Quantity]]*(1-order_details[[#This Row],[Discount]])</f>
        <v>441.59999999999997</v>
      </c>
    </row>
    <row r="149" spans="1:18" x14ac:dyDescent="0.3">
      <c r="A149">
        <v>10303</v>
      </c>
      <c r="B149">
        <v>40</v>
      </c>
      <c r="C149">
        <v>14.7</v>
      </c>
      <c r="D149">
        <v>40</v>
      </c>
      <c r="E149">
        <v>0.1</v>
      </c>
      <c r="F149">
        <f>order_details[[#This Row],[UnitPrice]]*order_details[[#This Row],[Quantity]]*(1-order_details[[#This Row],[Discount]])</f>
        <v>529.20000000000005</v>
      </c>
      <c r="G149" t="str">
        <f>_xlfn.XLOOKUP(order_details[[#This Row],[OrderID]],orders[OrderID],orders[CustomerID])</f>
        <v>GODOS</v>
      </c>
      <c r="H149" t="str">
        <f>_xlfn.XLOOKUP(order_details[[#This Row],[CustomerID]],orders[CustomerID],orders[ShipCountry])</f>
        <v>Spain</v>
      </c>
      <c r="I149" t="str">
        <f>_xlfn.XLOOKUP(order_details[[#This Row],[CustomerID]],orders[CustomerID],orders[ShipCity])</f>
        <v>Sevilla</v>
      </c>
      <c r="J149">
        <f>_xlfn.XLOOKUP(order_details[[#This Row],[ProductID]],products[ProductID],products[CategoryID])</f>
        <v>8</v>
      </c>
      <c r="K149" t="str">
        <f>_xlfn.XLOOKUP(order_details[[#This Row],[CategoryID]],categories[CategoryID],categories[CategoryName])</f>
        <v>Seafood</v>
      </c>
      <c r="L149" t="str">
        <f>_xlfn.XLOOKUP(order_details[[#This Row],[OrderID]],orders[OrderID],orders[month])</f>
        <v>Oct</v>
      </c>
      <c r="M149">
        <f>_xlfn.XLOOKUP(order_details[[#This Row],[OrderID]],orders[OrderID],orders[month number])</f>
        <v>10</v>
      </c>
      <c r="N149">
        <f>_xlfn.XLOOKUP(order_details[[#This Row],[OrderID]],orders[OrderID],orders[year])</f>
        <v>1994</v>
      </c>
      <c r="P149" s="14" t="str">
        <f>_xlfn.XLOOKUP(order_details[[#This Row],[CustomerID]],orders[CustomerID],orders[ShipCity])</f>
        <v>Sevilla</v>
      </c>
      <c r="Q149" s="14" t="str">
        <f>_xlfn.XLOOKUP(order_details[[#This Row],[CustomerID]],orders[CustomerID],orders[ShipCountry])</f>
        <v>Spain</v>
      </c>
      <c r="R149" s="14">
        <f>order_details[[#This Row],[UnitPrice]]*order_details[[#This Row],[Quantity]]*(1-order_details[[#This Row],[Discount]])</f>
        <v>529.20000000000005</v>
      </c>
    </row>
    <row r="150" spans="1:18" x14ac:dyDescent="0.3">
      <c r="A150">
        <v>10303</v>
      </c>
      <c r="B150">
        <v>65</v>
      </c>
      <c r="C150">
        <v>16.8</v>
      </c>
      <c r="D150">
        <v>30</v>
      </c>
      <c r="E150">
        <v>0.1</v>
      </c>
      <c r="F150">
        <f>order_details[[#This Row],[UnitPrice]]*order_details[[#This Row],[Quantity]]*(1-order_details[[#This Row],[Discount]])</f>
        <v>453.6</v>
      </c>
      <c r="G150" t="str">
        <f>_xlfn.XLOOKUP(order_details[[#This Row],[OrderID]],orders[OrderID],orders[CustomerID])</f>
        <v>GODOS</v>
      </c>
      <c r="H150" t="str">
        <f>_xlfn.XLOOKUP(order_details[[#This Row],[CustomerID]],orders[CustomerID],orders[ShipCountry])</f>
        <v>Spain</v>
      </c>
      <c r="I150" t="str">
        <f>_xlfn.XLOOKUP(order_details[[#This Row],[CustomerID]],orders[CustomerID],orders[ShipCity])</f>
        <v>Sevilla</v>
      </c>
      <c r="J150">
        <f>_xlfn.XLOOKUP(order_details[[#This Row],[ProductID]],products[ProductID],products[CategoryID])</f>
        <v>2</v>
      </c>
      <c r="K150" t="str">
        <f>_xlfn.XLOOKUP(order_details[[#This Row],[CategoryID]],categories[CategoryID],categories[CategoryName])</f>
        <v>Condiments</v>
      </c>
      <c r="L150" t="str">
        <f>_xlfn.XLOOKUP(order_details[[#This Row],[OrderID]],orders[OrderID],orders[month])</f>
        <v>Oct</v>
      </c>
      <c r="M150">
        <f>_xlfn.XLOOKUP(order_details[[#This Row],[OrderID]],orders[OrderID],orders[month number])</f>
        <v>10</v>
      </c>
      <c r="N150">
        <f>_xlfn.XLOOKUP(order_details[[#This Row],[OrderID]],orders[OrderID],orders[year])</f>
        <v>1994</v>
      </c>
      <c r="P150" s="13" t="str">
        <f>_xlfn.XLOOKUP(order_details[[#This Row],[CustomerID]],orders[CustomerID],orders[ShipCity])</f>
        <v>Sevilla</v>
      </c>
      <c r="Q150" s="13" t="str">
        <f>_xlfn.XLOOKUP(order_details[[#This Row],[CustomerID]],orders[CustomerID],orders[ShipCountry])</f>
        <v>Spain</v>
      </c>
      <c r="R150" s="13">
        <f>order_details[[#This Row],[UnitPrice]]*order_details[[#This Row],[Quantity]]*(1-order_details[[#This Row],[Discount]])</f>
        <v>453.6</v>
      </c>
    </row>
    <row r="151" spans="1:18" x14ac:dyDescent="0.3">
      <c r="A151">
        <v>10303</v>
      </c>
      <c r="B151">
        <v>68</v>
      </c>
      <c r="C151">
        <v>10</v>
      </c>
      <c r="D151">
        <v>15</v>
      </c>
      <c r="E151">
        <v>0.1</v>
      </c>
      <c r="F151">
        <f>order_details[[#This Row],[UnitPrice]]*order_details[[#This Row],[Quantity]]*(1-order_details[[#This Row],[Discount]])</f>
        <v>135</v>
      </c>
      <c r="G151" t="str">
        <f>_xlfn.XLOOKUP(order_details[[#This Row],[OrderID]],orders[OrderID],orders[CustomerID])</f>
        <v>GODOS</v>
      </c>
      <c r="H151" t="str">
        <f>_xlfn.XLOOKUP(order_details[[#This Row],[CustomerID]],orders[CustomerID],orders[ShipCountry])</f>
        <v>Spain</v>
      </c>
      <c r="I151" t="str">
        <f>_xlfn.XLOOKUP(order_details[[#This Row],[CustomerID]],orders[CustomerID],orders[ShipCity])</f>
        <v>Sevilla</v>
      </c>
      <c r="J151">
        <f>_xlfn.XLOOKUP(order_details[[#This Row],[ProductID]],products[ProductID],products[CategoryID])</f>
        <v>3</v>
      </c>
      <c r="K151" t="str">
        <f>_xlfn.XLOOKUP(order_details[[#This Row],[CategoryID]],categories[CategoryID],categories[CategoryName])</f>
        <v>Confections</v>
      </c>
      <c r="L151" t="str">
        <f>_xlfn.XLOOKUP(order_details[[#This Row],[OrderID]],orders[OrderID],orders[month])</f>
        <v>Oct</v>
      </c>
      <c r="M151">
        <f>_xlfn.XLOOKUP(order_details[[#This Row],[OrderID]],orders[OrderID],orders[month number])</f>
        <v>10</v>
      </c>
      <c r="N151">
        <f>_xlfn.XLOOKUP(order_details[[#This Row],[OrderID]],orders[OrderID],orders[year])</f>
        <v>1994</v>
      </c>
      <c r="P151" s="14" t="str">
        <f>_xlfn.XLOOKUP(order_details[[#This Row],[CustomerID]],orders[CustomerID],orders[ShipCity])</f>
        <v>Sevilla</v>
      </c>
      <c r="Q151" s="14" t="str">
        <f>_xlfn.XLOOKUP(order_details[[#This Row],[CustomerID]],orders[CustomerID],orders[ShipCountry])</f>
        <v>Spain</v>
      </c>
      <c r="R151" s="14">
        <f>order_details[[#This Row],[UnitPrice]]*order_details[[#This Row],[Quantity]]*(1-order_details[[#This Row],[Discount]])</f>
        <v>135</v>
      </c>
    </row>
    <row r="152" spans="1:18" x14ac:dyDescent="0.3">
      <c r="A152">
        <v>10304</v>
      </c>
      <c r="B152">
        <v>49</v>
      </c>
      <c r="C152">
        <v>16</v>
      </c>
      <c r="D152">
        <v>30</v>
      </c>
      <c r="E152">
        <v>0</v>
      </c>
      <c r="F152">
        <f>order_details[[#This Row],[UnitPrice]]*order_details[[#This Row],[Quantity]]*(1-order_details[[#This Row],[Discount]])</f>
        <v>480</v>
      </c>
      <c r="G152" t="str">
        <f>_xlfn.XLOOKUP(order_details[[#This Row],[OrderID]],orders[OrderID],orders[CustomerID])</f>
        <v>TORTU</v>
      </c>
      <c r="H152" t="str">
        <f>_xlfn.XLOOKUP(order_details[[#This Row],[CustomerID]],orders[CustomerID],orders[ShipCountry])</f>
        <v>Mexico</v>
      </c>
      <c r="I152" t="str">
        <f>_xlfn.XLOOKUP(order_details[[#This Row],[CustomerID]],orders[CustomerID],orders[ShipCity])</f>
        <v>México D.F.</v>
      </c>
      <c r="J152">
        <f>_xlfn.XLOOKUP(order_details[[#This Row],[ProductID]],products[ProductID],products[CategoryID])</f>
        <v>3</v>
      </c>
      <c r="K152" t="str">
        <f>_xlfn.XLOOKUP(order_details[[#This Row],[CategoryID]],categories[CategoryID],categories[CategoryName])</f>
        <v>Confections</v>
      </c>
      <c r="L152" t="str">
        <f>_xlfn.XLOOKUP(order_details[[#This Row],[OrderID]],orders[OrderID],orders[month])</f>
        <v>Oct</v>
      </c>
      <c r="M152">
        <f>_xlfn.XLOOKUP(order_details[[#This Row],[OrderID]],orders[OrderID],orders[month number])</f>
        <v>10</v>
      </c>
      <c r="N152">
        <f>_xlfn.XLOOKUP(order_details[[#This Row],[OrderID]],orders[OrderID],orders[year])</f>
        <v>1994</v>
      </c>
      <c r="P152" s="13" t="str">
        <f>_xlfn.XLOOKUP(order_details[[#This Row],[CustomerID]],orders[CustomerID],orders[ShipCity])</f>
        <v>México D.F.</v>
      </c>
      <c r="Q152" s="13" t="str">
        <f>_xlfn.XLOOKUP(order_details[[#This Row],[CustomerID]],orders[CustomerID],orders[ShipCountry])</f>
        <v>Mexico</v>
      </c>
      <c r="R152" s="13">
        <f>order_details[[#This Row],[UnitPrice]]*order_details[[#This Row],[Quantity]]*(1-order_details[[#This Row],[Discount]])</f>
        <v>480</v>
      </c>
    </row>
    <row r="153" spans="1:18" x14ac:dyDescent="0.3">
      <c r="A153">
        <v>10304</v>
      </c>
      <c r="B153">
        <v>59</v>
      </c>
      <c r="C153">
        <v>44</v>
      </c>
      <c r="D153">
        <v>10</v>
      </c>
      <c r="E153">
        <v>0</v>
      </c>
      <c r="F153">
        <f>order_details[[#This Row],[UnitPrice]]*order_details[[#This Row],[Quantity]]*(1-order_details[[#This Row],[Discount]])</f>
        <v>440</v>
      </c>
      <c r="G153" t="str">
        <f>_xlfn.XLOOKUP(order_details[[#This Row],[OrderID]],orders[OrderID],orders[CustomerID])</f>
        <v>TORTU</v>
      </c>
      <c r="H153" t="str">
        <f>_xlfn.XLOOKUP(order_details[[#This Row],[CustomerID]],orders[CustomerID],orders[ShipCountry])</f>
        <v>Mexico</v>
      </c>
      <c r="I153" t="str">
        <f>_xlfn.XLOOKUP(order_details[[#This Row],[CustomerID]],orders[CustomerID],orders[ShipCity])</f>
        <v>México D.F.</v>
      </c>
      <c r="J153">
        <f>_xlfn.XLOOKUP(order_details[[#This Row],[ProductID]],products[ProductID],products[CategoryID])</f>
        <v>4</v>
      </c>
      <c r="K153" t="str">
        <f>_xlfn.XLOOKUP(order_details[[#This Row],[CategoryID]],categories[CategoryID],categories[CategoryName])</f>
        <v>Dairy Products</v>
      </c>
      <c r="L153" t="str">
        <f>_xlfn.XLOOKUP(order_details[[#This Row],[OrderID]],orders[OrderID],orders[month])</f>
        <v>Oct</v>
      </c>
      <c r="M153">
        <f>_xlfn.XLOOKUP(order_details[[#This Row],[OrderID]],orders[OrderID],orders[month number])</f>
        <v>10</v>
      </c>
      <c r="N153">
        <f>_xlfn.XLOOKUP(order_details[[#This Row],[OrderID]],orders[OrderID],orders[year])</f>
        <v>1994</v>
      </c>
      <c r="P153" s="14" t="str">
        <f>_xlfn.XLOOKUP(order_details[[#This Row],[CustomerID]],orders[CustomerID],orders[ShipCity])</f>
        <v>México D.F.</v>
      </c>
      <c r="Q153" s="14" t="str">
        <f>_xlfn.XLOOKUP(order_details[[#This Row],[CustomerID]],orders[CustomerID],orders[ShipCountry])</f>
        <v>Mexico</v>
      </c>
      <c r="R153" s="14">
        <f>order_details[[#This Row],[UnitPrice]]*order_details[[#This Row],[Quantity]]*(1-order_details[[#This Row],[Discount]])</f>
        <v>440</v>
      </c>
    </row>
    <row r="154" spans="1:18" x14ac:dyDescent="0.3">
      <c r="A154">
        <v>10304</v>
      </c>
      <c r="B154">
        <v>71</v>
      </c>
      <c r="C154">
        <v>17.2</v>
      </c>
      <c r="D154">
        <v>2</v>
      </c>
      <c r="E154">
        <v>0</v>
      </c>
      <c r="F154">
        <f>order_details[[#This Row],[UnitPrice]]*order_details[[#This Row],[Quantity]]*(1-order_details[[#This Row],[Discount]])</f>
        <v>34.4</v>
      </c>
      <c r="G154" t="str">
        <f>_xlfn.XLOOKUP(order_details[[#This Row],[OrderID]],orders[OrderID],orders[CustomerID])</f>
        <v>TORTU</v>
      </c>
      <c r="H154" t="str">
        <f>_xlfn.XLOOKUP(order_details[[#This Row],[CustomerID]],orders[CustomerID],orders[ShipCountry])</f>
        <v>Mexico</v>
      </c>
      <c r="I154" t="str">
        <f>_xlfn.XLOOKUP(order_details[[#This Row],[CustomerID]],orders[CustomerID],orders[ShipCity])</f>
        <v>México D.F.</v>
      </c>
      <c r="J154">
        <f>_xlfn.XLOOKUP(order_details[[#This Row],[ProductID]],products[ProductID],products[CategoryID])</f>
        <v>4</v>
      </c>
      <c r="K154" t="str">
        <f>_xlfn.XLOOKUP(order_details[[#This Row],[CategoryID]],categories[CategoryID],categories[CategoryName])</f>
        <v>Dairy Products</v>
      </c>
      <c r="L154" t="str">
        <f>_xlfn.XLOOKUP(order_details[[#This Row],[OrderID]],orders[OrderID],orders[month])</f>
        <v>Oct</v>
      </c>
      <c r="M154">
        <f>_xlfn.XLOOKUP(order_details[[#This Row],[OrderID]],orders[OrderID],orders[month number])</f>
        <v>10</v>
      </c>
      <c r="N154">
        <f>_xlfn.XLOOKUP(order_details[[#This Row],[OrderID]],orders[OrderID],orders[year])</f>
        <v>1994</v>
      </c>
      <c r="P154" s="13" t="str">
        <f>_xlfn.XLOOKUP(order_details[[#This Row],[CustomerID]],orders[CustomerID],orders[ShipCity])</f>
        <v>México D.F.</v>
      </c>
      <c r="Q154" s="13" t="str">
        <f>_xlfn.XLOOKUP(order_details[[#This Row],[CustomerID]],orders[CustomerID],orders[ShipCountry])</f>
        <v>Mexico</v>
      </c>
      <c r="R154" s="13">
        <f>order_details[[#This Row],[UnitPrice]]*order_details[[#This Row],[Quantity]]*(1-order_details[[#This Row],[Discount]])</f>
        <v>34.4</v>
      </c>
    </row>
    <row r="155" spans="1:18" x14ac:dyDescent="0.3">
      <c r="A155">
        <v>10305</v>
      </c>
      <c r="B155">
        <v>18</v>
      </c>
      <c r="C155">
        <v>50</v>
      </c>
      <c r="D155">
        <v>25</v>
      </c>
      <c r="E155">
        <v>0.1</v>
      </c>
      <c r="F155">
        <f>order_details[[#This Row],[UnitPrice]]*order_details[[#This Row],[Quantity]]*(1-order_details[[#This Row],[Discount]])</f>
        <v>1125</v>
      </c>
      <c r="G155" t="str">
        <f>_xlfn.XLOOKUP(order_details[[#This Row],[OrderID]],orders[OrderID],orders[CustomerID])</f>
        <v>OLDWO</v>
      </c>
      <c r="H155" t="str">
        <f>_xlfn.XLOOKUP(order_details[[#This Row],[CustomerID]],orders[CustomerID],orders[ShipCountry])</f>
        <v>USA</v>
      </c>
      <c r="I155" t="str">
        <f>_xlfn.XLOOKUP(order_details[[#This Row],[CustomerID]],orders[CustomerID],orders[ShipCity])</f>
        <v>Anchorage</v>
      </c>
      <c r="J155">
        <f>_xlfn.XLOOKUP(order_details[[#This Row],[ProductID]],products[ProductID],products[CategoryID])</f>
        <v>8</v>
      </c>
      <c r="K155" t="str">
        <f>_xlfn.XLOOKUP(order_details[[#This Row],[CategoryID]],categories[CategoryID],categories[CategoryName])</f>
        <v>Seafood</v>
      </c>
      <c r="L155" t="str">
        <f>_xlfn.XLOOKUP(order_details[[#This Row],[OrderID]],orders[OrderID],orders[month])</f>
        <v>Oct</v>
      </c>
      <c r="M155">
        <f>_xlfn.XLOOKUP(order_details[[#This Row],[OrderID]],orders[OrderID],orders[month number])</f>
        <v>10</v>
      </c>
      <c r="N155">
        <f>_xlfn.XLOOKUP(order_details[[#This Row],[OrderID]],orders[OrderID],orders[year])</f>
        <v>1994</v>
      </c>
      <c r="P155" s="14" t="str">
        <f>_xlfn.XLOOKUP(order_details[[#This Row],[CustomerID]],orders[CustomerID],orders[ShipCity])</f>
        <v>Anchorage</v>
      </c>
      <c r="Q155" s="14" t="str">
        <f>_xlfn.XLOOKUP(order_details[[#This Row],[CustomerID]],orders[CustomerID],orders[ShipCountry])</f>
        <v>USA</v>
      </c>
      <c r="R155" s="14">
        <f>order_details[[#This Row],[UnitPrice]]*order_details[[#This Row],[Quantity]]*(1-order_details[[#This Row],[Discount]])</f>
        <v>1125</v>
      </c>
    </row>
    <row r="156" spans="1:18" x14ac:dyDescent="0.3">
      <c r="A156">
        <v>10305</v>
      </c>
      <c r="B156">
        <v>29</v>
      </c>
      <c r="C156">
        <v>99</v>
      </c>
      <c r="D156">
        <v>25</v>
      </c>
      <c r="E156">
        <v>0.1</v>
      </c>
      <c r="F156">
        <f>order_details[[#This Row],[UnitPrice]]*order_details[[#This Row],[Quantity]]*(1-order_details[[#This Row],[Discount]])</f>
        <v>2227.5</v>
      </c>
      <c r="G156" t="str">
        <f>_xlfn.XLOOKUP(order_details[[#This Row],[OrderID]],orders[OrderID],orders[CustomerID])</f>
        <v>OLDWO</v>
      </c>
      <c r="H156" t="str">
        <f>_xlfn.XLOOKUP(order_details[[#This Row],[CustomerID]],orders[CustomerID],orders[ShipCountry])</f>
        <v>USA</v>
      </c>
      <c r="I156" t="str">
        <f>_xlfn.XLOOKUP(order_details[[#This Row],[CustomerID]],orders[CustomerID],orders[ShipCity])</f>
        <v>Anchorage</v>
      </c>
      <c r="J156">
        <f>_xlfn.XLOOKUP(order_details[[#This Row],[ProductID]],products[ProductID],products[CategoryID])</f>
        <v>6</v>
      </c>
      <c r="K156" t="str">
        <f>_xlfn.XLOOKUP(order_details[[#This Row],[CategoryID]],categories[CategoryID],categories[CategoryName])</f>
        <v>Meat/Poultry</v>
      </c>
      <c r="L156" t="str">
        <f>_xlfn.XLOOKUP(order_details[[#This Row],[OrderID]],orders[OrderID],orders[month])</f>
        <v>Oct</v>
      </c>
      <c r="M156">
        <f>_xlfn.XLOOKUP(order_details[[#This Row],[OrderID]],orders[OrderID],orders[month number])</f>
        <v>10</v>
      </c>
      <c r="N156">
        <f>_xlfn.XLOOKUP(order_details[[#This Row],[OrderID]],orders[OrderID],orders[year])</f>
        <v>1994</v>
      </c>
      <c r="P156" s="13" t="str">
        <f>_xlfn.XLOOKUP(order_details[[#This Row],[CustomerID]],orders[CustomerID],orders[ShipCity])</f>
        <v>Anchorage</v>
      </c>
      <c r="Q156" s="13" t="str">
        <f>_xlfn.XLOOKUP(order_details[[#This Row],[CustomerID]],orders[CustomerID],orders[ShipCountry])</f>
        <v>USA</v>
      </c>
      <c r="R156" s="13">
        <f>order_details[[#This Row],[UnitPrice]]*order_details[[#This Row],[Quantity]]*(1-order_details[[#This Row],[Discount]])</f>
        <v>2227.5</v>
      </c>
    </row>
    <row r="157" spans="1:18" x14ac:dyDescent="0.3">
      <c r="A157">
        <v>10305</v>
      </c>
      <c r="B157">
        <v>39</v>
      </c>
      <c r="C157">
        <v>14.4</v>
      </c>
      <c r="D157">
        <v>30</v>
      </c>
      <c r="E157">
        <v>0.1</v>
      </c>
      <c r="F157">
        <f>order_details[[#This Row],[UnitPrice]]*order_details[[#This Row],[Quantity]]*(1-order_details[[#This Row],[Discount]])</f>
        <v>388.8</v>
      </c>
      <c r="G157" t="str">
        <f>_xlfn.XLOOKUP(order_details[[#This Row],[OrderID]],orders[OrderID],orders[CustomerID])</f>
        <v>OLDWO</v>
      </c>
      <c r="H157" t="str">
        <f>_xlfn.XLOOKUP(order_details[[#This Row],[CustomerID]],orders[CustomerID],orders[ShipCountry])</f>
        <v>USA</v>
      </c>
      <c r="I157" t="str">
        <f>_xlfn.XLOOKUP(order_details[[#This Row],[CustomerID]],orders[CustomerID],orders[ShipCity])</f>
        <v>Anchorage</v>
      </c>
      <c r="J157">
        <f>_xlfn.XLOOKUP(order_details[[#This Row],[ProductID]],products[ProductID],products[CategoryID])</f>
        <v>1</v>
      </c>
      <c r="K157" t="str">
        <f>_xlfn.XLOOKUP(order_details[[#This Row],[CategoryID]],categories[CategoryID],categories[CategoryName])</f>
        <v>Beverages</v>
      </c>
      <c r="L157" t="str">
        <f>_xlfn.XLOOKUP(order_details[[#This Row],[OrderID]],orders[OrderID],orders[month])</f>
        <v>Oct</v>
      </c>
      <c r="M157">
        <f>_xlfn.XLOOKUP(order_details[[#This Row],[OrderID]],orders[OrderID],orders[month number])</f>
        <v>10</v>
      </c>
      <c r="N157">
        <f>_xlfn.XLOOKUP(order_details[[#This Row],[OrderID]],orders[OrderID],orders[year])</f>
        <v>1994</v>
      </c>
      <c r="P157" s="14" t="str">
        <f>_xlfn.XLOOKUP(order_details[[#This Row],[CustomerID]],orders[CustomerID],orders[ShipCity])</f>
        <v>Anchorage</v>
      </c>
      <c r="Q157" s="14" t="str">
        <f>_xlfn.XLOOKUP(order_details[[#This Row],[CustomerID]],orders[CustomerID],orders[ShipCountry])</f>
        <v>USA</v>
      </c>
      <c r="R157" s="14">
        <f>order_details[[#This Row],[UnitPrice]]*order_details[[#This Row],[Quantity]]*(1-order_details[[#This Row],[Discount]])</f>
        <v>388.8</v>
      </c>
    </row>
    <row r="158" spans="1:18" x14ac:dyDescent="0.3">
      <c r="A158">
        <v>10306</v>
      </c>
      <c r="B158">
        <v>30</v>
      </c>
      <c r="C158">
        <v>20.7</v>
      </c>
      <c r="D158">
        <v>10</v>
      </c>
      <c r="E158">
        <v>0</v>
      </c>
      <c r="F158">
        <f>order_details[[#This Row],[UnitPrice]]*order_details[[#This Row],[Quantity]]*(1-order_details[[#This Row],[Discount]])</f>
        <v>207</v>
      </c>
      <c r="G158" t="str">
        <f>_xlfn.XLOOKUP(order_details[[#This Row],[OrderID]],orders[OrderID],orders[CustomerID])</f>
        <v>ROMEY</v>
      </c>
      <c r="H158" t="str">
        <f>_xlfn.XLOOKUP(order_details[[#This Row],[CustomerID]],orders[CustomerID],orders[ShipCountry])</f>
        <v>Spain</v>
      </c>
      <c r="I158" t="str">
        <f>_xlfn.XLOOKUP(order_details[[#This Row],[CustomerID]],orders[CustomerID],orders[ShipCity])</f>
        <v>Madrid</v>
      </c>
      <c r="J158">
        <f>_xlfn.XLOOKUP(order_details[[#This Row],[ProductID]],products[ProductID],products[CategoryID])</f>
        <v>8</v>
      </c>
      <c r="K158" t="str">
        <f>_xlfn.XLOOKUP(order_details[[#This Row],[CategoryID]],categories[CategoryID],categories[CategoryName])</f>
        <v>Seafood</v>
      </c>
      <c r="L158" t="str">
        <f>_xlfn.XLOOKUP(order_details[[#This Row],[OrderID]],orders[OrderID],orders[month])</f>
        <v>Oct</v>
      </c>
      <c r="M158">
        <f>_xlfn.XLOOKUP(order_details[[#This Row],[OrderID]],orders[OrderID],orders[month number])</f>
        <v>10</v>
      </c>
      <c r="N158">
        <f>_xlfn.XLOOKUP(order_details[[#This Row],[OrderID]],orders[OrderID],orders[year])</f>
        <v>1994</v>
      </c>
      <c r="P158" s="13" t="str">
        <f>_xlfn.XLOOKUP(order_details[[#This Row],[CustomerID]],orders[CustomerID],orders[ShipCity])</f>
        <v>Madrid</v>
      </c>
      <c r="Q158" s="13" t="str">
        <f>_xlfn.XLOOKUP(order_details[[#This Row],[CustomerID]],orders[CustomerID],orders[ShipCountry])</f>
        <v>Spain</v>
      </c>
      <c r="R158" s="13">
        <f>order_details[[#This Row],[UnitPrice]]*order_details[[#This Row],[Quantity]]*(1-order_details[[#This Row],[Discount]])</f>
        <v>207</v>
      </c>
    </row>
    <row r="159" spans="1:18" x14ac:dyDescent="0.3">
      <c r="A159">
        <v>10306</v>
      </c>
      <c r="B159">
        <v>53</v>
      </c>
      <c r="C159">
        <v>26.2</v>
      </c>
      <c r="D159">
        <v>10</v>
      </c>
      <c r="E159">
        <v>0</v>
      </c>
      <c r="F159">
        <f>order_details[[#This Row],[UnitPrice]]*order_details[[#This Row],[Quantity]]*(1-order_details[[#This Row],[Discount]])</f>
        <v>262</v>
      </c>
      <c r="G159" t="str">
        <f>_xlfn.XLOOKUP(order_details[[#This Row],[OrderID]],orders[OrderID],orders[CustomerID])</f>
        <v>ROMEY</v>
      </c>
      <c r="H159" t="str">
        <f>_xlfn.XLOOKUP(order_details[[#This Row],[CustomerID]],orders[CustomerID],orders[ShipCountry])</f>
        <v>Spain</v>
      </c>
      <c r="I159" t="str">
        <f>_xlfn.XLOOKUP(order_details[[#This Row],[CustomerID]],orders[CustomerID],orders[ShipCity])</f>
        <v>Madrid</v>
      </c>
      <c r="J159">
        <f>_xlfn.XLOOKUP(order_details[[#This Row],[ProductID]],products[ProductID],products[CategoryID])</f>
        <v>6</v>
      </c>
      <c r="K159" t="str">
        <f>_xlfn.XLOOKUP(order_details[[#This Row],[CategoryID]],categories[CategoryID],categories[CategoryName])</f>
        <v>Meat/Poultry</v>
      </c>
      <c r="L159" t="str">
        <f>_xlfn.XLOOKUP(order_details[[#This Row],[OrderID]],orders[OrderID],orders[month])</f>
        <v>Oct</v>
      </c>
      <c r="M159">
        <f>_xlfn.XLOOKUP(order_details[[#This Row],[OrderID]],orders[OrderID],orders[month number])</f>
        <v>10</v>
      </c>
      <c r="N159">
        <f>_xlfn.XLOOKUP(order_details[[#This Row],[OrderID]],orders[OrderID],orders[year])</f>
        <v>1994</v>
      </c>
      <c r="P159" s="14" t="str">
        <f>_xlfn.XLOOKUP(order_details[[#This Row],[CustomerID]],orders[CustomerID],orders[ShipCity])</f>
        <v>Madrid</v>
      </c>
      <c r="Q159" s="14" t="str">
        <f>_xlfn.XLOOKUP(order_details[[#This Row],[CustomerID]],orders[CustomerID],orders[ShipCountry])</f>
        <v>Spain</v>
      </c>
      <c r="R159" s="14">
        <f>order_details[[#This Row],[UnitPrice]]*order_details[[#This Row],[Quantity]]*(1-order_details[[#This Row],[Discount]])</f>
        <v>262</v>
      </c>
    </row>
    <row r="160" spans="1:18" x14ac:dyDescent="0.3">
      <c r="A160">
        <v>10306</v>
      </c>
      <c r="B160">
        <v>54</v>
      </c>
      <c r="C160">
        <v>5.9</v>
      </c>
      <c r="D160">
        <v>5</v>
      </c>
      <c r="E160">
        <v>0</v>
      </c>
      <c r="F160">
        <f>order_details[[#This Row],[UnitPrice]]*order_details[[#This Row],[Quantity]]*(1-order_details[[#This Row],[Discount]])</f>
        <v>29.5</v>
      </c>
      <c r="G160" t="str">
        <f>_xlfn.XLOOKUP(order_details[[#This Row],[OrderID]],orders[OrderID],orders[CustomerID])</f>
        <v>ROMEY</v>
      </c>
      <c r="H160" t="str">
        <f>_xlfn.XLOOKUP(order_details[[#This Row],[CustomerID]],orders[CustomerID],orders[ShipCountry])</f>
        <v>Spain</v>
      </c>
      <c r="I160" t="str">
        <f>_xlfn.XLOOKUP(order_details[[#This Row],[CustomerID]],orders[CustomerID],orders[ShipCity])</f>
        <v>Madrid</v>
      </c>
      <c r="J160">
        <f>_xlfn.XLOOKUP(order_details[[#This Row],[ProductID]],products[ProductID],products[CategoryID])</f>
        <v>6</v>
      </c>
      <c r="K160" t="str">
        <f>_xlfn.XLOOKUP(order_details[[#This Row],[CategoryID]],categories[CategoryID],categories[CategoryName])</f>
        <v>Meat/Poultry</v>
      </c>
      <c r="L160" t="str">
        <f>_xlfn.XLOOKUP(order_details[[#This Row],[OrderID]],orders[OrderID],orders[month])</f>
        <v>Oct</v>
      </c>
      <c r="M160">
        <f>_xlfn.XLOOKUP(order_details[[#This Row],[OrderID]],orders[OrderID],orders[month number])</f>
        <v>10</v>
      </c>
      <c r="N160">
        <f>_xlfn.XLOOKUP(order_details[[#This Row],[OrderID]],orders[OrderID],orders[year])</f>
        <v>1994</v>
      </c>
      <c r="P160" s="13" t="str">
        <f>_xlfn.XLOOKUP(order_details[[#This Row],[CustomerID]],orders[CustomerID],orders[ShipCity])</f>
        <v>Madrid</v>
      </c>
      <c r="Q160" s="13" t="str">
        <f>_xlfn.XLOOKUP(order_details[[#This Row],[CustomerID]],orders[CustomerID],orders[ShipCountry])</f>
        <v>Spain</v>
      </c>
      <c r="R160" s="13">
        <f>order_details[[#This Row],[UnitPrice]]*order_details[[#This Row],[Quantity]]*(1-order_details[[#This Row],[Discount]])</f>
        <v>29.5</v>
      </c>
    </row>
    <row r="161" spans="1:18" x14ac:dyDescent="0.3">
      <c r="A161">
        <v>10307</v>
      </c>
      <c r="B161">
        <v>62</v>
      </c>
      <c r="C161">
        <v>39.4</v>
      </c>
      <c r="D161">
        <v>10</v>
      </c>
      <c r="E161">
        <v>0</v>
      </c>
      <c r="F161">
        <f>order_details[[#This Row],[UnitPrice]]*order_details[[#This Row],[Quantity]]*(1-order_details[[#This Row],[Discount]])</f>
        <v>394</v>
      </c>
      <c r="G161" t="str">
        <f>_xlfn.XLOOKUP(order_details[[#This Row],[OrderID]],orders[OrderID],orders[CustomerID])</f>
        <v>LONEP</v>
      </c>
      <c r="H161" t="str">
        <f>_xlfn.XLOOKUP(order_details[[#This Row],[CustomerID]],orders[CustomerID],orders[ShipCountry])</f>
        <v>USA</v>
      </c>
      <c r="I161" t="str">
        <f>_xlfn.XLOOKUP(order_details[[#This Row],[CustomerID]],orders[CustomerID],orders[ShipCity])</f>
        <v>Portland</v>
      </c>
      <c r="J161">
        <f>_xlfn.XLOOKUP(order_details[[#This Row],[ProductID]],products[ProductID],products[CategoryID])</f>
        <v>3</v>
      </c>
      <c r="K161" t="str">
        <f>_xlfn.XLOOKUP(order_details[[#This Row],[CategoryID]],categories[CategoryID],categories[CategoryName])</f>
        <v>Confections</v>
      </c>
      <c r="L161" t="str">
        <f>_xlfn.XLOOKUP(order_details[[#This Row],[OrderID]],orders[OrderID],orders[month])</f>
        <v>Oct</v>
      </c>
      <c r="M161">
        <f>_xlfn.XLOOKUP(order_details[[#This Row],[OrderID]],orders[OrderID],orders[month number])</f>
        <v>10</v>
      </c>
      <c r="N161">
        <f>_xlfn.XLOOKUP(order_details[[#This Row],[OrderID]],orders[OrderID],orders[year])</f>
        <v>1994</v>
      </c>
      <c r="P161" s="14" t="str">
        <f>_xlfn.XLOOKUP(order_details[[#This Row],[CustomerID]],orders[CustomerID],orders[ShipCity])</f>
        <v>Portland</v>
      </c>
      <c r="Q161" s="14" t="str">
        <f>_xlfn.XLOOKUP(order_details[[#This Row],[CustomerID]],orders[CustomerID],orders[ShipCountry])</f>
        <v>USA</v>
      </c>
      <c r="R161" s="14">
        <f>order_details[[#This Row],[UnitPrice]]*order_details[[#This Row],[Quantity]]*(1-order_details[[#This Row],[Discount]])</f>
        <v>394</v>
      </c>
    </row>
    <row r="162" spans="1:18" x14ac:dyDescent="0.3">
      <c r="A162">
        <v>10307</v>
      </c>
      <c r="B162">
        <v>68</v>
      </c>
      <c r="C162">
        <v>10</v>
      </c>
      <c r="D162">
        <v>3</v>
      </c>
      <c r="E162">
        <v>0</v>
      </c>
      <c r="F162">
        <f>order_details[[#This Row],[UnitPrice]]*order_details[[#This Row],[Quantity]]*(1-order_details[[#This Row],[Discount]])</f>
        <v>30</v>
      </c>
      <c r="G162" t="str">
        <f>_xlfn.XLOOKUP(order_details[[#This Row],[OrderID]],orders[OrderID],orders[CustomerID])</f>
        <v>LONEP</v>
      </c>
      <c r="H162" t="str">
        <f>_xlfn.XLOOKUP(order_details[[#This Row],[CustomerID]],orders[CustomerID],orders[ShipCountry])</f>
        <v>USA</v>
      </c>
      <c r="I162" t="str">
        <f>_xlfn.XLOOKUP(order_details[[#This Row],[CustomerID]],orders[CustomerID],orders[ShipCity])</f>
        <v>Portland</v>
      </c>
      <c r="J162">
        <f>_xlfn.XLOOKUP(order_details[[#This Row],[ProductID]],products[ProductID],products[CategoryID])</f>
        <v>3</v>
      </c>
      <c r="K162" t="str">
        <f>_xlfn.XLOOKUP(order_details[[#This Row],[CategoryID]],categories[CategoryID],categories[CategoryName])</f>
        <v>Confections</v>
      </c>
      <c r="L162" t="str">
        <f>_xlfn.XLOOKUP(order_details[[#This Row],[OrderID]],orders[OrderID],orders[month])</f>
        <v>Oct</v>
      </c>
      <c r="M162">
        <f>_xlfn.XLOOKUP(order_details[[#This Row],[OrderID]],orders[OrderID],orders[month number])</f>
        <v>10</v>
      </c>
      <c r="N162">
        <f>_xlfn.XLOOKUP(order_details[[#This Row],[OrderID]],orders[OrderID],orders[year])</f>
        <v>1994</v>
      </c>
      <c r="P162" s="13" t="str">
        <f>_xlfn.XLOOKUP(order_details[[#This Row],[CustomerID]],orders[CustomerID],orders[ShipCity])</f>
        <v>Portland</v>
      </c>
      <c r="Q162" s="13" t="str">
        <f>_xlfn.XLOOKUP(order_details[[#This Row],[CustomerID]],orders[CustomerID],orders[ShipCountry])</f>
        <v>USA</v>
      </c>
      <c r="R162" s="13">
        <f>order_details[[#This Row],[UnitPrice]]*order_details[[#This Row],[Quantity]]*(1-order_details[[#This Row],[Discount]])</f>
        <v>30</v>
      </c>
    </row>
    <row r="163" spans="1:18" x14ac:dyDescent="0.3">
      <c r="A163">
        <v>10308</v>
      </c>
      <c r="B163">
        <v>69</v>
      </c>
      <c r="C163">
        <v>28.8</v>
      </c>
      <c r="D163">
        <v>1</v>
      </c>
      <c r="E163">
        <v>0</v>
      </c>
      <c r="F163">
        <f>order_details[[#This Row],[UnitPrice]]*order_details[[#This Row],[Quantity]]*(1-order_details[[#This Row],[Discount]])</f>
        <v>28.8</v>
      </c>
      <c r="G163" t="str">
        <f>_xlfn.XLOOKUP(order_details[[#This Row],[OrderID]],orders[OrderID],orders[CustomerID])</f>
        <v>ANATR</v>
      </c>
      <c r="H163" t="str">
        <f>_xlfn.XLOOKUP(order_details[[#This Row],[CustomerID]],orders[CustomerID],orders[ShipCountry])</f>
        <v>Mexico</v>
      </c>
      <c r="I163" t="str">
        <f>_xlfn.XLOOKUP(order_details[[#This Row],[CustomerID]],orders[CustomerID],orders[ShipCity])</f>
        <v>México D.F.</v>
      </c>
      <c r="J163">
        <f>_xlfn.XLOOKUP(order_details[[#This Row],[ProductID]],products[ProductID],products[CategoryID])</f>
        <v>4</v>
      </c>
      <c r="K163" t="str">
        <f>_xlfn.XLOOKUP(order_details[[#This Row],[CategoryID]],categories[CategoryID],categories[CategoryName])</f>
        <v>Dairy Products</v>
      </c>
      <c r="L163" t="str">
        <f>_xlfn.XLOOKUP(order_details[[#This Row],[OrderID]],orders[OrderID],orders[month])</f>
        <v>Oct</v>
      </c>
      <c r="M163">
        <f>_xlfn.XLOOKUP(order_details[[#This Row],[OrderID]],orders[OrderID],orders[month number])</f>
        <v>10</v>
      </c>
      <c r="N163">
        <f>_xlfn.XLOOKUP(order_details[[#This Row],[OrderID]],orders[OrderID],orders[year])</f>
        <v>1994</v>
      </c>
      <c r="P163" s="14" t="str">
        <f>_xlfn.XLOOKUP(order_details[[#This Row],[CustomerID]],orders[CustomerID],orders[ShipCity])</f>
        <v>México D.F.</v>
      </c>
      <c r="Q163" s="14" t="str">
        <f>_xlfn.XLOOKUP(order_details[[#This Row],[CustomerID]],orders[CustomerID],orders[ShipCountry])</f>
        <v>Mexico</v>
      </c>
      <c r="R163" s="14">
        <f>order_details[[#This Row],[UnitPrice]]*order_details[[#This Row],[Quantity]]*(1-order_details[[#This Row],[Discount]])</f>
        <v>28.8</v>
      </c>
    </row>
    <row r="164" spans="1:18" x14ac:dyDescent="0.3">
      <c r="A164">
        <v>10308</v>
      </c>
      <c r="B164">
        <v>70</v>
      </c>
      <c r="C164">
        <v>12</v>
      </c>
      <c r="D164">
        <v>5</v>
      </c>
      <c r="E164">
        <v>0</v>
      </c>
      <c r="F164">
        <f>order_details[[#This Row],[UnitPrice]]*order_details[[#This Row],[Quantity]]*(1-order_details[[#This Row],[Discount]])</f>
        <v>60</v>
      </c>
      <c r="G164" t="str">
        <f>_xlfn.XLOOKUP(order_details[[#This Row],[OrderID]],orders[OrderID],orders[CustomerID])</f>
        <v>ANATR</v>
      </c>
      <c r="H164" t="str">
        <f>_xlfn.XLOOKUP(order_details[[#This Row],[CustomerID]],orders[CustomerID],orders[ShipCountry])</f>
        <v>Mexico</v>
      </c>
      <c r="I164" t="str">
        <f>_xlfn.XLOOKUP(order_details[[#This Row],[CustomerID]],orders[CustomerID],orders[ShipCity])</f>
        <v>México D.F.</v>
      </c>
      <c r="J164">
        <f>_xlfn.XLOOKUP(order_details[[#This Row],[ProductID]],products[ProductID],products[CategoryID])</f>
        <v>1</v>
      </c>
      <c r="K164" t="str">
        <f>_xlfn.XLOOKUP(order_details[[#This Row],[CategoryID]],categories[CategoryID],categories[CategoryName])</f>
        <v>Beverages</v>
      </c>
      <c r="L164" t="str">
        <f>_xlfn.XLOOKUP(order_details[[#This Row],[OrderID]],orders[OrderID],orders[month])</f>
        <v>Oct</v>
      </c>
      <c r="M164">
        <f>_xlfn.XLOOKUP(order_details[[#This Row],[OrderID]],orders[OrderID],orders[month number])</f>
        <v>10</v>
      </c>
      <c r="N164">
        <f>_xlfn.XLOOKUP(order_details[[#This Row],[OrderID]],orders[OrderID],orders[year])</f>
        <v>1994</v>
      </c>
      <c r="P164" s="13" t="str">
        <f>_xlfn.XLOOKUP(order_details[[#This Row],[CustomerID]],orders[CustomerID],orders[ShipCity])</f>
        <v>México D.F.</v>
      </c>
      <c r="Q164" s="13" t="str">
        <f>_xlfn.XLOOKUP(order_details[[#This Row],[CustomerID]],orders[CustomerID],orders[ShipCountry])</f>
        <v>Mexico</v>
      </c>
      <c r="R164" s="13">
        <f>order_details[[#This Row],[UnitPrice]]*order_details[[#This Row],[Quantity]]*(1-order_details[[#This Row],[Discount]])</f>
        <v>60</v>
      </c>
    </row>
    <row r="165" spans="1:18" x14ac:dyDescent="0.3">
      <c r="A165">
        <v>10309</v>
      </c>
      <c r="B165">
        <v>4</v>
      </c>
      <c r="C165">
        <v>17.600000000000001</v>
      </c>
      <c r="D165">
        <v>20</v>
      </c>
      <c r="E165">
        <v>0</v>
      </c>
      <c r="F165">
        <f>order_details[[#This Row],[UnitPrice]]*order_details[[#This Row],[Quantity]]*(1-order_details[[#This Row],[Discount]])</f>
        <v>352</v>
      </c>
      <c r="G165" t="str">
        <f>_xlfn.XLOOKUP(order_details[[#This Row],[OrderID]],orders[OrderID],orders[CustomerID])</f>
        <v>HUNGO</v>
      </c>
      <c r="H165" t="str">
        <f>_xlfn.XLOOKUP(order_details[[#This Row],[CustomerID]],orders[CustomerID],orders[ShipCountry])</f>
        <v>Ireland</v>
      </c>
      <c r="I165" t="str">
        <f>_xlfn.XLOOKUP(order_details[[#This Row],[CustomerID]],orders[CustomerID],orders[ShipCity])</f>
        <v>Cork</v>
      </c>
      <c r="J165">
        <f>_xlfn.XLOOKUP(order_details[[#This Row],[ProductID]],products[ProductID],products[CategoryID])</f>
        <v>2</v>
      </c>
      <c r="K165" t="str">
        <f>_xlfn.XLOOKUP(order_details[[#This Row],[CategoryID]],categories[CategoryID],categories[CategoryName])</f>
        <v>Condiments</v>
      </c>
      <c r="L165" t="str">
        <f>_xlfn.XLOOKUP(order_details[[#This Row],[OrderID]],orders[OrderID],orders[month])</f>
        <v>Oct</v>
      </c>
      <c r="M165">
        <f>_xlfn.XLOOKUP(order_details[[#This Row],[OrderID]],orders[OrderID],orders[month number])</f>
        <v>10</v>
      </c>
      <c r="N165">
        <f>_xlfn.XLOOKUP(order_details[[#This Row],[OrderID]],orders[OrderID],orders[year])</f>
        <v>1994</v>
      </c>
      <c r="P165" s="14" t="str">
        <f>_xlfn.XLOOKUP(order_details[[#This Row],[CustomerID]],orders[CustomerID],orders[ShipCity])</f>
        <v>Cork</v>
      </c>
      <c r="Q165" s="14" t="str">
        <f>_xlfn.XLOOKUP(order_details[[#This Row],[CustomerID]],orders[CustomerID],orders[ShipCountry])</f>
        <v>Ireland</v>
      </c>
      <c r="R165" s="14">
        <f>order_details[[#This Row],[UnitPrice]]*order_details[[#This Row],[Quantity]]*(1-order_details[[#This Row],[Discount]])</f>
        <v>352</v>
      </c>
    </row>
    <row r="166" spans="1:18" x14ac:dyDescent="0.3">
      <c r="A166">
        <v>10309</v>
      </c>
      <c r="B166">
        <v>6</v>
      </c>
      <c r="C166">
        <v>20</v>
      </c>
      <c r="D166">
        <v>30</v>
      </c>
      <c r="E166">
        <v>0</v>
      </c>
      <c r="F166">
        <f>order_details[[#This Row],[UnitPrice]]*order_details[[#This Row],[Quantity]]*(1-order_details[[#This Row],[Discount]])</f>
        <v>600</v>
      </c>
      <c r="G166" t="str">
        <f>_xlfn.XLOOKUP(order_details[[#This Row],[OrderID]],orders[OrderID],orders[CustomerID])</f>
        <v>HUNGO</v>
      </c>
      <c r="H166" t="str">
        <f>_xlfn.XLOOKUP(order_details[[#This Row],[CustomerID]],orders[CustomerID],orders[ShipCountry])</f>
        <v>Ireland</v>
      </c>
      <c r="I166" t="str">
        <f>_xlfn.XLOOKUP(order_details[[#This Row],[CustomerID]],orders[CustomerID],orders[ShipCity])</f>
        <v>Cork</v>
      </c>
      <c r="J166">
        <f>_xlfn.XLOOKUP(order_details[[#This Row],[ProductID]],products[ProductID],products[CategoryID])</f>
        <v>2</v>
      </c>
      <c r="K166" t="str">
        <f>_xlfn.XLOOKUP(order_details[[#This Row],[CategoryID]],categories[CategoryID],categories[CategoryName])</f>
        <v>Condiments</v>
      </c>
      <c r="L166" t="str">
        <f>_xlfn.XLOOKUP(order_details[[#This Row],[OrderID]],orders[OrderID],orders[month])</f>
        <v>Oct</v>
      </c>
      <c r="M166">
        <f>_xlfn.XLOOKUP(order_details[[#This Row],[OrderID]],orders[OrderID],orders[month number])</f>
        <v>10</v>
      </c>
      <c r="N166">
        <f>_xlfn.XLOOKUP(order_details[[#This Row],[OrderID]],orders[OrderID],orders[year])</f>
        <v>1994</v>
      </c>
      <c r="P166" s="13" t="str">
        <f>_xlfn.XLOOKUP(order_details[[#This Row],[CustomerID]],orders[CustomerID],orders[ShipCity])</f>
        <v>Cork</v>
      </c>
      <c r="Q166" s="13" t="str">
        <f>_xlfn.XLOOKUP(order_details[[#This Row],[CustomerID]],orders[CustomerID],orders[ShipCountry])</f>
        <v>Ireland</v>
      </c>
      <c r="R166" s="13">
        <f>order_details[[#This Row],[UnitPrice]]*order_details[[#This Row],[Quantity]]*(1-order_details[[#This Row],[Discount]])</f>
        <v>600</v>
      </c>
    </row>
    <row r="167" spans="1:18" x14ac:dyDescent="0.3">
      <c r="A167">
        <v>10309</v>
      </c>
      <c r="B167">
        <v>42</v>
      </c>
      <c r="C167">
        <v>11.2</v>
      </c>
      <c r="D167">
        <v>2</v>
      </c>
      <c r="E167">
        <v>0</v>
      </c>
      <c r="F167">
        <f>order_details[[#This Row],[UnitPrice]]*order_details[[#This Row],[Quantity]]*(1-order_details[[#This Row],[Discount]])</f>
        <v>22.4</v>
      </c>
      <c r="G167" t="str">
        <f>_xlfn.XLOOKUP(order_details[[#This Row],[OrderID]],orders[OrderID],orders[CustomerID])</f>
        <v>HUNGO</v>
      </c>
      <c r="H167" t="str">
        <f>_xlfn.XLOOKUP(order_details[[#This Row],[CustomerID]],orders[CustomerID],orders[ShipCountry])</f>
        <v>Ireland</v>
      </c>
      <c r="I167" t="str">
        <f>_xlfn.XLOOKUP(order_details[[#This Row],[CustomerID]],orders[CustomerID],orders[ShipCity])</f>
        <v>Cork</v>
      </c>
      <c r="J167">
        <f>_xlfn.XLOOKUP(order_details[[#This Row],[ProductID]],products[ProductID],products[CategoryID])</f>
        <v>5</v>
      </c>
      <c r="K167" t="str">
        <f>_xlfn.XLOOKUP(order_details[[#This Row],[CategoryID]],categories[CategoryID],categories[CategoryName])</f>
        <v>Grains/Cereals</v>
      </c>
      <c r="L167" t="str">
        <f>_xlfn.XLOOKUP(order_details[[#This Row],[OrderID]],orders[OrderID],orders[month])</f>
        <v>Oct</v>
      </c>
      <c r="M167">
        <f>_xlfn.XLOOKUP(order_details[[#This Row],[OrderID]],orders[OrderID],orders[month number])</f>
        <v>10</v>
      </c>
      <c r="N167">
        <f>_xlfn.XLOOKUP(order_details[[#This Row],[OrderID]],orders[OrderID],orders[year])</f>
        <v>1994</v>
      </c>
      <c r="P167" s="14" t="str">
        <f>_xlfn.XLOOKUP(order_details[[#This Row],[CustomerID]],orders[CustomerID],orders[ShipCity])</f>
        <v>Cork</v>
      </c>
      <c r="Q167" s="14" t="str">
        <f>_xlfn.XLOOKUP(order_details[[#This Row],[CustomerID]],orders[CustomerID],orders[ShipCountry])</f>
        <v>Ireland</v>
      </c>
      <c r="R167" s="14">
        <f>order_details[[#This Row],[UnitPrice]]*order_details[[#This Row],[Quantity]]*(1-order_details[[#This Row],[Discount]])</f>
        <v>22.4</v>
      </c>
    </row>
    <row r="168" spans="1:18" x14ac:dyDescent="0.3">
      <c r="A168">
        <v>10309</v>
      </c>
      <c r="B168">
        <v>43</v>
      </c>
      <c r="C168">
        <v>36.799999999999997</v>
      </c>
      <c r="D168">
        <v>20</v>
      </c>
      <c r="E168">
        <v>0</v>
      </c>
      <c r="F168">
        <f>order_details[[#This Row],[UnitPrice]]*order_details[[#This Row],[Quantity]]*(1-order_details[[#This Row],[Discount]])</f>
        <v>736</v>
      </c>
      <c r="G168" t="str">
        <f>_xlfn.XLOOKUP(order_details[[#This Row],[OrderID]],orders[OrderID],orders[CustomerID])</f>
        <v>HUNGO</v>
      </c>
      <c r="H168" t="str">
        <f>_xlfn.XLOOKUP(order_details[[#This Row],[CustomerID]],orders[CustomerID],orders[ShipCountry])</f>
        <v>Ireland</v>
      </c>
      <c r="I168" t="str">
        <f>_xlfn.XLOOKUP(order_details[[#This Row],[CustomerID]],orders[CustomerID],orders[ShipCity])</f>
        <v>Cork</v>
      </c>
      <c r="J168">
        <f>_xlfn.XLOOKUP(order_details[[#This Row],[ProductID]],products[ProductID],products[CategoryID])</f>
        <v>1</v>
      </c>
      <c r="K168" t="str">
        <f>_xlfn.XLOOKUP(order_details[[#This Row],[CategoryID]],categories[CategoryID],categories[CategoryName])</f>
        <v>Beverages</v>
      </c>
      <c r="L168" t="str">
        <f>_xlfn.XLOOKUP(order_details[[#This Row],[OrderID]],orders[OrderID],orders[month])</f>
        <v>Oct</v>
      </c>
      <c r="M168">
        <f>_xlfn.XLOOKUP(order_details[[#This Row],[OrderID]],orders[OrderID],orders[month number])</f>
        <v>10</v>
      </c>
      <c r="N168">
        <f>_xlfn.XLOOKUP(order_details[[#This Row],[OrderID]],orders[OrderID],orders[year])</f>
        <v>1994</v>
      </c>
      <c r="P168" s="13" t="str">
        <f>_xlfn.XLOOKUP(order_details[[#This Row],[CustomerID]],orders[CustomerID],orders[ShipCity])</f>
        <v>Cork</v>
      </c>
      <c r="Q168" s="13" t="str">
        <f>_xlfn.XLOOKUP(order_details[[#This Row],[CustomerID]],orders[CustomerID],orders[ShipCountry])</f>
        <v>Ireland</v>
      </c>
      <c r="R168" s="13">
        <f>order_details[[#This Row],[UnitPrice]]*order_details[[#This Row],[Quantity]]*(1-order_details[[#This Row],[Discount]])</f>
        <v>736</v>
      </c>
    </row>
    <row r="169" spans="1:18" x14ac:dyDescent="0.3">
      <c r="A169">
        <v>10309</v>
      </c>
      <c r="B169">
        <v>71</v>
      </c>
      <c r="C169">
        <v>17.2</v>
      </c>
      <c r="D169">
        <v>3</v>
      </c>
      <c r="E169">
        <v>0</v>
      </c>
      <c r="F169">
        <f>order_details[[#This Row],[UnitPrice]]*order_details[[#This Row],[Quantity]]*(1-order_details[[#This Row],[Discount]])</f>
        <v>51.599999999999994</v>
      </c>
      <c r="G169" t="str">
        <f>_xlfn.XLOOKUP(order_details[[#This Row],[OrderID]],orders[OrderID],orders[CustomerID])</f>
        <v>HUNGO</v>
      </c>
      <c r="H169" t="str">
        <f>_xlfn.XLOOKUP(order_details[[#This Row],[CustomerID]],orders[CustomerID],orders[ShipCountry])</f>
        <v>Ireland</v>
      </c>
      <c r="I169" t="str">
        <f>_xlfn.XLOOKUP(order_details[[#This Row],[CustomerID]],orders[CustomerID],orders[ShipCity])</f>
        <v>Cork</v>
      </c>
      <c r="J169">
        <f>_xlfn.XLOOKUP(order_details[[#This Row],[ProductID]],products[ProductID],products[CategoryID])</f>
        <v>4</v>
      </c>
      <c r="K169" t="str">
        <f>_xlfn.XLOOKUP(order_details[[#This Row],[CategoryID]],categories[CategoryID],categories[CategoryName])</f>
        <v>Dairy Products</v>
      </c>
      <c r="L169" t="str">
        <f>_xlfn.XLOOKUP(order_details[[#This Row],[OrderID]],orders[OrderID],orders[month])</f>
        <v>Oct</v>
      </c>
      <c r="M169">
        <f>_xlfn.XLOOKUP(order_details[[#This Row],[OrderID]],orders[OrderID],orders[month number])</f>
        <v>10</v>
      </c>
      <c r="N169">
        <f>_xlfn.XLOOKUP(order_details[[#This Row],[OrderID]],orders[OrderID],orders[year])</f>
        <v>1994</v>
      </c>
      <c r="P169" s="14" t="str">
        <f>_xlfn.XLOOKUP(order_details[[#This Row],[CustomerID]],orders[CustomerID],orders[ShipCity])</f>
        <v>Cork</v>
      </c>
      <c r="Q169" s="14" t="str">
        <f>_xlfn.XLOOKUP(order_details[[#This Row],[CustomerID]],orders[CustomerID],orders[ShipCountry])</f>
        <v>Ireland</v>
      </c>
      <c r="R169" s="14">
        <f>order_details[[#This Row],[UnitPrice]]*order_details[[#This Row],[Quantity]]*(1-order_details[[#This Row],[Discount]])</f>
        <v>51.599999999999994</v>
      </c>
    </row>
    <row r="170" spans="1:18" x14ac:dyDescent="0.3">
      <c r="A170">
        <v>10310</v>
      </c>
      <c r="B170">
        <v>16</v>
      </c>
      <c r="C170">
        <v>13.9</v>
      </c>
      <c r="D170">
        <v>10</v>
      </c>
      <c r="E170">
        <v>0</v>
      </c>
      <c r="F170">
        <f>order_details[[#This Row],[UnitPrice]]*order_details[[#This Row],[Quantity]]*(1-order_details[[#This Row],[Discount]])</f>
        <v>139</v>
      </c>
      <c r="G170" t="str">
        <f>_xlfn.XLOOKUP(order_details[[#This Row],[OrderID]],orders[OrderID],orders[CustomerID])</f>
        <v>THEBI</v>
      </c>
      <c r="H170" t="str">
        <f>_xlfn.XLOOKUP(order_details[[#This Row],[CustomerID]],orders[CustomerID],orders[ShipCountry])</f>
        <v>USA</v>
      </c>
      <c r="I170" t="str">
        <f>_xlfn.XLOOKUP(order_details[[#This Row],[CustomerID]],orders[CustomerID],orders[ShipCity])</f>
        <v>Portland</v>
      </c>
      <c r="J170">
        <f>_xlfn.XLOOKUP(order_details[[#This Row],[ProductID]],products[ProductID],products[CategoryID])</f>
        <v>3</v>
      </c>
      <c r="K170" t="str">
        <f>_xlfn.XLOOKUP(order_details[[#This Row],[CategoryID]],categories[CategoryID],categories[CategoryName])</f>
        <v>Confections</v>
      </c>
      <c r="L170" t="str">
        <f>_xlfn.XLOOKUP(order_details[[#This Row],[OrderID]],orders[OrderID],orders[month])</f>
        <v>Oct</v>
      </c>
      <c r="M170">
        <f>_xlfn.XLOOKUP(order_details[[#This Row],[OrderID]],orders[OrderID],orders[month number])</f>
        <v>10</v>
      </c>
      <c r="N170">
        <f>_xlfn.XLOOKUP(order_details[[#This Row],[OrderID]],orders[OrderID],orders[year])</f>
        <v>1994</v>
      </c>
      <c r="P170" s="13" t="str">
        <f>_xlfn.XLOOKUP(order_details[[#This Row],[CustomerID]],orders[CustomerID],orders[ShipCity])</f>
        <v>Portland</v>
      </c>
      <c r="Q170" s="13" t="str">
        <f>_xlfn.XLOOKUP(order_details[[#This Row],[CustomerID]],orders[CustomerID],orders[ShipCountry])</f>
        <v>USA</v>
      </c>
      <c r="R170" s="13">
        <f>order_details[[#This Row],[UnitPrice]]*order_details[[#This Row],[Quantity]]*(1-order_details[[#This Row],[Discount]])</f>
        <v>139</v>
      </c>
    </row>
    <row r="171" spans="1:18" x14ac:dyDescent="0.3">
      <c r="A171">
        <v>10310</v>
      </c>
      <c r="B171">
        <v>62</v>
      </c>
      <c r="C171">
        <v>39.4</v>
      </c>
      <c r="D171">
        <v>5</v>
      </c>
      <c r="E171">
        <v>0</v>
      </c>
      <c r="F171">
        <f>order_details[[#This Row],[UnitPrice]]*order_details[[#This Row],[Quantity]]*(1-order_details[[#This Row],[Discount]])</f>
        <v>197</v>
      </c>
      <c r="G171" t="str">
        <f>_xlfn.XLOOKUP(order_details[[#This Row],[OrderID]],orders[OrderID],orders[CustomerID])</f>
        <v>THEBI</v>
      </c>
      <c r="H171" t="str">
        <f>_xlfn.XLOOKUP(order_details[[#This Row],[CustomerID]],orders[CustomerID],orders[ShipCountry])</f>
        <v>USA</v>
      </c>
      <c r="I171" t="str">
        <f>_xlfn.XLOOKUP(order_details[[#This Row],[CustomerID]],orders[CustomerID],orders[ShipCity])</f>
        <v>Portland</v>
      </c>
      <c r="J171">
        <f>_xlfn.XLOOKUP(order_details[[#This Row],[ProductID]],products[ProductID],products[CategoryID])</f>
        <v>3</v>
      </c>
      <c r="K171" t="str">
        <f>_xlfn.XLOOKUP(order_details[[#This Row],[CategoryID]],categories[CategoryID],categories[CategoryName])</f>
        <v>Confections</v>
      </c>
      <c r="L171" t="str">
        <f>_xlfn.XLOOKUP(order_details[[#This Row],[OrderID]],orders[OrderID],orders[month])</f>
        <v>Oct</v>
      </c>
      <c r="M171">
        <f>_xlfn.XLOOKUP(order_details[[#This Row],[OrderID]],orders[OrderID],orders[month number])</f>
        <v>10</v>
      </c>
      <c r="N171">
        <f>_xlfn.XLOOKUP(order_details[[#This Row],[OrderID]],orders[OrderID],orders[year])</f>
        <v>1994</v>
      </c>
      <c r="P171" s="14" t="str">
        <f>_xlfn.XLOOKUP(order_details[[#This Row],[CustomerID]],orders[CustomerID],orders[ShipCity])</f>
        <v>Portland</v>
      </c>
      <c r="Q171" s="14" t="str">
        <f>_xlfn.XLOOKUP(order_details[[#This Row],[CustomerID]],orders[CustomerID],orders[ShipCountry])</f>
        <v>USA</v>
      </c>
      <c r="R171" s="14">
        <f>order_details[[#This Row],[UnitPrice]]*order_details[[#This Row],[Quantity]]*(1-order_details[[#This Row],[Discount]])</f>
        <v>197</v>
      </c>
    </row>
    <row r="172" spans="1:18" x14ac:dyDescent="0.3">
      <c r="A172">
        <v>10311</v>
      </c>
      <c r="B172">
        <v>42</v>
      </c>
      <c r="C172">
        <v>11.2</v>
      </c>
      <c r="D172">
        <v>6</v>
      </c>
      <c r="E172">
        <v>0</v>
      </c>
      <c r="F172">
        <f>order_details[[#This Row],[UnitPrice]]*order_details[[#This Row],[Quantity]]*(1-order_details[[#This Row],[Discount]])</f>
        <v>67.199999999999989</v>
      </c>
      <c r="G172" t="str">
        <f>_xlfn.XLOOKUP(order_details[[#This Row],[OrderID]],orders[OrderID],orders[CustomerID])</f>
        <v>DUMON</v>
      </c>
      <c r="H172" t="str">
        <f>_xlfn.XLOOKUP(order_details[[#This Row],[CustomerID]],orders[CustomerID],orders[ShipCountry])</f>
        <v>France</v>
      </c>
      <c r="I172" t="str">
        <f>_xlfn.XLOOKUP(order_details[[#This Row],[CustomerID]],orders[CustomerID],orders[ShipCity])</f>
        <v>Nantes</v>
      </c>
      <c r="J172">
        <f>_xlfn.XLOOKUP(order_details[[#This Row],[ProductID]],products[ProductID],products[CategoryID])</f>
        <v>5</v>
      </c>
      <c r="K172" t="str">
        <f>_xlfn.XLOOKUP(order_details[[#This Row],[CategoryID]],categories[CategoryID],categories[CategoryName])</f>
        <v>Grains/Cereals</v>
      </c>
      <c r="L172" t="str">
        <f>_xlfn.XLOOKUP(order_details[[#This Row],[OrderID]],orders[OrderID],orders[month])</f>
        <v>Oct</v>
      </c>
      <c r="M172">
        <f>_xlfn.XLOOKUP(order_details[[#This Row],[OrderID]],orders[OrderID],orders[month number])</f>
        <v>10</v>
      </c>
      <c r="N172">
        <f>_xlfn.XLOOKUP(order_details[[#This Row],[OrderID]],orders[OrderID],orders[year])</f>
        <v>1994</v>
      </c>
      <c r="P172" s="13" t="str">
        <f>_xlfn.XLOOKUP(order_details[[#This Row],[CustomerID]],orders[CustomerID],orders[ShipCity])</f>
        <v>Nantes</v>
      </c>
      <c r="Q172" s="13" t="str">
        <f>_xlfn.XLOOKUP(order_details[[#This Row],[CustomerID]],orders[CustomerID],orders[ShipCountry])</f>
        <v>France</v>
      </c>
      <c r="R172" s="13">
        <f>order_details[[#This Row],[UnitPrice]]*order_details[[#This Row],[Quantity]]*(1-order_details[[#This Row],[Discount]])</f>
        <v>67.199999999999989</v>
      </c>
    </row>
    <row r="173" spans="1:18" x14ac:dyDescent="0.3">
      <c r="A173">
        <v>10311</v>
      </c>
      <c r="B173">
        <v>69</v>
      </c>
      <c r="C173">
        <v>28.8</v>
      </c>
      <c r="D173">
        <v>7</v>
      </c>
      <c r="E173">
        <v>0</v>
      </c>
      <c r="F173">
        <f>order_details[[#This Row],[UnitPrice]]*order_details[[#This Row],[Quantity]]*(1-order_details[[#This Row],[Discount]])</f>
        <v>201.6</v>
      </c>
      <c r="G173" t="str">
        <f>_xlfn.XLOOKUP(order_details[[#This Row],[OrderID]],orders[OrderID],orders[CustomerID])</f>
        <v>DUMON</v>
      </c>
      <c r="H173" t="str">
        <f>_xlfn.XLOOKUP(order_details[[#This Row],[CustomerID]],orders[CustomerID],orders[ShipCountry])</f>
        <v>France</v>
      </c>
      <c r="I173" t="str">
        <f>_xlfn.XLOOKUP(order_details[[#This Row],[CustomerID]],orders[CustomerID],orders[ShipCity])</f>
        <v>Nantes</v>
      </c>
      <c r="J173">
        <f>_xlfn.XLOOKUP(order_details[[#This Row],[ProductID]],products[ProductID],products[CategoryID])</f>
        <v>4</v>
      </c>
      <c r="K173" t="str">
        <f>_xlfn.XLOOKUP(order_details[[#This Row],[CategoryID]],categories[CategoryID],categories[CategoryName])</f>
        <v>Dairy Products</v>
      </c>
      <c r="L173" t="str">
        <f>_xlfn.XLOOKUP(order_details[[#This Row],[OrderID]],orders[OrderID],orders[month])</f>
        <v>Oct</v>
      </c>
      <c r="M173">
        <f>_xlfn.XLOOKUP(order_details[[#This Row],[OrderID]],orders[OrderID],orders[month number])</f>
        <v>10</v>
      </c>
      <c r="N173">
        <f>_xlfn.XLOOKUP(order_details[[#This Row],[OrderID]],orders[OrderID],orders[year])</f>
        <v>1994</v>
      </c>
      <c r="P173" s="14" t="str">
        <f>_xlfn.XLOOKUP(order_details[[#This Row],[CustomerID]],orders[CustomerID],orders[ShipCity])</f>
        <v>Nantes</v>
      </c>
      <c r="Q173" s="14" t="str">
        <f>_xlfn.XLOOKUP(order_details[[#This Row],[CustomerID]],orders[CustomerID],orders[ShipCountry])</f>
        <v>France</v>
      </c>
      <c r="R173" s="14">
        <f>order_details[[#This Row],[UnitPrice]]*order_details[[#This Row],[Quantity]]*(1-order_details[[#This Row],[Discount]])</f>
        <v>201.6</v>
      </c>
    </row>
    <row r="174" spans="1:18" x14ac:dyDescent="0.3">
      <c r="A174">
        <v>10312</v>
      </c>
      <c r="B174">
        <v>28</v>
      </c>
      <c r="C174">
        <v>36.4</v>
      </c>
      <c r="D174">
        <v>4</v>
      </c>
      <c r="E174">
        <v>0</v>
      </c>
      <c r="F174">
        <f>order_details[[#This Row],[UnitPrice]]*order_details[[#This Row],[Quantity]]*(1-order_details[[#This Row],[Discount]])</f>
        <v>145.6</v>
      </c>
      <c r="G174" t="str">
        <f>_xlfn.XLOOKUP(order_details[[#This Row],[OrderID]],orders[OrderID],orders[CustomerID])</f>
        <v>WANDK</v>
      </c>
      <c r="H174" t="str">
        <f>_xlfn.XLOOKUP(order_details[[#This Row],[CustomerID]],orders[CustomerID],orders[ShipCountry])</f>
        <v>Germany</v>
      </c>
      <c r="I174" t="str">
        <f>_xlfn.XLOOKUP(order_details[[#This Row],[CustomerID]],orders[CustomerID],orders[ShipCity])</f>
        <v>Stuttgart</v>
      </c>
      <c r="J174">
        <f>_xlfn.XLOOKUP(order_details[[#This Row],[ProductID]],products[ProductID],products[CategoryID])</f>
        <v>7</v>
      </c>
      <c r="K174" t="str">
        <f>_xlfn.XLOOKUP(order_details[[#This Row],[CategoryID]],categories[CategoryID],categories[CategoryName])</f>
        <v>Produce</v>
      </c>
      <c r="L174" t="str">
        <f>_xlfn.XLOOKUP(order_details[[#This Row],[OrderID]],orders[OrderID],orders[month])</f>
        <v>Oct</v>
      </c>
      <c r="M174">
        <f>_xlfn.XLOOKUP(order_details[[#This Row],[OrderID]],orders[OrderID],orders[month number])</f>
        <v>10</v>
      </c>
      <c r="N174">
        <f>_xlfn.XLOOKUP(order_details[[#This Row],[OrderID]],orders[OrderID],orders[year])</f>
        <v>1994</v>
      </c>
      <c r="P174" s="13" t="str">
        <f>_xlfn.XLOOKUP(order_details[[#This Row],[CustomerID]],orders[CustomerID],orders[ShipCity])</f>
        <v>Stuttgart</v>
      </c>
      <c r="Q174" s="13" t="str">
        <f>_xlfn.XLOOKUP(order_details[[#This Row],[CustomerID]],orders[CustomerID],orders[ShipCountry])</f>
        <v>Germany</v>
      </c>
      <c r="R174" s="13">
        <f>order_details[[#This Row],[UnitPrice]]*order_details[[#This Row],[Quantity]]*(1-order_details[[#This Row],[Discount]])</f>
        <v>145.6</v>
      </c>
    </row>
    <row r="175" spans="1:18" x14ac:dyDescent="0.3">
      <c r="A175">
        <v>10312</v>
      </c>
      <c r="B175">
        <v>43</v>
      </c>
      <c r="C175">
        <v>36.799999999999997</v>
      </c>
      <c r="D175">
        <v>24</v>
      </c>
      <c r="E175">
        <v>0</v>
      </c>
      <c r="F175">
        <f>order_details[[#This Row],[UnitPrice]]*order_details[[#This Row],[Quantity]]*(1-order_details[[#This Row],[Discount]])</f>
        <v>883.19999999999993</v>
      </c>
      <c r="G175" t="str">
        <f>_xlfn.XLOOKUP(order_details[[#This Row],[OrderID]],orders[OrderID],orders[CustomerID])</f>
        <v>WANDK</v>
      </c>
      <c r="H175" t="str">
        <f>_xlfn.XLOOKUP(order_details[[#This Row],[CustomerID]],orders[CustomerID],orders[ShipCountry])</f>
        <v>Germany</v>
      </c>
      <c r="I175" t="str">
        <f>_xlfn.XLOOKUP(order_details[[#This Row],[CustomerID]],orders[CustomerID],orders[ShipCity])</f>
        <v>Stuttgart</v>
      </c>
      <c r="J175">
        <f>_xlfn.XLOOKUP(order_details[[#This Row],[ProductID]],products[ProductID],products[CategoryID])</f>
        <v>1</v>
      </c>
      <c r="K175" t="str">
        <f>_xlfn.XLOOKUP(order_details[[#This Row],[CategoryID]],categories[CategoryID],categories[CategoryName])</f>
        <v>Beverages</v>
      </c>
      <c r="L175" t="str">
        <f>_xlfn.XLOOKUP(order_details[[#This Row],[OrderID]],orders[OrderID],orders[month])</f>
        <v>Oct</v>
      </c>
      <c r="M175">
        <f>_xlfn.XLOOKUP(order_details[[#This Row],[OrderID]],orders[OrderID],orders[month number])</f>
        <v>10</v>
      </c>
      <c r="N175">
        <f>_xlfn.XLOOKUP(order_details[[#This Row],[OrderID]],orders[OrderID],orders[year])</f>
        <v>1994</v>
      </c>
      <c r="P175" s="14" t="str">
        <f>_xlfn.XLOOKUP(order_details[[#This Row],[CustomerID]],orders[CustomerID],orders[ShipCity])</f>
        <v>Stuttgart</v>
      </c>
      <c r="Q175" s="14" t="str">
        <f>_xlfn.XLOOKUP(order_details[[#This Row],[CustomerID]],orders[CustomerID],orders[ShipCountry])</f>
        <v>Germany</v>
      </c>
      <c r="R175" s="14">
        <f>order_details[[#This Row],[UnitPrice]]*order_details[[#This Row],[Quantity]]*(1-order_details[[#This Row],[Discount]])</f>
        <v>883.19999999999993</v>
      </c>
    </row>
    <row r="176" spans="1:18" x14ac:dyDescent="0.3">
      <c r="A176">
        <v>10312</v>
      </c>
      <c r="B176">
        <v>53</v>
      </c>
      <c r="C176">
        <v>26.2</v>
      </c>
      <c r="D176">
        <v>20</v>
      </c>
      <c r="E176">
        <v>0</v>
      </c>
      <c r="F176">
        <f>order_details[[#This Row],[UnitPrice]]*order_details[[#This Row],[Quantity]]*(1-order_details[[#This Row],[Discount]])</f>
        <v>524</v>
      </c>
      <c r="G176" t="str">
        <f>_xlfn.XLOOKUP(order_details[[#This Row],[OrderID]],orders[OrderID],orders[CustomerID])</f>
        <v>WANDK</v>
      </c>
      <c r="H176" t="str">
        <f>_xlfn.XLOOKUP(order_details[[#This Row],[CustomerID]],orders[CustomerID],orders[ShipCountry])</f>
        <v>Germany</v>
      </c>
      <c r="I176" t="str">
        <f>_xlfn.XLOOKUP(order_details[[#This Row],[CustomerID]],orders[CustomerID],orders[ShipCity])</f>
        <v>Stuttgart</v>
      </c>
      <c r="J176">
        <f>_xlfn.XLOOKUP(order_details[[#This Row],[ProductID]],products[ProductID],products[CategoryID])</f>
        <v>6</v>
      </c>
      <c r="K176" t="str">
        <f>_xlfn.XLOOKUP(order_details[[#This Row],[CategoryID]],categories[CategoryID],categories[CategoryName])</f>
        <v>Meat/Poultry</v>
      </c>
      <c r="L176" t="str">
        <f>_xlfn.XLOOKUP(order_details[[#This Row],[OrderID]],orders[OrderID],orders[month])</f>
        <v>Oct</v>
      </c>
      <c r="M176">
        <f>_xlfn.XLOOKUP(order_details[[#This Row],[OrderID]],orders[OrderID],orders[month number])</f>
        <v>10</v>
      </c>
      <c r="N176">
        <f>_xlfn.XLOOKUP(order_details[[#This Row],[OrderID]],orders[OrderID],orders[year])</f>
        <v>1994</v>
      </c>
      <c r="P176" s="13" t="str">
        <f>_xlfn.XLOOKUP(order_details[[#This Row],[CustomerID]],orders[CustomerID],orders[ShipCity])</f>
        <v>Stuttgart</v>
      </c>
      <c r="Q176" s="13" t="str">
        <f>_xlfn.XLOOKUP(order_details[[#This Row],[CustomerID]],orders[CustomerID],orders[ShipCountry])</f>
        <v>Germany</v>
      </c>
      <c r="R176" s="13">
        <f>order_details[[#This Row],[UnitPrice]]*order_details[[#This Row],[Quantity]]*(1-order_details[[#This Row],[Discount]])</f>
        <v>524</v>
      </c>
    </row>
    <row r="177" spans="1:18" x14ac:dyDescent="0.3">
      <c r="A177">
        <v>10312</v>
      </c>
      <c r="B177">
        <v>75</v>
      </c>
      <c r="C177">
        <v>6.2</v>
      </c>
      <c r="D177">
        <v>10</v>
      </c>
      <c r="E177">
        <v>0</v>
      </c>
      <c r="F177">
        <f>order_details[[#This Row],[UnitPrice]]*order_details[[#This Row],[Quantity]]*(1-order_details[[#This Row],[Discount]])</f>
        <v>62</v>
      </c>
      <c r="G177" t="str">
        <f>_xlfn.XLOOKUP(order_details[[#This Row],[OrderID]],orders[OrderID],orders[CustomerID])</f>
        <v>WANDK</v>
      </c>
      <c r="H177" t="str">
        <f>_xlfn.XLOOKUP(order_details[[#This Row],[CustomerID]],orders[CustomerID],orders[ShipCountry])</f>
        <v>Germany</v>
      </c>
      <c r="I177" t="str">
        <f>_xlfn.XLOOKUP(order_details[[#This Row],[CustomerID]],orders[CustomerID],orders[ShipCity])</f>
        <v>Stuttgart</v>
      </c>
      <c r="J177">
        <f>_xlfn.XLOOKUP(order_details[[#This Row],[ProductID]],products[ProductID],products[CategoryID])</f>
        <v>1</v>
      </c>
      <c r="K177" t="str">
        <f>_xlfn.XLOOKUP(order_details[[#This Row],[CategoryID]],categories[CategoryID],categories[CategoryName])</f>
        <v>Beverages</v>
      </c>
      <c r="L177" t="str">
        <f>_xlfn.XLOOKUP(order_details[[#This Row],[OrderID]],orders[OrderID],orders[month])</f>
        <v>Oct</v>
      </c>
      <c r="M177">
        <f>_xlfn.XLOOKUP(order_details[[#This Row],[OrderID]],orders[OrderID],orders[month number])</f>
        <v>10</v>
      </c>
      <c r="N177">
        <f>_xlfn.XLOOKUP(order_details[[#This Row],[OrderID]],orders[OrderID],orders[year])</f>
        <v>1994</v>
      </c>
      <c r="P177" s="14" t="str">
        <f>_xlfn.XLOOKUP(order_details[[#This Row],[CustomerID]],orders[CustomerID],orders[ShipCity])</f>
        <v>Stuttgart</v>
      </c>
      <c r="Q177" s="14" t="str">
        <f>_xlfn.XLOOKUP(order_details[[#This Row],[CustomerID]],orders[CustomerID],orders[ShipCountry])</f>
        <v>Germany</v>
      </c>
      <c r="R177" s="14">
        <f>order_details[[#This Row],[UnitPrice]]*order_details[[#This Row],[Quantity]]*(1-order_details[[#This Row],[Discount]])</f>
        <v>62</v>
      </c>
    </row>
    <row r="178" spans="1:18" x14ac:dyDescent="0.3">
      <c r="A178">
        <v>10313</v>
      </c>
      <c r="B178">
        <v>36</v>
      </c>
      <c r="C178">
        <v>15.2</v>
      </c>
      <c r="D178">
        <v>12</v>
      </c>
      <c r="E178">
        <v>0</v>
      </c>
      <c r="F178">
        <f>order_details[[#This Row],[UnitPrice]]*order_details[[#This Row],[Quantity]]*(1-order_details[[#This Row],[Discount]])</f>
        <v>182.39999999999998</v>
      </c>
      <c r="G178" t="str">
        <f>_xlfn.XLOOKUP(order_details[[#This Row],[OrderID]],orders[OrderID],orders[CustomerID])</f>
        <v>QUICK</v>
      </c>
      <c r="H178" t="str">
        <f>_xlfn.XLOOKUP(order_details[[#This Row],[CustomerID]],orders[CustomerID],orders[ShipCountry])</f>
        <v>Germany</v>
      </c>
      <c r="I178" t="str">
        <f>_xlfn.XLOOKUP(order_details[[#This Row],[CustomerID]],orders[CustomerID],orders[ShipCity])</f>
        <v>Cunewalde</v>
      </c>
      <c r="J178">
        <f>_xlfn.XLOOKUP(order_details[[#This Row],[ProductID]],products[ProductID],products[CategoryID])</f>
        <v>8</v>
      </c>
      <c r="K178" t="str">
        <f>_xlfn.XLOOKUP(order_details[[#This Row],[CategoryID]],categories[CategoryID],categories[CategoryName])</f>
        <v>Seafood</v>
      </c>
      <c r="L178" t="str">
        <f>_xlfn.XLOOKUP(order_details[[#This Row],[OrderID]],orders[OrderID],orders[month])</f>
        <v>Oct</v>
      </c>
      <c r="M178">
        <f>_xlfn.XLOOKUP(order_details[[#This Row],[OrderID]],orders[OrderID],orders[month number])</f>
        <v>10</v>
      </c>
      <c r="N178">
        <f>_xlfn.XLOOKUP(order_details[[#This Row],[OrderID]],orders[OrderID],orders[year])</f>
        <v>1994</v>
      </c>
      <c r="P178" s="13" t="str">
        <f>_xlfn.XLOOKUP(order_details[[#This Row],[CustomerID]],orders[CustomerID],orders[ShipCity])</f>
        <v>Cunewalde</v>
      </c>
      <c r="Q178" s="13" t="str">
        <f>_xlfn.XLOOKUP(order_details[[#This Row],[CustomerID]],orders[CustomerID],orders[ShipCountry])</f>
        <v>Germany</v>
      </c>
      <c r="R178" s="13">
        <f>order_details[[#This Row],[UnitPrice]]*order_details[[#This Row],[Quantity]]*(1-order_details[[#This Row],[Discount]])</f>
        <v>182.39999999999998</v>
      </c>
    </row>
    <row r="179" spans="1:18" x14ac:dyDescent="0.3">
      <c r="A179">
        <v>10314</v>
      </c>
      <c r="B179">
        <v>32</v>
      </c>
      <c r="C179">
        <v>25.6</v>
      </c>
      <c r="D179">
        <v>40</v>
      </c>
      <c r="E179">
        <v>0.1</v>
      </c>
      <c r="F179">
        <f>order_details[[#This Row],[UnitPrice]]*order_details[[#This Row],[Quantity]]*(1-order_details[[#This Row],[Discount]])</f>
        <v>921.6</v>
      </c>
      <c r="G179" t="str">
        <f>_xlfn.XLOOKUP(order_details[[#This Row],[OrderID]],orders[OrderID],orders[CustomerID])</f>
        <v>RATTC</v>
      </c>
      <c r="H179" t="str">
        <f>_xlfn.XLOOKUP(order_details[[#This Row],[CustomerID]],orders[CustomerID],orders[ShipCountry])</f>
        <v>USA</v>
      </c>
      <c r="I179" t="str">
        <f>_xlfn.XLOOKUP(order_details[[#This Row],[CustomerID]],orders[CustomerID],orders[ShipCity])</f>
        <v>Albuquerque</v>
      </c>
      <c r="J179">
        <f>_xlfn.XLOOKUP(order_details[[#This Row],[ProductID]],products[ProductID],products[CategoryID])</f>
        <v>4</v>
      </c>
      <c r="K179" t="str">
        <f>_xlfn.XLOOKUP(order_details[[#This Row],[CategoryID]],categories[CategoryID],categories[CategoryName])</f>
        <v>Dairy Products</v>
      </c>
      <c r="L179" t="str">
        <f>_xlfn.XLOOKUP(order_details[[#This Row],[OrderID]],orders[OrderID],orders[month])</f>
        <v>Oct</v>
      </c>
      <c r="M179">
        <f>_xlfn.XLOOKUP(order_details[[#This Row],[OrderID]],orders[OrderID],orders[month number])</f>
        <v>10</v>
      </c>
      <c r="N179">
        <f>_xlfn.XLOOKUP(order_details[[#This Row],[OrderID]],orders[OrderID],orders[year])</f>
        <v>1994</v>
      </c>
      <c r="P179" s="14" t="str">
        <f>_xlfn.XLOOKUP(order_details[[#This Row],[CustomerID]],orders[CustomerID],orders[ShipCity])</f>
        <v>Albuquerque</v>
      </c>
      <c r="Q179" s="14" t="str">
        <f>_xlfn.XLOOKUP(order_details[[#This Row],[CustomerID]],orders[CustomerID],orders[ShipCountry])</f>
        <v>USA</v>
      </c>
      <c r="R179" s="14">
        <f>order_details[[#This Row],[UnitPrice]]*order_details[[#This Row],[Quantity]]*(1-order_details[[#This Row],[Discount]])</f>
        <v>921.6</v>
      </c>
    </row>
    <row r="180" spans="1:18" x14ac:dyDescent="0.3">
      <c r="A180">
        <v>10314</v>
      </c>
      <c r="B180">
        <v>58</v>
      </c>
      <c r="C180">
        <v>10.6</v>
      </c>
      <c r="D180">
        <v>30</v>
      </c>
      <c r="E180">
        <v>0.1</v>
      </c>
      <c r="F180">
        <f>order_details[[#This Row],[UnitPrice]]*order_details[[#This Row],[Quantity]]*(1-order_details[[#This Row],[Discount]])</f>
        <v>286.2</v>
      </c>
      <c r="G180" t="str">
        <f>_xlfn.XLOOKUP(order_details[[#This Row],[OrderID]],orders[OrderID],orders[CustomerID])</f>
        <v>RATTC</v>
      </c>
      <c r="H180" t="str">
        <f>_xlfn.XLOOKUP(order_details[[#This Row],[CustomerID]],orders[CustomerID],orders[ShipCountry])</f>
        <v>USA</v>
      </c>
      <c r="I180" t="str">
        <f>_xlfn.XLOOKUP(order_details[[#This Row],[CustomerID]],orders[CustomerID],orders[ShipCity])</f>
        <v>Albuquerque</v>
      </c>
      <c r="J180">
        <f>_xlfn.XLOOKUP(order_details[[#This Row],[ProductID]],products[ProductID],products[CategoryID])</f>
        <v>8</v>
      </c>
      <c r="K180" t="str">
        <f>_xlfn.XLOOKUP(order_details[[#This Row],[CategoryID]],categories[CategoryID],categories[CategoryName])</f>
        <v>Seafood</v>
      </c>
      <c r="L180" t="str">
        <f>_xlfn.XLOOKUP(order_details[[#This Row],[OrderID]],orders[OrderID],orders[month])</f>
        <v>Oct</v>
      </c>
      <c r="M180">
        <f>_xlfn.XLOOKUP(order_details[[#This Row],[OrderID]],orders[OrderID],orders[month number])</f>
        <v>10</v>
      </c>
      <c r="N180">
        <f>_xlfn.XLOOKUP(order_details[[#This Row],[OrderID]],orders[OrderID],orders[year])</f>
        <v>1994</v>
      </c>
      <c r="P180" s="13" t="str">
        <f>_xlfn.XLOOKUP(order_details[[#This Row],[CustomerID]],orders[CustomerID],orders[ShipCity])</f>
        <v>Albuquerque</v>
      </c>
      <c r="Q180" s="13" t="str">
        <f>_xlfn.XLOOKUP(order_details[[#This Row],[CustomerID]],orders[CustomerID],orders[ShipCountry])</f>
        <v>USA</v>
      </c>
      <c r="R180" s="13">
        <f>order_details[[#This Row],[UnitPrice]]*order_details[[#This Row],[Quantity]]*(1-order_details[[#This Row],[Discount]])</f>
        <v>286.2</v>
      </c>
    </row>
    <row r="181" spans="1:18" x14ac:dyDescent="0.3">
      <c r="A181">
        <v>10314</v>
      </c>
      <c r="B181">
        <v>62</v>
      </c>
      <c r="C181">
        <v>39.4</v>
      </c>
      <c r="D181">
        <v>25</v>
      </c>
      <c r="E181">
        <v>0.1</v>
      </c>
      <c r="F181">
        <f>order_details[[#This Row],[UnitPrice]]*order_details[[#This Row],[Quantity]]*(1-order_details[[#This Row],[Discount]])</f>
        <v>886.5</v>
      </c>
      <c r="G181" t="str">
        <f>_xlfn.XLOOKUP(order_details[[#This Row],[OrderID]],orders[OrderID],orders[CustomerID])</f>
        <v>RATTC</v>
      </c>
      <c r="H181" t="str">
        <f>_xlfn.XLOOKUP(order_details[[#This Row],[CustomerID]],orders[CustomerID],orders[ShipCountry])</f>
        <v>USA</v>
      </c>
      <c r="I181" t="str">
        <f>_xlfn.XLOOKUP(order_details[[#This Row],[CustomerID]],orders[CustomerID],orders[ShipCity])</f>
        <v>Albuquerque</v>
      </c>
      <c r="J181">
        <f>_xlfn.XLOOKUP(order_details[[#This Row],[ProductID]],products[ProductID],products[CategoryID])</f>
        <v>3</v>
      </c>
      <c r="K181" t="str">
        <f>_xlfn.XLOOKUP(order_details[[#This Row],[CategoryID]],categories[CategoryID],categories[CategoryName])</f>
        <v>Confections</v>
      </c>
      <c r="L181" t="str">
        <f>_xlfn.XLOOKUP(order_details[[#This Row],[OrderID]],orders[OrderID],orders[month])</f>
        <v>Oct</v>
      </c>
      <c r="M181">
        <f>_xlfn.XLOOKUP(order_details[[#This Row],[OrderID]],orders[OrderID],orders[month number])</f>
        <v>10</v>
      </c>
      <c r="N181">
        <f>_xlfn.XLOOKUP(order_details[[#This Row],[OrderID]],orders[OrderID],orders[year])</f>
        <v>1994</v>
      </c>
      <c r="P181" s="14" t="str">
        <f>_xlfn.XLOOKUP(order_details[[#This Row],[CustomerID]],orders[CustomerID],orders[ShipCity])</f>
        <v>Albuquerque</v>
      </c>
      <c r="Q181" s="14" t="str">
        <f>_xlfn.XLOOKUP(order_details[[#This Row],[CustomerID]],orders[CustomerID],orders[ShipCountry])</f>
        <v>USA</v>
      </c>
      <c r="R181" s="14">
        <f>order_details[[#This Row],[UnitPrice]]*order_details[[#This Row],[Quantity]]*(1-order_details[[#This Row],[Discount]])</f>
        <v>886.5</v>
      </c>
    </row>
    <row r="182" spans="1:18" x14ac:dyDescent="0.3">
      <c r="A182">
        <v>10315</v>
      </c>
      <c r="B182">
        <v>34</v>
      </c>
      <c r="C182">
        <v>11.2</v>
      </c>
      <c r="D182">
        <v>14</v>
      </c>
      <c r="E182">
        <v>0</v>
      </c>
      <c r="F182">
        <f>order_details[[#This Row],[UnitPrice]]*order_details[[#This Row],[Quantity]]*(1-order_details[[#This Row],[Discount]])</f>
        <v>156.79999999999998</v>
      </c>
      <c r="G182" t="str">
        <f>_xlfn.XLOOKUP(order_details[[#This Row],[OrderID]],orders[OrderID],orders[CustomerID])</f>
        <v>ISLAT</v>
      </c>
      <c r="H182" t="str">
        <f>_xlfn.XLOOKUP(order_details[[#This Row],[CustomerID]],orders[CustomerID],orders[ShipCountry])</f>
        <v>UK</v>
      </c>
      <c r="I182" t="str">
        <f>_xlfn.XLOOKUP(order_details[[#This Row],[CustomerID]],orders[CustomerID],orders[ShipCity])</f>
        <v>Cowes</v>
      </c>
      <c r="J182">
        <f>_xlfn.XLOOKUP(order_details[[#This Row],[ProductID]],products[ProductID],products[CategoryID])</f>
        <v>1</v>
      </c>
      <c r="K182" t="str">
        <f>_xlfn.XLOOKUP(order_details[[#This Row],[CategoryID]],categories[CategoryID],categories[CategoryName])</f>
        <v>Beverages</v>
      </c>
      <c r="L182" t="str">
        <f>_xlfn.XLOOKUP(order_details[[#This Row],[OrderID]],orders[OrderID],orders[month])</f>
        <v>Oct</v>
      </c>
      <c r="M182">
        <f>_xlfn.XLOOKUP(order_details[[#This Row],[OrderID]],orders[OrderID],orders[month number])</f>
        <v>10</v>
      </c>
      <c r="N182">
        <f>_xlfn.XLOOKUP(order_details[[#This Row],[OrderID]],orders[OrderID],orders[year])</f>
        <v>1994</v>
      </c>
      <c r="P182" s="13" t="str">
        <f>_xlfn.XLOOKUP(order_details[[#This Row],[CustomerID]],orders[CustomerID],orders[ShipCity])</f>
        <v>Cowes</v>
      </c>
      <c r="Q182" s="13" t="str">
        <f>_xlfn.XLOOKUP(order_details[[#This Row],[CustomerID]],orders[CustomerID],orders[ShipCountry])</f>
        <v>UK</v>
      </c>
      <c r="R182" s="13">
        <f>order_details[[#This Row],[UnitPrice]]*order_details[[#This Row],[Quantity]]*(1-order_details[[#This Row],[Discount]])</f>
        <v>156.79999999999998</v>
      </c>
    </row>
    <row r="183" spans="1:18" x14ac:dyDescent="0.3">
      <c r="A183">
        <v>10315</v>
      </c>
      <c r="B183">
        <v>70</v>
      </c>
      <c r="C183">
        <v>12</v>
      </c>
      <c r="D183">
        <v>30</v>
      </c>
      <c r="E183">
        <v>0</v>
      </c>
      <c r="F183">
        <f>order_details[[#This Row],[UnitPrice]]*order_details[[#This Row],[Quantity]]*(1-order_details[[#This Row],[Discount]])</f>
        <v>360</v>
      </c>
      <c r="G183" t="str">
        <f>_xlfn.XLOOKUP(order_details[[#This Row],[OrderID]],orders[OrderID],orders[CustomerID])</f>
        <v>ISLAT</v>
      </c>
      <c r="H183" t="str">
        <f>_xlfn.XLOOKUP(order_details[[#This Row],[CustomerID]],orders[CustomerID],orders[ShipCountry])</f>
        <v>UK</v>
      </c>
      <c r="I183" t="str">
        <f>_xlfn.XLOOKUP(order_details[[#This Row],[CustomerID]],orders[CustomerID],orders[ShipCity])</f>
        <v>Cowes</v>
      </c>
      <c r="J183">
        <f>_xlfn.XLOOKUP(order_details[[#This Row],[ProductID]],products[ProductID],products[CategoryID])</f>
        <v>1</v>
      </c>
      <c r="K183" t="str">
        <f>_xlfn.XLOOKUP(order_details[[#This Row],[CategoryID]],categories[CategoryID],categories[CategoryName])</f>
        <v>Beverages</v>
      </c>
      <c r="L183" t="str">
        <f>_xlfn.XLOOKUP(order_details[[#This Row],[OrderID]],orders[OrderID],orders[month])</f>
        <v>Oct</v>
      </c>
      <c r="M183">
        <f>_xlfn.XLOOKUP(order_details[[#This Row],[OrderID]],orders[OrderID],orders[month number])</f>
        <v>10</v>
      </c>
      <c r="N183">
        <f>_xlfn.XLOOKUP(order_details[[#This Row],[OrderID]],orders[OrderID],orders[year])</f>
        <v>1994</v>
      </c>
      <c r="P183" s="14" t="str">
        <f>_xlfn.XLOOKUP(order_details[[#This Row],[CustomerID]],orders[CustomerID],orders[ShipCity])</f>
        <v>Cowes</v>
      </c>
      <c r="Q183" s="14" t="str">
        <f>_xlfn.XLOOKUP(order_details[[#This Row],[CustomerID]],orders[CustomerID],orders[ShipCountry])</f>
        <v>UK</v>
      </c>
      <c r="R183" s="14">
        <f>order_details[[#This Row],[UnitPrice]]*order_details[[#This Row],[Quantity]]*(1-order_details[[#This Row],[Discount]])</f>
        <v>360</v>
      </c>
    </row>
    <row r="184" spans="1:18" x14ac:dyDescent="0.3">
      <c r="A184">
        <v>10316</v>
      </c>
      <c r="B184">
        <v>41</v>
      </c>
      <c r="C184">
        <v>7.7</v>
      </c>
      <c r="D184">
        <v>10</v>
      </c>
      <c r="E184">
        <v>0</v>
      </c>
      <c r="F184">
        <f>order_details[[#This Row],[UnitPrice]]*order_details[[#This Row],[Quantity]]*(1-order_details[[#This Row],[Discount]])</f>
        <v>77</v>
      </c>
      <c r="G184" t="str">
        <f>_xlfn.XLOOKUP(order_details[[#This Row],[OrderID]],orders[OrderID],orders[CustomerID])</f>
        <v>RATTC</v>
      </c>
      <c r="H184" t="str">
        <f>_xlfn.XLOOKUP(order_details[[#This Row],[CustomerID]],orders[CustomerID],orders[ShipCountry])</f>
        <v>USA</v>
      </c>
      <c r="I184" t="str">
        <f>_xlfn.XLOOKUP(order_details[[#This Row],[CustomerID]],orders[CustomerID],orders[ShipCity])</f>
        <v>Albuquerque</v>
      </c>
      <c r="J184">
        <f>_xlfn.XLOOKUP(order_details[[#This Row],[ProductID]],products[ProductID],products[CategoryID])</f>
        <v>8</v>
      </c>
      <c r="K184" t="str">
        <f>_xlfn.XLOOKUP(order_details[[#This Row],[CategoryID]],categories[CategoryID],categories[CategoryName])</f>
        <v>Seafood</v>
      </c>
      <c r="L184" t="str">
        <f>_xlfn.XLOOKUP(order_details[[#This Row],[OrderID]],orders[OrderID],orders[month])</f>
        <v>Oct</v>
      </c>
      <c r="M184">
        <f>_xlfn.XLOOKUP(order_details[[#This Row],[OrderID]],orders[OrderID],orders[month number])</f>
        <v>10</v>
      </c>
      <c r="N184">
        <f>_xlfn.XLOOKUP(order_details[[#This Row],[OrderID]],orders[OrderID],orders[year])</f>
        <v>1994</v>
      </c>
      <c r="P184" s="13" t="str">
        <f>_xlfn.XLOOKUP(order_details[[#This Row],[CustomerID]],orders[CustomerID],orders[ShipCity])</f>
        <v>Albuquerque</v>
      </c>
      <c r="Q184" s="13" t="str">
        <f>_xlfn.XLOOKUP(order_details[[#This Row],[CustomerID]],orders[CustomerID],orders[ShipCountry])</f>
        <v>USA</v>
      </c>
      <c r="R184" s="13">
        <f>order_details[[#This Row],[UnitPrice]]*order_details[[#This Row],[Quantity]]*(1-order_details[[#This Row],[Discount]])</f>
        <v>77</v>
      </c>
    </row>
    <row r="185" spans="1:18" x14ac:dyDescent="0.3">
      <c r="A185">
        <v>10316</v>
      </c>
      <c r="B185">
        <v>62</v>
      </c>
      <c r="C185">
        <v>39.4</v>
      </c>
      <c r="D185">
        <v>70</v>
      </c>
      <c r="E185">
        <v>0</v>
      </c>
      <c r="F185">
        <f>order_details[[#This Row],[UnitPrice]]*order_details[[#This Row],[Quantity]]*(1-order_details[[#This Row],[Discount]])</f>
        <v>2758</v>
      </c>
      <c r="G185" t="str">
        <f>_xlfn.XLOOKUP(order_details[[#This Row],[OrderID]],orders[OrderID],orders[CustomerID])</f>
        <v>RATTC</v>
      </c>
      <c r="H185" t="str">
        <f>_xlfn.XLOOKUP(order_details[[#This Row],[CustomerID]],orders[CustomerID],orders[ShipCountry])</f>
        <v>USA</v>
      </c>
      <c r="I185" t="str">
        <f>_xlfn.XLOOKUP(order_details[[#This Row],[CustomerID]],orders[CustomerID],orders[ShipCity])</f>
        <v>Albuquerque</v>
      </c>
      <c r="J185">
        <f>_xlfn.XLOOKUP(order_details[[#This Row],[ProductID]],products[ProductID],products[CategoryID])</f>
        <v>3</v>
      </c>
      <c r="K185" t="str">
        <f>_xlfn.XLOOKUP(order_details[[#This Row],[CategoryID]],categories[CategoryID],categories[CategoryName])</f>
        <v>Confections</v>
      </c>
      <c r="L185" t="str">
        <f>_xlfn.XLOOKUP(order_details[[#This Row],[OrderID]],orders[OrderID],orders[month])</f>
        <v>Oct</v>
      </c>
      <c r="M185">
        <f>_xlfn.XLOOKUP(order_details[[#This Row],[OrderID]],orders[OrderID],orders[month number])</f>
        <v>10</v>
      </c>
      <c r="N185">
        <f>_xlfn.XLOOKUP(order_details[[#This Row],[OrderID]],orders[OrderID],orders[year])</f>
        <v>1994</v>
      </c>
      <c r="P185" s="14" t="str">
        <f>_xlfn.XLOOKUP(order_details[[#This Row],[CustomerID]],orders[CustomerID],orders[ShipCity])</f>
        <v>Albuquerque</v>
      </c>
      <c r="Q185" s="14" t="str">
        <f>_xlfn.XLOOKUP(order_details[[#This Row],[CustomerID]],orders[CustomerID],orders[ShipCountry])</f>
        <v>USA</v>
      </c>
      <c r="R185" s="14">
        <f>order_details[[#This Row],[UnitPrice]]*order_details[[#This Row],[Quantity]]*(1-order_details[[#This Row],[Discount]])</f>
        <v>2758</v>
      </c>
    </row>
    <row r="186" spans="1:18" x14ac:dyDescent="0.3">
      <c r="A186">
        <v>10317</v>
      </c>
      <c r="B186">
        <v>1</v>
      </c>
      <c r="C186">
        <v>14.4</v>
      </c>
      <c r="D186">
        <v>20</v>
      </c>
      <c r="E186">
        <v>0</v>
      </c>
      <c r="F186">
        <f>order_details[[#This Row],[UnitPrice]]*order_details[[#This Row],[Quantity]]*(1-order_details[[#This Row],[Discount]])</f>
        <v>288</v>
      </c>
      <c r="G186" t="str">
        <f>_xlfn.XLOOKUP(order_details[[#This Row],[OrderID]],orders[OrderID],orders[CustomerID])</f>
        <v>LONEP</v>
      </c>
      <c r="H186" t="str">
        <f>_xlfn.XLOOKUP(order_details[[#This Row],[CustomerID]],orders[CustomerID],orders[ShipCountry])</f>
        <v>USA</v>
      </c>
      <c r="I186" t="str">
        <f>_xlfn.XLOOKUP(order_details[[#This Row],[CustomerID]],orders[CustomerID],orders[ShipCity])</f>
        <v>Portland</v>
      </c>
      <c r="J186">
        <f>_xlfn.XLOOKUP(order_details[[#This Row],[ProductID]],products[ProductID],products[CategoryID])</f>
        <v>1</v>
      </c>
      <c r="K186" t="str">
        <f>_xlfn.XLOOKUP(order_details[[#This Row],[CategoryID]],categories[CategoryID],categories[CategoryName])</f>
        <v>Beverages</v>
      </c>
      <c r="L186" t="str">
        <f>_xlfn.XLOOKUP(order_details[[#This Row],[OrderID]],orders[OrderID],orders[month])</f>
        <v>Oct</v>
      </c>
      <c r="M186">
        <f>_xlfn.XLOOKUP(order_details[[#This Row],[OrderID]],orders[OrderID],orders[month number])</f>
        <v>10</v>
      </c>
      <c r="N186">
        <f>_xlfn.XLOOKUP(order_details[[#This Row],[OrderID]],orders[OrderID],orders[year])</f>
        <v>1994</v>
      </c>
      <c r="P186" s="13" t="str">
        <f>_xlfn.XLOOKUP(order_details[[#This Row],[CustomerID]],orders[CustomerID],orders[ShipCity])</f>
        <v>Portland</v>
      </c>
      <c r="Q186" s="13" t="str">
        <f>_xlfn.XLOOKUP(order_details[[#This Row],[CustomerID]],orders[CustomerID],orders[ShipCountry])</f>
        <v>USA</v>
      </c>
      <c r="R186" s="13">
        <f>order_details[[#This Row],[UnitPrice]]*order_details[[#This Row],[Quantity]]*(1-order_details[[#This Row],[Discount]])</f>
        <v>288</v>
      </c>
    </row>
    <row r="187" spans="1:18" x14ac:dyDescent="0.3">
      <c r="A187">
        <v>10318</v>
      </c>
      <c r="B187">
        <v>41</v>
      </c>
      <c r="C187">
        <v>7.7</v>
      </c>
      <c r="D187">
        <v>20</v>
      </c>
      <c r="E187">
        <v>0</v>
      </c>
      <c r="F187">
        <f>order_details[[#This Row],[UnitPrice]]*order_details[[#This Row],[Quantity]]*(1-order_details[[#This Row],[Discount]])</f>
        <v>154</v>
      </c>
      <c r="G187" t="str">
        <f>_xlfn.XLOOKUP(order_details[[#This Row],[OrderID]],orders[OrderID],orders[CustomerID])</f>
        <v>ISLAT</v>
      </c>
      <c r="H187" t="str">
        <f>_xlfn.XLOOKUP(order_details[[#This Row],[CustomerID]],orders[CustomerID],orders[ShipCountry])</f>
        <v>UK</v>
      </c>
      <c r="I187" t="str">
        <f>_xlfn.XLOOKUP(order_details[[#This Row],[CustomerID]],orders[CustomerID],orders[ShipCity])</f>
        <v>Cowes</v>
      </c>
      <c r="J187">
        <f>_xlfn.XLOOKUP(order_details[[#This Row],[ProductID]],products[ProductID],products[CategoryID])</f>
        <v>8</v>
      </c>
      <c r="K187" t="str">
        <f>_xlfn.XLOOKUP(order_details[[#This Row],[CategoryID]],categories[CategoryID],categories[CategoryName])</f>
        <v>Seafood</v>
      </c>
      <c r="L187" t="str">
        <f>_xlfn.XLOOKUP(order_details[[#This Row],[OrderID]],orders[OrderID],orders[month])</f>
        <v>Nov</v>
      </c>
      <c r="M187">
        <f>_xlfn.XLOOKUP(order_details[[#This Row],[OrderID]],orders[OrderID],orders[month number])</f>
        <v>11</v>
      </c>
      <c r="N187">
        <f>_xlfn.XLOOKUP(order_details[[#This Row],[OrderID]],orders[OrderID],orders[year])</f>
        <v>1994</v>
      </c>
      <c r="P187" s="14" t="str">
        <f>_xlfn.XLOOKUP(order_details[[#This Row],[CustomerID]],orders[CustomerID],orders[ShipCity])</f>
        <v>Cowes</v>
      </c>
      <c r="Q187" s="14" t="str">
        <f>_xlfn.XLOOKUP(order_details[[#This Row],[CustomerID]],orders[CustomerID],orders[ShipCountry])</f>
        <v>UK</v>
      </c>
      <c r="R187" s="14">
        <f>order_details[[#This Row],[UnitPrice]]*order_details[[#This Row],[Quantity]]*(1-order_details[[#This Row],[Discount]])</f>
        <v>154</v>
      </c>
    </row>
    <row r="188" spans="1:18" x14ac:dyDescent="0.3">
      <c r="A188">
        <v>10318</v>
      </c>
      <c r="B188">
        <v>76</v>
      </c>
      <c r="C188">
        <v>14.4</v>
      </c>
      <c r="D188">
        <v>6</v>
      </c>
      <c r="E188">
        <v>0</v>
      </c>
      <c r="F188">
        <f>order_details[[#This Row],[UnitPrice]]*order_details[[#This Row],[Quantity]]*(1-order_details[[#This Row],[Discount]])</f>
        <v>86.4</v>
      </c>
      <c r="G188" t="str">
        <f>_xlfn.XLOOKUP(order_details[[#This Row],[OrderID]],orders[OrderID],orders[CustomerID])</f>
        <v>ISLAT</v>
      </c>
      <c r="H188" t="str">
        <f>_xlfn.XLOOKUP(order_details[[#This Row],[CustomerID]],orders[CustomerID],orders[ShipCountry])</f>
        <v>UK</v>
      </c>
      <c r="I188" t="str">
        <f>_xlfn.XLOOKUP(order_details[[#This Row],[CustomerID]],orders[CustomerID],orders[ShipCity])</f>
        <v>Cowes</v>
      </c>
      <c r="J188">
        <f>_xlfn.XLOOKUP(order_details[[#This Row],[ProductID]],products[ProductID],products[CategoryID])</f>
        <v>1</v>
      </c>
      <c r="K188" t="str">
        <f>_xlfn.XLOOKUP(order_details[[#This Row],[CategoryID]],categories[CategoryID],categories[CategoryName])</f>
        <v>Beverages</v>
      </c>
      <c r="L188" t="str">
        <f>_xlfn.XLOOKUP(order_details[[#This Row],[OrderID]],orders[OrderID],orders[month])</f>
        <v>Nov</v>
      </c>
      <c r="M188">
        <f>_xlfn.XLOOKUP(order_details[[#This Row],[OrderID]],orders[OrderID],orders[month number])</f>
        <v>11</v>
      </c>
      <c r="N188">
        <f>_xlfn.XLOOKUP(order_details[[#This Row],[OrderID]],orders[OrderID],orders[year])</f>
        <v>1994</v>
      </c>
      <c r="P188" s="13" t="str">
        <f>_xlfn.XLOOKUP(order_details[[#This Row],[CustomerID]],orders[CustomerID],orders[ShipCity])</f>
        <v>Cowes</v>
      </c>
      <c r="Q188" s="13" t="str">
        <f>_xlfn.XLOOKUP(order_details[[#This Row],[CustomerID]],orders[CustomerID],orders[ShipCountry])</f>
        <v>UK</v>
      </c>
      <c r="R188" s="13">
        <f>order_details[[#This Row],[UnitPrice]]*order_details[[#This Row],[Quantity]]*(1-order_details[[#This Row],[Discount]])</f>
        <v>86.4</v>
      </c>
    </row>
    <row r="189" spans="1:18" x14ac:dyDescent="0.3">
      <c r="A189">
        <v>10319</v>
      </c>
      <c r="B189">
        <v>17</v>
      </c>
      <c r="C189">
        <v>31.2</v>
      </c>
      <c r="D189">
        <v>8</v>
      </c>
      <c r="E189">
        <v>0</v>
      </c>
      <c r="F189">
        <f>order_details[[#This Row],[UnitPrice]]*order_details[[#This Row],[Quantity]]*(1-order_details[[#This Row],[Discount]])</f>
        <v>249.6</v>
      </c>
      <c r="G189" t="str">
        <f>_xlfn.XLOOKUP(order_details[[#This Row],[OrderID]],orders[OrderID],orders[CustomerID])</f>
        <v>TORTU</v>
      </c>
      <c r="H189" t="str">
        <f>_xlfn.XLOOKUP(order_details[[#This Row],[CustomerID]],orders[CustomerID],orders[ShipCountry])</f>
        <v>Mexico</v>
      </c>
      <c r="I189" t="str">
        <f>_xlfn.XLOOKUP(order_details[[#This Row],[CustomerID]],orders[CustomerID],orders[ShipCity])</f>
        <v>México D.F.</v>
      </c>
      <c r="J189">
        <f>_xlfn.XLOOKUP(order_details[[#This Row],[ProductID]],products[ProductID],products[CategoryID])</f>
        <v>6</v>
      </c>
      <c r="K189" t="str">
        <f>_xlfn.XLOOKUP(order_details[[#This Row],[CategoryID]],categories[CategoryID],categories[CategoryName])</f>
        <v>Meat/Poultry</v>
      </c>
      <c r="L189" t="str">
        <f>_xlfn.XLOOKUP(order_details[[#This Row],[OrderID]],orders[OrderID],orders[month])</f>
        <v>Nov</v>
      </c>
      <c r="M189">
        <f>_xlfn.XLOOKUP(order_details[[#This Row],[OrderID]],orders[OrderID],orders[month number])</f>
        <v>11</v>
      </c>
      <c r="N189">
        <f>_xlfn.XLOOKUP(order_details[[#This Row],[OrderID]],orders[OrderID],orders[year])</f>
        <v>1994</v>
      </c>
      <c r="P189" s="14" t="str">
        <f>_xlfn.XLOOKUP(order_details[[#This Row],[CustomerID]],orders[CustomerID],orders[ShipCity])</f>
        <v>México D.F.</v>
      </c>
      <c r="Q189" s="14" t="str">
        <f>_xlfn.XLOOKUP(order_details[[#This Row],[CustomerID]],orders[CustomerID],orders[ShipCountry])</f>
        <v>Mexico</v>
      </c>
      <c r="R189" s="14">
        <f>order_details[[#This Row],[UnitPrice]]*order_details[[#This Row],[Quantity]]*(1-order_details[[#This Row],[Discount]])</f>
        <v>249.6</v>
      </c>
    </row>
    <row r="190" spans="1:18" x14ac:dyDescent="0.3">
      <c r="A190">
        <v>10319</v>
      </c>
      <c r="B190">
        <v>28</v>
      </c>
      <c r="C190">
        <v>36.4</v>
      </c>
      <c r="D190">
        <v>14</v>
      </c>
      <c r="E190">
        <v>0</v>
      </c>
      <c r="F190">
        <f>order_details[[#This Row],[UnitPrice]]*order_details[[#This Row],[Quantity]]*(1-order_details[[#This Row],[Discount]])</f>
        <v>509.59999999999997</v>
      </c>
      <c r="G190" t="str">
        <f>_xlfn.XLOOKUP(order_details[[#This Row],[OrderID]],orders[OrderID],orders[CustomerID])</f>
        <v>TORTU</v>
      </c>
      <c r="H190" t="str">
        <f>_xlfn.XLOOKUP(order_details[[#This Row],[CustomerID]],orders[CustomerID],orders[ShipCountry])</f>
        <v>Mexico</v>
      </c>
      <c r="I190" t="str">
        <f>_xlfn.XLOOKUP(order_details[[#This Row],[CustomerID]],orders[CustomerID],orders[ShipCity])</f>
        <v>México D.F.</v>
      </c>
      <c r="J190">
        <f>_xlfn.XLOOKUP(order_details[[#This Row],[ProductID]],products[ProductID],products[CategoryID])</f>
        <v>7</v>
      </c>
      <c r="K190" t="str">
        <f>_xlfn.XLOOKUP(order_details[[#This Row],[CategoryID]],categories[CategoryID],categories[CategoryName])</f>
        <v>Produce</v>
      </c>
      <c r="L190" t="str">
        <f>_xlfn.XLOOKUP(order_details[[#This Row],[OrderID]],orders[OrderID],orders[month])</f>
        <v>Nov</v>
      </c>
      <c r="M190">
        <f>_xlfn.XLOOKUP(order_details[[#This Row],[OrderID]],orders[OrderID],orders[month number])</f>
        <v>11</v>
      </c>
      <c r="N190">
        <f>_xlfn.XLOOKUP(order_details[[#This Row],[OrderID]],orders[OrderID],orders[year])</f>
        <v>1994</v>
      </c>
      <c r="P190" s="13" t="str">
        <f>_xlfn.XLOOKUP(order_details[[#This Row],[CustomerID]],orders[CustomerID],orders[ShipCity])</f>
        <v>México D.F.</v>
      </c>
      <c r="Q190" s="13" t="str">
        <f>_xlfn.XLOOKUP(order_details[[#This Row],[CustomerID]],orders[CustomerID],orders[ShipCountry])</f>
        <v>Mexico</v>
      </c>
      <c r="R190" s="13">
        <f>order_details[[#This Row],[UnitPrice]]*order_details[[#This Row],[Quantity]]*(1-order_details[[#This Row],[Discount]])</f>
        <v>509.59999999999997</v>
      </c>
    </row>
    <row r="191" spans="1:18" x14ac:dyDescent="0.3">
      <c r="A191">
        <v>10319</v>
      </c>
      <c r="B191">
        <v>76</v>
      </c>
      <c r="C191">
        <v>14.4</v>
      </c>
      <c r="D191">
        <v>30</v>
      </c>
      <c r="E191">
        <v>0</v>
      </c>
      <c r="F191">
        <f>order_details[[#This Row],[UnitPrice]]*order_details[[#This Row],[Quantity]]*(1-order_details[[#This Row],[Discount]])</f>
        <v>432</v>
      </c>
      <c r="G191" t="str">
        <f>_xlfn.XLOOKUP(order_details[[#This Row],[OrderID]],orders[OrderID],orders[CustomerID])</f>
        <v>TORTU</v>
      </c>
      <c r="H191" t="str">
        <f>_xlfn.XLOOKUP(order_details[[#This Row],[CustomerID]],orders[CustomerID],orders[ShipCountry])</f>
        <v>Mexico</v>
      </c>
      <c r="I191" t="str">
        <f>_xlfn.XLOOKUP(order_details[[#This Row],[CustomerID]],orders[CustomerID],orders[ShipCity])</f>
        <v>México D.F.</v>
      </c>
      <c r="J191">
        <f>_xlfn.XLOOKUP(order_details[[#This Row],[ProductID]],products[ProductID],products[CategoryID])</f>
        <v>1</v>
      </c>
      <c r="K191" t="str">
        <f>_xlfn.XLOOKUP(order_details[[#This Row],[CategoryID]],categories[CategoryID],categories[CategoryName])</f>
        <v>Beverages</v>
      </c>
      <c r="L191" t="str">
        <f>_xlfn.XLOOKUP(order_details[[#This Row],[OrderID]],orders[OrderID],orders[month])</f>
        <v>Nov</v>
      </c>
      <c r="M191">
        <f>_xlfn.XLOOKUP(order_details[[#This Row],[OrderID]],orders[OrderID],orders[month number])</f>
        <v>11</v>
      </c>
      <c r="N191">
        <f>_xlfn.XLOOKUP(order_details[[#This Row],[OrderID]],orders[OrderID],orders[year])</f>
        <v>1994</v>
      </c>
      <c r="P191" s="14" t="str">
        <f>_xlfn.XLOOKUP(order_details[[#This Row],[CustomerID]],orders[CustomerID],orders[ShipCity])</f>
        <v>México D.F.</v>
      </c>
      <c r="Q191" s="14" t="str">
        <f>_xlfn.XLOOKUP(order_details[[#This Row],[CustomerID]],orders[CustomerID],orders[ShipCountry])</f>
        <v>Mexico</v>
      </c>
      <c r="R191" s="14">
        <f>order_details[[#This Row],[UnitPrice]]*order_details[[#This Row],[Quantity]]*(1-order_details[[#This Row],[Discount]])</f>
        <v>432</v>
      </c>
    </row>
    <row r="192" spans="1:18" x14ac:dyDescent="0.3">
      <c r="A192">
        <v>10320</v>
      </c>
      <c r="B192">
        <v>71</v>
      </c>
      <c r="C192">
        <v>17.2</v>
      </c>
      <c r="D192">
        <v>30</v>
      </c>
      <c r="E192">
        <v>0</v>
      </c>
      <c r="F192">
        <f>order_details[[#This Row],[UnitPrice]]*order_details[[#This Row],[Quantity]]*(1-order_details[[#This Row],[Discount]])</f>
        <v>516</v>
      </c>
      <c r="G192" t="str">
        <f>_xlfn.XLOOKUP(order_details[[#This Row],[OrderID]],orders[OrderID],orders[CustomerID])</f>
        <v>WARTH</v>
      </c>
      <c r="H192" t="str">
        <f>_xlfn.XLOOKUP(order_details[[#This Row],[CustomerID]],orders[CustomerID],orders[ShipCountry])</f>
        <v>Finland</v>
      </c>
      <c r="I192" t="str">
        <f>_xlfn.XLOOKUP(order_details[[#This Row],[CustomerID]],orders[CustomerID],orders[ShipCity])</f>
        <v>Oulu</v>
      </c>
      <c r="J192">
        <f>_xlfn.XLOOKUP(order_details[[#This Row],[ProductID]],products[ProductID],products[CategoryID])</f>
        <v>4</v>
      </c>
      <c r="K192" t="str">
        <f>_xlfn.XLOOKUP(order_details[[#This Row],[CategoryID]],categories[CategoryID],categories[CategoryName])</f>
        <v>Dairy Products</v>
      </c>
      <c r="L192" t="str">
        <f>_xlfn.XLOOKUP(order_details[[#This Row],[OrderID]],orders[OrderID],orders[month])</f>
        <v>Nov</v>
      </c>
      <c r="M192">
        <f>_xlfn.XLOOKUP(order_details[[#This Row],[OrderID]],orders[OrderID],orders[month number])</f>
        <v>11</v>
      </c>
      <c r="N192">
        <f>_xlfn.XLOOKUP(order_details[[#This Row],[OrderID]],orders[OrderID],orders[year])</f>
        <v>1994</v>
      </c>
      <c r="P192" s="13" t="str">
        <f>_xlfn.XLOOKUP(order_details[[#This Row],[CustomerID]],orders[CustomerID],orders[ShipCity])</f>
        <v>Oulu</v>
      </c>
      <c r="Q192" s="13" t="str">
        <f>_xlfn.XLOOKUP(order_details[[#This Row],[CustomerID]],orders[CustomerID],orders[ShipCountry])</f>
        <v>Finland</v>
      </c>
      <c r="R192" s="13">
        <f>order_details[[#This Row],[UnitPrice]]*order_details[[#This Row],[Quantity]]*(1-order_details[[#This Row],[Discount]])</f>
        <v>516</v>
      </c>
    </row>
    <row r="193" spans="1:18" x14ac:dyDescent="0.3">
      <c r="A193">
        <v>10321</v>
      </c>
      <c r="B193">
        <v>35</v>
      </c>
      <c r="C193">
        <v>14.4</v>
      </c>
      <c r="D193">
        <v>10</v>
      </c>
      <c r="E193">
        <v>0</v>
      </c>
      <c r="F193">
        <f>order_details[[#This Row],[UnitPrice]]*order_details[[#This Row],[Quantity]]*(1-order_details[[#This Row],[Discount]])</f>
        <v>144</v>
      </c>
      <c r="G193" t="str">
        <f>_xlfn.XLOOKUP(order_details[[#This Row],[OrderID]],orders[OrderID],orders[CustomerID])</f>
        <v>ISLAT</v>
      </c>
      <c r="H193" t="str">
        <f>_xlfn.XLOOKUP(order_details[[#This Row],[CustomerID]],orders[CustomerID],orders[ShipCountry])</f>
        <v>UK</v>
      </c>
      <c r="I193" t="str">
        <f>_xlfn.XLOOKUP(order_details[[#This Row],[CustomerID]],orders[CustomerID],orders[ShipCity])</f>
        <v>Cowes</v>
      </c>
      <c r="J193">
        <f>_xlfn.XLOOKUP(order_details[[#This Row],[ProductID]],products[ProductID],products[CategoryID])</f>
        <v>1</v>
      </c>
      <c r="K193" t="str">
        <f>_xlfn.XLOOKUP(order_details[[#This Row],[CategoryID]],categories[CategoryID],categories[CategoryName])</f>
        <v>Beverages</v>
      </c>
      <c r="L193" t="str">
        <f>_xlfn.XLOOKUP(order_details[[#This Row],[OrderID]],orders[OrderID],orders[month])</f>
        <v>Nov</v>
      </c>
      <c r="M193">
        <f>_xlfn.XLOOKUP(order_details[[#This Row],[OrderID]],orders[OrderID],orders[month number])</f>
        <v>11</v>
      </c>
      <c r="N193">
        <f>_xlfn.XLOOKUP(order_details[[#This Row],[OrderID]],orders[OrderID],orders[year])</f>
        <v>1994</v>
      </c>
      <c r="P193" s="14" t="str">
        <f>_xlfn.XLOOKUP(order_details[[#This Row],[CustomerID]],orders[CustomerID],orders[ShipCity])</f>
        <v>Cowes</v>
      </c>
      <c r="Q193" s="14" t="str">
        <f>_xlfn.XLOOKUP(order_details[[#This Row],[CustomerID]],orders[CustomerID],orders[ShipCountry])</f>
        <v>UK</v>
      </c>
      <c r="R193" s="14">
        <f>order_details[[#This Row],[UnitPrice]]*order_details[[#This Row],[Quantity]]*(1-order_details[[#This Row],[Discount]])</f>
        <v>144</v>
      </c>
    </row>
    <row r="194" spans="1:18" x14ac:dyDescent="0.3">
      <c r="A194">
        <v>10322</v>
      </c>
      <c r="B194">
        <v>52</v>
      </c>
      <c r="C194">
        <v>5.6</v>
      </c>
      <c r="D194">
        <v>20</v>
      </c>
      <c r="E194">
        <v>0</v>
      </c>
      <c r="F194">
        <f>order_details[[#This Row],[UnitPrice]]*order_details[[#This Row],[Quantity]]*(1-order_details[[#This Row],[Discount]])</f>
        <v>112</v>
      </c>
      <c r="G194" t="str">
        <f>_xlfn.XLOOKUP(order_details[[#This Row],[OrderID]],orders[OrderID],orders[CustomerID])</f>
        <v>PERIC</v>
      </c>
      <c r="H194" t="str">
        <f>_xlfn.XLOOKUP(order_details[[#This Row],[CustomerID]],orders[CustomerID],orders[ShipCountry])</f>
        <v>Mexico</v>
      </c>
      <c r="I194" t="str">
        <f>_xlfn.XLOOKUP(order_details[[#This Row],[CustomerID]],orders[CustomerID],orders[ShipCity])</f>
        <v>México D.F.</v>
      </c>
      <c r="J194">
        <f>_xlfn.XLOOKUP(order_details[[#This Row],[ProductID]],products[ProductID],products[CategoryID])</f>
        <v>5</v>
      </c>
      <c r="K194" t="str">
        <f>_xlfn.XLOOKUP(order_details[[#This Row],[CategoryID]],categories[CategoryID],categories[CategoryName])</f>
        <v>Grains/Cereals</v>
      </c>
      <c r="L194" t="str">
        <f>_xlfn.XLOOKUP(order_details[[#This Row],[OrderID]],orders[OrderID],orders[month])</f>
        <v>Nov</v>
      </c>
      <c r="M194">
        <f>_xlfn.XLOOKUP(order_details[[#This Row],[OrderID]],orders[OrderID],orders[month number])</f>
        <v>11</v>
      </c>
      <c r="N194">
        <f>_xlfn.XLOOKUP(order_details[[#This Row],[OrderID]],orders[OrderID],orders[year])</f>
        <v>1994</v>
      </c>
      <c r="P194" s="13" t="str">
        <f>_xlfn.XLOOKUP(order_details[[#This Row],[CustomerID]],orders[CustomerID],orders[ShipCity])</f>
        <v>México D.F.</v>
      </c>
      <c r="Q194" s="13" t="str">
        <f>_xlfn.XLOOKUP(order_details[[#This Row],[CustomerID]],orders[CustomerID],orders[ShipCountry])</f>
        <v>Mexico</v>
      </c>
      <c r="R194" s="13">
        <f>order_details[[#This Row],[UnitPrice]]*order_details[[#This Row],[Quantity]]*(1-order_details[[#This Row],[Discount]])</f>
        <v>112</v>
      </c>
    </row>
    <row r="195" spans="1:18" x14ac:dyDescent="0.3">
      <c r="A195">
        <v>10323</v>
      </c>
      <c r="B195">
        <v>15</v>
      </c>
      <c r="C195">
        <v>12.4</v>
      </c>
      <c r="D195">
        <v>5</v>
      </c>
      <c r="E195">
        <v>0</v>
      </c>
      <c r="F195">
        <f>order_details[[#This Row],[UnitPrice]]*order_details[[#This Row],[Quantity]]*(1-order_details[[#This Row],[Discount]])</f>
        <v>62</v>
      </c>
      <c r="G195" t="str">
        <f>_xlfn.XLOOKUP(order_details[[#This Row],[OrderID]],orders[OrderID],orders[CustomerID])</f>
        <v>KOENE</v>
      </c>
      <c r="H195" t="str">
        <f>_xlfn.XLOOKUP(order_details[[#This Row],[CustomerID]],orders[CustomerID],orders[ShipCountry])</f>
        <v>Germany</v>
      </c>
      <c r="I195" t="str">
        <f>_xlfn.XLOOKUP(order_details[[#This Row],[CustomerID]],orders[CustomerID],orders[ShipCity])</f>
        <v>Brandenburg</v>
      </c>
      <c r="J195">
        <f>_xlfn.XLOOKUP(order_details[[#This Row],[ProductID]],products[ProductID],products[CategoryID])</f>
        <v>2</v>
      </c>
      <c r="K195" t="str">
        <f>_xlfn.XLOOKUP(order_details[[#This Row],[CategoryID]],categories[CategoryID],categories[CategoryName])</f>
        <v>Condiments</v>
      </c>
      <c r="L195" t="str">
        <f>_xlfn.XLOOKUP(order_details[[#This Row],[OrderID]],orders[OrderID],orders[month])</f>
        <v>Nov</v>
      </c>
      <c r="M195">
        <f>_xlfn.XLOOKUP(order_details[[#This Row],[OrderID]],orders[OrderID],orders[month number])</f>
        <v>11</v>
      </c>
      <c r="N195">
        <f>_xlfn.XLOOKUP(order_details[[#This Row],[OrderID]],orders[OrderID],orders[year])</f>
        <v>1994</v>
      </c>
      <c r="P195" s="14" t="str">
        <f>_xlfn.XLOOKUP(order_details[[#This Row],[CustomerID]],orders[CustomerID],orders[ShipCity])</f>
        <v>Brandenburg</v>
      </c>
      <c r="Q195" s="14" t="str">
        <f>_xlfn.XLOOKUP(order_details[[#This Row],[CustomerID]],orders[CustomerID],orders[ShipCountry])</f>
        <v>Germany</v>
      </c>
      <c r="R195" s="14">
        <f>order_details[[#This Row],[UnitPrice]]*order_details[[#This Row],[Quantity]]*(1-order_details[[#This Row],[Discount]])</f>
        <v>62</v>
      </c>
    </row>
    <row r="196" spans="1:18" x14ac:dyDescent="0.3">
      <c r="A196">
        <v>10323</v>
      </c>
      <c r="B196">
        <v>25</v>
      </c>
      <c r="C196">
        <v>11.2</v>
      </c>
      <c r="D196">
        <v>4</v>
      </c>
      <c r="E196">
        <v>0</v>
      </c>
      <c r="F196">
        <f>order_details[[#This Row],[UnitPrice]]*order_details[[#This Row],[Quantity]]*(1-order_details[[#This Row],[Discount]])</f>
        <v>44.8</v>
      </c>
      <c r="G196" t="str">
        <f>_xlfn.XLOOKUP(order_details[[#This Row],[OrderID]],orders[OrderID],orders[CustomerID])</f>
        <v>KOENE</v>
      </c>
      <c r="H196" t="str">
        <f>_xlfn.XLOOKUP(order_details[[#This Row],[CustomerID]],orders[CustomerID],orders[ShipCountry])</f>
        <v>Germany</v>
      </c>
      <c r="I196" t="str">
        <f>_xlfn.XLOOKUP(order_details[[#This Row],[CustomerID]],orders[CustomerID],orders[ShipCity])</f>
        <v>Brandenburg</v>
      </c>
      <c r="J196">
        <f>_xlfn.XLOOKUP(order_details[[#This Row],[ProductID]],products[ProductID],products[CategoryID])</f>
        <v>3</v>
      </c>
      <c r="K196" t="str">
        <f>_xlfn.XLOOKUP(order_details[[#This Row],[CategoryID]],categories[CategoryID],categories[CategoryName])</f>
        <v>Confections</v>
      </c>
      <c r="L196" t="str">
        <f>_xlfn.XLOOKUP(order_details[[#This Row],[OrderID]],orders[OrderID],orders[month])</f>
        <v>Nov</v>
      </c>
      <c r="M196">
        <f>_xlfn.XLOOKUP(order_details[[#This Row],[OrderID]],orders[OrderID],orders[month number])</f>
        <v>11</v>
      </c>
      <c r="N196">
        <f>_xlfn.XLOOKUP(order_details[[#This Row],[OrderID]],orders[OrderID],orders[year])</f>
        <v>1994</v>
      </c>
      <c r="P196" s="13" t="str">
        <f>_xlfn.XLOOKUP(order_details[[#This Row],[CustomerID]],orders[CustomerID],orders[ShipCity])</f>
        <v>Brandenburg</v>
      </c>
      <c r="Q196" s="13" t="str">
        <f>_xlfn.XLOOKUP(order_details[[#This Row],[CustomerID]],orders[CustomerID],orders[ShipCountry])</f>
        <v>Germany</v>
      </c>
      <c r="R196" s="13">
        <f>order_details[[#This Row],[UnitPrice]]*order_details[[#This Row],[Quantity]]*(1-order_details[[#This Row],[Discount]])</f>
        <v>44.8</v>
      </c>
    </row>
    <row r="197" spans="1:18" x14ac:dyDescent="0.3">
      <c r="A197">
        <v>10323</v>
      </c>
      <c r="B197">
        <v>39</v>
      </c>
      <c r="C197">
        <v>14.4</v>
      </c>
      <c r="D197">
        <v>4</v>
      </c>
      <c r="E197">
        <v>0</v>
      </c>
      <c r="F197">
        <f>order_details[[#This Row],[UnitPrice]]*order_details[[#This Row],[Quantity]]*(1-order_details[[#This Row],[Discount]])</f>
        <v>57.6</v>
      </c>
      <c r="G197" t="str">
        <f>_xlfn.XLOOKUP(order_details[[#This Row],[OrderID]],orders[OrderID],orders[CustomerID])</f>
        <v>KOENE</v>
      </c>
      <c r="H197" t="str">
        <f>_xlfn.XLOOKUP(order_details[[#This Row],[CustomerID]],orders[CustomerID],orders[ShipCountry])</f>
        <v>Germany</v>
      </c>
      <c r="I197" t="str">
        <f>_xlfn.XLOOKUP(order_details[[#This Row],[CustomerID]],orders[CustomerID],orders[ShipCity])</f>
        <v>Brandenburg</v>
      </c>
      <c r="J197">
        <f>_xlfn.XLOOKUP(order_details[[#This Row],[ProductID]],products[ProductID],products[CategoryID])</f>
        <v>1</v>
      </c>
      <c r="K197" t="str">
        <f>_xlfn.XLOOKUP(order_details[[#This Row],[CategoryID]],categories[CategoryID],categories[CategoryName])</f>
        <v>Beverages</v>
      </c>
      <c r="L197" t="str">
        <f>_xlfn.XLOOKUP(order_details[[#This Row],[OrderID]],orders[OrderID],orders[month])</f>
        <v>Nov</v>
      </c>
      <c r="M197">
        <f>_xlfn.XLOOKUP(order_details[[#This Row],[OrderID]],orders[OrderID],orders[month number])</f>
        <v>11</v>
      </c>
      <c r="N197">
        <f>_xlfn.XLOOKUP(order_details[[#This Row],[OrderID]],orders[OrderID],orders[year])</f>
        <v>1994</v>
      </c>
      <c r="P197" s="14" t="str">
        <f>_xlfn.XLOOKUP(order_details[[#This Row],[CustomerID]],orders[CustomerID],orders[ShipCity])</f>
        <v>Brandenburg</v>
      </c>
      <c r="Q197" s="14" t="str">
        <f>_xlfn.XLOOKUP(order_details[[#This Row],[CustomerID]],orders[CustomerID],orders[ShipCountry])</f>
        <v>Germany</v>
      </c>
      <c r="R197" s="14">
        <f>order_details[[#This Row],[UnitPrice]]*order_details[[#This Row],[Quantity]]*(1-order_details[[#This Row],[Discount]])</f>
        <v>57.6</v>
      </c>
    </row>
    <row r="198" spans="1:18" x14ac:dyDescent="0.3">
      <c r="A198">
        <v>10324</v>
      </c>
      <c r="B198">
        <v>16</v>
      </c>
      <c r="C198">
        <v>13.9</v>
      </c>
      <c r="D198">
        <v>21</v>
      </c>
      <c r="E198">
        <v>0.15</v>
      </c>
      <c r="F198">
        <f>order_details[[#This Row],[UnitPrice]]*order_details[[#This Row],[Quantity]]*(1-order_details[[#This Row],[Discount]])</f>
        <v>248.11500000000001</v>
      </c>
      <c r="G198" t="str">
        <f>_xlfn.XLOOKUP(order_details[[#This Row],[OrderID]],orders[OrderID],orders[CustomerID])</f>
        <v>SAVEA</v>
      </c>
      <c r="H198" t="str">
        <f>_xlfn.XLOOKUP(order_details[[#This Row],[CustomerID]],orders[CustomerID],orders[ShipCountry])</f>
        <v>USA</v>
      </c>
      <c r="I198" t="str">
        <f>_xlfn.XLOOKUP(order_details[[#This Row],[CustomerID]],orders[CustomerID],orders[ShipCity])</f>
        <v>Boise</v>
      </c>
      <c r="J198">
        <f>_xlfn.XLOOKUP(order_details[[#This Row],[ProductID]],products[ProductID],products[CategoryID])</f>
        <v>3</v>
      </c>
      <c r="K198" t="str">
        <f>_xlfn.XLOOKUP(order_details[[#This Row],[CategoryID]],categories[CategoryID],categories[CategoryName])</f>
        <v>Confections</v>
      </c>
      <c r="L198" t="str">
        <f>_xlfn.XLOOKUP(order_details[[#This Row],[OrderID]],orders[OrderID],orders[month])</f>
        <v>Nov</v>
      </c>
      <c r="M198">
        <f>_xlfn.XLOOKUP(order_details[[#This Row],[OrderID]],orders[OrderID],orders[month number])</f>
        <v>11</v>
      </c>
      <c r="N198">
        <f>_xlfn.XLOOKUP(order_details[[#This Row],[OrderID]],orders[OrderID],orders[year])</f>
        <v>1994</v>
      </c>
      <c r="P198" s="13" t="str">
        <f>_xlfn.XLOOKUP(order_details[[#This Row],[CustomerID]],orders[CustomerID],orders[ShipCity])</f>
        <v>Boise</v>
      </c>
      <c r="Q198" s="13" t="str">
        <f>_xlfn.XLOOKUP(order_details[[#This Row],[CustomerID]],orders[CustomerID],orders[ShipCountry])</f>
        <v>USA</v>
      </c>
      <c r="R198" s="13">
        <f>order_details[[#This Row],[UnitPrice]]*order_details[[#This Row],[Quantity]]*(1-order_details[[#This Row],[Discount]])</f>
        <v>248.11500000000001</v>
      </c>
    </row>
    <row r="199" spans="1:18" x14ac:dyDescent="0.3">
      <c r="A199">
        <v>10324</v>
      </c>
      <c r="B199">
        <v>35</v>
      </c>
      <c r="C199">
        <v>14.4</v>
      </c>
      <c r="D199">
        <v>70</v>
      </c>
      <c r="E199">
        <v>0.15</v>
      </c>
      <c r="F199">
        <f>order_details[[#This Row],[UnitPrice]]*order_details[[#This Row],[Quantity]]*(1-order_details[[#This Row],[Discount]])</f>
        <v>856.8</v>
      </c>
      <c r="G199" t="str">
        <f>_xlfn.XLOOKUP(order_details[[#This Row],[OrderID]],orders[OrderID],orders[CustomerID])</f>
        <v>SAVEA</v>
      </c>
      <c r="H199" t="str">
        <f>_xlfn.XLOOKUP(order_details[[#This Row],[CustomerID]],orders[CustomerID],orders[ShipCountry])</f>
        <v>USA</v>
      </c>
      <c r="I199" t="str">
        <f>_xlfn.XLOOKUP(order_details[[#This Row],[CustomerID]],orders[CustomerID],orders[ShipCity])</f>
        <v>Boise</v>
      </c>
      <c r="J199">
        <f>_xlfn.XLOOKUP(order_details[[#This Row],[ProductID]],products[ProductID],products[CategoryID])</f>
        <v>1</v>
      </c>
      <c r="K199" t="str">
        <f>_xlfn.XLOOKUP(order_details[[#This Row],[CategoryID]],categories[CategoryID],categories[CategoryName])</f>
        <v>Beverages</v>
      </c>
      <c r="L199" t="str">
        <f>_xlfn.XLOOKUP(order_details[[#This Row],[OrderID]],orders[OrderID],orders[month])</f>
        <v>Nov</v>
      </c>
      <c r="M199">
        <f>_xlfn.XLOOKUP(order_details[[#This Row],[OrderID]],orders[OrderID],orders[month number])</f>
        <v>11</v>
      </c>
      <c r="N199">
        <f>_xlfn.XLOOKUP(order_details[[#This Row],[OrderID]],orders[OrderID],orders[year])</f>
        <v>1994</v>
      </c>
      <c r="P199" s="14" t="str">
        <f>_xlfn.XLOOKUP(order_details[[#This Row],[CustomerID]],orders[CustomerID],orders[ShipCity])</f>
        <v>Boise</v>
      </c>
      <c r="Q199" s="14" t="str">
        <f>_xlfn.XLOOKUP(order_details[[#This Row],[CustomerID]],orders[CustomerID],orders[ShipCountry])</f>
        <v>USA</v>
      </c>
      <c r="R199" s="14">
        <f>order_details[[#This Row],[UnitPrice]]*order_details[[#This Row],[Quantity]]*(1-order_details[[#This Row],[Discount]])</f>
        <v>856.8</v>
      </c>
    </row>
    <row r="200" spans="1:18" x14ac:dyDescent="0.3">
      <c r="A200">
        <v>10324</v>
      </c>
      <c r="B200">
        <v>46</v>
      </c>
      <c r="C200">
        <v>9.6</v>
      </c>
      <c r="D200">
        <v>30</v>
      </c>
      <c r="E200">
        <v>0</v>
      </c>
      <c r="F200">
        <f>order_details[[#This Row],[UnitPrice]]*order_details[[#This Row],[Quantity]]*(1-order_details[[#This Row],[Discount]])</f>
        <v>288</v>
      </c>
      <c r="G200" t="str">
        <f>_xlfn.XLOOKUP(order_details[[#This Row],[OrderID]],orders[OrderID],orders[CustomerID])</f>
        <v>SAVEA</v>
      </c>
      <c r="H200" t="str">
        <f>_xlfn.XLOOKUP(order_details[[#This Row],[CustomerID]],orders[CustomerID],orders[ShipCountry])</f>
        <v>USA</v>
      </c>
      <c r="I200" t="str">
        <f>_xlfn.XLOOKUP(order_details[[#This Row],[CustomerID]],orders[CustomerID],orders[ShipCity])</f>
        <v>Boise</v>
      </c>
      <c r="J200">
        <f>_xlfn.XLOOKUP(order_details[[#This Row],[ProductID]],products[ProductID],products[CategoryID])</f>
        <v>8</v>
      </c>
      <c r="K200" t="str">
        <f>_xlfn.XLOOKUP(order_details[[#This Row],[CategoryID]],categories[CategoryID],categories[CategoryName])</f>
        <v>Seafood</v>
      </c>
      <c r="L200" t="str">
        <f>_xlfn.XLOOKUP(order_details[[#This Row],[OrderID]],orders[OrderID],orders[month])</f>
        <v>Nov</v>
      </c>
      <c r="M200">
        <f>_xlfn.XLOOKUP(order_details[[#This Row],[OrderID]],orders[OrderID],orders[month number])</f>
        <v>11</v>
      </c>
      <c r="N200">
        <f>_xlfn.XLOOKUP(order_details[[#This Row],[OrderID]],orders[OrderID],orders[year])</f>
        <v>1994</v>
      </c>
      <c r="P200" s="13" t="str">
        <f>_xlfn.XLOOKUP(order_details[[#This Row],[CustomerID]],orders[CustomerID],orders[ShipCity])</f>
        <v>Boise</v>
      </c>
      <c r="Q200" s="13" t="str">
        <f>_xlfn.XLOOKUP(order_details[[#This Row],[CustomerID]],orders[CustomerID],orders[ShipCountry])</f>
        <v>USA</v>
      </c>
      <c r="R200" s="13">
        <f>order_details[[#This Row],[UnitPrice]]*order_details[[#This Row],[Quantity]]*(1-order_details[[#This Row],[Discount]])</f>
        <v>288</v>
      </c>
    </row>
    <row r="201" spans="1:18" x14ac:dyDescent="0.3">
      <c r="A201">
        <v>10324</v>
      </c>
      <c r="B201">
        <v>59</v>
      </c>
      <c r="C201">
        <v>44</v>
      </c>
      <c r="D201">
        <v>40</v>
      </c>
      <c r="E201">
        <v>0.15</v>
      </c>
      <c r="F201">
        <f>order_details[[#This Row],[UnitPrice]]*order_details[[#This Row],[Quantity]]*(1-order_details[[#This Row],[Discount]])</f>
        <v>1496</v>
      </c>
      <c r="G201" t="str">
        <f>_xlfn.XLOOKUP(order_details[[#This Row],[OrderID]],orders[OrderID],orders[CustomerID])</f>
        <v>SAVEA</v>
      </c>
      <c r="H201" t="str">
        <f>_xlfn.XLOOKUP(order_details[[#This Row],[CustomerID]],orders[CustomerID],orders[ShipCountry])</f>
        <v>USA</v>
      </c>
      <c r="I201" t="str">
        <f>_xlfn.XLOOKUP(order_details[[#This Row],[CustomerID]],orders[CustomerID],orders[ShipCity])</f>
        <v>Boise</v>
      </c>
      <c r="J201">
        <f>_xlfn.XLOOKUP(order_details[[#This Row],[ProductID]],products[ProductID],products[CategoryID])</f>
        <v>4</v>
      </c>
      <c r="K201" t="str">
        <f>_xlfn.XLOOKUP(order_details[[#This Row],[CategoryID]],categories[CategoryID],categories[CategoryName])</f>
        <v>Dairy Products</v>
      </c>
      <c r="L201" t="str">
        <f>_xlfn.XLOOKUP(order_details[[#This Row],[OrderID]],orders[OrderID],orders[month])</f>
        <v>Nov</v>
      </c>
      <c r="M201">
        <f>_xlfn.XLOOKUP(order_details[[#This Row],[OrderID]],orders[OrderID],orders[month number])</f>
        <v>11</v>
      </c>
      <c r="N201">
        <f>_xlfn.XLOOKUP(order_details[[#This Row],[OrderID]],orders[OrderID],orders[year])</f>
        <v>1994</v>
      </c>
      <c r="P201" s="14" t="str">
        <f>_xlfn.XLOOKUP(order_details[[#This Row],[CustomerID]],orders[CustomerID],orders[ShipCity])</f>
        <v>Boise</v>
      </c>
      <c r="Q201" s="14" t="str">
        <f>_xlfn.XLOOKUP(order_details[[#This Row],[CustomerID]],orders[CustomerID],orders[ShipCountry])</f>
        <v>USA</v>
      </c>
      <c r="R201" s="14">
        <f>order_details[[#This Row],[UnitPrice]]*order_details[[#This Row],[Quantity]]*(1-order_details[[#This Row],[Discount]])</f>
        <v>1496</v>
      </c>
    </row>
    <row r="202" spans="1:18" x14ac:dyDescent="0.3">
      <c r="A202">
        <v>10324</v>
      </c>
      <c r="B202">
        <v>63</v>
      </c>
      <c r="C202">
        <v>35.1</v>
      </c>
      <c r="D202">
        <v>80</v>
      </c>
      <c r="E202">
        <v>0.15</v>
      </c>
      <c r="F202">
        <f>order_details[[#This Row],[UnitPrice]]*order_details[[#This Row],[Quantity]]*(1-order_details[[#This Row],[Discount]])</f>
        <v>2386.7999999999997</v>
      </c>
      <c r="G202" t="str">
        <f>_xlfn.XLOOKUP(order_details[[#This Row],[OrderID]],orders[OrderID],orders[CustomerID])</f>
        <v>SAVEA</v>
      </c>
      <c r="H202" t="str">
        <f>_xlfn.XLOOKUP(order_details[[#This Row],[CustomerID]],orders[CustomerID],orders[ShipCountry])</f>
        <v>USA</v>
      </c>
      <c r="I202" t="str">
        <f>_xlfn.XLOOKUP(order_details[[#This Row],[CustomerID]],orders[CustomerID],orders[ShipCity])</f>
        <v>Boise</v>
      </c>
      <c r="J202">
        <f>_xlfn.XLOOKUP(order_details[[#This Row],[ProductID]],products[ProductID],products[CategoryID])</f>
        <v>2</v>
      </c>
      <c r="K202" t="str">
        <f>_xlfn.XLOOKUP(order_details[[#This Row],[CategoryID]],categories[CategoryID],categories[CategoryName])</f>
        <v>Condiments</v>
      </c>
      <c r="L202" t="str">
        <f>_xlfn.XLOOKUP(order_details[[#This Row],[OrderID]],orders[OrderID],orders[month])</f>
        <v>Nov</v>
      </c>
      <c r="M202">
        <f>_xlfn.XLOOKUP(order_details[[#This Row],[OrderID]],orders[OrderID],orders[month number])</f>
        <v>11</v>
      </c>
      <c r="N202">
        <f>_xlfn.XLOOKUP(order_details[[#This Row],[OrderID]],orders[OrderID],orders[year])</f>
        <v>1994</v>
      </c>
      <c r="P202" s="13" t="str">
        <f>_xlfn.XLOOKUP(order_details[[#This Row],[CustomerID]],orders[CustomerID],orders[ShipCity])</f>
        <v>Boise</v>
      </c>
      <c r="Q202" s="13" t="str">
        <f>_xlfn.XLOOKUP(order_details[[#This Row],[CustomerID]],orders[CustomerID],orders[ShipCountry])</f>
        <v>USA</v>
      </c>
      <c r="R202" s="13">
        <f>order_details[[#This Row],[UnitPrice]]*order_details[[#This Row],[Quantity]]*(1-order_details[[#This Row],[Discount]])</f>
        <v>2386.7999999999997</v>
      </c>
    </row>
    <row r="203" spans="1:18" x14ac:dyDescent="0.3">
      <c r="A203">
        <v>10325</v>
      </c>
      <c r="B203">
        <v>6</v>
      </c>
      <c r="C203">
        <v>20</v>
      </c>
      <c r="D203">
        <v>6</v>
      </c>
      <c r="E203">
        <v>0</v>
      </c>
      <c r="F203">
        <f>order_details[[#This Row],[UnitPrice]]*order_details[[#This Row],[Quantity]]*(1-order_details[[#This Row],[Discount]])</f>
        <v>120</v>
      </c>
      <c r="G203" t="str">
        <f>_xlfn.XLOOKUP(order_details[[#This Row],[OrderID]],orders[OrderID],orders[CustomerID])</f>
        <v>KOENE</v>
      </c>
      <c r="H203" t="str">
        <f>_xlfn.XLOOKUP(order_details[[#This Row],[CustomerID]],orders[CustomerID],orders[ShipCountry])</f>
        <v>Germany</v>
      </c>
      <c r="I203" t="str">
        <f>_xlfn.XLOOKUP(order_details[[#This Row],[CustomerID]],orders[CustomerID],orders[ShipCity])</f>
        <v>Brandenburg</v>
      </c>
      <c r="J203">
        <f>_xlfn.XLOOKUP(order_details[[#This Row],[ProductID]],products[ProductID],products[CategoryID])</f>
        <v>2</v>
      </c>
      <c r="K203" t="str">
        <f>_xlfn.XLOOKUP(order_details[[#This Row],[CategoryID]],categories[CategoryID],categories[CategoryName])</f>
        <v>Condiments</v>
      </c>
      <c r="L203" t="str">
        <f>_xlfn.XLOOKUP(order_details[[#This Row],[OrderID]],orders[OrderID],orders[month])</f>
        <v>Nov</v>
      </c>
      <c r="M203">
        <f>_xlfn.XLOOKUP(order_details[[#This Row],[OrderID]],orders[OrderID],orders[month number])</f>
        <v>11</v>
      </c>
      <c r="N203">
        <f>_xlfn.XLOOKUP(order_details[[#This Row],[OrderID]],orders[OrderID],orders[year])</f>
        <v>1994</v>
      </c>
      <c r="P203" s="14" t="str">
        <f>_xlfn.XLOOKUP(order_details[[#This Row],[CustomerID]],orders[CustomerID],orders[ShipCity])</f>
        <v>Brandenburg</v>
      </c>
      <c r="Q203" s="14" t="str">
        <f>_xlfn.XLOOKUP(order_details[[#This Row],[CustomerID]],orders[CustomerID],orders[ShipCountry])</f>
        <v>Germany</v>
      </c>
      <c r="R203" s="14">
        <f>order_details[[#This Row],[UnitPrice]]*order_details[[#This Row],[Quantity]]*(1-order_details[[#This Row],[Discount]])</f>
        <v>120</v>
      </c>
    </row>
    <row r="204" spans="1:18" x14ac:dyDescent="0.3">
      <c r="A204">
        <v>10325</v>
      </c>
      <c r="B204">
        <v>13</v>
      </c>
      <c r="C204">
        <v>4.8</v>
      </c>
      <c r="D204">
        <v>12</v>
      </c>
      <c r="E204">
        <v>0</v>
      </c>
      <c r="F204">
        <f>order_details[[#This Row],[UnitPrice]]*order_details[[#This Row],[Quantity]]*(1-order_details[[#This Row],[Discount]])</f>
        <v>57.599999999999994</v>
      </c>
      <c r="G204" t="str">
        <f>_xlfn.XLOOKUP(order_details[[#This Row],[OrderID]],orders[OrderID],orders[CustomerID])</f>
        <v>KOENE</v>
      </c>
      <c r="H204" t="str">
        <f>_xlfn.XLOOKUP(order_details[[#This Row],[CustomerID]],orders[CustomerID],orders[ShipCountry])</f>
        <v>Germany</v>
      </c>
      <c r="I204" t="str">
        <f>_xlfn.XLOOKUP(order_details[[#This Row],[CustomerID]],orders[CustomerID],orders[ShipCity])</f>
        <v>Brandenburg</v>
      </c>
      <c r="J204">
        <f>_xlfn.XLOOKUP(order_details[[#This Row],[ProductID]],products[ProductID],products[CategoryID])</f>
        <v>8</v>
      </c>
      <c r="K204" t="str">
        <f>_xlfn.XLOOKUP(order_details[[#This Row],[CategoryID]],categories[CategoryID],categories[CategoryName])</f>
        <v>Seafood</v>
      </c>
      <c r="L204" t="str">
        <f>_xlfn.XLOOKUP(order_details[[#This Row],[OrderID]],orders[OrderID],orders[month])</f>
        <v>Nov</v>
      </c>
      <c r="M204">
        <f>_xlfn.XLOOKUP(order_details[[#This Row],[OrderID]],orders[OrderID],orders[month number])</f>
        <v>11</v>
      </c>
      <c r="N204">
        <f>_xlfn.XLOOKUP(order_details[[#This Row],[OrderID]],orders[OrderID],orders[year])</f>
        <v>1994</v>
      </c>
      <c r="P204" s="13" t="str">
        <f>_xlfn.XLOOKUP(order_details[[#This Row],[CustomerID]],orders[CustomerID],orders[ShipCity])</f>
        <v>Brandenburg</v>
      </c>
      <c r="Q204" s="13" t="str">
        <f>_xlfn.XLOOKUP(order_details[[#This Row],[CustomerID]],orders[CustomerID],orders[ShipCountry])</f>
        <v>Germany</v>
      </c>
      <c r="R204" s="13">
        <f>order_details[[#This Row],[UnitPrice]]*order_details[[#This Row],[Quantity]]*(1-order_details[[#This Row],[Discount]])</f>
        <v>57.599999999999994</v>
      </c>
    </row>
    <row r="205" spans="1:18" x14ac:dyDescent="0.3">
      <c r="A205">
        <v>10325</v>
      </c>
      <c r="B205">
        <v>14</v>
      </c>
      <c r="C205">
        <v>18.600000000000001</v>
      </c>
      <c r="D205">
        <v>9</v>
      </c>
      <c r="E205">
        <v>0</v>
      </c>
      <c r="F205">
        <f>order_details[[#This Row],[UnitPrice]]*order_details[[#This Row],[Quantity]]*(1-order_details[[#This Row],[Discount]])</f>
        <v>167.4</v>
      </c>
      <c r="G205" t="str">
        <f>_xlfn.XLOOKUP(order_details[[#This Row],[OrderID]],orders[OrderID],orders[CustomerID])</f>
        <v>KOENE</v>
      </c>
      <c r="H205" t="str">
        <f>_xlfn.XLOOKUP(order_details[[#This Row],[CustomerID]],orders[CustomerID],orders[ShipCountry])</f>
        <v>Germany</v>
      </c>
      <c r="I205" t="str">
        <f>_xlfn.XLOOKUP(order_details[[#This Row],[CustomerID]],orders[CustomerID],orders[ShipCity])</f>
        <v>Brandenburg</v>
      </c>
      <c r="J205">
        <f>_xlfn.XLOOKUP(order_details[[#This Row],[ProductID]],products[ProductID],products[CategoryID])</f>
        <v>7</v>
      </c>
      <c r="K205" t="str">
        <f>_xlfn.XLOOKUP(order_details[[#This Row],[CategoryID]],categories[CategoryID],categories[CategoryName])</f>
        <v>Produce</v>
      </c>
      <c r="L205" t="str">
        <f>_xlfn.XLOOKUP(order_details[[#This Row],[OrderID]],orders[OrderID],orders[month])</f>
        <v>Nov</v>
      </c>
      <c r="M205">
        <f>_xlfn.XLOOKUP(order_details[[#This Row],[OrderID]],orders[OrderID],orders[month number])</f>
        <v>11</v>
      </c>
      <c r="N205">
        <f>_xlfn.XLOOKUP(order_details[[#This Row],[OrderID]],orders[OrderID],orders[year])</f>
        <v>1994</v>
      </c>
      <c r="P205" s="14" t="str">
        <f>_xlfn.XLOOKUP(order_details[[#This Row],[CustomerID]],orders[CustomerID],orders[ShipCity])</f>
        <v>Brandenburg</v>
      </c>
      <c r="Q205" s="14" t="str">
        <f>_xlfn.XLOOKUP(order_details[[#This Row],[CustomerID]],orders[CustomerID],orders[ShipCountry])</f>
        <v>Germany</v>
      </c>
      <c r="R205" s="14">
        <f>order_details[[#This Row],[UnitPrice]]*order_details[[#This Row],[Quantity]]*(1-order_details[[#This Row],[Discount]])</f>
        <v>167.4</v>
      </c>
    </row>
    <row r="206" spans="1:18" x14ac:dyDescent="0.3">
      <c r="A206">
        <v>10325</v>
      </c>
      <c r="B206">
        <v>31</v>
      </c>
      <c r="C206">
        <v>10</v>
      </c>
      <c r="D206">
        <v>4</v>
      </c>
      <c r="E206">
        <v>0</v>
      </c>
      <c r="F206">
        <f>order_details[[#This Row],[UnitPrice]]*order_details[[#This Row],[Quantity]]*(1-order_details[[#This Row],[Discount]])</f>
        <v>40</v>
      </c>
      <c r="G206" t="str">
        <f>_xlfn.XLOOKUP(order_details[[#This Row],[OrderID]],orders[OrderID],orders[CustomerID])</f>
        <v>KOENE</v>
      </c>
      <c r="H206" t="str">
        <f>_xlfn.XLOOKUP(order_details[[#This Row],[CustomerID]],orders[CustomerID],orders[ShipCountry])</f>
        <v>Germany</v>
      </c>
      <c r="I206" t="str">
        <f>_xlfn.XLOOKUP(order_details[[#This Row],[CustomerID]],orders[CustomerID],orders[ShipCity])</f>
        <v>Brandenburg</v>
      </c>
      <c r="J206">
        <f>_xlfn.XLOOKUP(order_details[[#This Row],[ProductID]],products[ProductID],products[CategoryID])</f>
        <v>4</v>
      </c>
      <c r="K206" t="str">
        <f>_xlfn.XLOOKUP(order_details[[#This Row],[CategoryID]],categories[CategoryID],categories[CategoryName])</f>
        <v>Dairy Products</v>
      </c>
      <c r="L206" t="str">
        <f>_xlfn.XLOOKUP(order_details[[#This Row],[OrderID]],orders[OrderID],orders[month])</f>
        <v>Nov</v>
      </c>
      <c r="M206">
        <f>_xlfn.XLOOKUP(order_details[[#This Row],[OrderID]],orders[OrderID],orders[month number])</f>
        <v>11</v>
      </c>
      <c r="N206">
        <f>_xlfn.XLOOKUP(order_details[[#This Row],[OrderID]],orders[OrderID],orders[year])</f>
        <v>1994</v>
      </c>
      <c r="P206" s="13" t="str">
        <f>_xlfn.XLOOKUP(order_details[[#This Row],[CustomerID]],orders[CustomerID],orders[ShipCity])</f>
        <v>Brandenburg</v>
      </c>
      <c r="Q206" s="13" t="str">
        <f>_xlfn.XLOOKUP(order_details[[#This Row],[CustomerID]],orders[CustomerID],orders[ShipCountry])</f>
        <v>Germany</v>
      </c>
      <c r="R206" s="13">
        <f>order_details[[#This Row],[UnitPrice]]*order_details[[#This Row],[Quantity]]*(1-order_details[[#This Row],[Discount]])</f>
        <v>40</v>
      </c>
    </row>
    <row r="207" spans="1:18" x14ac:dyDescent="0.3">
      <c r="A207">
        <v>10325</v>
      </c>
      <c r="B207">
        <v>72</v>
      </c>
      <c r="C207">
        <v>27.8</v>
      </c>
      <c r="D207">
        <v>40</v>
      </c>
      <c r="E207">
        <v>0</v>
      </c>
      <c r="F207">
        <f>order_details[[#This Row],[UnitPrice]]*order_details[[#This Row],[Quantity]]*(1-order_details[[#This Row],[Discount]])</f>
        <v>1112</v>
      </c>
      <c r="G207" t="str">
        <f>_xlfn.XLOOKUP(order_details[[#This Row],[OrderID]],orders[OrderID],orders[CustomerID])</f>
        <v>KOENE</v>
      </c>
      <c r="H207" t="str">
        <f>_xlfn.XLOOKUP(order_details[[#This Row],[CustomerID]],orders[CustomerID],orders[ShipCountry])</f>
        <v>Germany</v>
      </c>
      <c r="I207" t="str">
        <f>_xlfn.XLOOKUP(order_details[[#This Row],[CustomerID]],orders[CustomerID],orders[ShipCity])</f>
        <v>Brandenburg</v>
      </c>
      <c r="J207">
        <f>_xlfn.XLOOKUP(order_details[[#This Row],[ProductID]],products[ProductID],products[CategoryID])</f>
        <v>4</v>
      </c>
      <c r="K207" t="str">
        <f>_xlfn.XLOOKUP(order_details[[#This Row],[CategoryID]],categories[CategoryID],categories[CategoryName])</f>
        <v>Dairy Products</v>
      </c>
      <c r="L207" t="str">
        <f>_xlfn.XLOOKUP(order_details[[#This Row],[OrderID]],orders[OrderID],orders[month])</f>
        <v>Nov</v>
      </c>
      <c r="M207">
        <f>_xlfn.XLOOKUP(order_details[[#This Row],[OrderID]],orders[OrderID],orders[month number])</f>
        <v>11</v>
      </c>
      <c r="N207">
        <f>_xlfn.XLOOKUP(order_details[[#This Row],[OrderID]],orders[OrderID],orders[year])</f>
        <v>1994</v>
      </c>
      <c r="P207" s="14" t="str">
        <f>_xlfn.XLOOKUP(order_details[[#This Row],[CustomerID]],orders[CustomerID],orders[ShipCity])</f>
        <v>Brandenburg</v>
      </c>
      <c r="Q207" s="14" t="str">
        <f>_xlfn.XLOOKUP(order_details[[#This Row],[CustomerID]],orders[CustomerID],orders[ShipCountry])</f>
        <v>Germany</v>
      </c>
      <c r="R207" s="14">
        <f>order_details[[#This Row],[UnitPrice]]*order_details[[#This Row],[Quantity]]*(1-order_details[[#This Row],[Discount]])</f>
        <v>1112</v>
      </c>
    </row>
    <row r="208" spans="1:18" x14ac:dyDescent="0.3">
      <c r="A208">
        <v>10326</v>
      </c>
      <c r="B208">
        <v>4</v>
      </c>
      <c r="C208">
        <v>17.600000000000001</v>
      </c>
      <c r="D208">
        <v>24</v>
      </c>
      <c r="E208">
        <v>0</v>
      </c>
      <c r="F208">
        <f>order_details[[#This Row],[UnitPrice]]*order_details[[#This Row],[Quantity]]*(1-order_details[[#This Row],[Discount]])</f>
        <v>422.40000000000003</v>
      </c>
      <c r="G208" t="str">
        <f>_xlfn.XLOOKUP(order_details[[#This Row],[OrderID]],orders[OrderID],orders[CustomerID])</f>
        <v>BOLID</v>
      </c>
      <c r="H208" t="str">
        <f>_xlfn.XLOOKUP(order_details[[#This Row],[CustomerID]],orders[CustomerID],orders[ShipCountry])</f>
        <v>Spain</v>
      </c>
      <c r="I208" t="str">
        <f>_xlfn.XLOOKUP(order_details[[#This Row],[CustomerID]],orders[CustomerID],orders[ShipCity])</f>
        <v>Madrid</v>
      </c>
      <c r="J208">
        <f>_xlfn.XLOOKUP(order_details[[#This Row],[ProductID]],products[ProductID],products[CategoryID])</f>
        <v>2</v>
      </c>
      <c r="K208" t="str">
        <f>_xlfn.XLOOKUP(order_details[[#This Row],[CategoryID]],categories[CategoryID],categories[CategoryName])</f>
        <v>Condiments</v>
      </c>
      <c r="L208" t="str">
        <f>_xlfn.XLOOKUP(order_details[[#This Row],[OrderID]],orders[OrderID],orders[month])</f>
        <v>Nov</v>
      </c>
      <c r="M208">
        <f>_xlfn.XLOOKUP(order_details[[#This Row],[OrderID]],orders[OrderID],orders[month number])</f>
        <v>11</v>
      </c>
      <c r="N208">
        <f>_xlfn.XLOOKUP(order_details[[#This Row],[OrderID]],orders[OrderID],orders[year])</f>
        <v>1994</v>
      </c>
      <c r="P208" s="13" t="str">
        <f>_xlfn.XLOOKUP(order_details[[#This Row],[CustomerID]],orders[CustomerID],orders[ShipCity])</f>
        <v>Madrid</v>
      </c>
      <c r="Q208" s="13" t="str">
        <f>_xlfn.XLOOKUP(order_details[[#This Row],[CustomerID]],orders[CustomerID],orders[ShipCountry])</f>
        <v>Spain</v>
      </c>
      <c r="R208" s="13">
        <f>order_details[[#This Row],[UnitPrice]]*order_details[[#This Row],[Quantity]]*(1-order_details[[#This Row],[Discount]])</f>
        <v>422.40000000000003</v>
      </c>
    </row>
    <row r="209" spans="1:18" x14ac:dyDescent="0.3">
      <c r="A209">
        <v>10326</v>
      </c>
      <c r="B209">
        <v>57</v>
      </c>
      <c r="C209">
        <v>15.6</v>
      </c>
      <c r="D209">
        <v>16</v>
      </c>
      <c r="E209">
        <v>0</v>
      </c>
      <c r="F209">
        <f>order_details[[#This Row],[UnitPrice]]*order_details[[#This Row],[Quantity]]*(1-order_details[[#This Row],[Discount]])</f>
        <v>249.6</v>
      </c>
      <c r="G209" t="str">
        <f>_xlfn.XLOOKUP(order_details[[#This Row],[OrderID]],orders[OrderID],orders[CustomerID])</f>
        <v>BOLID</v>
      </c>
      <c r="H209" t="str">
        <f>_xlfn.XLOOKUP(order_details[[#This Row],[CustomerID]],orders[CustomerID],orders[ShipCountry])</f>
        <v>Spain</v>
      </c>
      <c r="I209" t="str">
        <f>_xlfn.XLOOKUP(order_details[[#This Row],[CustomerID]],orders[CustomerID],orders[ShipCity])</f>
        <v>Madrid</v>
      </c>
      <c r="J209">
        <f>_xlfn.XLOOKUP(order_details[[#This Row],[ProductID]],products[ProductID],products[CategoryID])</f>
        <v>5</v>
      </c>
      <c r="K209" t="str">
        <f>_xlfn.XLOOKUP(order_details[[#This Row],[CategoryID]],categories[CategoryID],categories[CategoryName])</f>
        <v>Grains/Cereals</v>
      </c>
      <c r="L209" t="str">
        <f>_xlfn.XLOOKUP(order_details[[#This Row],[OrderID]],orders[OrderID],orders[month])</f>
        <v>Nov</v>
      </c>
      <c r="M209">
        <f>_xlfn.XLOOKUP(order_details[[#This Row],[OrderID]],orders[OrderID],orders[month number])</f>
        <v>11</v>
      </c>
      <c r="N209">
        <f>_xlfn.XLOOKUP(order_details[[#This Row],[OrderID]],orders[OrderID],orders[year])</f>
        <v>1994</v>
      </c>
      <c r="P209" s="14" t="str">
        <f>_xlfn.XLOOKUP(order_details[[#This Row],[CustomerID]],orders[CustomerID],orders[ShipCity])</f>
        <v>Madrid</v>
      </c>
      <c r="Q209" s="14" t="str">
        <f>_xlfn.XLOOKUP(order_details[[#This Row],[CustomerID]],orders[CustomerID],orders[ShipCountry])</f>
        <v>Spain</v>
      </c>
      <c r="R209" s="14">
        <f>order_details[[#This Row],[UnitPrice]]*order_details[[#This Row],[Quantity]]*(1-order_details[[#This Row],[Discount]])</f>
        <v>249.6</v>
      </c>
    </row>
    <row r="210" spans="1:18" x14ac:dyDescent="0.3">
      <c r="A210">
        <v>10326</v>
      </c>
      <c r="B210">
        <v>75</v>
      </c>
      <c r="C210">
        <v>6.2</v>
      </c>
      <c r="D210">
        <v>50</v>
      </c>
      <c r="E210">
        <v>0</v>
      </c>
      <c r="F210">
        <f>order_details[[#This Row],[UnitPrice]]*order_details[[#This Row],[Quantity]]*(1-order_details[[#This Row],[Discount]])</f>
        <v>310</v>
      </c>
      <c r="G210" t="str">
        <f>_xlfn.XLOOKUP(order_details[[#This Row],[OrderID]],orders[OrderID],orders[CustomerID])</f>
        <v>BOLID</v>
      </c>
      <c r="H210" t="str">
        <f>_xlfn.XLOOKUP(order_details[[#This Row],[CustomerID]],orders[CustomerID],orders[ShipCountry])</f>
        <v>Spain</v>
      </c>
      <c r="I210" t="str">
        <f>_xlfn.XLOOKUP(order_details[[#This Row],[CustomerID]],orders[CustomerID],orders[ShipCity])</f>
        <v>Madrid</v>
      </c>
      <c r="J210">
        <f>_xlfn.XLOOKUP(order_details[[#This Row],[ProductID]],products[ProductID],products[CategoryID])</f>
        <v>1</v>
      </c>
      <c r="K210" t="str">
        <f>_xlfn.XLOOKUP(order_details[[#This Row],[CategoryID]],categories[CategoryID],categories[CategoryName])</f>
        <v>Beverages</v>
      </c>
      <c r="L210" t="str">
        <f>_xlfn.XLOOKUP(order_details[[#This Row],[OrderID]],orders[OrderID],orders[month])</f>
        <v>Nov</v>
      </c>
      <c r="M210">
        <f>_xlfn.XLOOKUP(order_details[[#This Row],[OrderID]],orders[OrderID],orders[month number])</f>
        <v>11</v>
      </c>
      <c r="N210">
        <f>_xlfn.XLOOKUP(order_details[[#This Row],[OrderID]],orders[OrderID],orders[year])</f>
        <v>1994</v>
      </c>
      <c r="P210" s="13" t="str">
        <f>_xlfn.XLOOKUP(order_details[[#This Row],[CustomerID]],orders[CustomerID],orders[ShipCity])</f>
        <v>Madrid</v>
      </c>
      <c r="Q210" s="13" t="str">
        <f>_xlfn.XLOOKUP(order_details[[#This Row],[CustomerID]],orders[CustomerID],orders[ShipCountry])</f>
        <v>Spain</v>
      </c>
      <c r="R210" s="13">
        <f>order_details[[#This Row],[UnitPrice]]*order_details[[#This Row],[Quantity]]*(1-order_details[[#This Row],[Discount]])</f>
        <v>310</v>
      </c>
    </row>
    <row r="211" spans="1:18" x14ac:dyDescent="0.3">
      <c r="A211">
        <v>10327</v>
      </c>
      <c r="B211">
        <v>2</v>
      </c>
      <c r="C211">
        <v>15.2</v>
      </c>
      <c r="D211">
        <v>25</v>
      </c>
      <c r="E211">
        <v>0.2</v>
      </c>
      <c r="F211">
        <f>order_details[[#This Row],[UnitPrice]]*order_details[[#This Row],[Quantity]]*(1-order_details[[#This Row],[Discount]])</f>
        <v>304</v>
      </c>
      <c r="G211" t="str">
        <f>_xlfn.XLOOKUP(order_details[[#This Row],[OrderID]],orders[OrderID],orders[CustomerID])</f>
        <v>FOLKO</v>
      </c>
      <c r="H211" t="str">
        <f>_xlfn.XLOOKUP(order_details[[#This Row],[CustomerID]],orders[CustomerID],orders[ShipCountry])</f>
        <v>Sweden</v>
      </c>
      <c r="I211" t="str">
        <f>_xlfn.XLOOKUP(order_details[[#This Row],[CustomerID]],orders[CustomerID],orders[ShipCity])</f>
        <v>Bräcke</v>
      </c>
      <c r="J211">
        <f>_xlfn.XLOOKUP(order_details[[#This Row],[ProductID]],products[ProductID],products[CategoryID])</f>
        <v>1</v>
      </c>
      <c r="K211" t="str">
        <f>_xlfn.XLOOKUP(order_details[[#This Row],[CategoryID]],categories[CategoryID],categories[CategoryName])</f>
        <v>Beverages</v>
      </c>
      <c r="L211" t="str">
        <f>_xlfn.XLOOKUP(order_details[[#This Row],[OrderID]],orders[OrderID],orders[month])</f>
        <v>Nov</v>
      </c>
      <c r="M211">
        <f>_xlfn.XLOOKUP(order_details[[#This Row],[OrderID]],orders[OrderID],orders[month number])</f>
        <v>11</v>
      </c>
      <c r="N211">
        <f>_xlfn.XLOOKUP(order_details[[#This Row],[OrderID]],orders[OrderID],orders[year])</f>
        <v>1994</v>
      </c>
      <c r="P211" s="14" t="str">
        <f>_xlfn.XLOOKUP(order_details[[#This Row],[CustomerID]],orders[CustomerID],orders[ShipCity])</f>
        <v>Bräcke</v>
      </c>
      <c r="Q211" s="14" t="str">
        <f>_xlfn.XLOOKUP(order_details[[#This Row],[CustomerID]],orders[CustomerID],orders[ShipCountry])</f>
        <v>Sweden</v>
      </c>
      <c r="R211" s="14">
        <f>order_details[[#This Row],[UnitPrice]]*order_details[[#This Row],[Quantity]]*(1-order_details[[#This Row],[Discount]])</f>
        <v>304</v>
      </c>
    </row>
    <row r="212" spans="1:18" x14ac:dyDescent="0.3">
      <c r="A212">
        <v>10327</v>
      </c>
      <c r="B212">
        <v>11</v>
      </c>
      <c r="C212">
        <v>16.8</v>
      </c>
      <c r="D212">
        <v>50</v>
      </c>
      <c r="E212">
        <v>0.2</v>
      </c>
      <c r="F212">
        <f>order_details[[#This Row],[UnitPrice]]*order_details[[#This Row],[Quantity]]*(1-order_details[[#This Row],[Discount]])</f>
        <v>672</v>
      </c>
      <c r="G212" t="str">
        <f>_xlfn.XLOOKUP(order_details[[#This Row],[OrderID]],orders[OrderID],orders[CustomerID])</f>
        <v>FOLKO</v>
      </c>
      <c r="H212" t="str">
        <f>_xlfn.XLOOKUP(order_details[[#This Row],[CustomerID]],orders[CustomerID],orders[ShipCountry])</f>
        <v>Sweden</v>
      </c>
      <c r="I212" t="str">
        <f>_xlfn.XLOOKUP(order_details[[#This Row],[CustomerID]],orders[CustomerID],orders[ShipCity])</f>
        <v>Bräcke</v>
      </c>
      <c r="J212">
        <f>_xlfn.XLOOKUP(order_details[[#This Row],[ProductID]],products[ProductID],products[CategoryID])</f>
        <v>4</v>
      </c>
      <c r="K212" t="str">
        <f>_xlfn.XLOOKUP(order_details[[#This Row],[CategoryID]],categories[CategoryID],categories[CategoryName])</f>
        <v>Dairy Products</v>
      </c>
      <c r="L212" t="str">
        <f>_xlfn.XLOOKUP(order_details[[#This Row],[OrderID]],orders[OrderID],orders[month])</f>
        <v>Nov</v>
      </c>
      <c r="M212">
        <f>_xlfn.XLOOKUP(order_details[[#This Row],[OrderID]],orders[OrderID],orders[month number])</f>
        <v>11</v>
      </c>
      <c r="N212">
        <f>_xlfn.XLOOKUP(order_details[[#This Row],[OrderID]],orders[OrderID],orders[year])</f>
        <v>1994</v>
      </c>
      <c r="P212" s="13" t="str">
        <f>_xlfn.XLOOKUP(order_details[[#This Row],[CustomerID]],orders[CustomerID],orders[ShipCity])</f>
        <v>Bräcke</v>
      </c>
      <c r="Q212" s="13" t="str">
        <f>_xlfn.XLOOKUP(order_details[[#This Row],[CustomerID]],orders[CustomerID],orders[ShipCountry])</f>
        <v>Sweden</v>
      </c>
      <c r="R212" s="13">
        <f>order_details[[#This Row],[UnitPrice]]*order_details[[#This Row],[Quantity]]*(1-order_details[[#This Row],[Discount]])</f>
        <v>672</v>
      </c>
    </row>
    <row r="213" spans="1:18" x14ac:dyDescent="0.3">
      <c r="A213">
        <v>10327</v>
      </c>
      <c r="B213">
        <v>30</v>
      </c>
      <c r="C213">
        <v>20.7</v>
      </c>
      <c r="D213">
        <v>35</v>
      </c>
      <c r="E213">
        <v>0.2</v>
      </c>
      <c r="F213">
        <f>order_details[[#This Row],[UnitPrice]]*order_details[[#This Row],[Quantity]]*(1-order_details[[#This Row],[Discount]])</f>
        <v>579.6</v>
      </c>
      <c r="G213" t="str">
        <f>_xlfn.XLOOKUP(order_details[[#This Row],[OrderID]],orders[OrderID],orders[CustomerID])</f>
        <v>FOLKO</v>
      </c>
      <c r="H213" t="str">
        <f>_xlfn.XLOOKUP(order_details[[#This Row],[CustomerID]],orders[CustomerID],orders[ShipCountry])</f>
        <v>Sweden</v>
      </c>
      <c r="I213" t="str">
        <f>_xlfn.XLOOKUP(order_details[[#This Row],[CustomerID]],orders[CustomerID],orders[ShipCity])</f>
        <v>Bräcke</v>
      </c>
      <c r="J213">
        <f>_xlfn.XLOOKUP(order_details[[#This Row],[ProductID]],products[ProductID],products[CategoryID])</f>
        <v>8</v>
      </c>
      <c r="K213" t="str">
        <f>_xlfn.XLOOKUP(order_details[[#This Row],[CategoryID]],categories[CategoryID],categories[CategoryName])</f>
        <v>Seafood</v>
      </c>
      <c r="L213" t="str">
        <f>_xlfn.XLOOKUP(order_details[[#This Row],[OrderID]],orders[OrderID],orders[month])</f>
        <v>Nov</v>
      </c>
      <c r="M213">
        <f>_xlfn.XLOOKUP(order_details[[#This Row],[OrderID]],orders[OrderID],orders[month number])</f>
        <v>11</v>
      </c>
      <c r="N213">
        <f>_xlfn.XLOOKUP(order_details[[#This Row],[OrderID]],orders[OrderID],orders[year])</f>
        <v>1994</v>
      </c>
      <c r="P213" s="14" t="str">
        <f>_xlfn.XLOOKUP(order_details[[#This Row],[CustomerID]],orders[CustomerID],orders[ShipCity])</f>
        <v>Bräcke</v>
      </c>
      <c r="Q213" s="14" t="str">
        <f>_xlfn.XLOOKUP(order_details[[#This Row],[CustomerID]],orders[CustomerID],orders[ShipCountry])</f>
        <v>Sweden</v>
      </c>
      <c r="R213" s="14">
        <f>order_details[[#This Row],[UnitPrice]]*order_details[[#This Row],[Quantity]]*(1-order_details[[#This Row],[Discount]])</f>
        <v>579.6</v>
      </c>
    </row>
    <row r="214" spans="1:18" x14ac:dyDescent="0.3">
      <c r="A214">
        <v>10327</v>
      </c>
      <c r="B214">
        <v>58</v>
      </c>
      <c r="C214">
        <v>10.6</v>
      </c>
      <c r="D214">
        <v>30</v>
      </c>
      <c r="E214">
        <v>0.2</v>
      </c>
      <c r="F214">
        <f>order_details[[#This Row],[UnitPrice]]*order_details[[#This Row],[Quantity]]*(1-order_details[[#This Row],[Discount]])</f>
        <v>254.4</v>
      </c>
      <c r="G214" t="str">
        <f>_xlfn.XLOOKUP(order_details[[#This Row],[OrderID]],orders[OrderID],orders[CustomerID])</f>
        <v>FOLKO</v>
      </c>
      <c r="H214" t="str">
        <f>_xlfn.XLOOKUP(order_details[[#This Row],[CustomerID]],orders[CustomerID],orders[ShipCountry])</f>
        <v>Sweden</v>
      </c>
      <c r="I214" t="str">
        <f>_xlfn.XLOOKUP(order_details[[#This Row],[CustomerID]],orders[CustomerID],orders[ShipCity])</f>
        <v>Bräcke</v>
      </c>
      <c r="J214">
        <f>_xlfn.XLOOKUP(order_details[[#This Row],[ProductID]],products[ProductID],products[CategoryID])</f>
        <v>8</v>
      </c>
      <c r="K214" t="str">
        <f>_xlfn.XLOOKUP(order_details[[#This Row],[CategoryID]],categories[CategoryID],categories[CategoryName])</f>
        <v>Seafood</v>
      </c>
      <c r="L214" t="str">
        <f>_xlfn.XLOOKUP(order_details[[#This Row],[OrderID]],orders[OrderID],orders[month])</f>
        <v>Nov</v>
      </c>
      <c r="M214">
        <f>_xlfn.XLOOKUP(order_details[[#This Row],[OrderID]],orders[OrderID],orders[month number])</f>
        <v>11</v>
      </c>
      <c r="N214">
        <f>_xlfn.XLOOKUP(order_details[[#This Row],[OrderID]],orders[OrderID],orders[year])</f>
        <v>1994</v>
      </c>
      <c r="P214" s="13" t="str">
        <f>_xlfn.XLOOKUP(order_details[[#This Row],[CustomerID]],orders[CustomerID],orders[ShipCity])</f>
        <v>Bräcke</v>
      </c>
      <c r="Q214" s="13" t="str">
        <f>_xlfn.XLOOKUP(order_details[[#This Row],[CustomerID]],orders[CustomerID],orders[ShipCountry])</f>
        <v>Sweden</v>
      </c>
      <c r="R214" s="13">
        <f>order_details[[#This Row],[UnitPrice]]*order_details[[#This Row],[Quantity]]*(1-order_details[[#This Row],[Discount]])</f>
        <v>254.4</v>
      </c>
    </row>
    <row r="215" spans="1:18" x14ac:dyDescent="0.3">
      <c r="A215">
        <v>10328</v>
      </c>
      <c r="B215">
        <v>59</v>
      </c>
      <c r="C215">
        <v>44</v>
      </c>
      <c r="D215">
        <v>9</v>
      </c>
      <c r="E215">
        <v>0</v>
      </c>
      <c r="F215">
        <f>order_details[[#This Row],[UnitPrice]]*order_details[[#This Row],[Quantity]]*(1-order_details[[#This Row],[Discount]])</f>
        <v>396</v>
      </c>
      <c r="G215" t="str">
        <f>_xlfn.XLOOKUP(order_details[[#This Row],[OrderID]],orders[OrderID],orders[CustomerID])</f>
        <v>FURIB</v>
      </c>
      <c r="H215" t="str">
        <f>_xlfn.XLOOKUP(order_details[[#This Row],[CustomerID]],orders[CustomerID],orders[ShipCountry])</f>
        <v>Portugal</v>
      </c>
      <c r="I215" t="str">
        <f>_xlfn.XLOOKUP(order_details[[#This Row],[CustomerID]],orders[CustomerID],orders[ShipCity])</f>
        <v>Lisboa</v>
      </c>
      <c r="J215">
        <f>_xlfn.XLOOKUP(order_details[[#This Row],[ProductID]],products[ProductID],products[CategoryID])</f>
        <v>4</v>
      </c>
      <c r="K215" t="str">
        <f>_xlfn.XLOOKUP(order_details[[#This Row],[CategoryID]],categories[CategoryID],categories[CategoryName])</f>
        <v>Dairy Products</v>
      </c>
      <c r="L215" t="str">
        <f>_xlfn.XLOOKUP(order_details[[#This Row],[OrderID]],orders[OrderID],orders[month])</f>
        <v>Nov</v>
      </c>
      <c r="M215">
        <f>_xlfn.XLOOKUP(order_details[[#This Row],[OrderID]],orders[OrderID],orders[month number])</f>
        <v>11</v>
      </c>
      <c r="N215">
        <f>_xlfn.XLOOKUP(order_details[[#This Row],[OrderID]],orders[OrderID],orders[year])</f>
        <v>1994</v>
      </c>
      <c r="P215" s="14" t="str">
        <f>_xlfn.XLOOKUP(order_details[[#This Row],[CustomerID]],orders[CustomerID],orders[ShipCity])</f>
        <v>Lisboa</v>
      </c>
      <c r="Q215" s="14" t="str">
        <f>_xlfn.XLOOKUP(order_details[[#This Row],[CustomerID]],orders[CustomerID],orders[ShipCountry])</f>
        <v>Portugal</v>
      </c>
      <c r="R215" s="14">
        <f>order_details[[#This Row],[UnitPrice]]*order_details[[#This Row],[Quantity]]*(1-order_details[[#This Row],[Discount]])</f>
        <v>396</v>
      </c>
    </row>
    <row r="216" spans="1:18" x14ac:dyDescent="0.3">
      <c r="A216">
        <v>10328</v>
      </c>
      <c r="B216">
        <v>65</v>
      </c>
      <c r="C216">
        <v>16.8</v>
      </c>
      <c r="D216">
        <v>40</v>
      </c>
      <c r="E216">
        <v>0</v>
      </c>
      <c r="F216">
        <f>order_details[[#This Row],[UnitPrice]]*order_details[[#This Row],[Quantity]]*(1-order_details[[#This Row],[Discount]])</f>
        <v>672</v>
      </c>
      <c r="G216" t="str">
        <f>_xlfn.XLOOKUP(order_details[[#This Row],[OrderID]],orders[OrderID],orders[CustomerID])</f>
        <v>FURIB</v>
      </c>
      <c r="H216" t="str">
        <f>_xlfn.XLOOKUP(order_details[[#This Row],[CustomerID]],orders[CustomerID],orders[ShipCountry])</f>
        <v>Portugal</v>
      </c>
      <c r="I216" t="str">
        <f>_xlfn.XLOOKUP(order_details[[#This Row],[CustomerID]],orders[CustomerID],orders[ShipCity])</f>
        <v>Lisboa</v>
      </c>
      <c r="J216">
        <f>_xlfn.XLOOKUP(order_details[[#This Row],[ProductID]],products[ProductID],products[CategoryID])</f>
        <v>2</v>
      </c>
      <c r="K216" t="str">
        <f>_xlfn.XLOOKUP(order_details[[#This Row],[CategoryID]],categories[CategoryID],categories[CategoryName])</f>
        <v>Condiments</v>
      </c>
      <c r="L216" t="str">
        <f>_xlfn.XLOOKUP(order_details[[#This Row],[OrderID]],orders[OrderID],orders[month])</f>
        <v>Nov</v>
      </c>
      <c r="M216">
        <f>_xlfn.XLOOKUP(order_details[[#This Row],[OrderID]],orders[OrderID],orders[month number])</f>
        <v>11</v>
      </c>
      <c r="N216">
        <f>_xlfn.XLOOKUP(order_details[[#This Row],[OrderID]],orders[OrderID],orders[year])</f>
        <v>1994</v>
      </c>
      <c r="P216" s="13" t="str">
        <f>_xlfn.XLOOKUP(order_details[[#This Row],[CustomerID]],orders[CustomerID],orders[ShipCity])</f>
        <v>Lisboa</v>
      </c>
      <c r="Q216" s="13" t="str">
        <f>_xlfn.XLOOKUP(order_details[[#This Row],[CustomerID]],orders[CustomerID],orders[ShipCountry])</f>
        <v>Portugal</v>
      </c>
      <c r="R216" s="13">
        <f>order_details[[#This Row],[UnitPrice]]*order_details[[#This Row],[Quantity]]*(1-order_details[[#This Row],[Discount]])</f>
        <v>672</v>
      </c>
    </row>
    <row r="217" spans="1:18" x14ac:dyDescent="0.3">
      <c r="A217">
        <v>10328</v>
      </c>
      <c r="B217">
        <v>68</v>
      </c>
      <c r="C217">
        <v>10</v>
      </c>
      <c r="D217">
        <v>10</v>
      </c>
      <c r="E217">
        <v>0</v>
      </c>
      <c r="F217">
        <f>order_details[[#This Row],[UnitPrice]]*order_details[[#This Row],[Quantity]]*(1-order_details[[#This Row],[Discount]])</f>
        <v>100</v>
      </c>
      <c r="G217" t="str">
        <f>_xlfn.XLOOKUP(order_details[[#This Row],[OrderID]],orders[OrderID],orders[CustomerID])</f>
        <v>FURIB</v>
      </c>
      <c r="H217" t="str">
        <f>_xlfn.XLOOKUP(order_details[[#This Row],[CustomerID]],orders[CustomerID],orders[ShipCountry])</f>
        <v>Portugal</v>
      </c>
      <c r="I217" t="str">
        <f>_xlfn.XLOOKUP(order_details[[#This Row],[CustomerID]],orders[CustomerID],orders[ShipCity])</f>
        <v>Lisboa</v>
      </c>
      <c r="J217">
        <f>_xlfn.XLOOKUP(order_details[[#This Row],[ProductID]],products[ProductID],products[CategoryID])</f>
        <v>3</v>
      </c>
      <c r="K217" t="str">
        <f>_xlfn.XLOOKUP(order_details[[#This Row],[CategoryID]],categories[CategoryID],categories[CategoryName])</f>
        <v>Confections</v>
      </c>
      <c r="L217" t="str">
        <f>_xlfn.XLOOKUP(order_details[[#This Row],[OrderID]],orders[OrderID],orders[month])</f>
        <v>Nov</v>
      </c>
      <c r="M217">
        <f>_xlfn.XLOOKUP(order_details[[#This Row],[OrderID]],orders[OrderID],orders[month number])</f>
        <v>11</v>
      </c>
      <c r="N217">
        <f>_xlfn.XLOOKUP(order_details[[#This Row],[OrderID]],orders[OrderID],orders[year])</f>
        <v>1994</v>
      </c>
      <c r="P217" s="14" t="str">
        <f>_xlfn.XLOOKUP(order_details[[#This Row],[CustomerID]],orders[CustomerID],orders[ShipCity])</f>
        <v>Lisboa</v>
      </c>
      <c r="Q217" s="14" t="str">
        <f>_xlfn.XLOOKUP(order_details[[#This Row],[CustomerID]],orders[CustomerID],orders[ShipCountry])</f>
        <v>Portugal</v>
      </c>
      <c r="R217" s="14">
        <f>order_details[[#This Row],[UnitPrice]]*order_details[[#This Row],[Quantity]]*(1-order_details[[#This Row],[Discount]])</f>
        <v>100</v>
      </c>
    </row>
    <row r="218" spans="1:18" x14ac:dyDescent="0.3">
      <c r="A218">
        <v>10329</v>
      </c>
      <c r="B218">
        <v>19</v>
      </c>
      <c r="C218">
        <v>7.3</v>
      </c>
      <c r="D218">
        <v>10</v>
      </c>
      <c r="E218">
        <v>0.05</v>
      </c>
      <c r="F218">
        <f>order_details[[#This Row],[UnitPrice]]*order_details[[#This Row],[Quantity]]*(1-order_details[[#This Row],[Discount]])</f>
        <v>69.349999999999994</v>
      </c>
      <c r="G218" t="str">
        <f>_xlfn.XLOOKUP(order_details[[#This Row],[OrderID]],orders[OrderID],orders[CustomerID])</f>
        <v>SPLIR</v>
      </c>
      <c r="H218" t="str">
        <f>_xlfn.XLOOKUP(order_details[[#This Row],[CustomerID]],orders[CustomerID],orders[ShipCountry])</f>
        <v>USA</v>
      </c>
      <c r="I218" t="str">
        <f>_xlfn.XLOOKUP(order_details[[#This Row],[CustomerID]],orders[CustomerID],orders[ShipCity])</f>
        <v>Lander</v>
      </c>
      <c r="J218">
        <f>_xlfn.XLOOKUP(order_details[[#This Row],[ProductID]],products[ProductID],products[CategoryID])</f>
        <v>3</v>
      </c>
      <c r="K218" t="str">
        <f>_xlfn.XLOOKUP(order_details[[#This Row],[CategoryID]],categories[CategoryID],categories[CategoryName])</f>
        <v>Confections</v>
      </c>
      <c r="L218" t="str">
        <f>_xlfn.XLOOKUP(order_details[[#This Row],[OrderID]],orders[OrderID],orders[month])</f>
        <v>Nov</v>
      </c>
      <c r="M218">
        <f>_xlfn.XLOOKUP(order_details[[#This Row],[OrderID]],orders[OrderID],orders[month number])</f>
        <v>11</v>
      </c>
      <c r="N218">
        <f>_xlfn.XLOOKUP(order_details[[#This Row],[OrderID]],orders[OrderID],orders[year])</f>
        <v>1994</v>
      </c>
      <c r="P218" s="13" t="str">
        <f>_xlfn.XLOOKUP(order_details[[#This Row],[CustomerID]],orders[CustomerID],orders[ShipCity])</f>
        <v>Lander</v>
      </c>
      <c r="Q218" s="13" t="str">
        <f>_xlfn.XLOOKUP(order_details[[#This Row],[CustomerID]],orders[CustomerID],orders[ShipCountry])</f>
        <v>USA</v>
      </c>
      <c r="R218" s="13">
        <f>order_details[[#This Row],[UnitPrice]]*order_details[[#This Row],[Quantity]]*(1-order_details[[#This Row],[Discount]])</f>
        <v>69.349999999999994</v>
      </c>
    </row>
    <row r="219" spans="1:18" x14ac:dyDescent="0.3">
      <c r="A219">
        <v>10329</v>
      </c>
      <c r="B219">
        <v>30</v>
      </c>
      <c r="C219">
        <v>20.7</v>
      </c>
      <c r="D219">
        <v>8</v>
      </c>
      <c r="E219">
        <v>0.05</v>
      </c>
      <c r="F219">
        <f>order_details[[#This Row],[UnitPrice]]*order_details[[#This Row],[Quantity]]*(1-order_details[[#This Row],[Discount]])</f>
        <v>157.32</v>
      </c>
      <c r="G219" t="str">
        <f>_xlfn.XLOOKUP(order_details[[#This Row],[OrderID]],orders[OrderID],orders[CustomerID])</f>
        <v>SPLIR</v>
      </c>
      <c r="H219" t="str">
        <f>_xlfn.XLOOKUP(order_details[[#This Row],[CustomerID]],orders[CustomerID],orders[ShipCountry])</f>
        <v>USA</v>
      </c>
      <c r="I219" t="str">
        <f>_xlfn.XLOOKUP(order_details[[#This Row],[CustomerID]],orders[CustomerID],orders[ShipCity])</f>
        <v>Lander</v>
      </c>
      <c r="J219">
        <f>_xlfn.XLOOKUP(order_details[[#This Row],[ProductID]],products[ProductID],products[CategoryID])</f>
        <v>8</v>
      </c>
      <c r="K219" t="str">
        <f>_xlfn.XLOOKUP(order_details[[#This Row],[CategoryID]],categories[CategoryID],categories[CategoryName])</f>
        <v>Seafood</v>
      </c>
      <c r="L219" t="str">
        <f>_xlfn.XLOOKUP(order_details[[#This Row],[OrderID]],orders[OrderID],orders[month])</f>
        <v>Nov</v>
      </c>
      <c r="M219">
        <f>_xlfn.XLOOKUP(order_details[[#This Row],[OrderID]],orders[OrderID],orders[month number])</f>
        <v>11</v>
      </c>
      <c r="N219">
        <f>_xlfn.XLOOKUP(order_details[[#This Row],[OrderID]],orders[OrderID],orders[year])</f>
        <v>1994</v>
      </c>
      <c r="P219" s="14" t="str">
        <f>_xlfn.XLOOKUP(order_details[[#This Row],[CustomerID]],orders[CustomerID],orders[ShipCity])</f>
        <v>Lander</v>
      </c>
      <c r="Q219" s="14" t="str">
        <f>_xlfn.XLOOKUP(order_details[[#This Row],[CustomerID]],orders[CustomerID],orders[ShipCountry])</f>
        <v>USA</v>
      </c>
      <c r="R219" s="14">
        <f>order_details[[#This Row],[UnitPrice]]*order_details[[#This Row],[Quantity]]*(1-order_details[[#This Row],[Discount]])</f>
        <v>157.32</v>
      </c>
    </row>
    <row r="220" spans="1:18" x14ac:dyDescent="0.3">
      <c r="A220">
        <v>10329</v>
      </c>
      <c r="B220">
        <v>38</v>
      </c>
      <c r="C220">
        <v>210.8</v>
      </c>
      <c r="D220">
        <v>20</v>
      </c>
      <c r="E220">
        <v>0.05</v>
      </c>
      <c r="F220">
        <f>order_details[[#This Row],[UnitPrice]]*order_details[[#This Row],[Quantity]]*(1-order_details[[#This Row],[Discount]])</f>
        <v>4005.2</v>
      </c>
      <c r="G220" t="str">
        <f>_xlfn.XLOOKUP(order_details[[#This Row],[OrderID]],orders[OrderID],orders[CustomerID])</f>
        <v>SPLIR</v>
      </c>
      <c r="H220" t="str">
        <f>_xlfn.XLOOKUP(order_details[[#This Row],[CustomerID]],orders[CustomerID],orders[ShipCountry])</f>
        <v>USA</v>
      </c>
      <c r="I220" t="str">
        <f>_xlfn.XLOOKUP(order_details[[#This Row],[CustomerID]],orders[CustomerID],orders[ShipCity])</f>
        <v>Lander</v>
      </c>
      <c r="J220">
        <f>_xlfn.XLOOKUP(order_details[[#This Row],[ProductID]],products[ProductID],products[CategoryID])</f>
        <v>1</v>
      </c>
      <c r="K220" t="str">
        <f>_xlfn.XLOOKUP(order_details[[#This Row],[CategoryID]],categories[CategoryID],categories[CategoryName])</f>
        <v>Beverages</v>
      </c>
      <c r="L220" t="str">
        <f>_xlfn.XLOOKUP(order_details[[#This Row],[OrderID]],orders[OrderID],orders[month])</f>
        <v>Nov</v>
      </c>
      <c r="M220">
        <f>_xlfn.XLOOKUP(order_details[[#This Row],[OrderID]],orders[OrderID],orders[month number])</f>
        <v>11</v>
      </c>
      <c r="N220">
        <f>_xlfn.XLOOKUP(order_details[[#This Row],[OrderID]],orders[OrderID],orders[year])</f>
        <v>1994</v>
      </c>
      <c r="P220" s="13" t="str">
        <f>_xlfn.XLOOKUP(order_details[[#This Row],[CustomerID]],orders[CustomerID],orders[ShipCity])</f>
        <v>Lander</v>
      </c>
      <c r="Q220" s="13" t="str">
        <f>_xlfn.XLOOKUP(order_details[[#This Row],[CustomerID]],orders[CustomerID],orders[ShipCountry])</f>
        <v>USA</v>
      </c>
      <c r="R220" s="13">
        <f>order_details[[#This Row],[UnitPrice]]*order_details[[#This Row],[Quantity]]*(1-order_details[[#This Row],[Discount]])</f>
        <v>4005.2</v>
      </c>
    </row>
    <row r="221" spans="1:18" x14ac:dyDescent="0.3">
      <c r="A221">
        <v>10329</v>
      </c>
      <c r="B221">
        <v>56</v>
      </c>
      <c r="C221">
        <v>30.4</v>
      </c>
      <c r="D221">
        <v>12</v>
      </c>
      <c r="E221">
        <v>0.05</v>
      </c>
      <c r="F221">
        <f>order_details[[#This Row],[UnitPrice]]*order_details[[#This Row],[Quantity]]*(1-order_details[[#This Row],[Discount]])</f>
        <v>346.55999999999995</v>
      </c>
      <c r="G221" t="str">
        <f>_xlfn.XLOOKUP(order_details[[#This Row],[OrderID]],orders[OrderID],orders[CustomerID])</f>
        <v>SPLIR</v>
      </c>
      <c r="H221" t="str">
        <f>_xlfn.XLOOKUP(order_details[[#This Row],[CustomerID]],orders[CustomerID],orders[ShipCountry])</f>
        <v>USA</v>
      </c>
      <c r="I221" t="str">
        <f>_xlfn.XLOOKUP(order_details[[#This Row],[CustomerID]],orders[CustomerID],orders[ShipCity])</f>
        <v>Lander</v>
      </c>
      <c r="J221">
        <f>_xlfn.XLOOKUP(order_details[[#This Row],[ProductID]],products[ProductID],products[CategoryID])</f>
        <v>5</v>
      </c>
      <c r="K221" t="str">
        <f>_xlfn.XLOOKUP(order_details[[#This Row],[CategoryID]],categories[CategoryID],categories[CategoryName])</f>
        <v>Grains/Cereals</v>
      </c>
      <c r="L221" t="str">
        <f>_xlfn.XLOOKUP(order_details[[#This Row],[OrderID]],orders[OrderID],orders[month])</f>
        <v>Nov</v>
      </c>
      <c r="M221">
        <f>_xlfn.XLOOKUP(order_details[[#This Row],[OrderID]],orders[OrderID],orders[month number])</f>
        <v>11</v>
      </c>
      <c r="N221">
        <f>_xlfn.XLOOKUP(order_details[[#This Row],[OrderID]],orders[OrderID],orders[year])</f>
        <v>1994</v>
      </c>
      <c r="P221" s="14" t="str">
        <f>_xlfn.XLOOKUP(order_details[[#This Row],[CustomerID]],orders[CustomerID],orders[ShipCity])</f>
        <v>Lander</v>
      </c>
      <c r="Q221" s="14" t="str">
        <f>_xlfn.XLOOKUP(order_details[[#This Row],[CustomerID]],orders[CustomerID],orders[ShipCountry])</f>
        <v>USA</v>
      </c>
      <c r="R221" s="14">
        <f>order_details[[#This Row],[UnitPrice]]*order_details[[#This Row],[Quantity]]*(1-order_details[[#This Row],[Discount]])</f>
        <v>346.55999999999995</v>
      </c>
    </row>
    <row r="222" spans="1:18" x14ac:dyDescent="0.3">
      <c r="A222">
        <v>10330</v>
      </c>
      <c r="B222">
        <v>26</v>
      </c>
      <c r="C222">
        <v>24.9</v>
      </c>
      <c r="D222">
        <v>50</v>
      </c>
      <c r="E222">
        <v>0.15</v>
      </c>
      <c r="F222">
        <f>order_details[[#This Row],[UnitPrice]]*order_details[[#This Row],[Quantity]]*(1-order_details[[#This Row],[Discount]])</f>
        <v>1058.25</v>
      </c>
      <c r="G222" t="str">
        <f>_xlfn.XLOOKUP(order_details[[#This Row],[OrderID]],orders[OrderID],orders[CustomerID])</f>
        <v>LILAS</v>
      </c>
      <c r="H222" t="str">
        <f>_xlfn.XLOOKUP(order_details[[#This Row],[CustomerID]],orders[CustomerID],orders[ShipCountry])</f>
        <v>Venezuela</v>
      </c>
      <c r="I222" t="str">
        <f>_xlfn.XLOOKUP(order_details[[#This Row],[CustomerID]],orders[CustomerID],orders[ShipCity])</f>
        <v>Barquisimeto</v>
      </c>
      <c r="J222">
        <f>_xlfn.XLOOKUP(order_details[[#This Row],[ProductID]],products[ProductID],products[CategoryID])</f>
        <v>3</v>
      </c>
      <c r="K222" t="str">
        <f>_xlfn.XLOOKUP(order_details[[#This Row],[CategoryID]],categories[CategoryID],categories[CategoryName])</f>
        <v>Confections</v>
      </c>
      <c r="L222" t="str">
        <f>_xlfn.XLOOKUP(order_details[[#This Row],[OrderID]],orders[OrderID],orders[month])</f>
        <v>Nov</v>
      </c>
      <c r="M222">
        <f>_xlfn.XLOOKUP(order_details[[#This Row],[OrderID]],orders[OrderID],orders[month number])</f>
        <v>11</v>
      </c>
      <c r="N222">
        <f>_xlfn.XLOOKUP(order_details[[#This Row],[OrderID]],orders[OrderID],orders[year])</f>
        <v>1994</v>
      </c>
      <c r="P222" s="13" t="str">
        <f>_xlfn.XLOOKUP(order_details[[#This Row],[CustomerID]],orders[CustomerID],orders[ShipCity])</f>
        <v>Barquisimeto</v>
      </c>
      <c r="Q222" s="13" t="str">
        <f>_xlfn.XLOOKUP(order_details[[#This Row],[CustomerID]],orders[CustomerID],orders[ShipCountry])</f>
        <v>Venezuela</v>
      </c>
      <c r="R222" s="13">
        <f>order_details[[#This Row],[UnitPrice]]*order_details[[#This Row],[Quantity]]*(1-order_details[[#This Row],[Discount]])</f>
        <v>1058.25</v>
      </c>
    </row>
    <row r="223" spans="1:18" x14ac:dyDescent="0.3">
      <c r="A223">
        <v>10330</v>
      </c>
      <c r="B223">
        <v>72</v>
      </c>
      <c r="C223">
        <v>27.8</v>
      </c>
      <c r="D223">
        <v>25</v>
      </c>
      <c r="E223">
        <v>0.15</v>
      </c>
      <c r="F223">
        <f>order_details[[#This Row],[UnitPrice]]*order_details[[#This Row],[Quantity]]*(1-order_details[[#This Row],[Discount]])</f>
        <v>590.75</v>
      </c>
      <c r="G223" t="str">
        <f>_xlfn.XLOOKUP(order_details[[#This Row],[OrderID]],orders[OrderID],orders[CustomerID])</f>
        <v>LILAS</v>
      </c>
      <c r="H223" t="str">
        <f>_xlfn.XLOOKUP(order_details[[#This Row],[CustomerID]],orders[CustomerID],orders[ShipCountry])</f>
        <v>Venezuela</v>
      </c>
      <c r="I223" t="str">
        <f>_xlfn.XLOOKUP(order_details[[#This Row],[CustomerID]],orders[CustomerID],orders[ShipCity])</f>
        <v>Barquisimeto</v>
      </c>
      <c r="J223">
        <f>_xlfn.XLOOKUP(order_details[[#This Row],[ProductID]],products[ProductID],products[CategoryID])</f>
        <v>4</v>
      </c>
      <c r="K223" t="str">
        <f>_xlfn.XLOOKUP(order_details[[#This Row],[CategoryID]],categories[CategoryID],categories[CategoryName])</f>
        <v>Dairy Products</v>
      </c>
      <c r="L223" t="str">
        <f>_xlfn.XLOOKUP(order_details[[#This Row],[OrderID]],orders[OrderID],orders[month])</f>
        <v>Nov</v>
      </c>
      <c r="M223">
        <f>_xlfn.XLOOKUP(order_details[[#This Row],[OrderID]],orders[OrderID],orders[month number])</f>
        <v>11</v>
      </c>
      <c r="N223">
        <f>_xlfn.XLOOKUP(order_details[[#This Row],[OrderID]],orders[OrderID],orders[year])</f>
        <v>1994</v>
      </c>
      <c r="P223" s="14" t="str">
        <f>_xlfn.XLOOKUP(order_details[[#This Row],[CustomerID]],orders[CustomerID],orders[ShipCity])</f>
        <v>Barquisimeto</v>
      </c>
      <c r="Q223" s="14" t="str">
        <f>_xlfn.XLOOKUP(order_details[[#This Row],[CustomerID]],orders[CustomerID],orders[ShipCountry])</f>
        <v>Venezuela</v>
      </c>
      <c r="R223" s="14">
        <f>order_details[[#This Row],[UnitPrice]]*order_details[[#This Row],[Quantity]]*(1-order_details[[#This Row],[Discount]])</f>
        <v>590.75</v>
      </c>
    </row>
    <row r="224" spans="1:18" x14ac:dyDescent="0.3">
      <c r="A224">
        <v>10331</v>
      </c>
      <c r="B224">
        <v>54</v>
      </c>
      <c r="C224">
        <v>5.9</v>
      </c>
      <c r="D224">
        <v>15</v>
      </c>
      <c r="E224">
        <v>0</v>
      </c>
      <c r="F224">
        <f>order_details[[#This Row],[UnitPrice]]*order_details[[#This Row],[Quantity]]*(1-order_details[[#This Row],[Discount]])</f>
        <v>88.5</v>
      </c>
      <c r="G224" t="str">
        <f>_xlfn.XLOOKUP(order_details[[#This Row],[OrderID]],orders[OrderID],orders[CustomerID])</f>
        <v>BONAP</v>
      </c>
      <c r="H224" t="str">
        <f>_xlfn.XLOOKUP(order_details[[#This Row],[CustomerID]],orders[CustomerID],orders[ShipCountry])</f>
        <v>France</v>
      </c>
      <c r="I224" t="str">
        <f>_xlfn.XLOOKUP(order_details[[#This Row],[CustomerID]],orders[CustomerID],orders[ShipCity])</f>
        <v>Marseille</v>
      </c>
      <c r="J224">
        <f>_xlfn.XLOOKUP(order_details[[#This Row],[ProductID]],products[ProductID],products[CategoryID])</f>
        <v>6</v>
      </c>
      <c r="K224" t="str">
        <f>_xlfn.XLOOKUP(order_details[[#This Row],[CategoryID]],categories[CategoryID],categories[CategoryName])</f>
        <v>Meat/Poultry</v>
      </c>
      <c r="L224" t="str">
        <f>_xlfn.XLOOKUP(order_details[[#This Row],[OrderID]],orders[OrderID],orders[month])</f>
        <v>Nov</v>
      </c>
      <c r="M224">
        <f>_xlfn.XLOOKUP(order_details[[#This Row],[OrderID]],orders[OrderID],orders[month number])</f>
        <v>11</v>
      </c>
      <c r="N224">
        <f>_xlfn.XLOOKUP(order_details[[#This Row],[OrderID]],orders[OrderID],orders[year])</f>
        <v>1994</v>
      </c>
      <c r="P224" s="13" t="str">
        <f>_xlfn.XLOOKUP(order_details[[#This Row],[CustomerID]],orders[CustomerID],orders[ShipCity])</f>
        <v>Marseille</v>
      </c>
      <c r="Q224" s="13" t="str">
        <f>_xlfn.XLOOKUP(order_details[[#This Row],[CustomerID]],orders[CustomerID],orders[ShipCountry])</f>
        <v>France</v>
      </c>
      <c r="R224" s="13">
        <f>order_details[[#This Row],[UnitPrice]]*order_details[[#This Row],[Quantity]]*(1-order_details[[#This Row],[Discount]])</f>
        <v>88.5</v>
      </c>
    </row>
    <row r="225" spans="1:18" x14ac:dyDescent="0.3">
      <c r="A225">
        <v>10332</v>
      </c>
      <c r="B225">
        <v>18</v>
      </c>
      <c r="C225">
        <v>50</v>
      </c>
      <c r="D225">
        <v>40</v>
      </c>
      <c r="E225">
        <v>0.2</v>
      </c>
      <c r="F225">
        <f>order_details[[#This Row],[UnitPrice]]*order_details[[#This Row],[Quantity]]*(1-order_details[[#This Row],[Discount]])</f>
        <v>1600</v>
      </c>
      <c r="G225" t="str">
        <f>_xlfn.XLOOKUP(order_details[[#This Row],[OrderID]],orders[OrderID],orders[CustomerID])</f>
        <v>MEREP</v>
      </c>
      <c r="H225" t="str">
        <f>_xlfn.XLOOKUP(order_details[[#This Row],[CustomerID]],orders[CustomerID],orders[ShipCountry])</f>
        <v>Canada</v>
      </c>
      <c r="I225" t="str">
        <f>_xlfn.XLOOKUP(order_details[[#This Row],[CustomerID]],orders[CustomerID],orders[ShipCity])</f>
        <v>Montréal</v>
      </c>
      <c r="J225">
        <f>_xlfn.XLOOKUP(order_details[[#This Row],[ProductID]],products[ProductID],products[CategoryID])</f>
        <v>8</v>
      </c>
      <c r="K225" t="str">
        <f>_xlfn.XLOOKUP(order_details[[#This Row],[CategoryID]],categories[CategoryID],categories[CategoryName])</f>
        <v>Seafood</v>
      </c>
      <c r="L225" t="str">
        <f>_xlfn.XLOOKUP(order_details[[#This Row],[OrderID]],orders[OrderID],orders[month])</f>
        <v>Nov</v>
      </c>
      <c r="M225">
        <f>_xlfn.XLOOKUP(order_details[[#This Row],[OrderID]],orders[OrderID],orders[month number])</f>
        <v>11</v>
      </c>
      <c r="N225">
        <f>_xlfn.XLOOKUP(order_details[[#This Row],[OrderID]],orders[OrderID],orders[year])</f>
        <v>1994</v>
      </c>
      <c r="P225" s="14" t="str">
        <f>_xlfn.XLOOKUP(order_details[[#This Row],[CustomerID]],orders[CustomerID],orders[ShipCity])</f>
        <v>Montréal</v>
      </c>
      <c r="Q225" s="14" t="str">
        <f>_xlfn.XLOOKUP(order_details[[#This Row],[CustomerID]],orders[CustomerID],orders[ShipCountry])</f>
        <v>Canada</v>
      </c>
      <c r="R225" s="14">
        <f>order_details[[#This Row],[UnitPrice]]*order_details[[#This Row],[Quantity]]*(1-order_details[[#This Row],[Discount]])</f>
        <v>1600</v>
      </c>
    </row>
    <row r="226" spans="1:18" x14ac:dyDescent="0.3">
      <c r="A226">
        <v>10332</v>
      </c>
      <c r="B226">
        <v>42</v>
      </c>
      <c r="C226">
        <v>11.2</v>
      </c>
      <c r="D226">
        <v>10</v>
      </c>
      <c r="E226">
        <v>0.2</v>
      </c>
      <c r="F226">
        <f>order_details[[#This Row],[UnitPrice]]*order_details[[#This Row],[Quantity]]*(1-order_details[[#This Row],[Discount]])</f>
        <v>89.600000000000009</v>
      </c>
      <c r="G226" t="str">
        <f>_xlfn.XLOOKUP(order_details[[#This Row],[OrderID]],orders[OrderID],orders[CustomerID])</f>
        <v>MEREP</v>
      </c>
      <c r="H226" t="str">
        <f>_xlfn.XLOOKUP(order_details[[#This Row],[CustomerID]],orders[CustomerID],orders[ShipCountry])</f>
        <v>Canada</v>
      </c>
      <c r="I226" t="str">
        <f>_xlfn.XLOOKUP(order_details[[#This Row],[CustomerID]],orders[CustomerID],orders[ShipCity])</f>
        <v>Montréal</v>
      </c>
      <c r="J226">
        <f>_xlfn.XLOOKUP(order_details[[#This Row],[ProductID]],products[ProductID],products[CategoryID])</f>
        <v>5</v>
      </c>
      <c r="K226" t="str">
        <f>_xlfn.XLOOKUP(order_details[[#This Row],[CategoryID]],categories[CategoryID],categories[CategoryName])</f>
        <v>Grains/Cereals</v>
      </c>
      <c r="L226" t="str">
        <f>_xlfn.XLOOKUP(order_details[[#This Row],[OrderID]],orders[OrderID],orders[month])</f>
        <v>Nov</v>
      </c>
      <c r="M226">
        <f>_xlfn.XLOOKUP(order_details[[#This Row],[OrderID]],orders[OrderID],orders[month number])</f>
        <v>11</v>
      </c>
      <c r="N226">
        <f>_xlfn.XLOOKUP(order_details[[#This Row],[OrderID]],orders[OrderID],orders[year])</f>
        <v>1994</v>
      </c>
      <c r="P226" s="13" t="str">
        <f>_xlfn.XLOOKUP(order_details[[#This Row],[CustomerID]],orders[CustomerID],orders[ShipCity])</f>
        <v>Montréal</v>
      </c>
      <c r="Q226" s="13" t="str">
        <f>_xlfn.XLOOKUP(order_details[[#This Row],[CustomerID]],orders[CustomerID],orders[ShipCountry])</f>
        <v>Canada</v>
      </c>
      <c r="R226" s="13">
        <f>order_details[[#This Row],[UnitPrice]]*order_details[[#This Row],[Quantity]]*(1-order_details[[#This Row],[Discount]])</f>
        <v>89.600000000000009</v>
      </c>
    </row>
    <row r="227" spans="1:18" x14ac:dyDescent="0.3">
      <c r="A227">
        <v>10332</v>
      </c>
      <c r="B227">
        <v>47</v>
      </c>
      <c r="C227">
        <v>7.6</v>
      </c>
      <c r="D227">
        <v>16</v>
      </c>
      <c r="E227">
        <v>0.2</v>
      </c>
      <c r="F227">
        <f>order_details[[#This Row],[UnitPrice]]*order_details[[#This Row],[Quantity]]*(1-order_details[[#This Row],[Discount]])</f>
        <v>97.28</v>
      </c>
      <c r="G227" t="str">
        <f>_xlfn.XLOOKUP(order_details[[#This Row],[OrderID]],orders[OrderID],orders[CustomerID])</f>
        <v>MEREP</v>
      </c>
      <c r="H227" t="str">
        <f>_xlfn.XLOOKUP(order_details[[#This Row],[CustomerID]],orders[CustomerID],orders[ShipCountry])</f>
        <v>Canada</v>
      </c>
      <c r="I227" t="str">
        <f>_xlfn.XLOOKUP(order_details[[#This Row],[CustomerID]],orders[CustomerID],orders[ShipCity])</f>
        <v>Montréal</v>
      </c>
      <c r="J227">
        <f>_xlfn.XLOOKUP(order_details[[#This Row],[ProductID]],products[ProductID],products[CategoryID])</f>
        <v>3</v>
      </c>
      <c r="K227" t="str">
        <f>_xlfn.XLOOKUP(order_details[[#This Row],[CategoryID]],categories[CategoryID],categories[CategoryName])</f>
        <v>Confections</v>
      </c>
      <c r="L227" t="str">
        <f>_xlfn.XLOOKUP(order_details[[#This Row],[OrderID]],orders[OrderID],orders[month])</f>
        <v>Nov</v>
      </c>
      <c r="M227">
        <f>_xlfn.XLOOKUP(order_details[[#This Row],[OrderID]],orders[OrderID],orders[month number])</f>
        <v>11</v>
      </c>
      <c r="N227">
        <f>_xlfn.XLOOKUP(order_details[[#This Row],[OrderID]],orders[OrderID],orders[year])</f>
        <v>1994</v>
      </c>
      <c r="P227" s="14" t="str">
        <f>_xlfn.XLOOKUP(order_details[[#This Row],[CustomerID]],orders[CustomerID],orders[ShipCity])</f>
        <v>Montréal</v>
      </c>
      <c r="Q227" s="14" t="str">
        <f>_xlfn.XLOOKUP(order_details[[#This Row],[CustomerID]],orders[CustomerID],orders[ShipCountry])</f>
        <v>Canada</v>
      </c>
      <c r="R227" s="14">
        <f>order_details[[#This Row],[UnitPrice]]*order_details[[#This Row],[Quantity]]*(1-order_details[[#This Row],[Discount]])</f>
        <v>97.28</v>
      </c>
    </row>
    <row r="228" spans="1:18" x14ac:dyDescent="0.3">
      <c r="A228">
        <v>10333</v>
      </c>
      <c r="B228">
        <v>14</v>
      </c>
      <c r="C228">
        <v>18.600000000000001</v>
      </c>
      <c r="D228">
        <v>10</v>
      </c>
      <c r="E228">
        <v>0</v>
      </c>
      <c r="F228">
        <f>order_details[[#This Row],[UnitPrice]]*order_details[[#This Row],[Quantity]]*(1-order_details[[#This Row],[Discount]])</f>
        <v>186</v>
      </c>
      <c r="G228" t="str">
        <f>_xlfn.XLOOKUP(order_details[[#This Row],[OrderID]],orders[OrderID],orders[CustomerID])</f>
        <v>WARTH</v>
      </c>
      <c r="H228" t="str">
        <f>_xlfn.XLOOKUP(order_details[[#This Row],[CustomerID]],orders[CustomerID],orders[ShipCountry])</f>
        <v>Finland</v>
      </c>
      <c r="I228" t="str">
        <f>_xlfn.XLOOKUP(order_details[[#This Row],[CustomerID]],orders[CustomerID],orders[ShipCity])</f>
        <v>Oulu</v>
      </c>
      <c r="J228">
        <f>_xlfn.XLOOKUP(order_details[[#This Row],[ProductID]],products[ProductID],products[CategoryID])</f>
        <v>7</v>
      </c>
      <c r="K228" t="str">
        <f>_xlfn.XLOOKUP(order_details[[#This Row],[CategoryID]],categories[CategoryID],categories[CategoryName])</f>
        <v>Produce</v>
      </c>
      <c r="L228" t="str">
        <f>_xlfn.XLOOKUP(order_details[[#This Row],[OrderID]],orders[OrderID],orders[month])</f>
        <v>Nov</v>
      </c>
      <c r="M228">
        <f>_xlfn.XLOOKUP(order_details[[#This Row],[OrderID]],orders[OrderID],orders[month number])</f>
        <v>11</v>
      </c>
      <c r="N228">
        <f>_xlfn.XLOOKUP(order_details[[#This Row],[OrderID]],orders[OrderID],orders[year])</f>
        <v>1994</v>
      </c>
      <c r="P228" s="13" t="str">
        <f>_xlfn.XLOOKUP(order_details[[#This Row],[CustomerID]],orders[CustomerID],orders[ShipCity])</f>
        <v>Oulu</v>
      </c>
      <c r="Q228" s="13" t="str">
        <f>_xlfn.XLOOKUP(order_details[[#This Row],[CustomerID]],orders[CustomerID],orders[ShipCountry])</f>
        <v>Finland</v>
      </c>
      <c r="R228" s="13">
        <f>order_details[[#This Row],[UnitPrice]]*order_details[[#This Row],[Quantity]]*(1-order_details[[#This Row],[Discount]])</f>
        <v>186</v>
      </c>
    </row>
    <row r="229" spans="1:18" x14ac:dyDescent="0.3">
      <c r="A229">
        <v>10333</v>
      </c>
      <c r="B229">
        <v>21</v>
      </c>
      <c r="C229">
        <v>8</v>
      </c>
      <c r="D229">
        <v>10</v>
      </c>
      <c r="E229">
        <v>0.1</v>
      </c>
      <c r="F229">
        <f>order_details[[#This Row],[UnitPrice]]*order_details[[#This Row],[Quantity]]*(1-order_details[[#This Row],[Discount]])</f>
        <v>72</v>
      </c>
      <c r="G229" t="str">
        <f>_xlfn.XLOOKUP(order_details[[#This Row],[OrderID]],orders[OrderID],orders[CustomerID])</f>
        <v>WARTH</v>
      </c>
      <c r="H229" t="str">
        <f>_xlfn.XLOOKUP(order_details[[#This Row],[CustomerID]],orders[CustomerID],orders[ShipCountry])</f>
        <v>Finland</v>
      </c>
      <c r="I229" t="str">
        <f>_xlfn.XLOOKUP(order_details[[#This Row],[CustomerID]],orders[CustomerID],orders[ShipCity])</f>
        <v>Oulu</v>
      </c>
      <c r="J229">
        <f>_xlfn.XLOOKUP(order_details[[#This Row],[ProductID]],products[ProductID],products[CategoryID])</f>
        <v>3</v>
      </c>
      <c r="K229" t="str">
        <f>_xlfn.XLOOKUP(order_details[[#This Row],[CategoryID]],categories[CategoryID],categories[CategoryName])</f>
        <v>Confections</v>
      </c>
      <c r="L229" t="str">
        <f>_xlfn.XLOOKUP(order_details[[#This Row],[OrderID]],orders[OrderID],orders[month])</f>
        <v>Nov</v>
      </c>
      <c r="M229">
        <f>_xlfn.XLOOKUP(order_details[[#This Row],[OrderID]],orders[OrderID],orders[month number])</f>
        <v>11</v>
      </c>
      <c r="N229">
        <f>_xlfn.XLOOKUP(order_details[[#This Row],[OrderID]],orders[OrderID],orders[year])</f>
        <v>1994</v>
      </c>
      <c r="P229" s="14" t="str">
        <f>_xlfn.XLOOKUP(order_details[[#This Row],[CustomerID]],orders[CustomerID],orders[ShipCity])</f>
        <v>Oulu</v>
      </c>
      <c r="Q229" s="14" t="str">
        <f>_xlfn.XLOOKUP(order_details[[#This Row],[CustomerID]],orders[CustomerID],orders[ShipCountry])</f>
        <v>Finland</v>
      </c>
      <c r="R229" s="14">
        <f>order_details[[#This Row],[UnitPrice]]*order_details[[#This Row],[Quantity]]*(1-order_details[[#This Row],[Discount]])</f>
        <v>72</v>
      </c>
    </row>
    <row r="230" spans="1:18" x14ac:dyDescent="0.3">
      <c r="A230">
        <v>10333</v>
      </c>
      <c r="B230">
        <v>71</v>
      </c>
      <c r="C230">
        <v>17.2</v>
      </c>
      <c r="D230">
        <v>40</v>
      </c>
      <c r="E230">
        <v>0.1</v>
      </c>
      <c r="F230">
        <f>order_details[[#This Row],[UnitPrice]]*order_details[[#This Row],[Quantity]]*(1-order_details[[#This Row],[Discount]])</f>
        <v>619.20000000000005</v>
      </c>
      <c r="G230" t="str">
        <f>_xlfn.XLOOKUP(order_details[[#This Row],[OrderID]],orders[OrderID],orders[CustomerID])</f>
        <v>WARTH</v>
      </c>
      <c r="H230" t="str">
        <f>_xlfn.XLOOKUP(order_details[[#This Row],[CustomerID]],orders[CustomerID],orders[ShipCountry])</f>
        <v>Finland</v>
      </c>
      <c r="I230" t="str">
        <f>_xlfn.XLOOKUP(order_details[[#This Row],[CustomerID]],orders[CustomerID],orders[ShipCity])</f>
        <v>Oulu</v>
      </c>
      <c r="J230">
        <f>_xlfn.XLOOKUP(order_details[[#This Row],[ProductID]],products[ProductID],products[CategoryID])</f>
        <v>4</v>
      </c>
      <c r="K230" t="str">
        <f>_xlfn.XLOOKUP(order_details[[#This Row],[CategoryID]],categories[CategoryID],categories[CategoryName])</f>
        <v>Dairy Products</v>
      </c>
      <c r="L230" t="str">
        <f>_xlfn.XLOOKUP(order_details[[#This Row],[OrderID]],orders[OrderID],orders[month])</f>
        <v>Nov</v>
      </c>
      <c r="M230">
        <f>_xlfn.XLOOKUP(order_details[[#This Row],[OrderID]],orders[OrderID],orders[month number])</f>
        <v>11</v>
      </c>
      <c r="N230">
        <f>_xlfn.XLOOKUP(order_details[[#This Row],[OrderID]],orders[OrderID],orders[year])</f>
        <v>1994</v>
      </c>
      <c r="P230" s="13" t="str">
        <f>_xlfn.XLOOKUP(order_details[[#This Row],[CustomerID]],orders[CustomerID],orders[ShipCity])</f>
        <v>Oulu</v>
      </c>
      <c r="Q230" s="13" t="str">
        <f>_xlfn.XLOOKUP(order_details[[#This Row],[CustomerID]],orders[CustomerID],orders[ShipCountry])</f>
        <v>Finland</v>
      </c>
      <c r="R230" s="13">
        <f>order_details[[#This Row],[UnitPrice]]*order_details[[#This Row],[Quantity]]*(1-order_details[[#This Row],[Discount]])</f>
        <v>619.20000000000005</v>
      </c>
    </row>
    <row r="231" spans="1:18" x14ac:dyDescent="0.3">
      <c r="A231">
        <v>10334</v>
      </c>
      <c r="B231">
        <v>52</v>
      </c>
      <c r="C231">
        <v>5.6</v>
      </c>
      <c r="D231">
        <v>8</v>
      </c>
      <c r="E231">
        <v>0</v>
      </c>
      <c r="F231">
        <f>order_details[[#This Row],[UnitPrice]]*order_details[[#This Row],[Quantity]]*(1-order_details[[#This Row],[Discount]])</f>
        <v>44.8</v>
      </c>
      <c r="G231" t="str">
        <f>_xlfn.XLOOKUP(order_details[[#This Row],[OrderID]],orders[OrderID],orders[CustomerID])</f>
        <v>VICTE</v>
      </c>
      <c r="H231" t="str">
        <f>_xlfn.XLOOKUP(order_details[[#This Row],[CustomerID]],orders[CustomerID],orders[ShipCountry])</f>
        <v>France</v>
      </c>
      <c r="I231" t="str">
        <f>_xlfn.XLOOKUP(order_details[[#This Row],[CustomerID]],orders[CustomerID],orders[ShipCity])</f>
        <v>Lyon</v>
      </c>
      <c r="J231">
        <f>_xlfn.XLOOKUP(order_details[[#This Row],[ProductID]],products[ProductID],products[CategoryID])</f>
        <v>5</v>
      </c>
      <c r="K231" t="str">
        <f>_xlfn.XLOOKUP(order_details[[#This Row],[CategoryID]],categories[CategoryID],categories[CategoryName])</f>
        <v>Grains/Cereals</v>
      </c>
      <c r="L231" t="str">
        <f>_xlfn.XLOOKUP(order_details[[#This Row],[OrderID]],orders[OrderID],orders[month])</f>
        <v>Nov</v>
      </c>
      <c r="M231">
        <f>_xlfn.XLOOKUP(order_details[[#This Row],[OrderID]],orders[OrderID],orders[month number])</f>
        <v>11</v>
      </c>
      <c r="N231">
        <f>_xlfn.XLOOKUP(order_details[[#This Row],[OrderID]],orders[OrderID],orders[year])</f>
        <v>1994</v>
      </c>
      <c r="P231" s="14" t="str">
        <f>_xlfn.XLOOKUP(order_details[[#This Row],[CustomerID]],orders[CustomerID],orders[ShipCity])</f>
        <v>Lyon</v>
      </c>
      <c r="Q231" s="14" t="str">
        <f>_xlfn.XLOOKUP(order_details[[#This Row],[CustomerID]],orders[CustomerID],orders[ShipCountry])</f>
        <v>France</v>
      </c>
      <c r="R231" s="14">
        <f>order_details[[#This Row],[UnitPrice]]*order_details[[#This Row],[Quantity]]*(1-order_details[[#This Row],[Discount]])</f>
        <v>44.8</v>
      </c>
    </row>
    <row r="232" spans="1:18" x14ac:dyDescent="0.3">
      <c r="A232">
        <v>10334</v>
      </c>
      <c r="B232">
        <v>68</v>
      </c>
      <c r="C232">
        <v>10</v>
      </c>
      <c r="D232">
        <v>10</v>
      </c>
      <c r="E232">
        <v>0</v>
      </c>
      <c r="F232">
        <f>order_details[[#This Row],[UnitPrice]]*order_details[[#This Row],[Quantity]]*(1-order_details[[#This Row],[Discount]])</f>
        <v>100</v>
      </c>
      <c r="G232" t="str">
        <f>_xlfn.XLOOKUP(order_details[[#This Row],[OrderID]],orders[OrderID],orders[CustomerID])</f>
        <v>VICTE</v>
      </c>
      <c r="H232" t="str">
        <f>_xlfn.XLOOKUP(order_details[[#This Row],[CustomerID]],orders[CustomerID],orders[ShipCountry])</f>
        <v>France</v>
      </c>
      <c r="I232" t="str">
        <f>_xlfn.XLOOKUP(order_details[[#This Row],[CustomerID]],orders[CustomerID],orders[ShipCity])</f>
        <v>Lyon</v>
      </c>
      <c r="J232">
        <f>_xlfn.XLOOKUP(order_details[[#This Row],[ProductID]],products[ProductID],products[CategoryID])</f>
        <v>3</v>
      </c>
      <c r="K232" t="str">
        <f>_xlfn.XLOOKUP(order_details[[#This Row],[CategoryID]],categories[CategoryID],categories[CategoryName])</f>
        <v>Confections</v>
      </c>
      <c r="L232" t="str">
        <f>_xlfn.XLOOKUP(order_details[[#This Row],[OrderID]],orders[OrderID],orders[month])</f>
        <v>Nov</v>
      </c>
      <c r="M232">
        <f>_xlfn.XLOOKUP(order_details[[#This Row],[OrderID]],orders[OrderID],orders[month number])</f>
        <v>11</v>
      </c>
      <c r="N232">
        <f>_xlfn.XLOOKUP(order_details[[#This Row],[OrderID]],orders[OrderID],orders[year])</f>
        <v>1994</v>
      </c>
      <c r="P232" s="13" t="str">
        <f>_xlfn.XLOOKUP(order_details[[#This Row],[CustomerID]],orders[CustomerID],orders[ShipCity])</f>
        <v>Lyon</v>
      </c>
      <c r="Q232" s="13" t="str">
        <f>_xlfn.XLOOKUP(order_details[[#This Row],[CustomerID]],orders[CustomerID],orders[ShipCountry])</f>
        <v>France</v>
      </c>
      <c r="R232" s="13">
        <f>order_details[[#This Row],[UnitPrice]]*order_details[[#This Row],[Quantity]]*(1-order_details[[#This Row],[Discount]])</f>
        <v>100</v>
      </c>
    </row>
    <row r="233" spans="1:18" x14ac:dyDescent="0.3">
      <c r="A233">
        <v>10335</v>
      </c>
      <c r="B233">
        <v>2</v>
      </c>
      <c r="C233">
        <v>15.2</v>
      </c>
      <c r="D233">
        <v>7</v>
      </c>
      <c r="E233">
        <v>0.2</v>
      </c>
      <c r="F233">
        <f>order_details[[#This Row],[UnitPrice]]*order_details[[#This Row],[Quantity]]*(1-order_details[[#This Row],[Discount]])</f>
        <v>85.12</v>
      </c>
      <c r="G233" t="str">
        <f>_xlfn.XLOOKUP(order_details[[#This Row],[OrderID]],orders[OrderID],orders[CustomerID])</f>
        <v>HUNGO</v>
      </c>
      <c r="H233" t="str">
        <f>_xlfn.XLOOKUP(order_details[[#This Row],[CustomerID]],orders[CustomerID],orders[ShipCountry])</f>
        <v>Ireland</v>
      </c>
      <c r="I233" t="str">
        <f>_xlfn.XLOOKUP(order_details[[#This Row],[CustomerID]],orders[CustomerID],orders[ShipCity])</f>
        <v>Cork</v>
      </c>
      <c r="J233">
        <f>_xlfn.XLOOKUP(order_details[[#This Row],[ProductID]],products[ProductID],products[CategoryID])</f>
        <v>1</v>
      </c>
      <c r="K233" t="str">
        <f>_xlfn.XLOOKUP(order_details[[#This Row],[CategoryID]],categories[CategoryID],categories[CategoryName])</f>
        <v>Beverages</v>
      </c>
      <c r="L233" t="str">
        <f>_xlfn.XLOOKUP(order_details[[#This Row],[OrderID]],orders[OrderID],orders[month])</f>
        <v>Nov</v>
      </c>
      <c r="M233">
        <f>_xlfn.XLOOKUP(order_details[[#This Row],[OrderID]],orders[OrderID],orders[month number])</f>
        <v>11</v>
      </c>
      <c r="N233">
        <f>_xlfn.XLOOKUP(order_details[[#This Row],[OrderID]],orders[OrderID],orders[year])</f>
        <v>1994</v>
      </c>
      <c r="P233" s="14" t="str">
        <f>_xlfn.XLOOKUP(order_details[[#This Row],[CustomerID]],orders[CustomerID],orders[ShipCity])</f>
        <v>Cork</v>
      </c>
      <c r="Q233" s="14" t="str">
        <f>_xlfn.XLOOKUP(order_details[[#This Row],[CustomerID]],orders[CustomerID],orders[ShipCountry])</f>
        <v>Ireland</v>
      </c>
      <c r="R233" s="14">
        <f>order_details[[#This Row],[UnitPrice]]*order_details[[#This Row],[Quantity]]*(1-order_details[[#This Row],[Discount]])</f>
        <v>85.12</v>
      </c>
    </row>
    <row r="234" spans="1:18" x14ac:dyDescent="0.3">
      <c r="A234">
        <v>10335</v>
      </c>
      <c r="B234">
        <v>31</v>
      </c>
      <c r="C234">
        <v>10</v>
      </c>
      <c r="D234">
        <v>25</v>
      </c>
      <c r="E234">
        <v>0.2</v>
      </c>
      <c r="F234">
        <f>order_details[[#This Row],[UnitPrice]]*order_details[[#This Row],[Quantity]]*(1-order_details[[#This Row],[Discount]])</f>
        <v>200</v>
      </c>
      <c r="G234" t="str">
        <f>_xlfn.XLOOKUP(order_details[[#This Row],[OrderID]],orders[OrderID],orders[CustomerID])</f>
        <v>HUNGO</v>
      </c>
      <c r="H234" t="str">
        <f>_xlfn.XLOOKUP(order_details[[#This Row],[CustomerID]],orders[CustomerID],orders[ShipCountry])</f>
        <v>Ireland</v>
      </c>
      <c r="I234" t="str">
        <f>_xlfn.XLOOKUP(order_details[[#This Row],[CustomerID]],orders[CustomerID],orders[ShipCity])</f>
        <v>Cork</v>
      </c>
      <c r="J234">
        <f>_xlfn.XLOOKUP(order_details[[#This Row],[ProductID]],products[ProductID],products[CategoryID])</f>
        <v>4</v>
      </c>
      <c r="K234" t="str">
        <f>_xlfn.XLOOKUP(order_details[[#This Row],[CategoryID]],categories[CategoryID],categories[CategoryName])</f>
        <v>Dairy Products</v>
      </c>
      <c r="L234" t="str">
        <f>_xlfn.XLOOKUP(order_details[[#This Row],[OrderID]],orders[OrderID],orders[month])</f>
        <v>Nov</v>
      </c>
      <c r="M234">
        <f>_xlfn.XLOOKUP(order_details[[#This Row],[OrderID]],orders[OrderID],orders[month number])</f>
        <v>11</v>
      </c>
      <c r="N234">
        <f>_xlfn.XLOOKUP(order_details[[#This Row],[OrderID]],orders[OrderID],orders[year])</f>
        <v>1994</v>
      </c>
      <c r="P234" s="13" t="str">
        <f>_xlfn.XLOOKUP(order_details[[#This Row],[CustomerID]],orders[CustomerID],orders[ShipCity])</f>
        <v>Cork</v>
      </c>
      <c r="Q234" s="13" t="str">
        <f>_xlfn.XLOOKUP(order_details[[#This Row],[CustomerID]],orders[CustomerID],orders[ShipCountry])</f>
        <v>Ireland</v>
      </c>
      <c r="R234" s="13">
        <f>order_details[[#This Row],[UnitPrice]]*order_details[[#This Row],[Quantity]]*(1-order_details[[#This Row],[Discount]])</f>
        <v>200</v>
      </c>
    </row>
    <row r="235" spans="1:18" x14ac:dyDescent="0.3">
      <c r="A235">
        <v>10335</v>
      </c>
      <c r="B235">
        <v>32</v>
      </c>
      <c r="C235">
        <v>25.6</v>
      </c>
      <c r="D235">
        <v>6</v>
      </c>
      <c r="E235">
        <v>0.2</v>
      </c>
      <c r="F235">
        <f>order_details[[#This Row],[UnitPrice]]*order_details[[#This Row],[Quantity]]*(1-order_details[[#This Row],[Discount]])</f>
        <v>122.88000000000002</v>
      </c>
      <c r="G235" t="str">
        <f>_xlfn.XLOOKUP(order_details[[#This Row],[OrderID]],orders[OrderID],orders[CustomerID])</f>
        <v>HUNGO</v>
      </c>
      <c r="H235" t="str">
        <f>_xlfn.XLOOKUP(order_details[[#This Row],[CustomerID]],orders[CustomerID],orders[ShipCountry])</f>
        <v>Ireland</v>
      </c>
      <c r="I235" t="str">
        <f>_xlfn.XLOOKUP(order_details[[#This Row],[CustomerID]],orders[CustomerID],orders[ShipCity])</f>
        <v>Cork</v>
      </c>
      <c r="J235">
        <f>_xlfn.XLOOKUP(order_details[[#This Row],[ProductID]],products[ProductID],products[CategoryID])</f>
        <v>4</v>
      </c>
      <c r="K235" t="str">
        <f>_xlfn.XLOOKUP(order_details[[#This Row],[CategoryID]],categories[CategoryID],categories[CategoryName])</f>
        <v>Dairy Products</v>
      </c>
      <c r="L235" t="str">
        <f>_xlfn.XLOOKUP(order_details[[#This Row],[OrderID]],orders[OrderID],orders[month])</f>
        <v>Nov</v>
      </c>
      <c r="M235">
        <f>_xlfn.XLOOKUP(order_details[[#This Row],[OrderID]],orders[OrderID],orders[month number])</f>
        <v>11</v>
      </c>
      <c r="N235">
        <f>_xlfn.XLOOKUP(order_details[[#This Row],[OrderID]],orders[OrderID],orders[year])</f>
        <v>1994</v>
      </c>
      <c r="P235" s="14" t="str">
        <f>_xlfn.XLOOKUP(order_details[[#This Row],[CustomerID]],orders[CustomerID],orders[ShipCity])</f>
        <v>Cork</v>
      </c>
      <c r="Q235" s="14" t="str">
        <f>_xlfn.XLOOKUP(order_details[[#This Row],[CustomerID]],orders[CustomerID],orders[ShipCountry])</f>
        <v>Ireland</v>
      </c>
      <c r="R235" s="14">
        <f>order_details[[#This Row],[UnitPrice]]*order_details[[#This Row],[Quantity]]*(1-order_details[[#This Row],[Discount]])</f>
        <v>122.88000000000002</v>
      </c>
    </row>
    <row r="236" spans="1:18" x14ac:dyDescent="0.3">
      <c r="A236">
        <v>10335</v>
      </c>
      <c r="B236">
        <v>51</v>
      </c>
      <c r="C236">
        <v>42.4</v>
      </c>
      <c r="D236">
        <v>48</v>
      </c>
      <c r="E236">
        <v>0.2</v>
      </c>
      <c r="F236">
        <f>order_details[[#This Row],[UnitPrice]]*order_details[[#This Row],[Quantity]]*(1-order_details[[#This Row],[Discount]])</f>
        <v>1628.1599999999999</v>
      </c>
      <c r="G236" t="str">
        <f>_xlfn.XLOOKUP(order_details[[#This Row],[OrderID]],orders[OrderID],orders[CustomerID])</f>
        <v>HUNGO</v>
      </c>
      <c r="H236" t="str">
        <f>_xlfn.XLOOKUP(order_details[[#This Row],[CustomerID]],orders[CustomerID],orders[ShipCountry])</f>
        <v>Ireland</v>
      </c>
      <c r="I236" t="str">
        <f>_xlfn.XLOOKUP(order_details[[#This Row],[CustomerID]],orders[CustomerID],orders[ShipCity])</f>
        <v>Cork</v>
      </c>
      <c r="J236">
        <f>_xlfn.XLOOKUP(order_details[[#This Row],[ProductID]],products[ProductID],products[CategoryID])</f>
        <v>7</v>
      </c>
      <c r="K236" t="str">
        <f>_xlfn.XLOOKUP(order_details[[#This Row],[CategoryID]],categories[CategoryID],categories[CategoryName])</f>
        <v>Produce</v>
      </c>
      <c r="L236" t="str">
        <f>_xlfn.XLOOKUP(order_details[[#This Row],[OrderID]],orders[OrderID],orders[month])</f>
        <v>Nov</v>
      </c>
      <c r="M236">
        <f>_xlfn.XLOOKUP(order_details[[#This Row],[OrderID]],orders[OrderID],orders[month number])</f>
        <v>11</v>
      </c>
      <c r="N236">
        <f>_xlfn.XLOOKUP(order_details[[#This Row],[OrderID]],orders[OrderID],orders[year])</f>
        <v>1994</v>
      </c>
      <c r="P236" s="13" t="str">
        <f>_xlfn.XLOOKUP(order_details[[#This Row],[CustomerID]],orders[CustomerID],orders[ShipCity])</f>
        <v>Cork</v>
      </c>
      <c r="Q236" s="13" t="str">
        <f>_xlfn.XLOOKUP(order_details[[#This Row],[CustomerID]],orders[CustomerID],orders[ShipCountry])</f>
        <v>Ireland</v>
      </c>
      <c r="R236" s="13">
        <f>order_details[[#This Row],[UnitPrice]]*order_details[[#This Row],[Quantity]]*(1-order_details[[#This Row],[Discount]])</f>
        <v>1628.1599999999999</v>
      </c>
    </row>
    <row r="237" spans="1:18" x14ac:dyDescent="0.3">
      <c r="A237">
        <v>10336</v>
      </c>
      <c r="B237">
        <v>4</v>
      </c>
      <c r="C237">
        <v>17.600000000000001</v>
      </c>
      <c r="D237">
        <v>18</v>
      </c>
      <c r="E237">
        <v>0.1</v>
      </c>
      <c r="F237">
        <f>order_details[[#This Row],[UnitPrice]]*order_details[[#This Row],[Quantity]]*(1-order_details[[#This Row],[Discount]])</f>
        <v>285.12</v>
      </c>
      <c r="G237" t="str">
        <f>_xlfn.XLOOKUP(order_details[[#This Row],[OrderID]],orders[OrderID],orders[CustomerID])</f>
        <v>PRINI</v>
      </c>
      <c r="H237" t="str">
        <f>_xlfn.XLOOKUP(order_details[[#This Row],[CustomerID]],orders[CustomerID],orders[ShipCountry])</f>
        <v>Portugal</v>
      </c>
      <c r="I237" t="str">
        <f>_xlfn.XLOOKUP(order_details[[#This Row],[CustomerID]],orders[CustomerID],orders[ShipCity])</f>
        <v>Lisboa</v>
      </c>
      <c r="J237">
        <f>_xlfn.XLOOKUP(order_details[[#This Row],[ProductID]],products[ProductID],products[CategoryID])</f>
        <v>2</v>
      </c>
      <c r="K237" t="str">
        <f>_xlfn.XLOOKUP(order_details[[#This Row],[CategoryID]],categories[CategoryID],categories[CategoryName])</f>
        <v>Condiments</v>
      </c>
      <c r="L237" t="str">
        <f>_xlfn.XLOOKUP(order_details[[#This Row],[OrderID]],orders[OrderID],orders[month])</f>
        <v>Nov</v>
      </c>
      <c r="M237">
        <f>_xlfn.XLOOKUP(order_details[[#This Row],[OrderID]],orders[OrderID],orders[month number])</f>
        <v>11</v>
      </c>
      <c r="N237">
        <f>_xlfn.XLOOKUP(order_details[[#This Row],[OrderID]],orders[OrderID],orders[year])</f>
        <v>1994</v>
      </c>
      <c r="P237" s="14" t="str">
        <f>_xlfn.XLOOKUP(order_details[[#This Row],[CustomerID]],orders[CustomerID],orders[ShipCity])</f>
        <v>Lisboa</v>
      </c>
      <c r="Q237" s="14" t="str">
        <f>_xlfn.XLOOKUP(order_details[[#This Row],[CustomerID]],orders[CustomerID],orders[ShipCountry])</f>
        <v>Portugal</v>
      </c>
      <c r="R237" s="14">
        <f>order_details[[#This Row],[UnitPrice]]*order_details[[#This Row],[Quantity]]*(1-order_details[[#This Row],[Discount]])</f>
        <v>285.12</v>
      </c>
    </row>
    <row r="238" spans="1:18" x14ac:dyDescent="0.3">
      <c r="A238">
        <v>10337</v>
      </c>
      <c r="B238">
        <v>23</v>
      </c>
      <c r="C238">
        <v>7.2</v>
      </c>
      <c r="D238">
        <v>40</v>
      </c>
      <c r="E238">
        <v>0</v>
      </c>
      <c r="F238">
        <f>order_details[[#This Row],[UnitPrice]]*order_details[[#This Row],[Quantity]]*(1-order_details[[#This Row],[Discount]])</f>
        <v>288</v>
      </c>
      <c r="G238" t="str">
        <f>_xlfn.XLOOKUP(order_details[[#This Row],[OrderID]],orders[OrderID],orders[CustomerID])</f>
        <v>FRANK</v>
      </c>
      <c r="H238" t="str">
        <f>_xlfn.XLOOKUP(order_details[[#This Row],[CustomerID]],orders[CustomerID],orders[ShipCountry])</f>
        <v>Germany</v>
      </c>
      <c r="I238" t="str">
        <f>_xlfn.XLOOKUP(order_details[[#This Row],[CustomerID]],orders[CustomerID],orders[ShipCity])</f>
        <v>München</v>
      </c>
      <c r="J238">
        <f>_xlfn.XLOOKUP(order_details[[#This Row],[ProductID]],products[ProductID],products[CategoryID])</f>
        <v>5</v>
      </c>
      <c r="K238" t="str">
        <f>_xlfn.XLOOKUP(order_details[[#This Row],[CategoryID]],categories[CategoryID],categories[CategoryName])</f>
        <v>Grains/Cereals</v>
      </c>
      <c r="L238" t="str">
        <f>_xlfn.XLOOKUP(order_details[[#This Row],[OrderID]],orders[OrderID],orders[month])</f>
        <v>Nov</v>
      </c>
      <c r="M238">
        <f>_xlfn.XLOOKUP(order_details[[#This Row],[OrderID]],orders[OrderID],orders[month number])</f>
        <v>11</v>
      </c>
      <c r="N238">
        <f>_xlfn.XLOOKUP(order_details[[#This Row],[OrderID]],orders[OrderID],orders[year])</f>
        <v>1994</v>
      </c>
      <c r="P238" s="13" t="str">
        <f>_xlfn.XLOOKUP(order_details[[#This Row],[CustomerID]],orders[CustomerID],orders[ShipCity])</f>
        <v>München</v>
      </c>
      <c r="Q238" s="13" t="str">
        <f>_xlfn.XLOOKUP(order_details[[#This Row],[CustomerID]],orders[CustomerID],orders[ShipCountry])</f>
        <v>Germany</v>
      </c>
      <c r="R238" s="13">
        <f>order_details[[#This Row],[UnitPrice]]*order_details[[#This Row],[Quantity]]*(1-order_details[[#This Row],[Discount]])</f>
        <v>288</v>
      </c>
    </row>
    <row r="239" spans="1:18" x14ac:dyDescent="0.3">
      <c r="A239">
        <v>10337</v>
      </c>
      <c r="B239">
        <v>26</v>
      </c>
      <c r="C239">
        <v>24.9</v>
      </c>
      <c r="D239">
        <v>24</v>
      </c>
      <c r="E239">
        <v>0</v>
      </c>
      <c r="F239">
        <f>order_details[[#This Row],[UnitPrice]]*order_details[[#This Row],[Quantity]]*(1-order_details[[#This Row],[Discount]])</f>
        <v>597.59999999999991</v>
      </c>
      <c r="G239" t="str">
        <f>_xlfn.XLOOKUP(order_details[[#This Row],[OrderID]],orders[OrderID],orders[CustomerID])</f>
        <v>FRANK</v>
      </c>
      <c r="H239" t="str">
        <f>_xlfn.XLOOKUP(order_details[[#This Row],[CustomerID]],orders[CustomerID],orders[ShipCountry])</f>
        <v>Germany</v>
      </c>
      <c r="I239" t="str">
        <f>_xlfn.XLOOKUP(order_details[[#This Row],[CustomerID]],orders[CustomerID],orders[ShipCity])</f>
        <v>München</v>
      </c>
      <c r="J239">
        <f>_xlfn.XLOOKUP(order_details[[#This Row],[ProductID]],products[ProductID],products[CategoryID])</f>
        <v>3</v>
      </c>
      <c r="K239" t="str">
        <f>_xlfn.XLOOKUP(order_details[[#This Row],[CategoryID]],categories[CategoryID],categories[CategoryName])</f>
        <v>Confections</v>
      </c>
      <c r="L239" t="str">
        <f>_xlfn.XLOOKUP(order_details[[#This Row],[OrderID]],orders[OrderID],orders[month])</f>
        <v>Nov</v>
      </c>
      <c r="M239">
        <f>_xlfn.XLOOKUP(order_details[[#This Row],[OrderID]],orders[OrderID],orders[month number])</f>
        <v>11</v>
      </c>
      <c r="N239">
        <f>_xlfn.XLOOKUP(order_details[[#This Row],[OrderID]],orders[OrderID],orders[year])</f>
        <v>1994</v>
      </c>
      <c r="P239" s="14" t="str">
        <f>_xlfn.XLOOKUP(order_details[[#This Row],[CustomerID]],orders[CustomerID],orders[ShipCity])</f>
        <v>München</v>
      </c>
      <c r="Q239" s="14" t="str">
        <f>_xlfn.XLOOKUP(order_details[[#This Row],[CustomerID]],orders[CustomerID],orders[ShipCountry])</f>
        <v>Germany</v>
      </c>
      <c r="R239" s="14">
        <f>order_details[[#This Row],[UnitPrice]]*order_details[[#This Row],[Quantity]]*(1-order_details[[#This Row],[Discount]])</f>
        <v>597.59999999999991</v>
      </c>
    </row>
    <row r="240" spans="1:18" x14ac:dyDescent="0.3">
      <c r="A240">
        <v>10337</v>
      </c>
      <c r="B240">
        <v>36</v>
      </c>
      <c r="C240">
        <v>15.2</v>
      </c>
      <c r="D240">
        <v>20</v>
      </c>
      <c r="E240">
        <v>0</v>
      </c>
      <c r="F240">
        <f>order_details[[#This Row],[UnitPrice]]*order_details[[#This Row],[Quantity]]*(1-order_details[[#This Row],[Discount]])</f>
        <v>304</v>
      </c>
      <c r="G240" t="str">
        <f>_xlfn.XLOOKUP(order_details[[#This Row],[OrderID]],orders[OrderID],orders[CustomerID])</f>
        <v>FRANK</v>
      </c>
      <c r="H240" t="str">
        <f>_xlfn.XLOOKUP(order_details[[#This Row],[CustomerID]],orders[CustomerID],orders[ShipCountry])</f>
        <v>Germany</v>
      </c>
      <c r="I240" t="str">
        <f>_xlfn.XLOOKUP(order_details[[#This Row],[CustomerID]],orders[CustomerID],orders[ShipCity])</f>
        <v>München</v>
      </c>
      <c r="J240">
        <f>_xlfn.XLOOKUP(order_details[[#This Row],[ProductID]],products[ProductID],products[CategoryID])</f>
        <v>8</v>
      </c>
      <c r="K240" t="str">
        <f>_xlfn.XLOOKUP(order_details[[#This Row],[CategoryID]],categories[CategoryID],categories[CategoryName])</f>
        <v>Seafood</v>
      </c>
      <c r="L240" t="str">
        <f>_xlfn.XLOOKUP(order_details[[#This Row],[OrderID]],orders[OrderID],orders[month])</f>
        <v>Nov</v>
      </c>
      <c r="M240">
        <f>_xlfn.XLOOKUP(order_details[[#This Row],[OrderID]],orders[OrderID],orders[month number])</f>
        <v>11</v>
      </c>
      <c r="N240">
        <f>_xlfn.XLOOKUP(order_details[[#This Row],[OrderID]],orders[OrderID],orders[year])</f>
        <v>1994</v>
      </c>
      <c r="P240" s="13" t="str">
        <f>_xlfn.XLOOKUP(order_details[[#This Row],[CustomerID]],orders[CustomerID],orders[ShipCity])</f>
        <v>München</v>
      </c>
      <c r="Q240" s="13" t="str">
        <f>_xlfn.XLOOKUP(order_details[[#This Row],[CustomerID]],orders[CustomerID],orders[ShipCountry])</f>
        <v>Germany</v>
      </c>
      <c r="R240" s="13">
        <f>order_details[[#This Row],[UnitPrice]]*order_details[[#This Row],[Quantity]]*(1-order_details[[#This Row],[Discount]])</f>
        <v>304</v>
      </c>
    </row>
    <row r="241" spans="1:18" x14ac:dyDescent="0.3">
      <c r="A241">
        <v>10337</v>
      </c>
      <c r="B241">
        <v>37</v>
      </c>
      <c r="C241">
        <v>20.8</v>
      </c>
      <c r="D241">
        <v>28</v>
      </c>
      <c r="E241">
        <v>0</v>
      </c>
      <c r="F241">
        <f>order_details[[#This Row],[UnitPrice]]*order_details[[#This Row],[Quantity]]*(1-order_details[[#This Row],[Discount]])</f>
        <v>582.4</v>
      </c>
      <c r="G241" t="str">
        <f>_xlfn.XLOOKUP(order_details[[#This Row],[OrderID]],orders[OrderID],orders[CustomerID])</f>
        <v>FRANK</v>
      </c>
      <c r="H241" t="str">
        <f>_xlfn.XLOOKUP(order_details[[#This Row],[CustomerID]],orders[CustomerID],orders[ShipCountry])</f>
        <v>Germany</v>
      </c>
      <c r="I241" t="str">
        <f>_xlfn.XLOOKUP(order_details[[#This Row],[CustomerID]],orders[CustomerID],orders[ShipCity])</f>
        <v>München</v>
      </c>
      <c r="J241">
        <f>_xlfn.XLOOKUP(order_details[[#This Row],[ProductID]],products[ProductID],products[CategoryID])</f>
        <v>8</v>
      </c>
      <c r="K241" t="str">
        <f>_xlfn.XLOOKUP(order_details[[#This Row],[CategoryID]],categories[CategoryID],categories[CategoryName])</f>
        <v>Seafood</v>
      </c>
      <c r="L241" t="str">
        <f>_xlfn.XLOOKUP(order_details[[#This Row],[OrderID]],orders[OrderID],orders[month])</f>
        <v>Nov</v>
      </c>
      <c r="M241">
        <f>_xlfn.XLOOKUP(order_details[[#This Row],[OrderID]],orders[OrderID],orders[month number])</f>
        <v>11</v>
      </c>
      <c r="N241">
        <f>_xlfn.XLOOKUP(order_details[[#This Row],[OrderID]],orders[OrderID],orders[year])</f>
        <v>1994</v>
      </c>
      <c r="P241" s="14" t="str">
        <f>_xlfn.XLOOKUP(order_details[[#This Row],[CustomerID]],orders[CustomerID],orders[ShipCity])</f>
        <v>München</v>
      </c>
      <c r="Q241" s="14" t="str">
        <f>_xlfn.XLOOKUP(order_details[[#This Row],[CustomerID]],orders[CustomerID],orders[ShipCountry])</f>
        <v>Germany</v>
      </c>
      <c r="R241" s="14">
        <f>order_details[[#This Row],[UnitPrice]]*order_details[[#This Row],[Quantity]]*(1-order_details[[#This Row],[Discount]])</f>
        <v>582.4</v>
      </c>
    </row>
    <row r="242" spans="1:18" x14ac:dyDescent="0.3">
      <c r="A242">
        <v>10337</v>
      </c>
      <c r="B242">
        <v>72</v>
      </c>
      <c r="C242">
        <v>27.8</v>
      </c>
      <c r="D242">
        <v>25</v>
      </c>
      <c r="E242">
        <v>0</v>
      </c>
      <c r="F242">
        <f>order_details[[#This Row],[UnitPrice]]*order_details[[#This Row],[Quantity]]*(1-order_details[[#This Row],[Discount]])</f>
        <v>695</v>
      </c>
      <c r="G242" t="str">
        <f>_xlfn.XLOOKUP(order_details[[#This Row],[OrderID]],orders[OrderID],orders[CustomerID])</f>
        <v>FRANK</v>
      </c>
      <c r="H242" t="str">
        <f>_xlfn.XLOOKUP(order_details[[#This Row],[CustomerID]],orders[CustomerID],orders[ShipCountry])</f>
        <v>Germany</v>
      </c>
      <c r="I242" t="str">
        <f>_xlfn.XLOOKUP(order_details[[#This Row],[CustomerID]],orders[CustomerID],orders[ShipCity])</f>
        <v>München</v>
      </c>
      <c r="J242">
        <f>_xlfn.XLOOKUP(order_details[[#This Row],[ProductID]],products[ProductID],products[CategoryID])</f>
        <v>4</v>
      </c>
      <c r="K242" t="str">
        <f>_xlfn.XLOOKUP(order_details[[#This Row],[CategoryID]],categories[CategoryID],categories[CategoryName])</f>
        <v>Dairy Products</v>
      </c>
      <c r="L242" t="str">
        <f>_xlfn.XLOOKUP(order_details[[#This Row],[OrderID]],orders[OrderID],orders[month])</f>
        <v>Nov</v>
      </c>
      <c r="M242">
        <f>_xlfn.XLOOKUP(order_details[[#This Row],[OrderID]],orders[OrderID],orders[month number])</f>
        <v>11</v>
      </c>
      <c r="N242">
        <f>_xlfn.XLOOKUP(order_details[[#This Row],[OrderID]],orders[OrderID],orders[year])</f>
        <v>1994</v>
      </c>
      <c r="P242" s="13" t="str">
        <f>_xlfn.XLOOKUP(order_details[[#This Row],[CustomerID]],orders[CustomerID],orders[ShipCity])</f>
        <v>München</v>
      </c>
      <c r="Q242" s="13" t="str">
        <f>_xlfn.XLOOKUP(order_details[[#This Row],[CustomerID]],orders[CustomerID],orders[ShipCountry])</f>
        <v>Germany</v>
      </c>
      <c r="R242" s="13">
        <f>order_details[[#This Row],[UnitPrice]]*order_details[[#This Row],[Quantity]]*(1-order_details[[#This Row],[Discount]])</f>
        <v>695</v>
      </c>
    </row>
    <row r="243" spans="1:18" x14ac:dyDescent="0.3">
      <c r="A243">
        <v>10338</v>
      </c>
      <c r="B243">
        <v>17</v>
      </c>
      <c r="C243">
        <v>31.2</v>
      </c>
      <c r="D243">
        <v>20</v>
      </c>
      <c r="E243">
        <v>0</v>
      </c>
      <c r="F243">
        <f>order_details[[#This Row],[UnitPrice]]*order_details[[#This Row],[Quantity]]*(1-order_details[[#This Row],[Discount]])</f>
        <v>624</v>
      </c>
      <c r="G243" t="str">
        <f>_xlfn.XLOOKUP(order_details[[#This Row],[OrderID]],orders[OrderID],orders[CustomerID])</f>
        <v>OLDWO</v>
      </c>
      <c r="H243" t="str">
        <f>_xlfn.XLOOKUP(order_details[[#This Row],[CustomerID]],orders[CustomerID],orders[ShipCountry])</f>
        <v>USA</v>
      </c>
      <c r="I243" t="str">
        <f>_xlfn.XLOOKUP(order_details[[#This Row],[CustomerID]],orders[CustomerID],orders[ShipCity])</f>
        <v>Anchorage</v>
      </c>
      <c r="J243">
        <f>_xlfn.XLOOKUP(order_details[[#This Row],[ProductID]],products[ProductID],products[CategoryID])</f>
        <v>6</v>
      </c>
      <c r="K243" t="str">
        <f>_xlfn.XLOOKUP(order_details[[#This Row],[CategoryID]],categories[CategoryID],categories[CategoryName])</f>
        <v>Meat/Poultry</v>
      </c>
      <c r="L243" t="str">
        <f>_xlfn.XLOOKUP(order_details[[#This Row],[OrderID]],orders[OrderID],orders[month])</f>
        <v>Nov</v>
      </c>
      <c r="M243">
        <f>_xlfn.XLOOKUP(order_details[[#This Row],[OrderID]],orders[OrderID],orders[month number])</f>
        <v>11</v>
      </c>
      <c r="N243">
        <f>_xlfn.XLOOKUP(order_details[[#This Row],[OrderID]],orders[OrderID],orders[year])</f>
        <v>1994</v>
      </c>
      <c r="P243" s="14" t="str">
        <f>_xlfn.XLOOKUP(order_details[[#This Row],[CustomerID]],orders[CustomerID],orders[ShipCity])</f>
        <v>Anchorage</v>
      </c>
      <c r="Q243" s="14" t="str">
        <f>_xlfn.XLOOKUP(order_details[[#This Row],[CustomerID]],orders[CustomerID],orders[ShipCountry])</f>
        <v>USA</v>
      </c>
      <c r="R243" s="14">
        <f>order_details[[#This Row],[UnitPrice]]*order_details[[#This Row],[Quantity]]*(1-order_details[[#This Row],[Discount]])</f>
        <v>624</v>
      </c>
    </row>
    <row r="244" spans="1:18" x14ac:dyDescent="0.3">
      <c r="A244">
        <v>10338</v>
      </c>
      <c r="B244">
        <v>30</v>
      </c>
      <c r="C244">
        <v>20.7</v>
      </c>
      <c r="D244">
        <v>15</v>
      </c>
      <c r="E244">
        <v>0</v>
      </c>
      <c r="F244">
        <f>order_details[[#This Row],[UnitPrice]]*order_details[[#This Row],[Quantity]]*(1-order_details[[#This Row],[Discount]])</f>
        <v>310.5</v>
      </c>
      <c r="G244" t="str">
        <f>_xlfn.XLOOKUP(order_details[[#This Row],[OrderID]],orders[OrderID],orders[CustomerID])</f>
        <v>OLDWO</v>
      </c>
      <c r="H244" t="str">
        <f>_xlfn.XLOOKUP(order_details[[#This Row],[CustomerID]],orders[CustomerID],orders[ShipCountry])</f>
        <v>USA</v>
      </c>
      <c r="I244" t="str">
        <f>_xlfn.XLOOKUP(order_details[[#This Row],[CustomerID]],orders[CustomerID],orders[ShipCity])</f>
        <v>Anchorage</v>
      </c>
      <c r="J244">
        <f>_xlfn.XLOOKUP(order_details[[#This Row],[ProductID]],products[ProductID],products[CategoryID])</f>
        <v>8</v>
      </c>
      <c r="K244" t="str">
        <f>_xlfn.XLOOKUP(order_details[[#This Row],[CategoryID]],categories[CategoryID],categories[CategoryName])</f>
        <v>Seafood</v>
      </c>
      <c r="L244" t="str">
        <f>_xlfn.XLOOKUP(order_details[[#This Row],[OrderID]],orders[OrderID],orders[month])</f>
        <v>Nov</v>
      </c>
      <c r="M244">
        <f>_xlfn.XLOOKUP(order_details[[#This Row],[OrderID]],orders[OrderID],orders[month number])</f>
        <v>11</v>
      </c>
      <c r="N244">
        <f>_xlfn.XLOOKUP(order_details[[#This Row],[OrderID]],orders[OrderID],orders[year])</f>
        <v>1994</v>
      </c>
      <c r="P244" s="13" t="str">
        <f>_xlfn.XLOOKUP(order_details[[#This Row],[CustomerID]],orders[CustomerID],orders[ShipCity])</f>
        <v>Anchorage</v>
      </c>
      <c r="Q244" s="13" t="str">
        <f>_xlfn.XLOOKUP(order_details[[#This Row],[CustomerID]],orders[CustomerID],orders[ShipCountry])</f>
        <v>USA</v>
      </c>
      <c r="R244" s="13">
        <f>order_details[[#This Row],[UnitPrice]]*order_details[[#This Row],[Quantity]]*(1-order_details[[#This Row],[Discount]])</f>
        <v>310.5</v>
      </c>
    </row>
    <row r="245" spans="1:18" x14ac:dyDescent="0.3">
      <c r="A245">
        <v>10339</v>
      </c>
      <c r="B245">
        <v>4</v>
      </c>
      <c r="C245">
        <v>17.600000000000001</v>
      </c>
      <c r="D245">
        <v>10</v>
      </c>
      <c r="E245">
        <v>0</v>
      </c>
      <c r="F245">
        <f>order_details[[#This Row],[UnitPrice]]*order_details[[#This Row],[Quantity]]*(1-order_details[[#This Row],[Discount]])</f>
        <v>176</v>
      </c>
      <c r="G245" t="str">
        <f>_xlfn.XLOOKUP(order_details[[#This Row],[OrderID]],orders[OrderID],orders[CustomerID])</f>
        <v>MEREP</v>
      </c>
      <c r="H245" t="str">
        <f>_xlfn.XLOOKUP(order_details[[#This Row],[CustomerID]],orders[CustomerID],orders[ShipCountry])</f>
        <v>Canada</v>
      </c>
      <c r="I245" t="str">
        <f>_xlfn.XLOOKUP(order_details[[#This Row],[CustomerID]],orders[CustomerID],orders[ShipCity])</f>
        <v>Montréal</v>
      </c>
      <c r="J245">
        <f>_xlfn.XLOOKUP(order_details[[#This Row],[ProductID]],products[ProductID],products[CategoryID])</f>
        <v>2</v>
      </c>
      <c r="K245" t="str">
        <f>_xlfn.XLOOKUP(order_details[[#This Row],[CategoryID]],categories[CategoryID],categories[CategoryName])</f>
        <v>Condiments</v>
      </c>
      <c r="L245" t="str">
        <f>_xlfn.XLOOKUP(order_details[[#This Row],[OrderID]],orders[OrderID],orders[month])</f>
        <v>Nov</v>
      </c>
      <c r="M245">
        <f>_xlfn.XLOOKUP(order_details[[#This Row],[OrderID]],orders[OrderID],orders[month number])</f>
        <v>11</v>
      </c>
      <c r="N245">
        <f>_xlfn.XLOOKUP(order_details[[#This Row],[OrderID]],orders[OrderID],orders[year])</f>
        <v>1994</v>
      </c>
      <c r="P245" s="14" t="str">
        <f>_xlfn.XLOOKUP(order_details[[#This Row],[CustomerID]],orders[CustomerID],orders[ShipCity])</f>
        <v>Montréal</v>
      </c>
      <c r="Q245" s="14" t="str">
        <f>_xlfn.XLOOKUP(order_details[[#This Row],[CustomerID]],orders[CustomerID],orders[ShipCountry])</f>
        <v>Canada</v>
      </c>
      <c r="R245" s="14">
        <f>order_details[[#This Row],[UnitPrice]]*order_details[[#This Row],[Quantity]]*(1-order_details[[#This Row],[Discount]])</f>
        <v>176</v>
      </c>
    </row>
    <row r="246" spans="1:18" x14ac:dyDescent="0.3">
      <c r="A246">
        <v>10339</v>
      </c>
      <c r="B246">
        <v>17</v>
      </c>
      <c r="C246">
        <v>31.2</v>
      </c>
      <c r="D246">
        <v>70</v>
      </c>
      <c r="E246">
        <v>0.05</v>
      </c>
      <c r="F246">
        <f>order_details[[#This Row],[UnitPrice]]*order_details[[#This Row],[Quantity]]*(1-order_details[[#This Row],[Discount]])</f>
        <v>2074.7999999999997</v>
      </c>
      <c r="G246" t="str">
        <f>_xlfn.XLOOKUP(order_details[[#This Row],[OrderID]],orders[OrderID],orders[CustomerID])</f>
        <v>MEREP</v>
      </c>
      <c r="H246" t="str">
        <f>_xlfn.XLOOKUP(order_details[[#This Row],[CustomerID]],orders[CustomerID],orders[ShipCountry])</f>
        <v>Canada</v>
      </c>
      <c r="I246" t="str">
        <f>_xlfn.XLOOKUP(order_details[[#This Row],[CustomerID]],orders[CustomerID],orders[ShipCity])</f>
        <v>Montréal</v>
      </c>
      <c r="J246">
        <f>_xlfn.XLOOKUP(order_details[[#This Row],[ProductID]],products[ProductID],products[CategoryID])</f>
        <v>6</v>
      </c>
      <c r="K246" t="str">
        <f>_xlfn.XLOOKUP(order_details[[#This Row],[CategoryID]],categories[CategoryID],categories[CategoryName])</f>
        <v>Meat/Poultry</v>
      </c>
      <c r="L246" t="str">
        <f>_xlfn.XLOOKUP(order_details[[#This Row],[OrderID]],orders[OrderID],orders[month])</f>
        <v>Nov</v>
      </c>
      <c r="M246">
        <f>_xlfn.XLOOKUP(order_details[[#This Row],[OrderID]],orders[OrderID],orders[month number])</f>
        <v>11</v>
      </c>
      <c r="N246">
        <f>_xlfn.XLOOKUP(order_details[[#This Row],[OrderID]],orders[OrderID],orders[year])</f>
        <v>1994</v>
      </c>
      <c r="P246" s="13" t="str">
        <f>_xlfn.XLOOKUP(order_details[[#This Row],[CustomerID]],orders[CustomerID],orders[ShipCity])</f>
        <v>Montréal</v>
      </c>
      <c r="Q246" s="13" t="str">
        <f>_xlfn.XLOOKUP(order_details[[#This Row],[CustomerID]],orders[CustomerID],orders[ShipCountry])</f>
        <v>Canada</v>
      </c>
      <c r="R246" s="13">
        <f>order_details[[#This Row],[UnitPrice]]*order_details[[#This Row],[Quantity]]*(1-order_details[[#This Row],[Discount]])</f>
        <v>2074.7999999999997</v>
      </c>
    </row>
    <row r="247" spans="1:18" x14ac:dyDescent="0.3">
      <c r="A247">
        <v>10339</v>
      </c>
      <c r="B247">
        <v>62</v>
      </c>
      <c r="C247">
        <v>39.4</v>
      </c>
      <c r="D247">
        <v>28</v>
      </c>
      <c r="E247">
        <v>0</v>
      </c>
      <c r="F247">
        <f>order_details[[#This Row],[UnitPrice]]*order_details[[#This Row],[Quantity]]*(1-order_details[[#This Row],[Discount]])</f>
        <v>1103.2</v>
      </c>
      <c r="G247" t="str">
        <f>_xlfn.XLOOKUP(order_details[[#This Row],[OrderID]],orders[OrderID],orders[CustomerID])</f>
        <v>MEREP</v>
      </c>
      <c r="H247" t="str">
        <f>_xlfn.XLOOKUP(order_details[[#This Row],[CustomerID]],orders[CustomerID],orders[ShipCountry])</f>
        <v>Canada</v>
      </c>
      <c r="I247" t="str">
        <f>_xlfn.XLOOKUP(order_details[[#This Row],[CustomerID]],orders[CustomerID],orders[ShipCity])</f>
        <v>Montréal</v>
      </c>
      <c r="J247">
        <f>_xlfn.XLOOKUP(order_details[[#This Row],[ProductID]],products[ProductID],products[CategoryID])</f>
        <v>3</v>
      </c>
      <c r="K247" t="str">
        <f>_xlfn.XLOOKUP(order_details[[#This Row],[CategoryID]],categories[CategoryID],categories[CategoryName])</f>
        <v>Confections</v>
      </c>
      <c r="L247" t="str">
        <f>_xlfn.XLOOKUP(order_details[[#This Row],[OrderID]],orders[OrderID],orders[month])</f>
        <v>Nov</v>
      </c>
      <c r="M247">
        <f>_xlfn.XLOOKUP(order_details[[#This Row],[OrderID]],orders[OrderID],orders[month number])</f>
        <v>11</v>
      </c>
      <c r="N247">
        <f>_xlfn.XLOOKUP(order_details[[#This Row],[OrderID]],orders[OrderID],orders[year])</f>
        <v>1994</v>
      </c>
      <c r="P247" s="14" t="str">
        <f>_xlfn.XLOOKUP(order_details[[#This Row],[CustomerID]],orders[CustomerID],orders[ShipCity])</f>
        <v>Montréal</v>
      </c>
      <c r="Q247" s="14" t="str">
        <f>_xlfn.XLOOKUP(order_details[[#This Row],[CustomerID]],orders[CustomerID],orders[ShipCountry])</f>
        <v>Canada</v>
      </c>
      <c r="R247" s="14">
        <f>order_details[[#This Row],[UnitPrice]]*order_details[[#This Row],[Quantity]]*(1-order_details[[#This Row],[Discount]])</f>
        <v>1103.2</v>
      </c>
    </row>
    <row r="248" spans="1:18" x14ac:dyDescent="0.3">
      <c r="A248">
        <v>10340</v>
      </c>
      <c r="B248">
        <v>18</v>
      </c>
      <c r="C248">
        <v>50</v>
      </c>
      <c r="D248">
        <v>20</v>
      </c>
      <c r="E248">
        <v>0.05</v>
      </c>
      <c r="F248">
        <f>order_details[[#This Row],[UnitPrice]]*order_details[[#This Row],[Quantity]]*(1-order_details[[#This Row],[Discount]])</f>
        <v>950</v>
      </c>
      <c r="G248" t="str">
        <f>_xlfn.XLOOKUP(order_details[[#This Row],[OrderID]],orders[OrderID],orders[CustomerID])</f>
        <v>BONAP</v>
      </c>
      <c r="H248" t="str">
        <f>_xlfn.XLOOKUP(order_details[[#This Row],[CustomerID]],orders[CustomerID],orders[ShipCountry])</f>
        <v>France</v>
      </c>
      <c r="I248" t="str">
        <f>_xlfn.XLOOKUP(order_details[[#This Row],[CustomerID]],orders[CustomerID],orders[ShipCity])</f>
        <v>Marseille</v>
      </c>
      <c r="J248">
        <f>_xlfn.XLOOKUP(order_details[[#This Row],[ProductID]],products[ProductID],products[CategoryID])</f>
        <v>8</v>
      </c>
      <c r="K248" t="str">
        <f>_xlfn.XLOOKUP(order_details[[#This Row],[CategoryID]],categories[CategoryID],categories[CategoryName])</f>
        <v>Seafood</v>
      </c>
      <c r="L248" t="str">
        <f>_xlfn.XLOOKUP(order_details[[#This Row],[OrderID]],orders[OrderID],orders[month])</f>
        <v>Nov</v>
      </c>
      <c r="M248">
        <f>_xlfn.XLOOKUP(order_details[[#This Row],[OrderID]],orders[OrderID],orders[month number])</f>
        <v>11</v>
      </c>
      <c r="N248">
        <f>_xlfn.XLOOKUP(order_details[[#This Row],[OrderID]],orders[OrderID],orders[year])</f>
        <v>1994</v>
      </c>
      <c r="P248" s="13" t="str">
        <f>_xlfn.XLOOKUP(order_details[[#This Row],[CustomerID]],orders[CustomerID],orders[ShipCity])</f>
        <v>Marseille</v>
      </c>
      <c r="Q248" s="13" t="str">
        <f>_xlfn.XLOOKUP(order_details[[#This Row],[CustomerID]],orders[CustomerID],orders[ShipCountry])</f>
        <v>France</v>
      </c>
      <c r="R248" s="13">
        <f>order_details[[#This Row],[UnitPrice]]*order_details[[#This Row],[Quantity]]*(1-order_details[[#This Row],[Discount]])</f>
        <v>950</v>
      </c>
    </row>
    <row r="249" spans="1:18" x14ac:dyDescent="0.3">
      <c r="A249">
        <v>10340</v>
      </c>
      <c r="B249">
        <v>41</v>
      </c>
      <c r="C249">
        <v>7.7</v>
      </c>
      <c r="D249">
        <v>12</v>
      </c>
      <c r="E249">
        <v>0.05</v>
      </c>
      <c r="F249">
        <f>order_details[[#This Row],[UnitPrice]]*order_details[[#This Row],[Quantity]]*(1-order_details[[#This Row],[Discount]])</f>
        <v>87.78</v>
      </c>
      <c r="G249" t="str">
        <f>_xlfn.XLOOKUP(order_details[[#This Row],[OrderID]],orders[OrderID],orders[CustomerID])</f>
        <v>BONAP</v>
      </c>
      <c r="H249" t="str">
        <f>_xlfn.XLOOKUP(order_details[[#This Row],[CustomerID]],orders[CustomerID],orders[ShipCountry])</f>
        <v>France</v>
      </c>
      <c r="I249" t="str">
        <f>_xlfn.XLOOKUP(order_details[[#This Row],[CustomerID]],orders[CustomerID],orders[ShipCity])</f>
        <v>Marseille</v>
      </c>
      <c r="J249">
        <f>_xlfn.XLOOKUP(order_details[[#This Row],[ProductID]],products[ProductID],products[CategoryID])</f>
        <v>8</v>
      </c>
      <c r="K249" t="str">
        <f>_xlfn.XLOOKUP(order_details[[#This Row],[CategoryID]],categories[CategoryID],categories[CategoryName])</f>
        <v>Seafood</v>
      </c>
      <c r="L249" t="str">
        <f>_xlfn.XLOOKUP(order_details[[#This Row],[OrderID]],orders[OrderID],orders[month])</f>
        <v>Nov</v>
      </c>
      <c r="M249">
        <f>_xlfn.XLOOKUP(order_details[[#This Row],[OrderID]],orders[OrderID],orders[month number])</f>
        <v>11</v>
      </c>
      <c r="N249">
        <f>_xlfn.XLOOKUP(order_details[[#This Row],[OrderID]],orders[OrderID],orders[year])</f>
        <v>1994</v>
      </c>
      <c r="P249" s="14" t="str">
        <f>_xlfn.XLOOKUP(order_details[[#This Row],[CustomerID]],orders[CustomerID],orders[ShipCity])</f>
        <v>Marseille</v>
      </c>
      <c r="Q249" s="14" t="str">
        <f>_xlfn.XLOOKUP(order_details[[#This Row],[CustomerID]],orders[CustomerID],orders[ShipCountry])</f>
        <v>France</v>
      </c>
      <c r="R249" s="14">
        <f>order_details[[#This Row],[UnitPrice]]*order_details[[#This Row],[Quantity]]*(1-order_details[[#This Row],[Discount]])</f>
        <v>87.78</v>
      </c>
    </row>
    <row r="250" spans="1:18" x14ac:dyDescent="0.3">
      <c r="A250">
        <v>10340</v>
      </c>
      <c r="B250">
        <v>43</v>
      </c>
      <c r="C250">
        <v>36.799999999999997</v>
      </c>
      <c r="D250">
        <v>40</v>
      </c>
      <c r="E250">
        <v>0.05</v>
      </c>
      <c r="F250">
        <f>order_details[[#This Row],[UnitPrice]]*order_details[[#This Row],[Quantity]]*(1-order_details[[#This Row],[Discount]])</f>
        <v>1398.3999999999999</v>
      </c>
      <c r="G250" t="str">
        <f>_xlfn.XLOOKUP(order_details[[#This Row],[OrderID]],orders[OrderID],orders[CustomerID])</f>
        <v>BONAP</v>
      </c>
      <c r="H250" t="str">
        <f>_xlfn.XLOOKUP(order_details[[#This Row],[CustomerID]],orders[CustomerID],orders[ShipCountry])</f>
        <v>France</v>
      </c>
      <c r="I250" t="str">
        <f>_xlfn.XLOOKUP(order_details[[#This Row],[CustomerID]],orders[CustomerID],orders[ShipCity])</f>
        <v>Marseille</v>
      </c>
      <c r="J250">
        <f>_xlfn.XLOOKUP(order_details[[#This Row],[ProductID]],products[ProductID],products[CategoryID])</f>
        <v>1</v>
      </c>
      <c r="K250" t="str">
        <f>_xlfn.XLOOKUP(order_details[[#This Row],[CategoryID]],categories[CategoryID],categories[CategoryName])</f>
        <v>Beverages</v>
      </c>
      <c r="L250" t="str">
        <f>_xlfn.XLOOKUP(order_details[[#This Row],[OrderID]],orders[OrderID],orders[month])</f>
        <v>Nov</v>
      </c>
      <c r="M250">
        <f>_xlfn.XLOOKUP(order_details[[#This Row],[OrderID]],orders[OrderID],orders[month number])</f>
        <v>11</v>
      </c>
      <c r="N250">
        <f>_xlfn.XLOOKUP(order_details[[#This Row],[OrderID]],orders[OrderID],orders[year])</f>
        <v>1994</v>
      </c>
      <c r="P250" s="13" t="str">
        <f>_xlfn.XLOOKUP(order_details[[#This Row],[CustomerID]],orders[CustomerID],orders[ShipCity])</f>
        <v>Marseille</v>
      </c>
      <c r="Q250" s="13" t="str">
        <f>_xlfn.XLOOKUP(order_details[[#This Row],[CustomerID]],orders[CustomerID],orders[ShipCountry])</f>
        <v>France</v>
      </c>
      <c r="R250" s="13">
        <f>order_details[[#This Row],[UnitPrice]]*order_details[[#This Row],[Quantity]]*(1-order_details[[#This Row],[Discount]])</f>
        <v>1398.3999999999999</v>
      </c>
    </row>
    <row r="251" spans="1:18" x14ac:dyDescent="0.3">
      <c r="A251">
        <v>10341</v>
      </c>
      <c r="B251">
        <v>33</v>
      </c>
      <c r="C251">
        <v>2</v>
      </c>
      <c r="D251">
        <v>8</v>
      </c>
      <c r="E251">
        <v>0</v>
      </c>
      <c r="F251">
        <f>order_details[[#This Row],[UnitPrice]]*order_details[[#This Row],[Quantity]]*(1-order_details[[#This Row],[Discount]])</f>
        <v>16</v>
      </c>
      <c r="G251" t="str">
        <f>_xlfn.XLOOKUP(order_details[[#This Row],[OrderID]],orders[OrderID],orders[CustomerID])</f>
        <v>SIMOB</v>
      </c>
      <c r="H251" t="str">
        <f>_xlfn.XLOOKUP(order_details[[#This Row],[CustomerID]],orders[CustomerID],orders[ShipCountry])</f>
        <v>Denmark</v>
      </c>
      <c r="I251" t="str">
        <f>_xlfn.XLOOKUP(order_details[[#This Row],[CustomerID]],orders[CustomerID],orders[ShipCity])</f>
        <v>København</v>
      </c>
      <c r="J251">
        <f>_xlfn.XLOOKUP(order_details[[#This Row],[ProductID]],products[ProductID],products[CategoryID])</f>
        <v>4</v>
      </c>
      <c r="K251" t="str">
        <f>_xlfn.XLOOKUP(order_details[[#This Row],[CategoryID]],categories[CategoryID],categories[CategoryName])</f>
        <v>Dairy Products</v>
      </c>
      <c r="L251" t="str">
        <f>_xlfn.XLOOKUP(order_details[[#This Row],[OrderID]],orders[OrderID],orders[month])</f>
        <v>Nov</v>
      </c>
      <c r="M251">
        <f>_xlfn.XLOOKUP(order_details[[#This Row],[OrderID]],orders[OrderID],orders[month number])</f>
        <v>11</v>
      </c>
      <c r="N251">
        <f>_xlfn.XLOOKUP(order_details[[#This Row],[OrderID]],orders[OrderID],orders[year])</f>
        <v>1994</v>
      </c>
      <c r="P251" s="14" t="str">
        <f>_xlfn.XLOOKUP(order_details[[#This Row],[CustomerID]],orders[CustomerID],orders[ShipCity])</f>
        <v>København</v>
      </c>
      <c r="Q251" s="14" t="str">
        <f>_xlfn.XLOOKUP(order_details[[#This Row],[CustomerID]],orders[CustomerID],orders[ShipCountry])</f>
        <v>Denmark</v>
      </c>
      <c r="R251" s="14">
        <f>order_details[[#This Row],[UnitPrice]]*order_details[[#This Row],[Quantity]]*(1-order_details[[#This Row],[Discount]])</f>
        <v>16</v>
      </c>
    </row>
    <row r="252" spans="1:18" x14ac:dyDescent="0.3">
      <c r="A252">
        <v>10341</v>
      </c>
      <c r="B252">
        <v>59</v>
      </c>
      <c r="C252">
        <v>44</v>
      </c>
      <c r="D252">
        <v>9</v>
      </c>
      <c r="E252">
        <v>0.15</v>
      </c>
      <c r="F252">
        <f>order_details[[#This Row],[UnitPrice]]*order_details[[#This Row],[Quantity]]*(1-order_details[[#This Row],[Discount]])</f>
        <v>336.59999999999997</v>
      </c>
      <c r="G252" t="str">
        <f>_xlfn.XLOOKUP(order_details[[#This Row],[OrderID]],orders[OrderID],orders[CustomerID])</f>
        <v>SIMOB</v>
      </c>
      <c r="H252" t="str">
        <f>_xlfn.XLOOKUP(order_details[[#This Row],[CustomerID]],orders[CustomerID],orders[ShipCountry])</f>
        <v>Denmark</v>
      </c>
      <c r="I252" t="str">
        <f>_xlfn.XLOOKUP(order_details[[#This Row],[CustomerID]],orders[CustomerID],orders[ShipCity])</f>
        <v>København</v>
      </c>
      <c r="J252">
        <f>_xlfn.XLOOKUP(order_details[[#This Row],[ProductID]],products[ProductID],products[CategoryID])</f>
        <v>4</v>
      </c>
      <c r="K252" t="str">
        <f>_xlfn.XLOOKUP(order_details[[#This Row],[CategoryID]],categories[CategoryID],categories[CategoryName])</f>
        <v>Dairy Products</v>
      </c>
      <c r="L252" t="str">
        <f>_xlfn.XLOOKUP(order_details[[#This Row],[OrderID]],orders[OrderID],orders[month])</f>
        <v>Nov</v>
      </c>
      <c r="M252">
        <f>_xlfn.XLOOKUP(order_details[[#This Row],[OrderID]],orders[OrderID],orders[month number])</f>
        <v>11</v>
      </c>
      <c r="N252">
        <f>_xlfn.XLOOKUP(order_details[[#This Row],[OrderID]],orders[OrderID],orders[year])</f>
        <v>1994</v>
      </c>
      <c r="P252" s="13" t="str">
        <f>_xlfn.XLOOKUP(order_details[[#This Row],[CustomerID]],orders[CustomerID],orders[ShipCity])</f>
        <v>København</v>
      </c>
      <c r="Q252" s="13" t="str">
        <f>_xlfn.XLOOKUP(order_details[[#This Row],[CustomerID]],orders[CustomerID],orders[ShipCountry])</f>
        <v>Denmark</v>
      </c>
      <c r="R252" s="13">
        <f>order_details[[#This Row],[UnitPrice]]*order_details[[#This Row],[Quantity]]*(1-order_details[[#This Row],[Discount]])</f>
        <v>336.59999999999997</v>
      </c>
    </row>
    <row r="253" spans="1:18" x14ac:dyDescent="0.3">
      <c r="A253">
        <v>10342</v>
      </c>
      <c r="B253">
        <v>2</v>
      </c>
      <c r="C253">
        <v>15.2</v>
      </c>
      <c r="D253">
        <v>24</v>
      </c>
      <c r="E253">
        <v>0.2</v>
      </c>
      <c r="F253">
        <f>order_details[[#This Row],[UnitPrice]]*order_details[[#This Row],[Quantity]]*(1-order_details[[#This Row],[Discount]])</f>
        <v>291.83999999999997</v>
      </c>
      <c r="G253" t="str">
        <f>_xlfn.XLOOKUP(order_details[[#This Row],[OrderID]],orders[OrderID],orders[CustomerID])</f>
        <v>FRANK</v>
      </c>
      <c r="H253" t="str">
        <f>_xlfn.XLOOKUP(order_details[[#This Row],[CustomerID]],orders[CustomerID],orders[ShipCountry])</f>
        <v>Germany</v>
      </c>
      <c r="I253" t="str">
        <f>_xlfn.XLOOKUP(order_details[[#This Row],[CustomerID]],orders[CustomerID],orders[ShipCity])</f>
        <v>München</v>
      </c>
      <c r="J253">
        <f>_xlfn.XLOOKUP(order_details[[#This Row],[ProductID]],products[ProductID],products[CategoryID])</f>
        <v>1</v>
      </c>
      <c r="K253" t="str">
        <f>_xlfn.XLOOKUP(order_details[[#This Row],[CategoryID]],categories[CategoryID],categories[CategoryName])</f>
        <v>Beverages</v>
      </c>
      <c r="L253" t="str">
        <f>_xlfn.XLOOKUP(order_details[[#This Row],[OrderID]],orders[OrderID],orders[month])</f>
        <v>Nov</v>
      </c>
      <c r="M253">
        <f>_xlfn.XLOOKUP(order_details[[#This Row],[OrderID]],orders[OrderID],orders[month number])</f>
        <v>11</v>
      </c>
      <c r="N253">
        <f>_xlfn.XLOOKUP(order_details[[#This Row],[OrderID]],orders[OrderID],orders[year])</f>
        <v>1994</v>
      </c>
      <c r="P253" s="14" t="str">
        <f>_xlfn.XLOOKUP(order_details[[#This Row],[CustomerID]],orders[CustomerID],orders[ShipCity])</f>
        <v>München</v>
      </c>
      <c r="Q253" s="14" t="str">
        <f>_xlfn.XLOOKUP(order_details[[#This Row],[CustomerID]],orders[CustomerID],orders[ShipCountry])</f>
        <v>Germany</v>
      </c>
      <c r="R253" s="14">
        <f>order_details[[#This Row],[UnitPrice]]*order_details[[#This Row],[Quantity]]*(1-order_details[[#This Row],[Discount]])</f>
        <v>291.83999999999997</v>
      </c>
    </row>
    <row r="254" spans="1:18" x14ac:dyDescent="0.3">
      <c r="A254">
        <v>10342</v>
      </c>
      <c r="B254">
        <v>31</v>
      </c>
      <c r="C254">
        <v>10</v>
      </c>
      <c r="D254">
        <v>56</v>
      </c>
      <c r="E254">
        <v>0.2</v>
      </c>
      <c r="F254">
        <f>order_details[[#This Row],[UnitPrice]]*order_details[[#This Row],[Quantity]]*(1-order_details[[#This Row],[Discount]])</f>
        <v>448</v>
      </c>
      <c r="G254" t="str">
        <f>_xlfn.XLOOKUP(order_details[[#This Row],[OrderID]],orders[OrderID],orders[CustomerID])</f>
        <v>FRANK</v>
      </c>
      <c r="H254" t="str">
        <f>_xlfn.XLOOKUP(order_details[[#This Row],[CustomerID]],orders[CustomerID],orders[ShipCountry])</f>
        <v>Germany</v>
      </c>
      <c r="I254" t="str">
        <f>_xlfn.XLOOKUP(order_details[[#This Row],[CustomerID]],orders[CustomerID],orders[ShipCity])</f>
        <v>München</v>
      </c>
      <c r="J254">
        <f>_xlfn.XLOOKUP(order_details[[#This Row],[ProductID]],products[ProductID],products[CategoryID])</f>
        <v>4</v>
      </c>
      <c r="K254" t="str">
        <f>_xlfn.XLOOKUP(order_details[[#This Row],[CategoryID]],categories[CategoryID],categories[CategoryName])</f>
        <v>Dairy Products</v>
      </c>
      <c r="L254" t="str">
        <f>_xlfn.XLOOKUP(order_details[[#This Row],[OrderID]],orders[OrderID],orders[month])</f>
        <v>Nov</v>
      </c>
      <c r="M254">
        <f>_xlfn.XLOOKUP(order_details[[#This Row],[OrderID]],orders[OrderID],orders[month number])</f>
        <v>11</v>
      </c>
      <c r="N254">
        <f>_xlfn.XLOOKUP(order_details[[#This Row],[OrderID]],orders[OrderID],orders[year])</f>
        <v>1994</v>
      </c>
      <c r="P254" s="13" t="str">
        <f>_xlfn.XLOOKUP(order_details[[#This Row],[CustomerID]],orders[CustomerID],orders[ShipCity])</f>
        <v>München</v>
      </c>
      <c r="Q254" s="13" t="str">
        <f>_xlfn.XLOOKUP(order_details[[#This Row],[CustomerID]],orders[CustomerID],orders[ShipCountry])</f>
        <v>Germany</v>
      </c>
      <c r="R254" s="13">
        <f>order_details[[#This Row],[UnitPrice]]*order_details[[#This Row],[Quantity]]*(1-order_details[[#This Row],[Discount]])</f>
        <v>448</v>
      </c>
    </row>
    <row r="255" spans="1:18" x14ac:dyDescent="0.3">
      <c r="A255">
        <v>10342</v>
      </c>
      <c r="B255">
        <v>36</v>
      </c>
      <c r="C255">
        <v>15.2</v>
      </c>
      <c r="D255">
        <v>40</v>
      </c>
      <c r="E255">
        <v>0.2</v>
      </c>
      <c r="F255">
        <f>order_details[[#This Row],[UnitPrice]]*order_details[[#This Row],[Quantity]]*(1-order_details[[#This Row],[Discount]])</f>
        <v>486.40000000000003</v>
      </c>
      <c r="G255" t="str">
        <f>_xlfn.XLOOKUP(order_details[[#This Row],[OrderID]],orders[OrderID],orders[CustomerID])</f>
        <v>FRANK</v>
      </c>
      <c r="H255" t="str">
        <f>_xlfn.XLOOKUP(order_details[[#This Row],[CustomerID]],orders[CustomerID],orders[ShipCountry])</f>
        <v>Germany</v>
      </c>
      <c r="I255" t="str">
        <f>_xlfn.XLOOKUP(order_details[[#This Row],[CustomerID]],orders[CustomerID],orders[ShipCity])</f>
        <v>München</v>
      </c>
      <c r="J255">
        <f>_xlfn.XLOOKUP(order_details[[#This Row],[ProductID]],products[ProductID],products[CategoryID])</f>
        <v>8</v>
      </c>
      <c r="K255" t="str">
        <f>_xlfn.XLOOKUP(order_details[[#This Row],[CategoryID]],categories[CategoryID],categories[CategoryName])</f>
        <v>Seafood</v>
      </c>
      <c r="L255" t="str">
        <f>_xlfn.XLOOKUP(order_details[[#This Row],[OrderID]],orders[OrderID],orders[month])</f>
        <v>Nov</v>
      </c>
      <c r="M255">
        <f>_xlfn.XLOOKUP(order_details[[#This Row],[OrderID]],orders[OrderID],orders[month number])</f>
        <v>11</v>
      </c>
      <c r="N255">
        <f>_xlfn.XLOOKUP(order_details[[#This Row],[OrderID]],orders[OrderID],orders[year])</f>
        <v>1994</v>
      </c>
      <c r="P255" s="14" t="str">
        <f>_xlfn.XLOOKUP(order_details[[#This Row],[CustomerID]],orders[CustomerID],orders[ShipCity])</f>
        <v>München</v>
      </c>
      <c r="Q255" s="14" t="str">
        <f>_xlfn.XLOOKUP(order_details[[#This Row],[CustomerID]],orders[CustomerID],orders[ShipCountry])</f>
        <v>Germany</v>
      </c>
      <c r="R255" s="14">
        <f>order_details[[#This Row],[UnitPrice]]*order_details[[#This Row],[Quantity]]*(1-order_details[[#This Row],[Discount]])</f>
        <v>486.40000000000003</v>
      </c>
    </row>
    <row r="256" spans="1:18" x14ac:dyDescent="0.3">
      <c r="A256">
        <v>10342</v>
      </c>
      <c r="B256">
        <v>55</v>
      </c>
      <c r="C256">
        <v>19.2</v>
      </c>
      <c r="D256">
        <v>40</v>
      </c>
      <c r="E256">
        <v>0.2</v>
      </c>
      <c r="F256">
        <f>order_details[[#This Row],[UnitPrice]]*order_details[[#This Row],[Quantity]]*(1-order_details[[#This Row],[Discount]])</f>
        <v>614.40000000000009</v>
      </c>
      <c r="G256" t="str">
        <f>_xlfn.XLOOKUP(order_details[[#This Row],[OrderID]],orders[OrderID],orders[CustomerID])</f>
        <v>FRANK</v>
      </c>
      <c r="H256" t="str">
        <f>_xlfn.XLOOKUP(order_details[[#This Row],[CustomerID]],orders[CustomerID],orders[ShipCountry])</f>
        <v>Germany</v>
      </c>
      <c r="I256" t="str">
        <f>_xlfn.XLOOKUP(order_details[[#This Row],[CustomerID]],orders[CustomerID],orders[ShipCity])</f>
        <v>München</v>
      </c>
      <c r="J256">
        <f>_xlfn.XLOOKUP(order_details[[#This Row],[ProductID]],products[ProductID],products[CategoryID])</f>
        <v>6</v>
      </c>
      <c r="K256" t="str">
        <f>_xlfn.XLOOKUP(order_details[[#This Row],[CategoryID]],categories[CategoryID],categories[CategoryName])</f>
        <v>Meat/Poultry</v>
      </c>
      <c r="L256" t="str">
        <f>_xlfn.XLOOKUP(order_details[[#This Row],[OrderID]],orders[OrderID],orders[month])</f>
        <v>Nov</v>
      </c>
      <c r="M256">
        <f>_xlfn.XLOOKUP(order_details[[#This Row],[OrderID]],orders[OrderID],orders[month number])</f>
        <v>11</v>
      </c>
      <c r="N256">
        <f>_xlfn.XLOOKUP(order_details[[#This Row],[OrderID]],orders[OrderID],orders[year])</f>
        <v>1994</v>
      </c>
      <c r="P256" s="13" t="str">
        <f>_xlfn.XLOOKUP(order_details[[#This Row],[CustomerID]],orders[CustomerID],orders[ShipCity])</f>
        <v>München</v>
      </c>
      <c r="Q256" s="13" t="str">
        <f>_xlfn.XLOOKUP(order_details[[#This Row],[CustomerID]],orders[CustomerID],orders[ShipCountry])</f>
        <v>Germany</v>
      </c>
      <c r="R256" s="13">
        <f>order_details[[#This Row],[UnitPrice]]*order_details[[#This Row],[Quantity]]*(1-order_details[[#This Row],[Discount]])</f>
        <v>614.40000000000009</v>
      </c>
    </row>
    <row r="257" spans="1:18" x14ac:dyDescent="0.3">
      <c r="A257">
        <v>10343</v>
      </c>
      <c r="B257">
        <v>64</v>
      </c>
      <c r="C257">
        <v>26.6</v>
      </c>
      <c r="D257">
        <v>50</v>
      </c>
      <c r="E257">
        <v>0</v>
      </c>
      <c r="F257">
        <f>order_details[[#This Row],[UnitPrice]]*order_details[[#This Row],[Quantity]]*(1-order_details[[#This Row],[Discount]])</f>
        <v>1330</v>
      </c>
      <c r="G257" t="str">
        <f>_xlfn.XLOOKUP(order_details[[#This Row],[OrderID]],orders[OrderID],orders[CustomerID])</f>
        <v>LEHMS</v>
      </c>
      <c r="H257" t="str">
        <f>_xlfn.XLOOKUP(order_details[[#This Row],[CustomerID]],orders[CustomerID],orders[ShipCountry])</f>
        <v>Germany</v>
      </c>
      <c r="I257" t="str">
        <f>_xlfn.XLOOKUP(order_details[[#This Row],[CustomerID]],orders[CustomerID],orders[ShipCity])</f>
        <v xml:space="preserve">Frankfurt a.M. </v>
      </c>
      <c r="J257">
        <f>_xlfn.XLOOKUP(order_details[[#This Row],[ProductID]],products[ProductID],products[CategoryID])</f>
        <v>5</v>
      </c>
      <c r="K257" t="str">
        <f>_xlfn.XLOOKUP(order_details[[#This Row],[CategoryID]],categories[CategoryID],categories[CategoryName])</f>
        <v>Grains/Cereals</v>
      </c>
      <c r="L257" t="str">
        <f>_xlfn.XLOOKUP(order_details[[#This Row],[OrderID]],orders[OrderID],orders[month])</f>
        <v>Dec</v>
      </c>
      <c r="M257">
        <f>_xlfn.XLOOKUP(order_details[[#This Row],[OrderID]],orders[OrderID],orders[month number])</f>
        <v>12</v>
      </c>
      <c r="N257">
        <f>_xlfn.XLOOKUP(order_details[[#This Row],[OrderID]],orders[OrderID],orders[year])</f>
        <v>1994</v>
      </c>
      <c r="P257" s="14" t="str">
        <f>_xlfn.XLOOKUP(order_details[[#This Row],[CustomerID]],orders[CustomerID],orders[ShipCity])</f>
        <v xml:space="preserve">Frankfurt a.M. </v>
      </c>
      <c r="Q257" s="14" t="str">
        <f>_xlfn.XLOOKUP(order_details[[#This Row],[CustomerID]],orders[CustomerID],orders[ShipCountry])</f>
        <v>Germany</v>
      </c>
      <c r="R257" s="14">
        <f>order_details[[#This Row],[UnitPrice]]*order_details[[#This Row],[Quantity]]*(1-order_details[[#This Row],[Discount]])</f>
        <v>1330</v>
      </c>
    </row>
    <row r="258" spans="1:18" x14ac:dyDescent="0.3">
      <c r="A258">
        <v>10343</v>
      </c>
      <c r="B258">
        <v>68</v>
      </c>
      <c r="C258">
        <v>10</v>
      </c>
      <c r="D258">
        <v>4</v>
      </c>
      <c r="E258">
        <v>0.05</v>
      </c>
      <c r="F258">
        <f>order_details[[#This Row],[UnitPrice]]*order_details[[#This Row],[Quantity]]*(1-order_details[[#This Row],[Discount]])</f>
        <v>38</v>
      </c>
      <c r="G258" t="str">
        <f>_xlfn.XLOOKUP(order_details[[#This Row],[OrderID]],orders[OrderID],orders[CustomerID])</f>
        <v>LEHMS</v>
      </c>
      <c r="H258" t="str">
        <f>_xlfn.XLOOKUP(order_details[[#This Row],[CustomerID]],orders[CustomerID],orders[ShipCountry])</f>
        <v>Germany</v>
      </c>
      <c r="I258" t="str">
        <f>_xlfn.XLOOKUP(order_details[[#This Row],[CustomerID]],orders[CustomerID],orders[ShipCity])</f>
        <v xml:space="preserve">Frankfurt a.M. </v>
      </c>
      <c r="J258">
        <f>_xlfn.XLOOKUP(order_details[[#This Row],[ProductID]],products[ProductID],products[CategoryID])</f>
        <v>3</v>
      </c>
      <c r="K258" t="str">
        <f>_xlfn.XLOOKUP(order_details[[#This Row],[CategoryID]],categories[CategoryID],categories[CategoryName])</f>
        <v>Confections</v>
      </c>
      <c r="L258" t="str">
        <f>_xlfn.XLOOKUP(order_details[[#This Row],[OrderID]],orders[OrderID],orders[month])</f>
        <v>Dec</v>
      </c>
      <c r="M258">
        <f>_xlfn.XLOOKUP(order_details[[#This Row],[OrderID]],orders[OrderID],orders[month number])</f>
        <v>12</v>
      </c>
      <c r="N258">
        <f>_xlfn.XLOOKUP(order_details[[#This Row],[OrderID]],orders[OrderID],orders[year])</f>
        <v>1994</v>
      </c>
      <c r="P258" s="13" t="str">
        <f>_xlfn.XLOOKUP(order_details[[#This Row],[CustomerID]],orders[CustomerID],orders[ShipCity])</f>
        <v xml:space="preserve">Frankfurt a.M. </v>
      </c>
      <c r="Q258" s="13" t="str">
        <f>_xlfn.XLOOKUP(order_details[[#This Row],[CustomerID]],orders[CustomerID],orders[ShipCountry])</f>
        <v>Germany</v>
      </c>
      <c r="R258" s="13">
        <f>order_details[[#This Row],[UnitPrice]]*order_details[[#This Row],[Quantity]]*(1-order_details[[#This Row],[Discount]])</f>
        <v>38</v>
      </c>
    </row>
    <row r="259" spans="1:18" x14ac:dyDescent="0.3">
      <c r="A259">
        <v>10343</v>
      </c>
      <c r="B259">
        <v>76</v>
      </c>
      <c r="C259">
        <v>14.4</v>
      </c>
      <c r="D259">
        <v>15</v>
      </c>
      <c r="E259">
        <v>0</v>
      </c>
      <c r="F259">
        <f>order_details[[#This Row],[UnitPrice]]*order_details[[#This Row],[Quantity]]*(1-order_details[[#This Row],[Discount]])</f>
        <v>216</v>
      </c>
      <c r="G259" t="str">
        <f>_xlfn.XLOOKUP(order_details[[#This Row],[OrderID]],orders[OrderID],orders[CustomerID])</f>
        <v>LEHMS</v>
      </c>
      <c r="H259" t="str">
        <f>_xlfn.XLOOKUP(order_details[[#This Row],[CustomerID]],orders[CustomerID],orders[ShipCountry])</f>
        <v>Germany</v>
      </c>
      <c r="I259" t="str">
        <f>_xlfn.XLOOKUP(order_details[[#This Row],[CustomerID]],orders[CustomerID],orders[ShipCity])</f>
        <v xml:space="preserve">Frankfurt a.M. </v>
      </c>
      <c r="J259">
        <f>_xlfn.XLOOKUP(order_details[[#This Row],[ProductID]],products[ProductID],products[CategoryID])</f>
        <v>1</v>
      </c>
      <c r="K259" t="str">
        <f>_xlfn.XLOOKUP(order_details[[#This Row],[CategoryID]],categories[CategoryID],categories[CategoryName])</f>
        <v>Beverages</v>
      </c>
      <c r="L259" t="str">
        <f>_xlfn.XLOOKUP(order_details[[#This Row],[OrderID]],orders[OrderID],orders[month])</f>
        <v>Dec</v>
      </c>
      <c r="M259">
        <f>_xlfn.XLOOKUP(order_details[[#This Row],[OrderID]],orders[OrderID],orders[month number])</f>
        <v>12</v>
      </c>
      <c r="N259">
        <f>_xlfn.XLOOKUP(order_details[[#This Row],[OrderID]],orders[OrderID],orders[year])</f>
        <v>1994</v>
      </c>
      <c r="P259" s="14" t="str">
        <f>_xlfn.XLOOKUP(order_details[[#This Row],[CustomerID]],orders[CustomerID],orders[ShipCity])</f>
        <v xml:space="preserve">Frankfurt a.M. </v>
      </c>
      <c r="Q259" s="14" t="str">
        <f>_xlfn.XLOOKUP(order_details[[#This Row],[CustomerID]],orders[CustomerID],orders[ShipCountry])</f>
        <v>Germany</v>
      </c>
      <c r="R259" s="14">
        <f>order_details[[#This Row],[UnitPrice]]*order_details[[#This Row],[Quantity]]*(1-order_details[[#This Row],[Discount]])</f>
        <v>216</v>
      </c>
    </row>
    <row r="260" spans="1:18" x14ac:dyDescent="0.3">
      <c r="A260">
        <v>10344</v>
      </c>
      <c r="B260">
        <v>4</v>
      </c>
      <c r="C260">
        <v>17.600000000000001</v>
      </c>
      <c r="D260">
        <v>35</v>
      </c>
      <c r="E260">
        <v>0</v>
      </c>
      <c r="F260">
        <f>order_details[[#This Row],[UnitPrice]]*order_details[[#This Row],[Quantity]]*(1-order_details[[#This Row],[Discount]])</f>
        <v>616</v>
      </c>
      <c r="G260" t="str">
        <f>_xlfn.XLOOKUP(order_details[[#This Row],[OrderID]],orders[OrderID],orders[CustomerID])</f>
        <v>WHITC</v>
      </c>
      <c r="H260" t="str">
        <f>_xlfn.XLOOKUP(order_details[[#This Row],[CustomerID]],orders[CustomerID],orders[ShipCountry])</f>
        <v>USA</v>
      </c>
      <c r="I260" t="str">
        <f>_xlfn.XLOOKUP(order_details[[#This Row],[CustomerID]],orders[CustomerID],orders[ShipCity])</f>
        <v>Seattle</v>
      </c>
      <c r="J260">
        <f>_xlfn.XLOOKUP(order_details[[#This Row],[ProductID]],products[ProductID],products[CategoryID])</f>
        <v>2</v>
      </c>
      <c r="K260" t="str">
        <f>_xlfn.XLOOKUP(order_details[[#This Row],[CategoryID]],categories[CategoryID],categories[CategoryName])</f>
        <v>Condiments</v>
      </c>
      <c r="L260" t="str">
        <f>_xlfn.XLOOKUP(order_details[[#This Row],[OrderID]],orders[OrderID],orders[month])</f>
        <v>Dec</v>
      </c>
      <c r="M260">
        <f>_xlfn.XLOOKUP(order_details[[#This Row],[OrderID]],orders[OrderID],orders[month number])</f>
        <v>12</v>
      </c>
      <c r="N260">
        <f>_xlfn.XLOOKUP(order_details[[#This Row],[OrderID]],orders[OrderID],orders[year])</f>
        <v>1994</v>
      </c>
      <c r="P260" s="13" t="str">
        <f>_xlfn.XLOOKUP(order_details[[#This Row],[CustomerID]],orders[CustomerID],orders[ShipCity])</f>
        <v>Seattle</v>
      </c>
      <c r="Q260" s="13" t="str">
        <f>_xlfn.XLOOKUP(order_details[[#This Row],[CustomerID]],orders[CustomerID],orders[ShipCountry])</f>
        <v>USA</v>
      </c>
      <c r="R260" s="13">
        <f>order_details[[#This Row],[UnitPrice]]*order_details[[#This Row],[Quantity]]*(1-order_details[[#This Row],[Discount]])</f>
        <v>616</v>
      </c>
    </row>
    <row r="261" spans="1:18" x14ac:dyDescent="0.3">
      <c r="A261">
        <v>10344</v>
      </c>
      <c r="B261">
        <v>8</v>
      </c>
      <c r="C261">
        <v>32</v>
      </c>
      <c r="D261">
        <v>70</v>
      </c>
      <c r="E261">
        <v>0.25</v>
      </c>
      <c r="F261">
        <f>order_details[[#This Row],[UnitPrice]]*order_details[[#This Row],[Quantity]]*(1-order_details[[#This Row],[Discount]])</f>
        <v>1680</v>
      </c>
      <c r="G261" t="str">
        <f>_xlfn.XLOOKUP(order_details[[#This Row],[OrderID]],orders[OrderID],orders[CustomerID])</f>
        <v>WHITC</v>
      </c>
      <c r="H261" t="str">
        <f>_xlfn.XLOOKUP(order_details[[#This Row],[CustomerID]],orders[CustomerID],orders[ShipCountry])</f>
        <v>USA</v>
      </c>
      <c r="I261" t="str">
        <f>_xlfn.XLOOKUP(order_details[[#This Row],[CustomerID]],orders[CustomerID],orders[ShipCity])</f>
        <v>Seattle</v>
      </c>
      <c r="J261">
        <f>_xlfn.XLOOKUP(order_details[[#This Row],[ProductID]],products[ProductID],products[CategoryID])</f>
        <v>2</v>
      </c>
      <c r="K261" t="str">
        <f>_xlfn.XLOOKUP(order_details[[#This Row],[CategoryID]],categories[CategoryID],categories[CategoryName])</f>
        <v>Condiments</v>
      </c>
      <c r="L261" t="str">
        <f>_xlfn.XLOOKUP(order_details[[#This Row],[OrderID]],orders[OrderID],orders[month])</f>
        <v>Dec</v>
      </c>
      <c r="M261">
        <f>_xlfn.XLOOKUP(order_details[[#This Row],[OrderID]],orders[OrderID],orders[month number])</f>
        <v>12</v>
      </c>
      <c r="N261">
        <f>_xlfn.XLOOKUP(order_details[[#This Row],[OrderID]],orders[OrderID],orders[year])</f>
        <v>1994</v>
      </c>
      <c r="P261" s="14" t="str">
        <f>_xlfn.XLOOKUP(order_details[[#This Row],[CustomerID]],orders[CustomerID],orders[ShipCity])</f>
        <v>Seattle</v>
      </c>
      <c r="Q261" s="14" t="str">
        <f>_xlfn.XLOOKUP(order_details[[#This Row],[CustomerID]],orders[CustomerID],orders[ShipCountry])</f>
        <v>USA</v>
      </c>
      <c r="R261" s="14">
        <f>order_details[[#This Row],[UnitPrice]]*order_details[[#This Row],[Quantity]]*(1-order_details[[#This Row],[Discount]])</f>
        <v>1680</v>
      </c>
    </row>
    <row r="262" spans="1:18" x14ac:dyDescent="0.3">
      <c r="A262">
        <v>10345</v>
      </c>
      <c r="B262">
        <v>8</v>
      </c>
      <c r="C262">
        <v>32</v>
      </c>
      <c r="D262">
        <v>70</v>
      </c>
      <c r="E262">
        <v>0</v>
      </c>
      <c r="F262">
        <f>order_details[[#This Row],[UnitPrice]]*order_details[[#This Row],[Quantity]]*(1-order_details[[#This Row],[Discount]])</f>
        <v>2240</v>
      </c>
      <c r="G262" t="str">
        <f>_xlfn.XLOOKUP(order_details[[#This Row],[OrderID]],orders[OrderID],orders[CustomerID])</f>
        <v>QUICK</v>
      </c>
      <c r="H262" t="str">
        <f>_xlfn.XLOOKUP(order_details[[#This Row],[CustomerID]],orders[CustomerID],orders[ShipCountry])</f>
        <v>Germany</v>
      </c>
      <c r="I262" t="str">
        <f>_xlfn.XLOOKUP(order_details[[#This Row],[CustomerID]],orders[CustomerID],orders[ShipCity])</f>
        <v>Cunewalde</v>
      </c>
      <c r="J262">
        <f>_xlfn.XLOOKUP(order_details[[#This Row],[ProductID]],products[ProductID],products[CategoryID])</f>
        <v>2</v>
      </c>
      <c r="K262" t="str">
        <f>_xlfn.XLOOKUP(order_details[[#This Row],[CategoryID]],categories[CategoryID],categories[CategoryName])</f>
        <v>Condiments</v>
      </c>
      <c r="L262" t="str">
        <f>_xlfn.XLOOKUP(order_details[[#This Row],[OrderID]],orders[OrderID],orders[month])</f>
        <v>Dec</v>
      </c>
      <c r="M262">
        <f>_xlfn.XLOOKUP(order_details[[#This Row],[OrderID]],orders[OrderID],orders[month number])</f>
        <v>12</v>
      </c>
      <c r="N262">
        <f>_xlfn.XLOOKUP(order_details[[#This Row],[OrderID]],orders[OrderID],orders[year])</f>
        <v>1994</v>
      </c>
      <c r="P262" s="13" t="str">
        <f>_xlfn.XLOOKUP(order_details[[#This Row],[CustomerID]],orders[CustomerID],orders[ShipCity])</f>
        <v>Cunewalde</v>
      </c>
      <c r="Q262" s="13" t="str">
        <f>_xlfn.XLOOKUP(order_details[[#This Row],[CustomerID]],orders[CustomerID],orders[ShipCountry])</f>
        <v>Germany</v>
      </c>
      <c r="R262" s="13">
        <f>order_details[[#This Row],[UnitPrice]]*order_details[[#This Row],[Quantity]]*(1-order_details[[#This Row],[Discount]])</f>
        <v>2240</v>
      </c>
    </row>
    <row r="263" spans="1:18" x14ac:dyDescent="0.3">
      <c r="A263">
        <v>10345</v>
      </c>
      <c r="B263">
        <v>19</v>
      </c>
      <c r="C263">
        <v>7.3</v>
      </c>
      <c r="D263">
        <v>80</v>
      </c>
      <c r="E263">
        <v>0</v>
      </c>
      <c r="F263">
        <f>order_details[[#This Row],[UnitPrice]]*order_details[[#This Row],[Quantity]]*(1-order_details[[#This Row],[Discount]])</f>
        <v>584</v>
      </c>
      <c r="G263" t="str">
        <f>_xlfn.XLOOKUP(order_details[[#This Row],[OrderID]],orders[OrderID],orders[CustomerID])</f>
        <v>QUICK</v>
      </c>
      <c r="H263" t="str">
        <f>_xlfn.XLOOKUP(order_details[[#This Row],[CustomerID]],orders[CustomerID],orders[ShipCountry])</f>
        <v>Germany</v>
      </c>
      <c r="I263" t="str">
        <f>_xlfn.XLOOKUP(order_details[[#This Row],[CustomerID]],orders[CustomerID],orders[ShipCity])</f>
        <v>Cunewalde</v>
      </c>
      <c r="J263">
        <f>_xlfn.XLOOKUP(order_details[[#This Row],[ProductID]],products[ProductID],products[CategoryID])</f>
        <v>3</v>
      </c>
      <c r="K263" t="str">
        <f>_xlfn.XLOOKUP(order_details[[#This Row],[CategoryID]],categories[CategoryID],categories[CategoryName])</f>
        <v>Confections</v>
      </c>
      <c r="L263" t="str">
        <f>_xlfn.XLOOKUP(order_details[[#This Row],[OrderID]],orders[OrderID],orders[month])</f>
        <v>Dec</v>
      </c>
      <c r="M263">
        <f>_xlfn.XLOOKUP(order_details[[#This Row],[OrderID]],orders[OrderID],orders[month number])</f>
        <v>12</v>
      </c>
      <c r="N263">
        <f>_xlfn.XLOOKUP(order_details[[#This Row],[OrderID]],orders[OrderID],orders[year])</f>
        <v>1994</v>
      </c>
      <c r="P263" s="14" t="str">
        <f>_xlfn.XLOOKUP(order_details[[#This Row],[CustomerID]],orders[CustomerID],orders[ShipCity])</f>
        <v>Cunewalde</v>
      </c>
      <c r="Q263" s="14" t="str">
        <f>_xlfn.XLOOKUP(order_details[[#This Row],[CustomerID]],orders[CustomerID],orders[ShipCountry])</f>
        <v>Germany</v>
      </c>
      <c r="R263" s="14">
        <f>order_details[[#This Row],[UnitPrice]]*order_details[[#This Row],[Quantity]]*(1-order_details[[#This Row],[Discount]])</f>
        <v>584</v>
      </c>
    </row>
    <row r="264" spans="1:18" x14ac:dyDescent="0.3">
      <c r="A264">
        <v>10345</v>
      </c>
      <c r="B264">
        <v>42</v>
      </c>
      <c r="C264">
        <v>11.2</v>
      </c>
      <c r="D264">
        <v>9</v>
      </c>
      <c r="E264">
        <v>0</v>
      </c>
      <c r="F264">
        <f>order_details[[#This Row],[UnitPrice]]*order_details[[#This Row],[Quantity]]*(1-order_details[[#This Row],[Discount]])</f>
        <v>100.8</v>
      </c>
      <c r="G264" t="str">
        <f>_xlfn.XLOOKUP(order_details[[#This Row],[OrderID]],orders[OrderID],orders[CustomerID])</f>
        <v>QUICK</v>
      </c>
      <c r="H264" t="str">
        <f>_xlfn.XLOOKUP(order_details[[#This Row],[CustomerID]],orders[CustomerID],orders[ShipCountry])</f>
        <v>Germany</v>
      </c>
      <c r="I264" t="str">
        <f>_xlfn.XLOOKUP(order_details[[#This Row],[CustomerID]],orders[CustomerID],orders[ShipCity])</f>
        <v>Cunewalde</v>
      </c>
      <c r="J264">
        <f>_xlfn.XLOOKUP(order_details[[#This Row],[ProductID]],products[ProductID],products[CategoryID])</f>
        <v>5</v>
      </c>
      <c r="K264" t="str">
        <f>_xlfn.XLOOKUP(order_details[[#This Row],[CategoryID]],categories[CategoryID],categories[CategoryName])</f>
        <v>Grains/Cereals</v>
      </c>
      <c r="L264" t="str">
        <f>_xlfn.XLOOKUP(order_details[[#This Row],[OrderID]],orders[OrderID],orders[month])</f>
        <v>Dec</v>
      </c>
      <c r="M264">
        <f>_xlfn.XLOOKUP(order_details[[#This Row],[OrderID]],orders[OrderID],orders[month number])</f>
        <v>12</v>
      </c>
      <c r="N264">
        <f>_xlfn.XLOOKUP(order_details[[#This Row],[OrderID]],orders[OrderID],orders[year])</f>
        <v>1994</v>
      </c>
      <c r="P264" s="13" t="str">
        <f>_xlfn.XLOOKUP(order_details[[#This Row],[CustomerID]],orders[CustomerID],orders[ShipCity])</f>
        <v>Cunewalde</v>
      </c>
      <c r="Q264" s="13" t="str">
        <f>_xlfn.XLOOKUP(order_details[[#This Row],[CustomerID]],orders[CustomerID],orders[ShipCountry])</f>
        <v>Germany</v>
      </c>
      <c r="R264" s="13">
        <f>order_details[[#This Row],[UnitPrice]]*order_details[[#This Row],[Quantity]]*(1-order_details[[#This Row],[Discount]])</f>
        <v>100.8</v>
      </c>
    </row>
    <row r="265" spans="1:18" x14ac:dyDescent="0.3">
      <c r="A265">
        <v>10346</v>
      </c>
      <c r="B265">
        <v>17</v>
      </c>
      <c r="C265">
        <v>31.2</v>
      </c>
      <c r="D265">
        <v>36</v>
      </c>
      <c r="E265">
        <v>0.1</v>
      </c>
      <c r="F265">
        <f>order_details[[#This Row],[UnitPrice]]*order_details[[#This Row],[Quantity]]*(1-order_details[[#This Row],[Discount]])</f>
        <v>1010.8800000000001</v>
      </c>
      <c r="G265" t="str">
        <f>_xlfn.XLOOKUP(order_details[[#This Row],[OrderID]],orders[OrderID],orders[CustomerID])</f>
        <v>RATTC</v>
      </c>
      <c r="H265" t="str">
        <f>_xlfn.XLOOKUP(order_details[[#This Row],[CustomerID]],orders[CustomerID],orders[ShipCountry])</f>
        <v>USA</v>
      </c>
      <c r="I265" t="str">
        <f>_xlfn.XLOOKUP(order_details[[#This Row],[CustomerID]],orders[CustomerID],orders[ShipCity])</f>
        <v>Albuquerque</v>
      </c>
      <c r="J265">
        <f>_xlfn.XLOOKUP(order_details[[#This Row],[ProductID]],products[ProductID],products[CategoryID])</f>
        <v>6</v>
      </c>
      <c r="K265" t="str">
        <f>_xlfn.XLOOKUP(order_details[[#This Row],[CategoryID]],categories[CategoryID],categories[CategoryName])</f>
        <v>Meat/Poultry</v>
      </c>
      <c r="L265" t="str">
        <f>_xlfn.XLOOKUP(order_details[[#This Row],[OrderID]],orders[OrderID],orders[month])</f>
        <v>Dec</v>
      </c>
      <c r="M265">
        <f>_xlfn.XLOOKUP(order_details[[#This Row],[OrderID]],orders[OrderID],orders[month number])</f>
        <v>12</v>
      </c>
      <c r="N265">
        <f>_xlfn.XLOOKUP(order_details[[#This Row],[OrderID]],orders[OrderID],orders[year])</f>
        <v>1994</v>
      </c>
      <c r="P265" s="14" t="str">
        <f>_xlfn.XLOOKUP(order_details[[#This Row],[CustomerID]],orders[CustomerID],orders[ShipCity])</f>
        <v>Albuquerque</v>
      </c>
      <c r="Q265" s="14" t="str">
        <f>_xlfn.XLOOKUP(order_details[[#This Row],[CustomerID]],orders[CustomerID],orders[ShipCountry])</f>
        <v>USA</v>
      </c>
      <c r="R265" s="14">
        <f>order_details[[#This Row],[UnitPrice]]*order_details[[#This Row],[Quantity]]*(1-order_details[[#This Row],[Discount]])</f>
        <v>1010.8800000000001</v>
      </c>
    </row>
    <row r="266" spans="1:18" x14ac:dyDescent="0.3">
      <c r="A266">
        <v>10346</v>
      </c>
      <c r="B266">
        <v>56</v>
      </c>
      <c r="C266">
        <v>30.4</v>
      </c>
      <c r="D266">
        <v>20</v>
      </c>
      <c r="E266">
        <v>0</v>
      </c>
      <c r="F266">
        <f>order_details[[#This Row],[UnitPrice]]*order_details[[#This Row],[Quantity]]*(1-order_details[[#This Row],[Discount]])</f>
        <v>608</v>
      </c>
      <c r="G266" t="str">
        <f>_xlfn.XLOOKUP(order_details[[#This Row],[OrderID]],orders[OrderID],orders[CustomerID])</f>
        <v>RATTC</v>
      </c>
      <c r="H266" t="str">
        <f>_xlfn.XLOOKUP(order_details[[#This Row],[CustomerID]],orders[CustomerID],orders[ShipCountry])</f>
        <v>USA</v>
      </c>
      <c r="I266" t="str">
        <f>_xlfn.XLOOKUP(order_details[[#This Row],[CustomerID]],orders[CustomerID],orders[ShipCity])</f>
        <v>Albuquerque</v>
      </c>
      <c r="J266">
        <f>_xlfn.XLOOKUP(order_details[[#This Row],[ProductID]],products[ProductID],products[CategoryID])</f>
        <v>5</v>
      </c>
      <c r="K266" t="str">
        <f>_xlfn.XLOOKUP(order_details[[#This Row],[CategoryID]],categories[CategoryID],categories[CategoryName])</f>
        <v>Grains/Cereals</v>
      </c>
      <c r="L266" t="str">
        <f>_xlfn.XLOOKUP(order_details[[#This Row],[OrderID]],orders[OrderID],orders[month])</f>
        <v>Dec</v>
      </c>
      <c r="M266">
        <f>_xlfn.XLOOKUP(order_details[[#This Row],[OrderID]],orders[OrderID],orders[month number])</f>
        <v>12</v>
      </c>
      <c r="N266">
        <f>_xlfn.XLOOKUP(order_details[[#This Row],[OrderID]],orders[OrderID],orders[year])</f>
        <v>1994</v>
      </c>
      <c r="P266" s="13" t="str">
        <f>_xlfn.XLOOKUP(order_details[[#This Row],[CustomerID]],orders[CustomerID],orders[ShipCity])</f>
        <v>Albuquerque</v>
      </c>
      <c r="Q266" s="13" t="str">
        <f>_xlfn.XLOOKUP(order_details[[#This Row],[CustomerID]],orders[CustomerID],orders[ShipCountry])</f>
        <v>USA</v>
      </c>
      <c r="R266" s="13">
        <f>order_details[[#This Row],[UnitPrice]]*order_details[[#This Row],[Quantity]]*(1-order_details[[#This Row],[Discount]])</f>
        <v>608</v>
      </c>
    </row>
    <row r="267" spans="1:18" x14ac:dyDescent="0.3">
      <c r="A267">
        <v>10347</v>
      </c>
      <c r="B267">
        <v>25</v>
      </c>
      <c r="C267">
        <v>11.2</v>
      </c>
      <c r="D267">
        <v>10</v>
      </c>
      <c r="E267">
        <v>0</v>
      </c>
      <c r="F267">
        <f>order_details[[#This Row],[UnitPrice]]*order_details[[#This Row],[Quantity]]*(1-order_details[[#This Row],[Discount]])</f>
        <v>112</v>
      </c>
      <c r="G267" t="str">
        <f>_xlfn.XLOOKUP(order_details[[#This Row],[OrderID]],orders[OrderID],orders[CustomerID])</f>
        <v>FAMIA</v>
      </c>
      <c r="H267" t="str">
        <f>_xlfn.XLOOKUP(order_details[[#This Row],[CustomerID]],orders[CustomerID],orders[ShipCountry])</f>
        <v>Brazil</v>
      </c>
      <c r="I267" t="str">
        <f>_xlfn.XLOOKUP(order_details[[#This Row],[CustomerID]],orders[CustomerID],orders[ShipCity])</f>
        <v>São Paulo</v>
      </c>
      <c r="J267">
        <f>_xlfn.XLOOKUP(order_details[[#This Row],[ProductID]],products[ProductID],products[CategoryID])</f>
        <v>3</v>
      </c>
      <c r="K267" t="str">
        <f>_xlfn.XLOOKUP(order_details[[#This Row],[CategoryID]],categories[CategoryID],categories[CategoryName])</f>
        <v>Confections</v>
      </c>
      <c r="L267" t="str">
        <f>_xlfn.XLOOKUP(order_details[[#This Row],[OrderID]],orders[OrderID],orders[month])</f>
        <v>Dec</v>
      </c>
      <c r="M267">
        <f>_xlfn.XLOOKUP(order_details[[#This Row],[OrderID]],orders[OrderID],orders[month number])</f>
        <v>12</v>
      </c>
      <c r="N267">
        <f>_xlfn.XLOOKUP(order_details[[#This Row],[OrderID]],orders[OrderID],orders[year])</f>
        <v>1994</v>
      </c>
      <c r="P267" s="14" t="str">
        <f>_xlfn.XLOOKUP(order_details[[#This Row],[CustomerID]],orders[CustomerID],orders[ShipCity])</f>
        <v>São Paulo</v>
      </c>
      <c r="Q267" s="14" t="str">
        <f>_xlfn.XLOOKUP(order_details[[#This Row],[CustomerID]],orders[CustomerID],orders[ShipCountry])</f>
        <v>Brazil</v>
      </c>
      <c r="R267" s="14">
        <f>order_details[[#This Row],[UnitPrice]]*order_details[[#This Row],[Quantity]]*(1-order_details[[#This Row],[Discount]])</f>
        <v>112</v>
      </c>
    </row>
    <row r="268" spans="1:18" x14ac:dyDescent="0.3">
      <c r="A268">
        <v>10347</v>
      </c>
      <c r="B268">
        <v>39</v>
      </c>
      <c r="C268">
        <v>14.4</v>
      </c>
      <c r="D268">
        <v>50</v>
      </c>
      <c r="E268">
        <v>0.15</v>
      </c>
      <c r="F268">
        <f>order_details[[#This Row],[UnitPrice]]*order_details[[#This Row],[Quantity]]*(1-order_details[[#This Row],[Discount]])</f>
        <v>612</v>
      </c>
      <c r="G268" t="str">
        <f>_xlfn.XLOOKUP(order_details[[#This Row],[OrderID]],orders[OrderID],orders[CustomerID])</f>
        <v>FAMIA</v>
      </c>
      <c r="H268" t="str">
        <f>_xlfn.XLOOKUP(order_details[[#This Row],[CustomerID]],orders[CustomerID],orders[ShipCountry])</f>
        <v>Brazil</v>
      </c>
      <c r="I268" t="str">
        <f>_xlfn.XLOOKUP(order_details[[#This Row],[CustomerID]],orders[CustomerID],orders[ShipCity])</f>
        <v>São Paulo</v>
      </c>
      <c r="J268">
        <f>_xlfn.XLOOKUP(order_details[[#This Row],[ProductID]],products[ProductID],products[CategoryID])</f>
        <v>1</v>
      </c>
      <c r="K268" t="str">
        <f>_xlfn.XLOOKUP(order_details[[#This Row],[CategoryID]],categories[CategoryID],categories[CategoryName])</f>
        <v>Beverages</v>
      </c>
      <c r="L268" t="str">
        <f>_xlfn.XLOOKUP(order_details[[#This Row],[OrderID]],orders[OrderID],orders[month])</f>
        <v>Dec</v>
      </c>
      <c r="M268">
        <f>_xlfn.XLOOKUP(order_details[[#This Row],[OrderID]],orders[OrderID],orders[month number])</f>
        <v>12</v>
      </c>
      <c r="N268">
        <f>_xlfn.XLOOKUP(order_details[[#This Row],[OrderID]],orders[OrderID],orders[year])</f>
        <v>1994</v>
      </c>
      <c r="P268" s="13" t="str">
        <f>_xlfn.XLOOKUP(order_details[[#This Row],[CustomerID]],orders[CustomerID],orders[ShipCity])</f>
        <v>São Paulo</v>
      </c>
      <c r="Q268" s="13" t="str">
        <f>_xlfn.XLOOKUP(order_details[[#This Row],[CustomerID]],orders[CustomerID],orders[ShipCountry])</f>
        <v>Brazil</v>
      </c>
      <c r="R268" s="13">
        <f>order_details[[#This Row],[UnitPrice]]*order_details[[#This Row],[Quantity]]*(1-order_details[[#This Row],[Discount]])</f>
        <v>612</v>
      </c>
    </row>
    <row r="269" spans="1:18" x14ac:dyDescent="0.3">
      <c r="A269">
        <v>10347</v>
      </c>
      <c r="B269">
        <v>40</v>
      </c>
      <c r="C269">
        <v>14.7</v>
      </c>
      <c r="D269">
        <v>4</v>
      </c>
      <c r="E269">
        <v>0</v>
      </c>
      <c r="F269">
        <f>order_details[[#This Row],[UnitPrice]]*order_details[[#This Row],[Quantity]]*(1-order_details[[#This Row],[Discount]])</f>
        <v>58.8</v>
      </c>
      <c r="G269" t="str">
        <f>_xlfn.XLOOKUP(order_details[[#This Row],[OrderID]],orders[OrderID],orders[CustomerID])</f>
        <v>FAMIA</v>
      </c>
      <c r="H269" t="str">
        <f>_xlfn.XLOOKUP(order_details[[#This Row],[CustomerID]],orders[CustomerID],orders[ShipCountry])</f>
        <v>Brazil</v>
      </c>
      <c r="I269" t="str">
        <f>_xlfn.XLOOKUP(order_details[[#This Row],[CustomerID]],orders[CustomerID],orders[ShipCity])</f>
        <v>São Paulo</v>
      </c>
      <c r="J269">
        <f>_xlfn.XLOOKUP(order_details[[#This Row],[ProductID]],products[ProductID],products[CategoryID])</f>
        <v>8</v>
      </c>
      <c r="K269" t="str">
        <f>_xlfn.XLOOKUP(order_details[[#This Row],[CategoryID]],categories[CategoryID],categories[CategoryName])</f>
        <v>Seafood</v>
      </c>
      <c r="L269" t="str">
        <f>_xlfn.XLOOKUP(order_details[[#This Row],[OrderID]],orders[OrderID],orders[month])</f>
        <v>Dec</v>
      </c>
      <c r="M269">
        <f>_xlfn.XLOOKUP(order_details[[#This Row],[OrderID]],orders[OrderID],orders[month number])</f>
        <v>12</v>
      </c>
      <c r="N269">
        <f>_xlfn.XLOOKUP(order_details[[#This Row],[OrderID]],orders[OrderID],orders[year])</f>
        <v>1994</v>
      </c>
      <c r="P269" s="14" t="str">
        <f>_xlfn.XLOOKUP(order_details[[#This Row],[CustomerID]],orders[CustomerID],orders[ShipCity])</f>
        <v>São Paulo</v>
      </c>
      <c r="Q269" s="14" t="str">
        <f>_xlfn.XLOOKUP(order_details[[#This Row],[CustomerID]],orders[CustomerID],orders[ShipCountry])</f>
        <v>Brazil</v>
      </c>
      <c r="R269" s="14">
        <f>order_details[[#This Row],[UnitPrice]]*order_details[[#This Row],[Quantity]]*(1-order_details[[#This Row],[Discount]])</f>
        <v>58.8</v>
      </c>
    </row>
    <row r="270" spans="1:18" x14ac:dyDescent="0.3">
      <c r="A270">
        <v>10347</v>
      </c>
      <c r="B270">
        <v>75</v>
      </c>
      <c r="C270">
        <v>6.2</v>
      </c>
      <c r="D270">
        <v>6</v>
      </c>
      <c r="E270">
        <v>0.15</v>
      </c>
      <c r="F270">
        <f>order_details[[#This Row],[UnitPrice]]*order_details[[#This Row],[Quantity]]*(1-order_details[[#This Row],[Discount]])</f>
        <v>31.62</v>
      </c>
      <c r="G270" t="str">
        <f>_xlfn.XLOOKUP(order_details[[#This Row],[OrderID]],orders[OrderID],orders[CustomerID])</f>
        <v>FAMIA</v>
      </c>
      <c r="H270" t="str">
        <f>_xlfn.XLOOKUP(order_details[[#This Row],[CustomerID]],orders[CustomerID],orders[ShipCountry])</f>
        <v>Brazil</v>
      </c>
      <c r="I270" t="str">
        <f>_xlfn.XLOOKUP(order_details[[#This Row],[CustomerID]],orders[CustomerID],orders[ShipCity])</f>
        <v>São Paulo</v>
      </c>
      <c r="J270">
        <f>_xlfn.XLOOKUP(order_details[[#This Row],[ProductID]],products[ProductID],products[CategoryID])</f>
        <v>1</v>
      </c>
      <c r="K270" t="str">
        <f>_xlfn.XLOOKUP(order_details[[#This Row],[CategoryID]],categories[CategoryID],categories[CategoryName])</f>
        <v>Beverages</v>
      </c>
      <c r="L270" t="str">
        <f>_xlfn.XLOOKUP(order_details[[#This Row],[OrderID]],orders[OrderID],orders[month])</f>
        <v>Dec</v>
      </c>
      <c r="M270">
        <f>_xlfn.XLOOKUP(order_details[[#This Row],[OrderID]],orders[OrderID],orders[month number])</f>
        <v>12</v>
      </c>
      <c r="N270">
        <f>_xlfn.XLOOKUP(order_details[[#This Row],[OrderID]],orders[OrderID],orders[year])</f>
        <v>1994</v>
      </c>
      <c r="P270" s="13" t="str">
        <f>_xlfn.XLOOKUP(order_details[[#This Row],[CustomerID]],orders[CustomerID],orders[ShipCity])</f>
        <v>São Paulo</v>
      </c>
      <c r="Q270" s="13" t="str">
        <f>_xlfn.XLOOKUP(order_details[[#This Row],[CustomerID]],orders[CustomerID],orders[ShipCountry])</f>
        <v>Brazil</v>
      </c>
      <c r="R270" s="13">
        <f>order_details[[#This Row],[UnitPrice]]*order_details[[#This Row],[Quantity]]*(1-order_details[[#This Row],[Discount]])</f>
        <v>31.62</v>
      </c>
    </row>
    <row r="271" spans="1:18" x14ac:dyDescent="0.3">
      <c r="A271">
        <v>10348</v>
      </c>
      <c r="B271">
        <v>1</v>
      </c>
      <c r="C271">
        <v>14.4</v>
      </c>
      <c r="D271">
        <v>15</v>
      </c>
      <c r="E271">
        <v>0.15</v>
      </c>
      <c r="F271">
        <f>order_details[[#This Row],[UnitPrice]]*order_details[[#This Row],[Quantity]]*(1-order_details[[#This Row],[Discount]])</f>
        <v>183.6</v>
      </c>
      <c r="G271" t="str">
        <f>_xlfn.XLOOKUP(order_details[[#This Row],[OrderID]],orders[OrderID],orders[CustomerID])</f>
        <v>WANDK</v>
      </c>
      <c r="H271" t="str">
        <f>_xlfn.XLOOKUP(order_details[[#This Row],[CustomerID]],orders[CustomerID],orders[ShipCountry])</f>
        <v>Germany</v>
      </c>
      <c r="I271" t="str">
        <f>_xlfn.XLOOKUP(order_details[[#This Row],[CustomerID]],orders[CustomerID],orders[ShipCity])</f>
        <v>Stuttgart</v>
      </c>
      <c r="J271">
        <f>_xlfn.XLOOKUP(order_details[[#This Row],[ProductID]],products[ProductID],products[CategoryID])</f>
        <v>1</v>
      </c>
      <c r="K271" t="str">
        <f>_xlfn.XLOOKUP(order_details[[#This Row],[CategoryID]],categories[CategoryID],categories[CategoryName])</f>
        <v>Beverages</v>
      </c>
      <c r="L271" t="str">
        <f>_xlfn.XLOOKUP(order_details[[#This Row],[OrderID]],orders[OrderID],orders[month])</f>
        <v>Dec</v>
      </c>
      <c r="M271">
        <f>_xlfn.XLOOKUP(order_details[[#This Row],[OrderID]],orders[OrderID],orders[month number])</f>
        <v>12</v>
      </c>
      <c r="N271">
        <f>_xlfn.XLOOKUP(order_details[[#This Row],[OrderID]],orders[OrderID],orders[year])</f>
        <v>1994</v>
      </c>
      <c r="P271" s="14" t="str">
        <f>_xlfn.XLOOKUP(order_details[[#This Row],[CustomerID]],orders[CustomerID],orders[ShipCity])</f>
        <v>Stuttgart</v>
      </c>
      <c r="Q271" s="14" t="str">
        <f>_xlfn.XLOOKUP(order_details[[#This Row],[CustomerID]],orders[CustomerID],orders[ShipCountry])</f>
        <v>Germany</v>
      </c>
      <c r="R271" s="14">
        <f>order_details[[#This Row],[UnitPrice]]*order_details[[#This Row],[Quantity]]*(1-order_details[[#This Row],[Discount]])</f>
        <v>183.6</v>
      </c>
    </row>
    <row r="272" spans="1:18" x14ac:dyDescent="0.3">
      <c r="A272">
        <v>10348</v>
      </c>
      <c r="B272">
        <v>23</v>
      </c>
      <c r="C272">
        <v>7.2</v>
      </c>
      <c r="D272">
        <v>25</v>
      </c>
      <c r="E272">
        <v>0</v>
      </c>
      <c r="F272">
        <f>order_details[[#This Row],[UnitPrice]]*order_details[[#This Row],[Quantity]]*(1-order_details[[#This Row],[Discount]])</f>
        <v>180</v>
      </c>
      <c r="G272" t="str">
        <f>_xlfn.XLOOKUP(order_details[[#This Row],[OrderID]],orders[OrderID],orders[CustomerID])</f>
        <v>WANDK</v>
      </c>
      <c r="H272" t="str">
        <f>_xlfn.XLOOKUP(order_details[[#This Row],[CustomerID]],orders[CustomerID],orders[ShipCountry])</f>
        <v>Germany</v>
      </c>
      <c r="I272" t="str">
        <f>_xlfn.XLOOKUP(order_details[[#This Row],[CustomerID]],orders[CustomerID],orders[ShipCity])</f>
        <v>Stuttgart</v>
      </c>
      <c r="J272">
        <f>_xlfn.XLOOKUP(order_details[[#This Row],[ProductID]],products[ProductID],products[CategoryID])</f>
        <v>5</v>
      </c>
      <c r="K272" t="str">
        <f>_xlfn.XLOOKUP(order_details[[#This Row],[CategoryID]],categories[CategoryID],categories[CategoryName])</f>
        <v>Grains/Cereals</v>
      </c>
      <c r="L272" t="str">
        <f>_xlfn.XLOOKUP(order_details[[#This Row],[OrderID]],orders[OrderID],orders[month])</f>
        <v>Dec</v>
      </c>
      <c r="M272">
        <f>_xlfn.XLOOKUP(order_details[[#This Row],[OrderID]],orders[OrderID],orders[month number])</f>
        <v>12</v>
      </c>
      <c r="N272">
        <f>_xlfn.XLOOKUP(order_details[[#This Row],[OrderID]],orders[OrderID],orders[year])</f>
        <v>1994</v>
      </c>
      <c r="P272" s="13" t="str">
        <f>_xlfn.XLOOKUP(order_details[[#This Row],[CustomerID]],orders[CustomerID],orders[ShipCity])</f>
        <v>Stuttgart</v>
      </c>
      <c r="Q272" s="13" t="str">
        <f>_xlfn.XLOOKUP(order_details[[#This Row],[CustomerID]],orders[CustomerID],orders[ShipCountry])</f>
        <v>Germany</v>
      </c>
      <c r="R272" s="13">
        <f>order_details[[#This Row],[UnitPrice]]*order_details[[#This Row],[Quantity]]*(1-order_details[[#This Row],[Discount]])</f>
        <v>180</v>
      </c>
    </row>
    <row r="273" spans="1:18" x14ac:dyDescent="0.3">
      <c r="A273">
        <v>10349</v>
      </c>
      <c r="B273">
        <v>54</v>
      </c>
      <c r="C273">
        <v>5.9</v>
      </c>
      <c r="D273">
        <v>24</v>
      </c>
      <c r="E273">
        <v>0</v>
      </c>
      <c r="F273">
        <f>order_details[[#This Row],[UnitPrice]]*order_details[[#This Row],[Quantity]]*(1-order_details[[#This Row],[Discount]])</f>
        <v>141.60000000000002</v>
      </c>
      <c r="G273" t="str">
        <f>_xlfn.XLOOKUP(order_details[[#This Row],[OrderID]],orders[OrderID],orders[CustomerID])</f>
        <v>SPLIR</v>
      </c>
      <c r="H273" t="str">
        <f>_xlfn.XLOOKUP(order_details[[#This Row],[CustomerID]],orders[CustomerID],orders[ShipCountry])</f>
        <v>USA</v>
      </c>
      <c r="I273" t="str">
        <f>_xlfn.XLOOKUP(order_details[[#This Row],[CustomerID]],orders[CustomerID],orders[ShipCity])</f>
        <v>Lander</v>
      </c>
      <c r="J273">
        <f>_xlfn.XLOOKUP(order_details[[#This Row],[ProductID]],products[ProductID],products[CategoryID])</f>
        <v>6</v>
      </c>
      <c r="K273" t="str">
        <f>_xlfn.XLOOKUP(order_details[[#This Row],[CategoryID]],categories[CategoryID],categories[CategoryName])</f>
        <v>Meat/Poultry</v>
      </c>
      <c r="L273" t="str">
        <f>_xlfn.XLOOKUP(order_details[[#This Row],[OrderID]],orders[OrderID],orders[month])</f>
        <v>Dec</v>
      </c>
      <c r="M273">
        <f>_xlfn.XLOOKUP(order_details[[#This Row],[OrderID]],orders[OrderID],orders[month number])</f>
        <v>12</v>
      </c>
      <c r="N273">
        <f>_xlfn.XLOOKUP(order_details[[#This Row],[OrderID]],orders[OrderID],orders[year])</f>
        <v>1994</v>
      </c>
      <c r="P273" s="14" t="str">
        <f>_xlfn.XLOOKUP(order_details[[#This Row],[CustomerID]],orders[CustomerID],orders[ShipCity])</f>
        <v>Lander</v>
      </c>
      <c r="Q273" s="14" t="str">
        <f>_xlfn.XLOOKUP(order_details[[#This Row],[CustomerID]],orders[CustomerID],orders[ShipCountry])</f>
        <v>USA</v>
      </c>
      <c r="R273" s="14">
        <f>order_details[[#This Row],[UnitPrice]]*order_details[[#This Row],[Quantity]]*(1-order_details[[#This Row],[Discount]])</f>
        <v>141.60000000000002</v>
      </c>
    </row>
    <row r="274" spans="1:18" x14ac:dyDescent="0.3">
      <c r="A274">
        <v>10350</v>
      </c>
      <c r="B274">
        <v>50</v>
      </c>
      <c r="C274">
        <v>13</v>
      </c>
      <c r="D274">
        <v>15</v>
      </c>
      <c r="E274">
        <v>0.1</v>
      </c>
      <c r="F274">
        <f>order_details[[#This Row],[UnitPrice]]*order_details[[#This Row],[Quantity]]*(1-order_details[[#This Row],[Discount]])</f>
        <v>175.5</v>
      </c>
      <c r="G274" t="str">
        <f>_xlfn.XLOOKUP(order_details[[#This Row],[OrderID]],orders[OrderID],orders[CustomerID])</f>
        <v>LAMAI</v>
      </c>
      <c r="H274" t="str">
        <f>_xlfn.XLOOKUP(order_details[[#This Row],[CustomerID]],orders[CustomerID],orders[ShipCountry])</f>
        <v>France</v>
      </c>
      <c r="I274" t="str">
        <f>_xlfn.XLOOKUP(order_details[[#This Row],[CustomerID]],orders[CustomerID],orders[ShipCity])</f>
        <v>Toulouse</v>
      </c>
      <c r="J274">
        <f>_xlfn.XLOOKUP(order_details[[#This Row],[ProductID]],products[ProductID],products[CategoryID])</f>
        <v>3</v>
      </c>
      <c r="K274" t="str">
        <f>_xlfn.XLOOKUP(order_details[[#This Row],[CategoryID]],categories[CategoryID],categories[CategoryName])</f>
        <v>Confections</v>
      </c>
      <c r="L274" t="str">
        <f>_xlfn.XLOOKUP(order_details[[#This Row],[OrderID]],orders[OrderID],orders[month])</f>
        <v>Dec</v>
      </c>
      <c r="M274">
        <f>_xlfn.XLOOKUP(order_details[[#This Row],[OrderID]],orders[OrderID],orders[month number])</f>
        <v>12</v>
      </c>
      <c r="N274">
        <f>_xlfn.XLOOKUP(order_details[[#This Row],[OrderID]],orders[OrderID],orders[year])</f>
        <v>1994</v>
      </c>
      <c r="P274" s="13" t="str">
        <f>_xlfn.XLOOKUP(order_details[[#This Row],[CustomerID]],orders[CustomerID],orders[ShipCity])</f>
        <v>Toulouse</v>
      </c>
      <c r="Q274" s="13" t="str">
        <f>_xlfn.XLOOKUP(order_details[[#This Row],[CustomerID]],orders[CustomerID],orders[ShipCountry])</f>
        <v>France</v>
      </c>
      <c r="R274" s="13">
        <f>order_details[[#This Row],[UnitPrice]]*order_details[[#This Row],[Quantity]]*(1-order_details[[#This Row],[Discount]])</f>
        <v>175.5</v>
      </c>
    </row>
    <row r="275" spans="1:18" x14ac:dyDescent="0.3">
      <c r="A275">
        <v>10350</v>
      </c>
      <c r="B275">
        <v>69</v>
      </c>
      <c r="C275">
        <v>28.8</v>
      </c>
      <c r="D275">
        <v>18</v>
      </c>
      <c r="E275">
        <v>0.1</v>
      </c>
      <c r="F275">
        <f>order_details[[#This Row],[UnitPrice]]*order_details[[#This Row],[Quantity]]*(1-order_details[[#This Row],[Discount]])</f>
        <v>466.56</v>
      </c>
      <c r="G275" t="str">
        <f>_xlfn.XLOOKUP(order_details[[#This Row],[OrderID]],orders[OrderID],orders[CustomerID])</f>
        <v>LAMAI</v>
      </c>
      <c r="H275" t="str">
        <f>_xlfn.XLOOKUP(order_details[[#This Row],[CustomerID]],orders[CustomerID],orders[ShipCountry])</f>
        <v>France</v>
      </c>
      <c r="I275" t="str">
        <f>_xlfn.XLOOKUP(order_details[[#This Row],[CustomerID]],orders[CustomerID],orders[ShipCity])</f>
        <v>Toulouse</v>
      </c>
      <c r="J275">
        <f>_xlfn.XLOOKUP(order_details[[#This Row],[ProductID]],products[ProductID],products[CategoryID])</f>
        <v>4</v>
      </c>
      <c r="K275" t="str">
        <f>_xlfn.XLOOKUP(order_details[[#This Row],[CategoryID]],categories[CategoryID],categories[CategoryName])</f>
        <v>Dairy Products</v>
      </c>
      <c r="L275" t="str">
        <f>_xlfn.XLOOKUP(order_details[[#This Row],[OrderID]],orders[OrderID],orders[month])</f>
        <v>Dec</v>
      </c>
      <c r="M275">
        <f>_xlfn.XLOOKUP(order_details[[#This Row],[OrderID]],orders[OrderID],orders[month number])</f>
        <v>12</v>
      </c>
      <c r="N275">
        <f>_xlfn.XLOOKUP(order_details[[#This Row],[OrderID]],orders[OrderID],orders[year])</f>
        <v>1994</v>
      </c>
      <c r="P275" s="14" t="str">
        <f>_xlfn.XLOOKUP(order_details[[#This Row],[CustomerID]],orders[CustomerID],orders[ShipCity])</f>
        <v>Toulouse</v>
      </c>
      <c r="Q275" s="14" t="str">
        <f>_xlfn.XLOOKUP(order_details[[#This Row],[CustomerID]],orders[CustomerID],orders[ShipCountry])</f>
        <v>France</v>
      </c>
      <c r="R275" s="14">
        <f>order_details[[#This Row],[UnitPrice]]*order_details[[#This Row],[Quantity]]*(1-order_details[[#This Row],[Discount]])</f>
        <v>466.56</v>
      </c>
    </row>
    <row r="276" spans="1:18" x14ac:dyDescent="0.3">
      <c r="A276">
        <v>10351</v>
      </c>
      <c r="B276">
        <v>38</v>
      </c>
      <c r="C276">
        <v>210.8</v>
      </c>
      <c r="D276">
        <v>20</v>
      </c>
      <c r="E276">
        <v>0.05</v>
      </c>
      <c r="F276">
        <f>order_details[[#This Row],[UnitPrice]]*order_details[[#This Row],[Quantity]]*(1-order_details[[#This Row],[Discount]])</f>
        <v>4005.2</v>
      </c>
      <c r="G276" t="str">
        <f>_xlfn.XLOOKUP(order_details[[#This Row],[OrderID]],orders[OrderID],orders[CustomerID])</f>
        <v>ERNSH</v>
      </c>
      <c r="H276" t="str">
        <f>_xlfn.XLOOKUP(order_details[[#This Row],[CustomerID]],orders[CustomerID],orders[ShipCountry])</f>
        <v>Austria</v>
      </c>
      <c r="I276" t="str">
        <f>_xlfn.XLOOKUP(order_details[[#This Row],[CustomerID]],orders[CustomerID],orders[ShipCity])</f>
        <v>Graz</v>
      </c>
      <c r="J276">
        <f>_xlfn.XLOOKUP(order_details[[#This Row],[ProductID]],products[ProductID],products[CategoryID])</f>
        <v>1</v>
      </c>
      <c r="K276" t="str">
        <f>_xlfn.XLOOKUP(order_details[[#This Row],[CategoryID]],categories[CategoryID],categories[CategoryName])</f>
        <v>Beverages</v>
      </c>
      <c r="L276" t="str">
        <f>_xlfn.XLOOKUP(order_details[[#This Row],[OrderID]],orders[OrderID],orders[month])</f>
        <v>Dec</v>
      </c>
      <c r="M276">
        <f>_xlfn.XLOOKUP(order_details[[#This Row],[OrderID]],orders[OrderID],orders[month number])</f>
        <v>12</v>
      </c>
      <c r="N276">
        <f>_xlfn.XLOOKUP(order_details[[#This Row],[OrderID]],orders[OrderID],orders[year])</f>
        <v>1994</v>
      </c>
      <c r="P276" s="13" t="str">
        <f>_xlfn.XLOOKUP(order_details[[#This Row],[CustomerID]],orders[CustomerID],orders[ShipCity])</f>
        <v>Graz</v>
      </c>
      <c r="Q276" s="13" t="str">
        <f>_xlfn.XLOOKUP(order_details[[#This Row],[CustomerID]],orders[CustomerID],orders[ShipCountry])</f>
        <v>Austria</v>
      </c>
      <c r="R276" s="13">
        <f>order_details[[#This Row],[UnitPrice]]*order_details[[#This Row],[Quantity]]*(1-order_details[[#This Row],[Discount]])</f>
        <v>4005.2</v>
      </c>
    </row>
    <row r="277" spans="1:18" x14ac:dyDescent="0.3">
      <c r="A277">
        <v>10351</v>
      </c>
      <c r="B277">
        <v>41</v>
      </c>
      <c r="C277">
        <v>7.7</v>
      </c>
      <c r="D277">
        <v>13</v>
      </c>
      <c r="E277">
        <v>0</v>
      </c>
      <c r="F277">
        <f>order_details[[#This Row],[UnitPrice]]*order_details[[#This Row],[Quantity]]*(1-order_details[[#This Row],[Discount]])</f>
        <v>100.10000000000001</v>
      </c>
      <c r="G277" t="str">
        <f>_xlfn.XLOOKUP(order_details[[#This Row],[OrderID]],orders[OrderID],orders[CustomerID])</f>
        <v>ERNSH</v>
      </c>
      <c r="H277" t="str">
        <f>_xlfn.XLOOKUP(order_details[[#This Row],[CustomerID]],orders[CustomerID],orders[ShipCountry])</f>
        <v>Austria</v>
      </c>
      <c r="I277" t="str">
        <f>_xlfn.XLOOKUP(order_details[[#This Row],[CustomerID]],orders[CustomerID],orders[ShipCity])</f>
        <v>Graz</v>
      </c>
      <c r="J277">
        <f>_xlfn.XLOOKUP(order_details[[#This Row],[ProductID]],products[ProductID],products[CategoryID])</f>
        <v>8</v>
      </c>
      <c r="K277" t="str">
        <f>_xlfn.XLOOKUP(order_details[[#This Row],[CategoryID]],categories[CategoryID],categories[CategoryName])</f>
        <v>Seafood</v>
      </c>
      <c r="L277" t="str">
        <f>_xlfn.XLOOKUP(order_details[[#This Row],[OrderID]],orders[OrderID],orders[month])</f>
        <v>Dec</v>
      </c>
      <c r="M277">
        <f>_xlfn.XLOOKUP(order_details[[#This Row],[OrderID]],orders[OrderID],orders[month number])</f>
        <v>12</v>
      </c>
      <c r="N277">
        <f>_xlfn.XLOOKUP(order_details[[#This Row],[OrderID]],orders[OrderID],orders[year])</f>
        <v>1994</v>
      </c>
      <c r="P277" s="14" t="str">
        <f>_xlfn.XLOOKUP(order_details[[#This Row],[CustomerID]],orders[CustomerID],orders[ShipCity])</f>
        <v>Graz</v>
      </c>
      <c r="Q277" s="14" t="str">
        <f>_xlfn.XLOOKUP(order_details[[#This Row],[CustomerID]],orders[CustomerID],orders[ShipCountry])</f>
        <v>Austria</v>
      </c>
      <c r="R277" s="14">
        <f>order_details[[#This Row],[UnitPrice]]*order_details[[#This Row],[Quantity]]*(1-order_details[[#This Row],[Discount]])</f>
        <v>100.10000000000001</v>
      </c>
    </row>
    <row r="278" spans="1:18" x14ac:dyDescent="0.3">
      <c r="A278">
        <v>10351</v>
      </c>
      <c r="B278">
        <v>44</v>
      </c>
      <c r="C278">
        <v>15.5</v>
      </c>
      <c r="D278">
        <v>77</v>
      </c>
      <c r="E278">
        <v>0.05</v>
      </c>
      <c r="F278">
        <f>order_details[[#This Row],[UnitPrice]]*order_details[[#This Row],[Quantity]]*(1-order_details[[#This Row],[Discount]])</f>
        <v>1133.825</v>
      </c>
      <c r="G278" t="str">
        <f>_xlfn.XLOOKUP(order_details[[#This Row],[OrderID]],orders[OrderID],orders[CustomerID])</f>
        <v>ERNSH</v>
      </c>
      <c r="H278" t="str">
        <f>_xlfn.XLOOKUP(order_details[[#This Row],[CustomerID]],orders[CustomerID],orders[ShipCountry])</f>
        <v>Austria</v>
      </c>
      <c r="I278" t="str">
        <f>_xlfn.XLOOKUP(order_details[[#This Row],[CustomerID]],orders[CustomerID],orders[ShipCity])</f>
        <v>Graz</v>
      </c>
      <c r="J278">
        <f>_xlfn.XLOOKUP(order_details[[#This Row],[ProductID]],products[ProductID],products[CategoryID])</f>
        <v>2</v>
      </c>
      <c r="K278" t="str">
        <f>_xlfn.XLOOKUP(order_details[[#This Row],[CategoryID]],categories[CategoryID],categories[CategoryName])</f>
        <v>Condiments</v>
      </c>
      <c r="L278" t="str">
        <f>_xlfn.XLOOKUP(order_details[[#This Row],[OrderID]],orders[OrderID],orders[month])</f>
        <v>Dec</v>
      </c>
      <c r="M278">
        <f>_xlfn.XLOOKUP(order_details[[#This Row],[OrderID]],orders[OrderID],orders[month number])</f>
        <v>12</v>
      </c>
      <c r="N278">
        <f>_xlfn.XLOOKUP(order_details[[#This Row],[OrderID]],orders[OrderID],orders[year])</f>
        <v>1994</v>
      </c>
      <c r="P278" s="13" t="str">
        <f>_xlfn.XLOOKUP(order_details[[#This Row],[CustomerID]],orders[CustomerID],orders[ShipCity])</f>
        <v>Graz</v>
      </c>
      <c r="Q278" s="13" t="str">
        <f>_xlfn.XLOOKUP(order_details[[#This Row],[CustomerID]],orders[CustomerID],orders[ShipCountry])</f>
        <v>Austria</v>
      </c>
      <c r="R278" s="13">
        <f>order_details[[#This Row],[UnitPrice]]*order_details[[#This Row],[Quantity]]*(1-order_details[[#This Row],[Discount]])</f>
        <v>1133.825</v>
      </c>
    </row>
    <row r="279" spans="1:18" x14ac:dyDescent="0.3">
      <c r="A279">
        <v>10351</v>
      </c>
      <c r="B279">
        <v>65</v>
      </c>
      <c r="C279">
        <v>16.8</v>
      </c>
      <c r="D279">
        <v>10</v>
      </c>
      <c r="E279">
        <v>0.05</v>
      </c>
      <c r="F279">
        <f>order_details[[#This Row],[UnitPrice]]*order_details[[#This Row],[Quantity]]*(1-order_details[[#This Row],[Discount]])</f>
        <v>159.6</v>
      </c>
      <c r="G279" t="str">
        <f>_xlfn.XLOOKUP(order_details[[#This Row],[OrderID]],orders[OrderID],orders[CustomerID])</f>
        <v>ERNSH</v>
      </c>
      <c r="H279" t="str">
        <f>_xlfn.XLOOKUP(order_details[[#This Row],[CustomerID]],orders[CustomerID],orders[ShipCountry])</f>
        <v>Austria</v>
      </c>
      <c r="I279" t="str">
        <f>_xlfn.XLOOKUP(order_details[[#This Row],[CustomerID]],orders[CustomerID],orders[ShipCity])</f>
        <v>Graz</v>
      </c>
      <c r="J279">
        <f>_xlfn.XLOOKUP(order_details[[#This Row],[ProductID]],products[ProductID],products[CategoryID])</f>
        <v>2</v>
      </c>
      <c r="K279" t="str">
        <f>_xlfn.XLOOKUP(order_details[[#This Row],[CategoryID]],categories[CategoryID],categories[CategoryName])</f>
        <v>Condiments</v>
      </c>
      <c r="L279" t="str">
        <f>_xlfn.XLOOKUP(order_details[[#This Row],[OrderID]],orders[OrderID],orders[month])</f>
        <v>Dec</v>
      </c>
      <c r="M279">
        <f>_xlfn.XLOOKUP(order_details[[#This Row],[OrderID]],orders[OrderID],orders[month number])</f>
        <v>12</v>
      </c>
      <c r="N279">
        <f>_xlfn.XLOOKUP(order_details[[#This Row],[OrderID]],orders[OrderID],orders[year])</f>
        <v>1994</v>
      </c>
      <c r="P279" s="14" t="str">
        <f>_xlfn.XLOOKUP(order_details[[#This Row],[CustomerID]],orders[CustomerID],orders[ShipCity])</f>
        <v>Graz</v>
      </c>
      <c r="Q279" s="14" t="str">
        <f>_xlfn.XLOOKUP(order_details[[#This Row],[CustomerID]],orders[CustomerID],orders[ShipCountry])</f>
        <v>Austria</v>
      </c>
      <c r="R279" s="14">
        <f>order_details[[#This Row],[UnitPrice]]*order_details[[#This Row],[Quantity]]*(1-order_details[[#This Row],[Discount]])</f>
        <v>159.6</v>
      </c>
    </row>
    <row r="280" spans="1:18" x14ac:dyDescent="0.3">
      <c r="A280">
        <v>10352</v>
      </c>
      <c r="B280">
        <v>24</v>
      </c>
      <c r="C280">
        <v>3.6</v>
      </c>
      <c r="D280">
        <v>10</v>
      </c>
      <c r="E280">
        <v>0</v>
      </c>
      <c r="F280">
        <f>order_details[[#This Row],[UnitPrice]]*order_details[[#This Row],[Quantity]]*(1-order_details[[#This Row],[Discount]])</f>
        <v>36</v>
      </c>
      <c r="G280" t="str">
        <f>_xlfn.XLOOKUP(order_details[[#This Row],[OrderID]],orders[OrderID],orders[CustomerID])</f>
        <v>FURIB</v>
      </c>
      <c r="H280" t="str">
        <f>_xlfn.XLOOKUP(order_details[[#This Row],[CustomerID]],orders[CustomerID],orders[ShipCountry])</f>
        <v>Portugal</v>
      </c>
      <c r="I280" t="str">
        <f>_xlfn.XLOOKUP(order_details[[#This Row],[CustomerID]],orders[CustomerID],orders[ShipCity])</f>
        <v>Lisboa</v>
      </c>
      <c r="J280">
        <f>_xlfn.XLOOKUP(order_details[[#This Row],[ProductID]],products[ProductID],products[CategoryID])</f>
        <v>1</v>
      </c>
      <c r="K280" t="str">
        <f>_xlfn.XLOOKUP(order_details[[#This Row],[CategoryID]],categories[CategoryID],categories[CategoryName])</f>
        <v>Beverages</v>
      </c>
      <c r="L280" t="str">
        <f>_xlfn.XLOOKUP(order_details[[#This Row],[OrderID]],orders[OrderID],orders[month])</f>
        <v>Dec</v>
      </c>
      <c r="M280">
        <f>_xlfn.XLOOKUP(order_details[[#This Row],[OrderID]],orders[OrderID],orders[month number])</f>
        <v>12</v>
      </c>
      <c r="N280">
        <f>_xlfn.XLOOKUP(order_details[[#This Row],[OrderID]],orders[OrderID],orders[year])</f>
        <v>1994</v>
      </c>
      <c r="P280" s="13" t="str">
        <f>_xlfn.XLOOKUP(order_details[[#This Row],[CustomerID]],orders[CustomerID],orders[ShipCity])</f>
        <v>Lisboa</v>
      </c>
      <c r="Q280" s="13" t="str">
        <f>_xlfn.XLOOKUP(order_details[[#This Row],[CustomerID]],orders[CustomerID],orders[ShipCountry])</f>
        <v>Portugal</v>
      </c>
      <c r="R280" s="13">
        <f>order_details[[#This Row],[UnitPrice]]*order_details[[#This Row],[Quantity]]*(1-order_details[[#This Row],[Discount]])</f>
        <v>36</v>
      </c>
    </row>
    <row r="281" spans="1:18" x14ac:dyDescent="0.3">
      <c r="A281">
        <v>10352</v>
      </c>
      <c r="B281">
        <v>54</v>
      </c>
      <c r="C281">
        <v>5.9</v>
      </c>
      <c r="D281">
        <v>20</v>
      </c>
      <c r="E281">
        <v>0.15</v>
      </c>
      <c r="F281">
        <f>order_details[[#This Row],[UnitPrice]]*order_details[[#This Row],[Quantity]]*(1-order_details[[#This Row],[Discount]])</f>
        <v>100.3</v>
      </c>
      <c r="G281" t="str">
        <f>_xlfn.XLOOKUP(order_details[[#This Row],[OrderID]],orders[OrderID],orders[CustomerID])</f>
        <v>FURIB</v>
      </c>
      <c r="H281" t="str">
        <f>_xlfn.XLOOKUP(order_details[[#This Row],[CustomerID]],orders[CustomerID],orders[ShipCountry])</f>
        <v>Portugal</v>
      </c>
      <c r="I281" t="str">
        <f>_xlfn.XLOOKUP(order_details[[#This Row],[CustomerID]],orders[CustomerID],orders[ShipCity])</f>
        <v>Lisboa</v>
      </c>
      <c r="J281">
        <f>_xlfn.XLOOKUP(order_details[[#This Row],[ProductID]],products[ProductID],products[CategoryID])</f>
        <v>6</v>
      </c>
      <c r="K281" t="str">
        <f>_xlfn.XLOOKUP(order_details[[#This Row],[CategoryID]],categories[CategoryID],categories[CategoryName])</f>
        <v>Meat/Poultry</v>
      </c>
      <c r="L281" t="str">
        <f>_xlfn.XLOOKUP(order_details[[#This Row],[OrderID]],orders[OrderID],orders[month])</f>
        <v>Dec</v>
      </c>
      <c r="M281">
        <f>_xlfn.XLOOKUP(order_details[[#This Row],[OrderID]],orders[OrderID],orders[month number])</f>
        <v>12</v>
      </c>
      <c r="N281">
        <f>_xlfn.XLOOKUP(order_details[[#This Row],[OrderID]],orders[OrderID],orders[year])</f>
        <v>1994</v>
      </c>
      <c r="P281" s="14" t="str">
        <f>_xlfn.XLOOKUP(order_details[[#This Row],[CustomerID]],orders[CustomerID],orders[ShipCity])</f>
        <v>Lisboa</v>
      </c>
      <c r="Q281" s="14" t="str">
        <f>_xlfn.XLOOKUP(order_details[[#This Row],[CustomerID]],orders[CustomerID],orders[ShipCountry])</f>
        <v>Portugal</v>
      </c>
      <c r="R281" s="14">
        <f>order_details[[#This Row],[UnitPrice]]*order_details[[#This Row],[Quantity]]*(1-order_details[[#This Row],[Discount]])</f>
        <v>100.3</v>
      </c>
    </row>
    <row r="282" spans="1:18" x14ac:dyDescent="0.3">
      <c r="A282">
        <v>10353</v>
      </c>
      <c r="B282">
        <v>11</v>
      </c>
      <c r="C282">
        <v>16.8</v>
      </c>
      <c r="D282">
        <v>12</v>
      </c>
      <c r="E282">
        <v>0.2</v>
      </c>
      <c r="F282">
        <f>order_details[[#This Row],[UnitPrice]]*order_details[[#This Row],[Quantity]]*(1-order_details[[#This Row],[Discount]])</f>
        <v>161.28000000000003</v>
      </c>
      <c r="G282" t="str">
        <f>_xlfn.XLOOKUP(order_details[[#This Row],[OrderID]],orders[OrderID],orders[CustomerID])</f>
        <v>PICCO</v>
      </c>
      <c r="H282" t="str">
        <f>_xlfn.XLOOKUP(order_details[[#This Row],[CustomerID]],orders[CustomerID],orders[ShipCountry])</f>
        <v>Austria</v>
      </c>
      <c r="I282" t="str">
        <f>_xlfn.XLOOKUP(order_details[[#This Row],[CustomerID]],orders[CustomerID],orders[ShipCity])</f>
        <v>Salzburg</v>
      </c>
      <c r="J282">
        <f>_xlfn.XLOOKUP(order_details[[#This Row],[ProductID]],products[ProductID],products[CategoryID])</f>
        <v>4</v>
      </c>
      <c r="K282" t="str">
        <f>_xlfn.XLOOKUP(order_details[[#This Row],[CategoryID]],categories[CategoryID],categories[CategoryName])</f>
        <v>Dairy Products</v>
      </c>
      <c r="L282" t="str">
        <f>_xlfn.XLOOKUP(order_details[[#This Row],[OrderID]],orders[OrderID],orders[month])</f>
        <v>Dec</v>
      </c>
      <c r="M282">
        <f>_xlfn.XLOOKUP(order_details[[#This Row],[OrderID]],orders[OrderID],orders[month number])</f>
        <v>12</v>
      </c>
      <c r="N282">
        <f>_xlfn.XLOOKUP(order_details[[#This Row],[OrderID]],orders[OrderID],orders[year])</f>
        <v>1994</v>
      </c>
      <c r="P282" s="13" t="str">
        <f>_xlfn.XLOOKUP(order_details[[#This Row],[CustomerID]],orders[CustomerID],orders[ShipCity])</f>
        <v>Salzburg</v>
      </c>
      <c r="Q282" s="13" t="str">
        <f>_xlfn.XLOOKUP(order_details[[#This Row],[CustomerID]],orders[CustomerID],orders[ShipCountry])</f>
        <v>Austria</v>
      </c>
      <c r="R282" s="13">
        <f>order_details[[#This Row],[UnitPrice]]*order_details[[#This Row],[Quantity]]*(1-order_details[[#This Row],[Discount]])</f>
        <v>161.28000000000003</v>
      </c>
    </row>
    <row r="283" spans="1:18" x14ac:dyDescent="0.3">
      <c r="A283">
        <v>10353</v>
      </c>
      <c r="B283">
        <v>38</v>
      </c>
      <c r="C283">
        <v>210.8</v>
      </c>
      <c r="D283">
        <v>50</v>
      </c>
      <c r="E283">
        <v>0.2</v>
      </c>
      <c r="F283">
        <f>order_details[[#This Row],[UnitPrice]]*order_details[[#This Row],[Quantity]]*(1-order_details[[#This Row],[Discount]])</f>
        <v>8432</v>
      </c>
      <c r="G283" t="str">
        <f>_xlfn.XLOOKUP(order_details[[#This Row],[OrderID]],orders[OrderID],orders[CustomerID])</f>
        <v>PICCO</v>
      </c>
      <c r="H283" t="str">
        <f>_xlfn.XLOOKUP(order_details[[#This Row],[CustomerID]],orders[CustomerID],orders[ShipCountry])</f>
        <v>Austria</v>
      </c>
      <c r="I283" t="str">
        <f>_xlfn.XLOOKUP(order_details[[#This Row],[CustomerID]],orders[CustomerID],orders[ShipCity])</f>
        <v>Salzburg</v>
      </c>
      <c r="J283">
        <f>_xlfn.XLOOKUP(order_details[[#This Row],[ProductID]],products[ProductID],products[CategoryID])</f>
        <v>1</v>
      </c>
      <c r="K283" t="str">
        <f>_xlfn.XLOOKUP(order_details[[#This Row],[CategoryID]],categories[CategoryID],categories[CategoryName])</f>
        <v>Beverages</v>
      </c>
      <c r="L283" t="str">
        <f>_xlfn.XLOOKUP(order_details[[#This Row],[OrderID]],orders[OrderID],orders[month])</f>
        <v>Dec</v>
      </c>
      <c r="M283">
        <f>_xlfn.XLOOKUP(order_details[[#This Row],[OrderID]],orders[OrderID],orders[month number])</f>
        <v>12</v>
      </c>
      <c r="N283">
        <f>_xlfn.XLOOKUP(order_details[[#This Row],[OrderID]],orders[OrderID],orders[year])</f>
        <v>1994</v>
      </c>
      <c r="P283" s="14" t="str">
        <f>_xlfn.XLOOKUP(order_details[[#This Row],[CustomerID]],orders[CustomerID],orders[ShipCity])</f>
        <v>Salzburg</v>
      </c>
      <c r="Q283" s="14" t="str">
        <f>_xlfn.XLOOKUP(order_details[[#This Row],[CustomerID]],orders[CustomerID],orders[ShipCountry])</f>
        <v>Austria</v>
      </c>
      <c r="R283" s="14">
        <f>order_details[[#This Row],[UnitPrice]]*order_details[[#This Row],[Quantity]]*(1-order_details[[#This Row],[Discount]])</f>
        <v>8432</v>
      </c>
    </row>
    <row r="284" spans="1:18" x14ac:dyDescent="0.3">
      <c r="A284">
        <v>10354</v>
      </c>
      <c r="B284">
        <v>1</v>
      </c>
      <c r="C284">
        <v>14.4</v>
      </c>
      <c r="D284">
        <v>12</v>
      </c>
      <c r="E284">
        <v>0</v>
      </c>
      <c r="F284">
        <f>order_details[[#This Row],[UnitPrice]]*order_details[[#This Row],[Quantity]]*(1-order_details[[#This Row],[Discount]])</f>
        <v>172.8</v>
      </c>
      <c r="G284" t="str">
        <f>_xlfn.XLOOKUP(order_details[[#This Row],[OrderID]],orders[OrderID],orders[CustomerID])</f>
        <v>PERIC</v>
      </c>
      <c r="H284" t="str">
        <f>_xlfn.XLOOKUP(order_details[[#This Row],[CustomerID]],orders[CustomerID],orders[ShipCountry])</f>
        <v>Mexico</v>
      </c>
      <c r="I284" t="str">
        <f>_xlfn.XLOOKUP(order_details[[#This Row],[CustomerID]],orders[CustomerID],orders[ShipCity])</f>
        <v>México D.F.</v>
      </c>
      <c r="J284">
        <f>_xlfn.XLOOKUP(order_details[[#This Row],[ProductID]],products[ProductID],products[CategoryID])</f>
        <v>1</v>
      </c>
      <c r="K284" t="str">
        <f>_xlfn.XLOOKUP(order_details[[#This Row],[CategoryID]],categories[CategoryID],categories[CategoryName])</f>
        <v>Beverages</v>
      </c>
      <c r="L284" t="str">
        <f>_xlfn.XLOOKUP(order_details[[#This Row],[OrderID]],orders[OrderID],orders[month])</f>
        <v>Dec</v>
      </c>
      <c r="M284">
        <f>_xlfn.XLOOKUP(order_details[[#This Row],[OrderID]],orders[OrderID],orders[month number])</f>
        <v>12</v>
      </c>
      <c r="N284">
        <f>_xlfn.XLOOKUP(order_details[[#This Row],[OrderID]],orders[OrderID],orders[year])</f>
        <v>1994</v>
      </c>
      <c r="P284" s="13" t="str">
        <f>_xlfn.XLOOKUP(order_details[[#This Row],[CustomerID]],orders[CustomerID],orders[ShipCity])</f>
        <v>México D.F.</v>
      </c>
      <c r="Q284" s="13" t="str">
        <f>_xlfn.XLOOKUP(order_details[[#This Row],[CustomerID]],orders[CustomerID],orders[ShipCountry])</f>
        <v>Mexico</v>
      </c>
      <c r="R284" s="13">
        <f>order_details[[#This Row],[UnitPrice]]*order_details[[#This Row],[Quantity]]*(1-order_details[[#This Row],[Discount]])</f>
        <v>172.8</v>
      </c>
    </row>
    <row r="285" spans="1:18" x14ac:dyDescent="0.3">
      <c r="A285">
        <v>10354</v>
      </c>
      <c r="B285">
        <v>29</v>
      </c>
      <c r="C285">
        <v>99</v>
      </c>
      <c r="D285">
        <v>4</v>
      </c>
      <c r="E285">
        <v>0</v>
      </c>
      <c r="F285">
        <f>order_details[[#This Row],[UnitPrice]]*order_details[[#This Row],[Quantity]]*(1-order_details[[#This Row],[Discount]])</f>
        <v>396</v>
      </c>
      <c r="G285" t="str">
        <f>_xlfn.XLOOKUP(order_details[[#This Row],[OrderID]],orders[OrderID],orders[CustomerID])</f>
        <v>PERIC</v>
      </c>
      <c r="H285" t="str">
        <f>_xlfn.XLOOKUP(order_details[[#This Row],[CustomerID]],orders[CustomerID],orders[ShipCountry])</f>
        <v>Mexico</v>
      </c>
      <c r="I285" t="str">
        <f>_xlfn.XLOOKUP(order_details[[#This Row],[CustomerID]],orders[CustomerID],orders[ShipCity])</f>
        <v>México D.F.</v>
      </c>
      <c r="J285">
        <f>_xlfn.XLOOKUP(order_details[[#This Row],[ProductID]],products[ProductID],products[CategoryID])</f>
        <v>6</v>
      </c>
      <c r="K285" t="str">
        <f>_xlfn.XLOOKUP(order_details[[#This Row],[CategoryID]],categories[CategoryID],categories[CategoryName])</f>
        <v>Meat/Poultry</v>
      </c>
      <c r="L285" t="str">
        <f>_xlfn.XLOOKUP(order_details[[#This Row],[OrderID]],orders[OrderID],orders[month])</f>
        <v>Dec</v>
      </c>
      <c r="M285">
        <f>_xlfn.XLOOKUP(order_details[[#This Row],[OrderID]],orders[OrderID],orders[month number])</f>
        <v>12</v>
      </c>
      <c r="N285">
        <f>_xlfn.XLOOKUP(order_details[[#This Row],[OrderID]],orders[OrderID],orders[year])</f>
        <v>1994</v>
      </c>
      <c r="P285" s="14" t="str">
        <f>_xlfn.XLOOKUP(order_details[[#This Row],[CustomerID]],orders[CustomerID],orders[ShipCity])</f>
        <v>México D.F.</v>
      </c>
      <c r="Q285" s="14" t="str">
        <f>_xlfn.XLOOKUP(order_details[[#This Row],[CustomerID]],orders[CustomerID],orders[ShipCountry])</f>
        <v>Mexico</v>
      </c>
      <c r="R285" s="14">
        <f>order_details[[#This Row],[UnitPrice]]*order_details[[#This Row],[Quantity]]*(1-order_details[[#This Row],[Discount]])</f>
        <v>396</v>
      </c>
    </row>
    <row r="286" spans="1:18" x14ac:dyDescent="0.3">
      <c r="A286">
        <v>10355</v>
      </c>
      <c r="B286">
        <v>24</v>
      </c>
      <c r="C286">
        <v>3.6</v>
      </c>
      <c r="D286">
        <v>25</v>
      </c>
      <c r="E286">
        <v>0</v>
      </c>
      <c r="F286">
        <f>order_details[[#This Row],[UnitPrice]]*order_details[[#This Row],[Quantity]]*(1-order_details[[#This Row],[Discount]])</f>
        <v>90</v>
      </c>
      <c r="G286" t="str">
        <f>_xlfn.XLOOKUP(order_details[[#This Row],[OrderID]],orders[OrderID],orders[CustomerID])</f>
        <v>AROUT</v>
      </c>
      <c r="H286" t="str">
        <f>_xlfn.XLOOKUP(order_details[[#This Row],[CustomerID]],orders[CustomerID],orders[ShipCountry])</f>
        <v>UK</v>
      </c>
      <c r="I286" t="str">
        <f>_xlfn.XLOOKUP(order_details[[#This Row],[CustomerID]],orders[CustomerID],orders[ShipCity])</f>
        <v>Colchester</v>
      </c>
      <c r="J286">
        <f>_xlfn.XLOOKUP(order_details[[#This Row],[ProductID]],products[ProductID],products[CategoryID])</f>
        <v>1</v>
      </c>
      <c r="K286" t="str">
        <f>_xlfn.XLOOKUP(order_details[[#This Row],[CategoryID]],categories[CategoryID],categories[CategoryName])</f>
        <v>Beverages</v>
      </c>
      <c r="L286" t="str">
        <f>_xlfn.XLOOKUP(order_details[[#This Row],[OrderID]],orders[OrderID],orders[month])</f>
        <v>Dec</v>
      </c>
      <c r="M286">
        <f>_xlfn.XLOOKUP(order_details[[#This Row],[OrderID]],orders[OrderID],orders[month number])</f>
        <v>12</v>
      </c>
      <c r="N286">
        <f>_xlfn.XLOOKUP(order_details[[#This Row],[OrderID]],orders[OrderID],orders[year])</f>
        <v>1994</v>
      </c>
      <c r="P286" s="13" t="str">
        <f>_xlfn.XLOOKUP(order_details[[#This Row],[CustomerID]],orders[CustomerID],orders[ShipCity])</f>
        <v>Colchester</v>
      </c>
      <c r="Q286" s="13" t="str">
        <f>_xlfn.XLOOKUP(order_details[[#This Row],[CustomerID]],orders[CustomerID],orders[ShipCountry])</f>
        <v>UK</v>
      </c>
      <c r="R286" s="13">
        <f>order_details[[#This Row],[UnitPrice]]*order_details[[#This Row],[Quantity]]*(1-order_details[[#This Row],[Discount]])</f>
        <v>90</v>
      </c>
    </row>
    <row r="287" spans="1:18" x14ac:dyDescent="0.3">
      <c r="A287">
        <v>10355</v>
      </c>
      <c r="B287">
        <v>57</v>
      </c>
      <c r="C287">
        <v>15.6</v>
      </c>
      <c r="D287">
        <v>25</v>
      </c>
      <c r="E287">
        <v>0</v>
      </c>
      <c r="F287">
        <f>order_details[[#This Row],[UnitPrice]]*order_details[[#This Row],[Quantity]]*(1-order_details[[#This Row],[Discount]])</f>
        <v>390</v>
      </c>
      <c r="G287" t="str">
        <f>_xlfn.XLOOKUP(order_details[[#This Row],[OrderID]],orders[OrderID],orders[CustomerID])</f>
        <v>AROUT</v>
      </c>
      <c r="H287" t="str">
        <f>_xlfn.XLOOKUP(order_details[[#This Row],[CustomerID]],orders[CustomerID],orders[ShipCountry])</f>
        <v>UK</v>
      </c>
      <c r="I287" t="str">
        <f>_xlfn.XLOOKUP(order_details[[#This Row],[CustomerID]],orders[CustomerID],orders[ShipCity])</f>
        <v>Colchester</v>
      </c>
      <c r="J287">
        <f>_xlfn.XLOOKUP(order_details[[#This Row],[ProductID]],products[ProductID],products[CategoryID])</f>
        <v>5</v>
      </c>
      <c r="K287" t="str">
        <f>_xlfn.XLOOKUP(order_details[[#This Row],[CategoryID]],categories[CategoryID],categories[CategoryName])</f>
        <v>Grains/Cereals</v>
      </c>
      <c r="L287" t="str">
        <f>_xlfn.XLOOKUP(order_details[[#This Row],[OrderID]],orders[OrderID],orders[month])</f>
        <v>Dec</v>
      </c>
      <c r="M287">
        <f>_xlfn.XLOOKUP(order_details[[#This Row],[OrderID]],orders[OrderID],orders[month number])</f>
        <v>12</v>
      </c>
      <c r="N287">
        <f>_xlfn.XLOOKUP(order_details[[#This Row],[OrderID]],orders[OrderID],orders[year])</f>
        <v>1994</v>
      </c>
      <c r="P287" s="14" t="str">
        <f>_xlfn.XLOOKUP(order_details[[#This Row],[CustomerID]],orders[CustomerID],orders[ShipCity])</f>
        <v>Colchester</v>
      </c>
      <c r="Q287" s="14" t="str">
        <f>_xlfn.XLOOKUP(order_details[[#This Row],[CustomerID]],orders[CustomerID],orders[ShipCountry])</f>
        <v>UK</v>
      </c>
      <c r="R287" s="14">
        <f>order_details[[#This Row],[UnitPrice]]*order_details[[#This Row],[Quantity]]*(1-order_details[[#This Row],[Discount]])</f>
        <v>390</v>
      </c>
    </row>
    <row r="288" spans="1:18" x14ac:dyDescent="0.3">
      <c r="A288">
        <v>10356</v>
      </c>
      <c r="B288">
        <v>31</v>
      </c>
      <c r="C288">
        <v>10</v>
      </c>
      <c r="D288">
        <v>30</v>
      </c>
      <c r="E288">
        <v>0</v>
      </c>
      <c r="F288">
        <f>order_details[[#This Row],[UnitPrice]]*order_details[[#This Row],[Quantity]]*(1-order_details[[#This Row],[Discount]])</f>
        <v>300</v>
      </c>
      <c r="G288" t="str">
        <f>_xlfn.XLOOKUP(order_details[[#This Row],[OrderID]],orders[OrderID],orders[CustomerID])</f>
        <v>WANDK</v>
      </c>
      <c r="H288" t="str">
        <f>_xlfn.XLOOKUP(order_details[[#This Row],[CustomerID]],orders[CustomerID],orders[ShipCountry])</f>
        <v>Germany</v>
      </c>
      <c r="I288" t="str">
        <f>_xlfn.XLOOKUP(order_details[[#This Row],[CustomerID]],orders[CustomerID],orders[ShipCity])</f>
        <v>Stuttgart</v>
      </c>
      <c r="J288">
        <f>_xlfn.XLOOKUP(order_details[[#This Row],[ProductID]],products[ProductID],products[CategoryID])</f>
        <v>4</v>
      </c>
      <c r="K288" t="str">
        <f>_xlfn.XLOOKUP(order_details[[#This Row],[CategoryID]],categories[CategoryID],categories[CategoryName])</f>
        <v>Dairy Products</v>
      </c>
      <c r="L288" t="str">
        <f>_xlfn.XLOOKUP(order_details[[#This Row],[OrderID]],orders[OrderID],orders[month])</f>
        <v>Dec</v>
      </c>
      <c r="M288">
        <f>_xlfn.XLOOKUP(order_details[[#This Row],[OrderID]],orders[OrderID],orders[month number])</f>
        <v>12</v>
      </c>
      <c r="N288">
        <f>_xlfn.XLOOKUP(order_details[[#This Row],[OrderID]],orders[OrderID],orders[year])</f>
        <v>1994</v>
      </c>
      <c r="P288" s="13" t="str">
        <f>_xlfn.XLOOKUP(order_details[[#This Row],[CustomerID]],orders[CustomerID],orders[ShipCity])</f>
        <v>Stuttgart</v>
      </c>
      <c r="Q288" s="13" t="str">
        <f>_xlfn.XLOOKUP(order_details[[#This Row],[CustomerID]],orders[CustomerID],orders[ShipCountry])</f>
        <v>Germany</v>
      </c>
      <c r="R288" s="13">
        <f>order_details[[#This Row],[UnitPrice]]*order_details[[#This Row],[Quantity]]*(1-order_details[[#This Row],[Discount]])</f>
        <v>300</v>
      </c>
    </row>
    <row r="289" spans="1:18" x14ac:dyDescent="0.3">
      <c r="A289">
        <v>10356</v>
      </c>
      <c r="B289">
        <v>55</v>
      </c>
      <c r="C289">
        <v>19.2</v>
      </c>
      <c r="D289">
        <v>12</v>
      </c>
      <c r="E289">
        <v>0</v>
      </c>
      <c r="F289">
        <f>order_details[[#This Row],[UnitPrice]]*order_details[[#This Row],[Quantity]]*(1-order_details[[#This Row],[Discount]])</f>
        <v>230.39999999999998</v>
      </c>
      <c r="G289" t="str">
        <f>_xlfn.XLOOKUP(order_details[[#This Row],[OrderID]],orders[OrderID],orders[CustomerID])</f>
        <v>WANDK</v>
      </c>
      <c r="H289" t="str">
        <f>_xlfn.XLOOKUP(order_details[[#This Row],[CustomerID]],orders[CustomerID],orders[ShipCountry])</f>
        <v>Germany</v>
      </c>
      <c r="I289" t="str">
        <f>_xlfn.XLOOKUP(order_details[[#This Row],[CustomerID]],orders[CustomerID],orders[ShipCity])</f>
        <v>Stuttgart</v>
      </c>
      <c r="J289">
        <f>_xlfn.XLOOKUP(order_details[[#This Row],[ProductID]],products[ProductID],products[CategoryID])</f>
        <v>6</v>
      </c>
      <c r="K289" t="str">
        <f>_xlfn.XLOOKUP(order_details[[#This Row],[CategoryID]],categories[CategoryID],categories[CategoryName])</f>
        <v>Meat/Poultry</v>
      </c>
      <c r="L289" t="str">
        <f>_xlfn.XLOOKUP(order_details[[#This Row],[OrderID]],orders[OrderID],orders[month])</f>
        <v>Dec</v>
      </c>
      <c r="M289">
        <f>_xlfn.XLOOKUP(order_details[[#This Row],[OrderID]],orders[OrderID],orders[month number])</f>
        <v>12</v>
      </c>
      <c r="N289">
        <f>_xlfn.XLOOKUP(order_details[[#This Row],[OrderID]],orders[OrderID],orders[year])</f>
        <v>1994</v>
      </c>
      <c r="P289" s="14" t="str">
        <f>_xlfn.XLOOKUP(order_details[[#This Row],[CustomerID]],orders[CustomerID],orders[ShipCity])</f>
        <v>Stuttgart</v>
      </c>
      <c r="Q289" s="14" t="str">
        <f>_xlfn.XLOOKUP(order_details[[#This Row],[CustomerID]],orders[CustomerID],orders[ShipCountry])</f>
        <v>Germany</v>
      </c>
      <c r="R289" s="14">
        <f>order_details[[#This Row],[UnitPrice]]*order_details[[#This Row],[Quantity]]*(1-order_details[[#This Row],[Discount]])</f>
        <v>230.39999999999998</v>
      </c>
    </row>
    <row r="290" spans="1:18" x14ac:dyDescent="0.3">
      <c r="A290">
        <v>10356</v>
      </c>
      <c r="B290">
        <v>69</v>
      </c>
      <c r="C290">
        <v>28.8</v>
      </c>
      <c r="D290">
        <v>20</v>
      </c>
      <c r="E290">
        <v>0</v>
      </c>
      <c r="F290">
        <f>order_details[[#This Row],[UnitPrice]]*order_details[[#This Row],[Quantity]]*(1-order_details[[#This Row],[Discount]])</f>
        <v>576</v>
      </c>
      <c r="G290" t="str">
        <f>_xlfn.XLOOKUP(order_details[[#This Row],[OrderID]],orders[OrderID],orders[CustomerID])</f>
        <v>WANDK</v>
      </c>
      <c r="H290" t="str">
        <f>_xlfn.XLOOKUP(order_details[[#This Row],[CustomerID]],orders[CustomerID],orders[ShipCountry])</f>
        <v>Germany</v>
      </c>
      <c r="I290" t="str">
        <f>_xlfn.XLOOKUP(order_details[[#This Row],[CustomerID]],orders[CustomerID],orders[ShipCity])</f>
        <v>Stuttgart</v>
      </c>
      <c r="J290">
        <f>_xlfn.XLOOKUP(order_details[[#This Row],[ProductID]],products[ProductID],products[CategoryID])</f>
        <v>4</v>
      </c>
      <c r="K290" t="str">
        <f>_xlfn.XLOOKUP(order_details[[#This Row],[CategoryID]],categories[CategoryID],categories[CategoryName])</f>
        <v>Dairy Products</v>
      </c>
      <c r="L290" t="str">
        <f>_xlfn.XLOOKUP(order_details[[#This Row],[OrderID]],orders[OrderID],orders[month])</f>
        <v>Dec</v>
      </c>
      <c r="M290">
        <f>_xlfn.XLOOKUP(order_details[[#This Row],[OrderID]],orders[OrderID],orders[month number])</f>
        <v>12</v>
      </c>
      <c r="N290">
        <f>_xlfn.XLOOKUP(order_details[[#This Row],[OrderID]],orders[OrderID],orders[year])</f>
        <v>1994</v>
      </c>
      <c r="P290" s="13" t="str">
        <f>_xlfn.XLOOKUP(order_details[[#This Row],[CustomerID]],orders[CustomerID],orders[ShipCity])</f>
        <v>Stuttgart</v>
      </c>
      <c r="Q290" s="13" t="str">
        <f>_xlfn.XLOOKUP(order_details[[#This Row],[CustomerID]],orders[CustomerID],orders[ShipCountry])</f>
        <v>Germany</v>
      </c>
      <c r="R290" s="13">
        <f>order_details[[#This Row],[UnitPrice]]*order_details[[#This Row],[Quantity]]*(1-order_details[[#This Row],[Discount]])</f>
        <v>576</v>
      </c>
    </row>
    <row r="291" spans="1:18" x14ac:dyDescent="0.3">
      <c r="A291">
        <v>10357</v>
      </c>
      <c r="B291">
        <v>10</v>
      </c>
      <c r="C291">
        <v>24.8</v>
      </c>
      <c r="D291">
        <v>30</v>
      </c>
      <c r="E291">
        <v>0.2</v>
      </c>
      <c r="F291">
        <f>order_details[[#This Row],[UnitPrice]]*order_details[[#This Row],[Quantity]]*(1-order_details[[#This Row],[Discount]])</f>
        <v>595.20000000000005</v>
      </c>
      <c r="G291" t="str">
        <f>_xlfn.XLOOKUP(order_details[[#This Row],[OrderID]],orders[OrderID],orders[CustomerID])</f>
        <v>LILAS</v>
      </c>
      <c r="H291" t="str">
        <f>_xlfn.XLOOKUP(order_details[[#This Row],[CustomerID]],orders[CustomerID],orders[ShipCountry])</f>
        <v>Venezuela</v>
      </c>
      <c r="I291" t="str">
        <f>_xlfn.XLOOKUP(order_details[[#This Row],[CustomerID]],orders[CustomerID],orders[ShipCity])</f>
        <v>Barquisimeto</v>
      </c>
      <c r="J291">
        <f>_xlfn.XLOOKUP(order_details[[#This Row],[ProductID]],products[ProductID],products[CategoryID])</f>
        <v>8</v>
      </c>
      <c r="K291" t="str">
        <f>_xlfn.XLOOKUP(order_details[[#This Row],[CategoryID]],categories[CategoryID],categories[CategoryName])</f>
        <v>Seafood</v>
      </c>
      <c r="L291" t="str">
        <f>_xlfn.XLOOKUP(order_details[[#This Row],[OrderID]],orders[OrderID],orders[month])</f>
        <v>Dec</v>
      </c>
      <c r="M291">
        <f>_xlfn.XLOOKUP(order_details[[#This Row],[OrderID]],orders[OrderID],orders[month number])</f>
        <v>12</v>
      </c>
      <c r="N291">
        <f>_xlfn.XLOOKUP(order_details[[#This Row],[OrderID]],orders[OrderID],orders[year])</f>
        <v>1994</v>
      </c>
      <c r="P291" s="14" t="str">
        <f>_xlfn.XLOOKUP(order_details[[#This Row],[CustomerID]],orders[CustomerID],orders[ShipCity])</f>
        <v>Barquisimeto</v>
      </c>
      <c r="Q291" s="14" t="str">
        <f>_xlfn.XLOOKUP(order_details[[#This Row],[CustomerID]],orders[CustomerID],orders[ShipCountry])</f>
        <v>Venezuela</v>
      </c>
      <c r="R291" s="14">
        <f>order_details[[#This Row],[UnitPrice]]*order_details[[#This Row],[Quantity]]*(1-order_details[[#This Row],[Discount]])</f>
        <v>595.20000000000005</v>
      </c>
    </row>
    <row r="292" spans="1:18" x14ac:dyDescent="0.3">
      <c r="A292">
        <v>10357</v>
      </c>
      <c r="B292">
        <v>26</v>
      </c>
      <c r="C292">
        <v>24.9</v>
      </c>
      <c r="D292">
        <v>16</v>
      </c>
      <c r="E292">
        <v>0</v>
      </c>
      <c r="F292">
        <f>order_details[[#This Row],[UnitPrice]]*order_details[[#This Row],[Quantity]]*(1-order_details[[#This Row],[Discount]])</f>
        <v>398.4</v>
      </c>
      <c r="G292" t="str">
        <f>_xlfn.XLOOKUP(order_details[[#This Row],[OrderID]],orders[OrderID],orders[CustomerID])</f>
        <v>LILAS</v>
      </c>
      <c r="H292" t="str">
        <f>_xlfn.XLOOKUP(order_details[[#This Row],[CustomerID]],orders[CustomerID],orders[ShipCountry])</f>
        <v>Venezuela</v>
      </c>
      <c r="I292" t="str">
        <f>_xlfn.XLOOKUP(order_details[[#This Row],[CustomerID]],orders[CustomerID],orders[ShipCity])</f>
        <v>Barquisimeto</v>
      </c>
      <c r="J292">
        <f>_xlfn.XLOOKUP(order_details[[#This Row],[ProductID]],products[ProductID],products[CategoryID])</f>
        <v>3</v>
      </c>
      <c r="K292" t="str">
        <f>_xlfn.XLOOKUP(order_details[[#This Row],[CategoryID]],categories[CategoryID],categories[CategoryName])</f>
        <v>Confections</v>
      </c>
      <c r="L292" t="str">
        <f>_xlfn.XLOOKUP(order_details[[#This Row],[OrderID]],orders[OrderID],orders[month])</f>
        <v>Dec</v>
      </c>
      <c r="M292">
        <f>_xlfn.XLOOKUP(order_details[[#This Row],[OrderID]],orders[OrderID],orders[month number])</f>
        <v>12</v>
      </c>
      <c r="N292">
        <f>_xlfn.XLOOKUP(order_details[[#This Row],[OrderID]],orders[OrderID],orders[year])</f>
        <v>1994</v>
      </c>
      <c r="P292" s="13" t="str">
        <f>_xlfn.XLOOKUP(order_details[[#This Row],[CustomerID]],orders[CustomerID],orders[ShipCity])</f>
        <v>Barquisimeto</v>
      </c>
      <c r="Q292" s="13" t="str">
        <f>_xlfn.XLOOKUP(order_details[[#This Row],[CustomerID]],orders[CustomerID],orders[ShipCountry])</f>
        <v>Venezuela</v>
      </c>
      <c r="R292" s="13">
        <f>order_details[[#This Row],[UnitPrice]]*order_details[[#This Row],[Quantity]]*(1-order_details[[#This Row],[Discount]])</f>
        <v>398.4</v>
      </c>
    </row>
    <row r="293" spans="1:18" x14ac:dyDescent="0.3">
      <c r="A293">
        <v>10357</v>
      </c>
      <c r="B293">
        <v>60</v>
      </c>
      <c r="C293">
        <v>27.2</v>
      </c>
      <c r="D293">
        <v>8</v>
      </c>
      <c r="E293">
        <v>0.2</v>
      </c>
      <c r="F293">
        <f>order_details[[#This Row],[UnitPrice]]*order_details[[#This Row],[Quantity]]*(1-order_details[[#This Row],[Discount]])</f>
        <v>174.08</v>
      </c>
      <c r="G293" t="str">
        <f>_xlfn.XLOOKUP(order_details[[#This Row],[OrderID]],orders[OrderID],orders[CustomerID])</f>
        <v>LILAS</v>
      </c>
      <c r="H293" t="str">
        <f>_xlfn.XLOOKUP(order_details[[#This Row],[CustomerID]],orders[CustomerID],orders[ShipCountry])</f>
        <v>Venezuela</v>
      </c>
      <c r="I293" t="str">
        <f>_xlfn.XLOOKUP(order_details[[#This Row],[CustomerID]],orders[CustomerID],orders[ShipCity])</f>
        <v>Barquisimeto</v>
      </c>
      <c r="J293">
        <f>_xlfn.XLOOKUP(order_details[[#This Row],[ProductID]],products[ProductID],products[CategoryID])</f>
        <v>4</v>
      </c>
      <c r="K293" t="str">
        <f>_xlfn.XLOOKUP(order_details[[#This Row],[CategoryID]],categories[CategoryID],categories[CategoryName])</f>
        <v>Dairy Products</v>
      </c>
      <c r="L293" t="str">
        <f>_xlfn.XLOOKUP(order_details[[#This Row],[OrderID]],orders[OrderID],orders[month])</f>
        <v>Dec</v>
      </c>
      <c r="M293">
        <f>_xlfn.XLOOKUP(order_details[[#This Row],[OrderID]],orders[OrderID],orders[month number])</f>
        <v>12</v>
      </c>
      <c r="N293">
        <f>_xlfn.XLOOKUP(order_details[[#This Row],[OrderID]],orders[OrderID],orders[year])</f>
        <v>1994</v>
      </c>
      <c r="P293" s="14" t="str">
        <f>_xlfn.XLOOKUP(order_details[[#This Row],[CustomerID]],orders[CustomerID],orders[ShipCity])</f>
        <v>Barquisimeto</v>
      </c>
      <c r="Q293" s="14" t="str">
        <f>_xlfn.XLOOKUP(order_details[[#This Row],[CustomerID]],orders[CustomerID],orders[ShipCountry])</f>
        <v>Venezuela</v>
      </c>
      <c r="R293" s="14">
        <f>order_details[[#This Row],[UnitPrice]]*order_details[[#This Row],[Quantity]]*(1-order_details[[#This Row],[Discount]])</f>
        <v>174.08</v>
      </c>
    </row>
    <row r="294" spans="1:18" x14ac:dyDescent="0.3">
      <c r="A294">
        <v>10358</v>
      </c>
      <c r="B294">
        <v>24</v>
      </c>
      <c r="C294">
        <v>3.6</v>
      </c>
      <c r="D294">
        <v>10</v>
      </c>
      <c r="E294">
        <v>0.05</v>
      </c>
      <c r="F294">
        <f>order_details[[#This Row],[UnitPrice]]*order_details[[#This Row],[Quantity]]*(1-order_details[[#This Row],[Discount]])</f>
        <v>34.199999999999996</v>
      </c>
      <c r="G294" t="str">
        <f>_xlfn.XLOOKUP(order_details[[#This Row],[OrderID]],orders[OrderID],orders[CustomerID])</f>
        <v>LAMAI</v>
      </c>
      <c r="H294" t="str">
        <f>_xlfn.XLOOKUP(order_details[[#This Row],[CustomerID]],orders[CustomerID],orders[ShipCountry])</f>
        <v>France</v>
      </c>
      <c r="I294" t="str">
        <f>_xlfn.XLOOKUP(order_details[[#This Row],[CustomerID]],orders[CustomerID],orders[ShipCity])</f>
        <v>Toulouse</v>
      </c>
      <c r="J294">
        <f>_xlfn.XLOOKUP(order_details[[#This Row],[ProductID]],products[ProductID],products[CategoryID])</f>
        <v>1</v>
      </c>
      <c r="K294" t="str">
        <f>_xlfn.XLOOKUP(order_details[[#This Row],[CategoryID]],categories[CategoryID],categories[CategoryName])</f>
        <v>Beverages</v>
      </c>
      <c r="L294" t="str">
        <f>_xlfn.XLOOKUP(order_details[[#This Row],[OrderID]],orders[OrderID],orders[month])</f>
        <v>Dec</v>
      </c>
      <c r="M294">
        <f>_xlfn.XLOOKUP(order_details[[#This Row],[OrderID]],orders[OrderID],orders[month number])</f>
        <v>12</v>
      </c>
      <c r="N294">
        <f>_xlfn.XLOOKUP(order_details[[#This Row],[OrderID]],orders[OrderID],orders[year])</f>
        <v>1994</v>
      </c>
      <c r="P294" s="13" t="str">
        <f>_xlfn.XLOOKUP(order_details[[#This Row],[CustomerID]],orders[CustomerID],orders[ShipCity])</f>
        <v>Toulouse</v>
      </c>
      <c r="Q294" s="13" t="str">
        <f>_xlfn.XLOOKUP(order_details[[#This Row],[CustomerID]],orders[CustomerID],orders[ShipCountry])</f>
        <v>France</v>
      </c>
      <c r="R294" s="13">
        <f>order_details[[#This Row],[UnitPrice]]*order_details[[#This Row],[Quantity]]*(1-order_details[[#This Row],[Discount]])</f>
        <v>34.199999999999996</v>
      </c>
    </row>
    <row r="295" spans="1:18" x14ac:dyDescent="0.3">
      <c r="A295">
        <v>10358</v>
      </c>
      <c r="B295">
        <v>34</v>
      </c>
      <c r="C295">
        <v>11.2</v>
      </c>
      <c r="D295">
        <v>10</v>
      </c>
      <c r="E295">
        <v>0.05</v>
      </c>
      <c r="F295">
        <f>order_details[[#This Row],[UnitPrice]]*order_details[[#This Row],[Quantity]]*(1-order_details[[#This Row],[Discount]])</f>
        <v>106.39999999999999</v>
      </c>
      <c r="G295" t="str">
        <f>_xlfn.XLOOKUP(order_details[[#This Row],[OrderID]],orders[OrderID],orders[CustomerID])</f>
        <v>LAMAI</v>
      </c>
      <c r="H295" t="str">
        <f>_xlfn.XLOOKUP(order_details[[#This Row],[CustomerID]],orders[CustomerID],orders[ShipCountry])</f>
        <v>France</v>
      </c>
      <c r="I295" t="str">
        <f>_xlfn.XLOOKUP(order_details[[#This Row],[CustomerID]],orders[CustomerID],orders[ShipCity])</f>
        <v>Toulouse</v>
      </c>
      <c r="J295">
        <f>_xlfn.XLOOKUP(order_details[[#This Row],[ProductID]],products[ProductID],products[CategoryID])</f>
        <v>1</v>
      </c>
      <c r="K295" t="str">
        <f>_xlfn.XLOOKUP(order_details[[#This Row],[CategoryID]],categories[CategoryID],categories[CategoryName])</f>
        <v>Beverages</v>
      </c>
      <c r="L295" t="str">
        <f>_xlfn.XLOOKUP(order_details[[#This Row],[OrderID]],orders[OrderID],orders[month])</f>
        <v>Dec</v>
      </c>
      <c r="M295">
        <f>_xlfn.XLOOKUP(order_details[[#This Row],[OrderID]],orders[OrderID],orders[month number])</f>
        <v>12</v>
      </c>
      <c r="N295">
        <f>_xlfn.XLOOKUP(order_details[[#This Row],[OrderID]],orders[OrderID],orders[year])</f>
        <v>1994</v>
      </c>
      <c r="P295" s="14" t="str">
        <f>_xlfn.XLOOKUP(order_details[[#This Row],[CustomerID]],orders[CustomerID],orders[ShipCity])</f>
        <v>Toulouse</v>
      </c>
      <c r="Q295" s="14" t="str">
        <f>_xlfn.XLOOKUP(order_details[[#This Row],[CustomerID]],orders[CustomerID],orders[ShipCountry])</f>
        <v>France</v>
      </c>
      <c r="R295" s="14">
        <f>order_details[[#This Row],[UnitPrice]]*order_details[[#This Row],[Quantity]]*(1-order_details[[#This Row],[Discount]])</f>
        <v>106.39999999999999</v>
      </c>
    </row>
    <row r="296" spans="1:18" x14ac:dyDescent="0.3">
      <c r="A296">
        <v>10358</v>
      </c>
      <c r="B296">
        <v>36</v>
      </c>
      <c r="C296">
        <v>15.2</v>
      </c>
      <c r="D296">
        <v>20</v>
      </c>
      <c r="E296">
        <v>0.05</v>
      </c>
      <c r="F296">
        <f>order_details[[#This Row],[UnitPrice]]*order_details[[#This Row],[Quantity]]*(1-order_details[[#This Row],[Discount]])</f>
        <v>288.8</v>
      </c>
      <c r="G296" t="str">
        <f>_xlfn.XLOOKUP(order_details[[#This Row],[OrderID]],orders[OrderID],orders[CustomerID])</f>
        <v>LAMAI</v>
      </c>
      <c r="H296" t="str">
        <f>_xlfn.XLOOKUP(order_details[[#This Row],[CustomerID]],orders[CustomerID],orders[ShipCountry])</f>
        <v>France</v>
      </c>
      <c r="I296" t="str">
        <f>_xlfn.XLOOKUP(order_details[[#This Row],[CustomerID]],orders[CustomerID],orders[ShipCity])</f>
        <v>Toulouse</v>
      </c>
      <c r="J296">
        <f>_xlfn.XLOOKUP(order_details[[#This Row],[ProductID]],products[ProductID],products[CategoryID])</f>
        <v>8</v>
      </c>
      <c r="K296" t="str">
        <f>_xlfn.XLOOKUP(order_details[[#This Row],[CategoryID]],categories[CategoryID],categories[CategoryName])</f>
        <v>Seafood</v>
      </c>
      <c r="L296" t="str">
        <f>_xlfn.XLOOKUP(order_details[[#This Row],[OrderID]],orders[OrderID],orders[month])</f>
        <v>Dec</v>
      </c>
      <c r="M296">
        <f>_xlfn.XLOOKUP(order_details[[#This Row],[OrderID]],orders[OrderID],orders[month number])</f>
        <v>12</v>
      </c>
      <c r="N296">
        <f>_xlfn.XLOOKUP(order_details[[#This Row],[OrderID]],orders[OrderID],orders[year])</f>
        <v>1994</v>
      </c>
      <c r="P296" s="13" t="str">
        <f>_xlfn.XLOOKUP(order_details[[#This Row],[CustomerID]],orders[CustomerID],orders[ShipCity])</f>
        <v>Toulouse</v>
      </c>
      <c r="Q296" s="13" t="str">
        <f>_xlfn.XLOOKUP(order_details[[#This Row],[CustomerID]],orders[CustomerID],orders[ShipCountry])</f>
        <v>France</v>
      </c>
      <c r="R296" s="13">
        <f>order_details[[#This Row],[UnitPrice]]*order_details[[#This Row],[Quantity]]*(1-order_details[[#This Row],[Discount]])</f>
        <v>288.8</v>
      </c>
    </row>
    <row r="297" spans="1:18" x14ac:dyDescent="0.3">
      <c r="A297">
        <v>10359</v>
      </c>
      <c r="B297">
        <v>16</v>
      </c>
      <c r="C297">
        <v>13.9</v>
      </c>
      <c r="D297">
        <v>56</v>
      </c>
      <c r="E297">
        <v>0.05</v>
      </c>
      <c r="F297">
        <f>order_details[[#This Row],[UnitPrice]]*order_details[[#This Row],[Quantity]]*(1-order_details[[#This Row],[Discount]])</f>
        <v>739.4799999999999</v>
      </c>
      <c r="G297" t="str">
        <f>_xlfn.XLOOKUP(order_details[[#This Row],[OrderID]],orders[OrderID],orders[CustomerID])</f>
        <v>SEVES</v>
      </c>
      <c r="H297" t="str">
        <f>_xlfn.XLOOKUP(order_details[[#This Row],[CustomerID]],orders[CustomerID],orders[ShipCountry])</f>
        <v>UK</v>
      </c>
      <c r="I297" t="str">
        <f>_xlfn.XLOOKUP(order_details[[#This Row],[CustomerID]],orders[CustomerID],orders[ShipCity])</f>
        <v>London</v>
      </c>
      <c r="J297">
        <f>_xlfn.XLOOKUP(order_details[[#This Row],[ProductID]],products[ProductID],products[CategoryID])</f>
        <v>3</v>
      </c>
      <c r="K297" t="str">
        <f>_xlfn.XLOOKUP(order_details[[#This Row],[CategoryID]],categories[CategoryID],categories[CategoryName])</f>
        <v>Confections</v>
      </c>
      <c r="L297" t="str">
        <f>_xlfn.XLOOKUP(order_details[[#This Row],[OrderID]],orders[OrderID],orders[month])</f>
        <v>Dec</v>
      </c>
      <c r="M297">
        <f>_xlfn.XLOOKUP(order_details[[#This Row],[OrderID]],orders[OrderID],orders[month number])</f>
        <v>12</v>
      </c>
      <c r="N297">
        <f>_xlfn.XLOOKUP(order_details[[#This Row],[OrderID]],orders[OrderID],orders[year])</f>
        <v>1994</v>
      </c>
      <c r="P297" s="14" t="str">
        <f>_xlfn.XLOOKUP(order_details[[#This Row],[CustomerID]],orders[CustomerID],orders[ShipCity])</f>
        <v>London</v>
      </c>
      <c r="Q297" s="14" t="str">
        <f>_xlfn.XLOOKUP(order_details[[#This Row],[CustomerID]],orders[CustomerID],orders[ShipCountry])</f>
        <v>UK</v>
      </c>
      <c r="R297" s="14">
        <f>order_details[[#This Row],[UnitPrice]]*order_details[[#This Row],[Quantity]]*(1-order_details[[#This Row],[Discount]])</f>
        <v>739.4799999999999</v>
      </c>
    </row>
    <row r="298" spans="1:18" x14ac:dyDescent="0.3">
      <c r="A298">
        <v>10359</v>
      </c>
      <c r="B298">
        <v>31</v>
      </c>
      <c r="C298">
        <v>10</v>
      </c>
      <c r="D298">
        <v>70</v>
      </c>
      <c r="E298">
        <v>0.05</v>
      </c>
      <c r="F298">
        <f>order_details[[#This Row],[UnitPrice]]*order_details[[#This Row],[Quantity]]*(1-order_details[[#This Row],[Discount]])</f>
        <v>665</v>
      </c>
      <c r="G298" t="str">
        <f>_xlfn.XLOOKUP(order_details[[#This Row],[OrderID]],orders[OrderID],orders[CustomerID])</f>
        <v>SEVES</v>
      </c>
      <c r="H298" t="str">
        <f>_xlfn.XLOOKUP(order_details[[#This Row],[CustomerID]],orders[CustomerID],orders[ShipCountry])</f>
        <v>UK</v>
      </c>
      <c r="I298" t="str">
        <f>_xlfn.XLOOKUP(order_details[[#This Row],[CustomerID]],orders[CustomerID],orders[ShipCity])</f>
        <v>London</v>
      </c>
      <c r="J298">
        <f>_xlfn.XLOOKUP(order_details[[#This Row],[ProductID]],products[ProductID],products[CategoryID])</f>
        <v>4</v>
      </c>
      <c r="K298" t="str">
        <f>_xlfn.XLOOKUP(order_details[[#This Row],[CategoryID]],categories[CategoryID],categories[CategoryName])</f>
        <v>Dairy Products</v>
      </c>
      <c r="L298" t="str">
        <f>_xlfn.XLOOKUP(order_details[[#This Row],[OrderID]],orders[OrderID],orders[month])</f>
        <v>Dec</v>
      </c>
      <c r="M298">
        <f>_xlfn.XLOOKUP(order_details[[#This Row],[OrderID]],orders[OrderID],orders[month number])</f>
        <v>12</v>
      </c>
      <c r="N298">
        <f>_xlfn.XLOOKUP(order_details[[#This Row],[OrderID]],orders[OrderID],orders[year])</f>
        <v>1994</v>
      </c>
      <c r="P298" s="13" t="str">
        <f>_xlfn.XLOOKUP(order_details[[#This Row],[CustomerID]],orders[CustomerID],orders[ShipCity])</f>
        <v>London</v>
      </c>
      <c r="Q298" s="13" t="str">
        <f>_xlfn.XLOOKUP(order_details[[#This Row],[CustomerID]],orders[CustomerID],orders[ShipCountry])</f>
        <v>UK</v>
      </c>
      <c r="R298" s="13">
        <f>order_details[[#This Row],[UnitPrice]]*order_details[[#This Row],[Quantity]]*(1-order_details[[#This Row],[Discount]])</f>
        <v>665</v>
      </c>
    </row>
    <row r="299" spans="1:18" x14ac:dyDescent="0.3">
      <c r="A299">
        <v>10359</v>
      </c>
      <c r="B299">
        <v>60</v>
      </c>
      <c r="C299">
        <v>27.2</v>
      </c>
      <c r="D299">
        <v>80</v>
      </c>
      <c r="E299">
        <v>0.05</v>
      </c>
      <c r="F299">
        <f>order_details[[#This Row],[UnitPrice]]*order_details[[#This Row],[Quantity]]*(1-order_details[[#This Row],[Discount]])</f>
        <v>2067.1999999999998</v>
      </c>
      <c r="G299" t="str">
        <f>_xlfn.XLOOKUP(order_details[[#This Row],[OrderID]],orders[OrderID],orders[CustomerID])</f>
        <v>SEVES</v>
      </c>
      <c r="H299" t="str">
        <f>_xlfn.XLOOKUP(order_details[[#This Row],[CustomerID]],orders[CustomerID],orders[ShipCountry])</f>
        <v>UK</v>
      </c>
      <c r="I299" t="str">
        <f>_xlfn.XLOOKUP(order_details[[#This Row],[CustomerID]],orders[CustomerID],orders[ShipCity])</f>
        <v>London</v>
      </c>
      <c r="J299">
        <f>_xlfn.XLOOKUP(order_details[[#This Row],[ProductID]],products[ProductID],products[CategoryID])</f>
        <v>4</v>
      </c>
      <c r="K299" t="str">
        <f>_xlfn.XLOOKUP(order_details[[#This Row],[CategoryID]],categories[CategoryID],categories[CategoryName])</f>
        <v>Dairy Products</v>
      </c>
      <c r="L299" t="str">
        <f>_xlfn.XLOOKUP(order_details[[#This Row],[OrderID]],orders[OrderID],orders[month])</f>
        <v>Dec</v>
      </c>
      <c r="M299">
        <f>_xlfn.XLOOKUP(order_details[[#This Row],[OrderID]],orders[OrderID],orders[month number])</f>
        <v>12</v>
      </c>
      <c r="N299">
        <f>_xlfn.XLOOKUP(order_details[[#This Row],[OrderID]],orders[OrderID],orders[year])</f>
        <v>1994</v>
      </c>
      <c r="P299" s="14" t="str">
        <f>_xlfn.XLOOKUP(order_details[[#This Row],[CustomerID]],orders[CustomerID],orders[ShipCity])</f>
        <v>London</v>
      </c>
      <c r="Q299" s="14" t="str">
        <f>_xlfn.XLOOKUP(order_details[[#This Row],[CustomerID]],orders[CustomerID],orders[ShipCountry])</f>
        <v>UK</v>
      </c>
      <c r="R299" s="14">
        <f>order_details[[#This Row],[UnitPrice]]*order_details[[#This Row],[Quantity]]*(1-order_details[[#This Row],[Discount]])</f>
        <v>2067.1999999999998</v>
      </c>
    </row>
    <row r="300" spans="1:18" x14ac:dyDescent="0.3">
      <c r="A300">
        <v>10360</v>
      </c>
      <c r="B300">
        <v>28</v>
      </c>
      <c r="C300">
        <v>36.4</v>
      </c>
      <c r="D300">
        <v>30</v>
      </c>
      <c r="E300">
        <v>0</v>
      </c>
      <c r="F300">
        <f>order_details[[#This Row],[UnitPrice]]*order_details[[#This Row],[Quantity]]*(1-order_details[[#This Row],[Discount]])</f>
        <v>1092</v>
      </c>
      <c r="G300" t="str">
        <f>_xlfn.XLOOKUP(order_details[[#This Row],[OrderID]],orders[OrderID],orders[CustomerID])</f>
        <v>BLONP</v>
      </c>
      <c r="H300" t="str">
        <f>_xlfn.XLOOKUP(order_details[[#This Row],[CustomerID]],orders[CustomerID],orders[ShipCountry])</f>
        <v>France</v>
      </c>
      <c r="I300" t="str">
        <f>_xlfn.XLOOKUP(order_details[[#This Row],[CustomerID]],orders[CustomerID],orders[ShipCity])</f>
        <v>Strasbourg</v>
      </c>
      <c r="J300">
        <f>_xlfn.XLOOKUP(order_details[[#This Row],[ProductID]],products[ProductID],products[CategoryID])</f>
        <v>7</v>
      </c>
      <c r="K300" t="str">
        <f>_xlfn.XLOOKUP(order_details[[#This Row],[CategoryID]],categories[CategoryID],categories[CategoryName])</f>
        <v>Produce</v>
      </c>
      <c r="L300" t="str">
        <f>_xlfn.XLOOKUP(order_details[[#This Row],[OrderID]],orders[OrderID],orders[month])</f>
        <v>Dec</v>
      </c>
      <c r="M300">
        <f>_xlfn.XLOOKUP(order_details[[#This Row],[OrderID]],orders[OrderID],orders[month number])</f>
        <v>12</v>
      </c>
      <c r="N300">
        <f>_xlfn.XLOOKUP(order_details[[#This Row],[OrderID]],orders[OrderID],orders[year])</f>
        <v>1994</v>
      </c>
      <c r="P300" s="13" t="str">
        <f>_xlfn.XLOOKUP(order_details[[#This Row],[CustomerID]],orders[CustomerID],orders[ShipCity])</f>
        <v>Strasbourg</v>
      </c>
      <c r="Q300" s="13" t="str">
        <f>_xlfn.XLOOKUP(order_details[[#This Row],[CustomerID]],orders[CustomerID],orders[ShipCountry])</f>
        <v>France</v>
      </c>
      <c r="R300" s="13">
        <f>order_details[[#This Row],[UnitPrice]]*order_details[[#This Row],[Quantity]]*(1-order_details[[#This Row],[Discount]])</f>
        <v>1092</v>
      </c>
    </row>
    <row r="301" spans="1:18" x14ac:dyDescent="0.3">
      <c r="A301">
        <v>10360</v>
      </c>
      <c r="B301">
        <v>29</v>
      </c>
      <c r="C301">
        <v>99</v>
      </c>
      <c r="D301">
        <v>35</v>
      </c>
      <c r="E301">
        <v>0</v>
      </c>
      <c r="F301">
        <f>order_details[[#This Row],[UnitPrice]]*order_details[[#This Row],[Quantity]]*(1-order_details[[#This Row],[Discount]])</f>
        <v>3465</v>
      </c>
      <c r="G301" t="str">
        <f>_xlfn.XLOOKUP(order_details[[#This Row],[OrderID]],orders[OrderID],orders[CustomerID])</f>
        <v>BLONP</v>
      </c>
      <c r="H301" t="str">
        <f>_xlfn.XLOOKUP(order_details[[#This Row],[CustomerID]],orders[CustomerID],orders[ShipCountry])</f>
        <v>France</v>
      </c>
      <c r="I301" t="str">
        <f>_xlfn.XLOOKUP(order_details[[#This Row],[CustomerID]],orders[CustomerID],orders[ShipCity])</f>
        <v>Strasbourg</v>
      </c>
      <c r="J301">
        <f>_xlfn.XLOOKUP(order_details[[#This Row],[ProductID]],products[ProductID],products[CategoryID])</f>
        <v>6</v>
      </c>
      <c r="K301" t="str">
        <f>_xlfn.XLOOKUP(order_details[[#This Row],[CategoryID]],categories[CategoryID],categories[CategoryName])</f>
        <v>Meat/Poultry</v>
      </c>
      <c r="L301" t="str">
        <f>_xlfn.XLOOKUP(order_details[[#This Row],[OrderID]],orders[OrderID],orders[month])</f>
        <v>Dec</v>
      </c>
      <c r="M301">
        <f>_xlfn.XLOOKUP(order_details[[#This Row],[OrderID]],orders[OrderID],orders[month number])</f>
        <v>12</v>
      </c>
      <c r="N301">
        <f>_xlfn.XLOOKUP(order_details[[#This Row],[OrderID]],orders[OrderID],orders[year])</f>
        <v>1994</v>
      </c>
      <c r="P301" s="14" t="str">
        <f>_xlfn.XLOOKUP(order_details[[#This Row],[CustomerID]],orders[CustomerID],orders[ShipCity])</f>
        <v>Strasbourg</v>
      </c>
      <c r="Q301" s="14" t="str">
        <f>_xlfn.XLOOKUP(order_details[[#This Row],[CustomerID]],orders[CustomerID],orders[ShipCountry])</f>
        <v>France</v>
      </c>
      <c r="R301" s="14">
        <f>order_details[[#This Row],[UnitPrice]]*order_details[[#This Row],[Quantity]]*(1-order_details[[#This Row],[Discount]])</f>
        <v>3465</v>
      </c>
    </row>
    <row r="302" spans="1:18" x14ac:dyDescent="0.3">
      <c r="A302">
        <v>10360</v>
      </c>
      <c r="B302">
        <v>38</v>
      </c>
      <c r="C302">
        <v>210.8</v>
      </c>
      <c r="D302">
        <v>10</v>
      </c>
      <c r="E302">
        <v>0</v>
      </c>
      <c r="F302">
        <f>order_details[[#This Row],[UnitPrice]]*order_details[[#This Row],[Quantity]]*(1-order_details[[#This Row],[Discount]])</f>
        <v>2108</v>
      </c>
      <c r="G302" t="str">
        <f>_xlfn.XLOOKUP(order_details[[#This Row],[OrderID]],orders[OrderID],orders[CustomerID])</f>
        <v>BLONP</v>
      </c>
      <c r="H302" t="str">
        <f>_xlfn.XLOOKUP(order_details[[#This Row],[CustomerID]],orders[CustomerID],orders[ShipCountry])</f>
        <v>France</v>
      </c>
      <c r="I302" t="str">
        <f>_xlfn.XLOOKUP(order_details[[#This Row],[CustomerID]],orders[CustomerID],orders[ShipCity])</f>
        <v>Strasbourg</v>
      </c>
      <c r="J302">
        <f>_xlfn.XLOOKUP(order_details[[#This Row],[ProductID]],products[ProductID],products[CategoryID])</f>
        <v>1</v>
      </c>
      <c r="K302" t="str">
        <f>_xlfn.XLOOKUP(order_details[[#This Row],[CategoryID]],categories[CategoryID],categories[CategoryName])</f>
        <v>Beverages</v>
      </c>
      <c r="L302" t="str">
        <f>_xlfn.XLOOKUP(order_details[[#This Row],[OrderID]],orders[OrderID],orders[month])</f>
        <v>Dec</v>
      </c>
      <c r="M302">
        <f>_xlfn.XLOOKUP(order_details[[#This Row],[OrderID]],orders[OrderID],orders[month number])</f>
        <v>12</v>
      </c>
      <c r="N302">
        <f>_xlfn.XLOOKUP(order_details[[#This Row],[OrderID]],orders[OrderID],orders[year])</f>
        <v>1994</v>
      </c>
      <c r="P302" s="13" t="str">
        <f>_xlfn.XLOOKUP(order_details[[#This Row],[CustomerID]],orders[CustomerID],orders[ShipCity])</f>
        <v>Strasbourg</v>
      </c>
      <c r="Q302" s="13" t="str">
        <f>_xlfn.XLOOKUP(order_details[[#This Row],[CustomerID]],orders[CustomerID],orders[ShipCountry])</f>
        <v>France</v>
      </c>
      <c r="R302" s="13">
        <f>order_details[[#This Row],[UnitPrice]]*order_details[[#This Row],[Quantity]]*(1-order_details[[#This Row],[Discount]])</f>
        <v>2108</v>
      </c>
    </row>
    <row r="303" spans="1:18" x14ac:dyDescent="0.3">
      <c r="A303">
        <v>10360</v>
      </c>
      <c r="B303">
        <v>49</v>
      </c>
      <c r="C303">
        <v>16</v>
      </c>
      <c r="D303">
        <v>35</v>
      </c>
      <c r="E303">
        <v>0</v>
      </c>
      <c r="F303">
        <f>order_details[[#This Row],[UnitPrice]]*order_details[[#This Row],[Quantity]]*(1-order_details[[#This Row],[Discount]])</f>
        <v>560</v>
      </c>
      <c r="G303" t="str">
        <f>_xlfn.XLOOKUP(order_details[[#This Row],[OrderID]],orders[OrderID],orders[CustomerID])</f>
        <v>BLONP</v>
      </c>
      <c r="H303" t="str">
        <f>_xlfn.XLOOKUP(order_details[[#This Row],[CustomerID]],orders[CustomerID],orders[ShipCountry])</f>
        <v>France</v>
      </c>
      <c r="I303" t="str">
        <f>_xlfn.XLOOKUP(order_details[[#This Row],[CustomerID]],orders[CustomerID],orders[ShipCity])</f>
        <v>Strasbourg</v>
      </c>
      <c r="J303">
        <f>_xlfn.XLOOKUP(order_details[[#This Row],[ProductID]],products[ProductID],products[CategoryID])</f>
        <v>3</v>
      </c>
      <c r="K303" t="str">
        <f>_xlfn.XLOOKUP(order_details[[#This Row],[CategoryID]],categories[CategoryID],categories[CategoryName])</f>
        <v>Confections</v>
      </c>
      <c r="L303" t="str">
        <f>_xlfn.XLOOKUP(order_details[[#This Row],[OrderID]],orders[OrderID],orders[month])</f>
        <v>Dec</v>
      </c>
      <c r="M303">
        <f>_xlfn.XLOOKUP(order_details[[#This Row],[OrderID]],orders[OrderID],orders[month number])</f>
        <v>12</v>
      </c>
      <c r="N303">
        <f>_xlfn.XLOOKUP(order_details[[#This Row],[OrderID]],orders[OrderID],orders[year])</f>
        <v>1994</v>
      </c>
      <c r="P303" s="14" t="str">
        <f>_xlfn.XLOOKUP(order_details[[#This Row],[CustomerID]],orders[CustomerID],orders[ShipCity])</f>
        <v>Strasbourg</v>
      </c>
      <c r="Q303" s="14" t="str">
        <f>_xlfn.XLOOKUP(order_details[[#This Row],[CustomerID]],orders[CustomerID],orders[ShipCountry])</f>
        <v>France</v>
      </c>
      <c r="R303" s="14">
        <f>order_details[[#This Row],[UnitPrice]]*order_details[[#This Row],[Quantity]]*(1-order_details[[#This Row],[Discount]])</f>
        <v>560</v>
      </c>
    </row>
    <row r="304" spans="1:18" x14ac:dyDescent="0.3">
      <c r="A304">
        <v>10360</v>
      </c>
      <c r="B304">
        <v>54</v>
      </c>
      <c r="C304">
        <v>5.9</v>
      </c>
      <c r="D304">
        <v>28</v>
      </c>
      <c r="E304">
        <v>0</v>
      </c>
      <c r="F304">
        <f>order_details[[#This Row],[UnitPrice]]*order_details[[#This Row],[Quantity]]*(1-order_details[[#This Row],[Discount]])</f>
        <v>165.20000000000002</v>
      </c>
      <c r="G304" t="str">
        <f>_xlfn.XLOOKUP(order_details[[#This Row],[OrderID]],orders[OrderID],orders[CustomerID])</f>
        <v>BLONP</v>
      </c>
      <c r="H304" t="str">
        <f>_xlfn.XLOOKUP(order_details[[#This Row],[CustomerID]],orders[CustomerID],orders[ShipCountry])</f>
        <v>France</v>
      </c>
      <c r="I304" t="str">
        <f>_xlfn.XLOOKUP(order_details[[#This Row],[CustomerID]],orders[CustomerID],orders[ShipCity])</f>
        <v>Strasbourg</v>
      </c>
      <c r="J304">
        <f>_xlfn.XLOOKUP(order_details[[#This Row],[ProductID]],products[ProductID],products[CategoryID])</f>
        <v>6</v>
      </c>
      <c r="K304" t="str">
        <f>_xlfn.XLOOKUP(order_details[[#This Row],[CategoryID]],categories[CategoryID],categories[CategoryName])</f>
        <v>Meat/Poultry</v>
      </c>
      <c r="L304" t="str">
        <f>_xlfn.XLOOKUP(order_details[[#This Row],[OrderID]],orders[OrderID],orders[month])</f>
        <v>Dec</v>
      </c>
      <c r="M304">
        <f>_xlfn.XLOOKUP(order_details[[#This Row],[OrderID]],orders[OrderID],orders[month number])</f>
        <v>12</v>
      </c>
      <c r="N304">
        <f>_xlfn.XLOOKUP(order_details[[#This Row],[OrderID]],orders[OrderID],orders[year])</f>
        <v>1994</v>
      </c>
      <c r="P304" s="13" t="str">
        <f>_xlfn.XLOOKUP(order_details[[#This Row],[CustomerID]],orders[CustomerID],orders[ShipCity])</f>
        <v>Strasbourg</v>
      </c>
      <c r="Q304" s="13" t="str">
        <f>_xlfn.XLOOKUP(order_details[[#This Row],[CustomerID]],orders[CustomerID],orders[ShipCountry])</f>
        <v>France</v>
      </c>
      <c r="R304" s="13">
        <f>order_details[[#This Row],[UnitPrice]]*order_details[[#This Row],[Quantity]]*(1-order_details[[#This Row],[Discount]])</f>
        <v>165.20000000000002</v>
      </c>
    </row>
    <row r="305" spans="1:18" x14ac:dyDescent="0.3">
      <c r="A305">
        <v>10361</v>
      </c>
      <c r="B305">
        <v>39</v>
      </c>
      <c r="C305">
        <v>14.4</v>
      </c>
      <c r="D305">
        <v>54</v>
      </c>
      <c r="E305">
        <v>0.1</v>
      </c>
      <c r="F305">
        <f>order_details[[#This Row],[UnitPrice]]*order_details[[#This Row],[Quantity]]*(1-order_details[[#This Row],[Discount]])</f>
        <v>699.84</v>
      </c>
      <c r="G305" t="str">
        <f>_xlfn.XLOOKUP(order_details[[#This Row],[OrderID]],orders[OrderID],orders[CustomerID])</f>
        <v>QUICK</v>
      </c>
      <c r="H305" t="str">
        <f>_xlfn.XLOOKUP(order_details[[#This Row],[CustomerID]],orders[CustomerID],orders[ShipCountry])</f>
        <v>Germany</v>
      </c>
      <c r="I305" t="str">
        <f>_xlfn.XLOOKUP(order_details[[#This Row],[CustomerID]],orders[CustomerID],orders[ShipCity])</f>
        <v>Cunewalde</v>
      </c>
      <c r="J305">
        <f>_xlfn.XLOOKUP(order_details[[#This Row],[ProductID]],products[ProductID],products[CategoryID])</f>
        <v>1</v>
      </c>
      <c r="K305" t="str">
        <f>_xlfn.XLOOKUP(order_details[[#This Row],[CategoryID]],categories[CategoryID],categories[CategoryName])</f>
        <v>Beverages</v>
      </c>
      <c r="L305" t="str">
        <f>_xlfn.XLOOKUP(order_details[[#This Row],[OrderID]],orders[OrderID],orders[month])</f>
        <v>Dec</v>
      </c>
      <c r="M305">
        <f>_xlfn.XLOOKUP(order_details[[#This Row],[OrderID]],orders[OrderID],orders[month number])</f>
        <v>12</v>
      </c>
      <c r="N305">
        <f>_xlfn.XLOOKUP(order_details[[#This Row],[OrderID]],orders[OrderID],orders[year])</f>
        <v>1994</v>
      </c>
      <c r="P305" s="14" t="str">
        <f>_xlfn.XLOOKUP(order_details[[#This Row],[CustomerID]],orders[CustomerID],orders[ShipCity])</f>
        <v>Cunewalde</v>
      </c>
      <c r="Q305" s="14" t="str">
        <f>_xlfn.XLOOKUP(order_details[[#This Row],[CustomerID]],orders[CustomerID],orders[ShipCountry])</f>
        <v>Germany</v>
      </c>
      <c r="R305" s="14">
        <f>order_details[[#This Row],[UnitPrice]]*order_details[[#This Row],[Quantity]]*(1-order_details[[#This Row],[Discount]])</f>
        <v>699.84</v>
      </c>
    </row>
    <row r="306" spans="1:18" x14ac:dyDescent="0.3">
      <c r="A306">
        <v>10361</v>
      </c>
      <c r="B306">
        <v>60</v>
      </c>
      <c r="C306">
        <v>27.2</v>
      </c>
      <c r="D306">
        <v>55</v>
      </c>
      <c r="E306">
        <v>0.1</v>
      </c>
      <c r="F306">
        <f>order_details[[#This Row],[UnitPrice]]*order_details[[#This Row],[Quantity]]*(1-order_details[[#This Row],[Discount]])</f>
        <v>1346.4</v>
      </c>
      <c r="G306" t="str">
        <f>_xlfn.XLOOKUP(order_details[[#This Row],[OrderID]],orders[OrderID],orders[CustomerID])</f>
        <v>QUICK</v>
      </c>
      <c r="H306" t="str">
        <f>_xlfn.XLOOKUP(order_details[[#This Row],[CustomerID]],orders[CustomerID],orders[ShipCountry])</f>
        <v>Germany</v>
      </c>
      <c r="I306" t="str">
        <f>_xlfn.XLOOKUP(order_details[[#This Row],[CustomerID]],orders[CustomerID],orders[ShipCity])</f>
        <v>Cunewalde</v>
      </c>
      <c r="J306">
        <f>_xlfn.XLOOKUP(order_details[[#This Row],[ProductID]],products[ProductID],products[CategoryID])</f>
        <v>4</v>
      </c>
      <c r="K306" t="str">
        <f>_xlfn.XLOOKUP(order_details[[#This Row],[CategoryID]],categories[CategoryID],categories[CategoryName])</f>
        <v>Dairy Products</v>
      </c>
      <c r="L306" t="str">
        <f>_xlfn.XLOOKUP(order_details[[#This Row],[OrderID]],orders[OrderID],orders[month])</f>
        <v>Dec</v>
      </c>
      <c r="M306">
        <f>_xlfn.XLOOKUP(order_details[[#This Row],[OrderID]],orders[OrderID],orders[month number])</f>
        <v>12</v>
      </c>
      <c r="N306">
        <f>_xlfn.XLOOKUP(order_details[[#This Row],[OrderID]],orders[OrderID],orders[year])</f>
        <v>1994</v>
      </c>
      <c r="P306" s="13" t="str">
        <f>_xlfn.XLOOKUP(order_details[[#This Row],[CustomerID]],orders[CustomerID],orders[ShipCity])</f>
        <v>Cunewalde</v>
      </c>
      <c r="Q306" s="13" t="str">
        <f>_xlfn.XLOOKUP(order_details[[#This Row],[CustomerID]],orders[CustomerID],orders[ShipCountry])</f>
        <v>Germany</v>
      </c>
      <c r="R306" s="13">
        <f>order_details[[#This Row],[UnitPrice]]*order_details[[#This Row],[Quantity]]*(1-order_details[[#This Row],[Discount]])</f>
        <v>1346.4</v>
      </c>
    </row>
    <row r="307" spans="1:18" x14ac:dyDescent="0.3">
      <c r="A307">
        <v>10362</v>
      </c>
      <c r="B307">
        <v>25</v>
      </c>
      <c r="C307">
        <v>11.2</v>
      </c>
      <c r="D307">
        <v>50</v>
      </c>
      <c r="E307">
        <v>0</v>
      </c>
      <c r="F307">
        <f>order_details[[#This Row],[UnitPrice]]*order_details[[#This Row],[Quantity]]*(1-order_details[[#This Row],[Discount]])</f>
        <v>560</v>
      </c>
      <c r="G307" t="str">
        <f>_xlfn.XLOOKUP(order_details[[#This Row],[OrderID]],orders[OrderID],orders[CustomerID])</f>
        <v>BONAP</v>
      </c>
      <c r="H307" t="str">
        <f>_xlfn.XLOOKUP(order_details[[#This Row],[CustomerID]],orders[CustomerID],orders[ShipCountry])</f>
        <v>France</v>
      </c>
      <c r="I307" t="str">
        <f>_xlfn.XLOOKUP(order_details[[#This Row],[CustomerID]],orders[CustomerID],orders[ShipCity])</f>
        <v>Marseille</v>
      </c>
      <c r="J307">
        <f>_xlfn.XLOOKUP(order_details[[#This Row],[ProductID]],products[ProductID],products[CategoryID])</f>
        <v>3</v>
      </c>
      <c r="K307" t="str">
        <f>_xlfn.XLOOKUP(order_details[[#This Row],[CategoryID]],categories[CategoryID],categories[CategoryName])</f>
        <v>Confections</v>
      </c>
      <c r="L307" t="str">
        <f>_xlfn.XLOOKUP(order_details[[#This Row],[OrderID]],orders[OrderID],orders[month])</f>
        <v>Dec</v>
      </c>
      <c r="M307">
        <f>_xlfn.XLOOKUP(order_details[[#This Row],[OrderID]],orders[OrderID],orders[month number])</f>
        <v>12</v>
      </c>
      <c r="N307">
        <f>_xlfn.XLOOKUP(order_details[[#This Row],[OrderID]],orders[OrderID],orders[year])</f>
        <v>1994</v>
      </c>
      <c r="P307" s="14" t="str">
        <f>_xlfn.XLOOKUP(order_details[[#This Row],[CustomerID]],orders[CustomerID],orders[ShipCity])</f>
        <v>Marseille</v>
      </c>
      <c r="Q307" s="14" t="str">
        <f>_xlfn.XLOOKUP(order_details[[#This Row],[CustomerID]],orders[CustomerID],orders[ShipCountry])</f>
        <v>France</v>
      </c>
      <c r="R307" s="14">
        <f>order_details[[#This Row],[UnitPrice]]*order_details[[#This Row],[Quantity]]*(1-order_details[[#This Row],[Discount]])</f>
        <v>560</v>
      </c>
    </row>
    <row r="308" spans="1:18" x14ac:dyDescent="0.3">
      <c r="A308">
        <v>10362</v>
      </c>
      <c r="B308">
        <v>51</v>
      </c>
      <c r="C308">
        <v>42.4</v>
      </c>
      <c r="D308">
        <v>20</v>
      </c>
      <c r="E308">
        <v>0</v>
      </c>
      <c r="F308">
        <f>order_details[[#This Row],[UnitPrice]]*order_details[[#This Row],[Quantity]]*(1-order_details[[#This Row],[Discount]])</f>
        <v>848</v>
      </c>
      <c r="G308" t="str">
        <f>_xlfn.XLOOKUP(order_details[[#This Row],[OrderID]],orders[OrderID],orders[CustomerID])</f>
        <v>BONAP</v>
      </c>
      <c r="H308" t="str">
        <f>_xlfn.XLOOKUP(order_details[[#This Row],[CustomerID]],orders[CustomerID],orders[ShipCountry])</f>
        <v>France</v>
      </c>
      <c r="I308" t="str">
        <f>_xlfn.XLOOKUP(order_details[[#This Row],[CustomerID]],orders[CustomerID],orders[ShipCity])</f>
        <v>Marseille</v>
      </c>
      <c r="J308">
        <f>_xlfn.XLOOKUP(order_details[[#This Row],[ProductID]],products[ProductID],products[CategoryID])</f>
        <v>7</v>
      </c>
      <c r="K308" t="str">
        <f>_xlfn.XLOOKUP(order_details[[#This Row],[CategoryID]],categories[CategoryID],categories[CategoryName])</f>
        <v>Produce</v>
      </c>
      <c r="L308" t="str">
        <f>_xlfn.XLOOKUP(order_details[[#This Row],[OrderID]],orders[OrderID],orders[month])</f>
        <v>Dec</v>
      </c>
      <c r="M308">
        <f>_xlfn.XLOOKUP(order_details[[#This Row],[OrderID]],orders[OrderID],orders[month number])</f>
        <v>12</v>
      </c>
      <c r="N308">
        <f>_xlfn.XLOOKUP(order_details[[#This Row],[OrderID]],orders[OrderID],orders[year])</f>
        <v>1994</v>
      </c>
      <c r="P308" s="13" t="str">
        <f>_xlfn.XLOOKUP(order_details[[#This Row],[CustomerID]],orders[CustomerID],orders[ShipCity])</f>
        <v>Marseille</v>
      </c>
      <c r="Q308" s="13" t="str">
        <f>_xlfn.XLOOKUP(order_details[[#This Row],[CustomerID]],orders[CustomerID],orders[ShipCountry])</f>
        <v>France</v>
      </c>
      <c r="R308" s="13">
        <f>order_details[[#This Row],[UnitPrice]]*order_details[[#This Row],[Quantity]]*(1-order_details[[#This Row],[Discount]])</f>
        <v>848</v>
      </c>
    </row>
    <row r="309" spans="1:18" x14ac:dyDescent="0.3">
      <c r="A309">
        <v>10362</v>
      </c>
      <c r="B309">
        <v>54</v>
      </c>
      <c r="C309">
        <v>5.9</v>
      </c>
      <c r="D309">
        <v>24</v>
      </c>
      <c r="E309">
        <v>0</v>
      </c>
      <c r="F309">
        <f>order_details[[#This Row],[UnitPrice]]*order_details[[#This Row],[Quantity]]*(1-order_details[[#This Row],[Discount]])</f>
        <v>141.60000000000002</v>
      </c>
      <c r="G309" t="str">
        <f>_xlfn.XLOOKUP(order_details[[#This Row],[OrderID]],orders[OrderID],orders[CustomerID])</f>
        <v>BONAP</v>
      </c>
      <c r="H309" t="str">
        <f>_xlfn.XLOOKUP(order_details[[#This Row],[CustomerID]],orders[CustomerID],orders[ShipCountry])</f>
        <v>France</v>
      </c>
      <c r="I309" t="str">
        <f>_xlfn.XLOOKUP(order_details[[#This Row],[CustomerID]],orders[CustomerID],orders[ShipCity])</f>
        <v>Marseille</v>
      </c>
      <c r="J309">
        <f>_xlfn.XLOOKUP(order_details[[#This Row],[ProductID]],products[ProductID],products[CategoryID])</f>
        <v>6</v>
      </c>
      <c r="K309" t="str">
        <f>_xlfn.XLOOKUP(order_details[[#This Row],[CategoryID]],categories[CategoryID],categories[CategoryName])</f>
        <v>Meat/Poultry</v>
      </c>
      <c r="L309" t="str">
        <f>_xlfn.XLOOKUP(order_details[[#This Row],[OrderID]],orders[OrderID],orders[month])</f>
        <v>Dec</v>
      </c>
      <c r="M309">
        <f>_xlfn.XLOOKUP(order_details[[#This Row],[OrderID]],orders[OrderID],orders[month number])</f>
        <v>12</v>
      </c>
      <c r="N309">
        <f>_xlfn.XLOOKUP(order_details[[#This Row],[OrderID]],orders[OrderID],orders[year])</f>
        <v>1994</v>
      </c>
      <c r="P309" s="14" t="str">
        <f>_xlfn.XLOOKUP(order_details[[#This Row],[CustomerID]],orders[CustomerID],orders[ShipCity])</f>
        <v>Marseille</v>
      </c>
      <c r="Q309" s="14" t="str">
        <f>_xlfn.XLOOKUP(order_details[[#This Row],[CustomerID]],orders[CustomerID],orders[ShipCountry])</f>
        <v>France</v>
      </c>
      <c r="R309" s="14">
        <f>order_details[[#This Row],[UnitPrice]]*order_details[[#This Row],[Quantity]]*(1-order_details[[#This Row],[Discount]])</f>
        <v>141.60000000000002</v>
      </c>
    </row>
    <row r="310" spans="1:18" x14ac:dyDescent="0.3">
      <c r="A310">
        <v>10363</v>
      </c>
      <c r="B310">
        <v>31</v>
      </c>
      <c r="C310">
        <v>10</v>
      </c>
      <c r="D310">
        <v>20</v>
      </c>
      <c r="E310">
        <v>0</v>
      </c>
      <c r="F310">
        <f>order_details[[#This Row],[UnitPrice]]*order_details[[#This Row],[Quantity]]*(1-order_details[[#This Row],[Discount]])</f>
        <v>200</v>
      </c>
      <c r="G310" t="str">
        <f>_xlfn.XLOOKUP(order_details[[#This Row],[OrderID]],orders[OrderID],orders[CustomerID])</f>
        <v>DRACD</v>
      </c>
      <c r="H310" t="str">
        <f>_xlfn.XLOOKUP(order_details[[#This Row],[CustomerID]],orders[CustomerID],orders[ShipCountry])</f>
        <v>Germany</v>
      </c>
      <c r="I310" t="str">
        <f>_xlfn.XLOOKUP(order_details[[#This Row],[CustomerID]],orders[CustomerID],orders[ShipCity])</f>
        <v>Aachen</v>
      </c>
      <c r="J310">
        <f>_xlfn.XLOOKUP(order_details[[#This Row],[ProductID]],products[ProductID],products[CategoryID])</f>
        <v>4</v>
      </c>
      <c r="K310" t="str">
        <f>_xlfn.XLOOKUP(order_details[[#This Row],[CategoryID]],categories[CategoryID],categories[CategoryName])</f>
        <v>Dairy Products</v>
      </c>
      <c r="L310" t="str">
        <f>_xlfn.XLOOKUP(order_details[[#This Row],[OrderID]],orders[OrderID],orders[month])</f>
        <v>Dec</v>
      </c>
      <c r="M310">
        <f>_xlfn.XLOOKUP(order_details[[#This Row],[OrderID]],orders[OrderID],orders[month number])</f>
        <v>12</v>
      </c>
      <c r="N310">
        <f>_xlfn.XLOOKUP(order_details[[#This Row],[OrderID]],orders[OrderID],orders[year])</f>
        <v>1994</v>
      </c>
      <c r="P310" s="13" t="str">
        <f>_xlfn.XLOOKUP(order_details[[#This Row],[CustomerID]],orders[CustomerID],orders[ShipCity])</f>
        <v>Aachen</v>
      </c>
      <c r="Q310" s="13" t="str">
        <f>_xlfn.XLOOKUP(order_details[[#This Row],[CustomerID]],orders[CustomerID],orders[ShipCountry])</f>
        <v>Germany</v>
      </c>
      <c r="R310" s="13">
        <f>order_details[[#This Row],[UnitPrice]]*order_details[[#This Row],[Quantity]]*(1-order_details[[#This Row],[Discount]])</f>
        <v>200</v>
      </c>
    </row>
    <row r="311" spans="1:18" x14ac:dyDescent="0.3">
      <c r="A311">
        <v>10363</v>
      </c>
      <c r="B311">
        <v>75</v>
      </c>
      <c r="C311">
        <v>6.2</v>
      </c>
      <c r="D311">
        <v>12</v>
      </c>
      <c r="E311">
        <v>0</v>
      </c>
      <c r="F311">
        <f>order_details[[#This Row],[UnitPrice]]*order_details[[#This Row],[Quantity]]*(1-order_details[[#This Row],[Discount]])</f>
        <v>74.400000000000006</v>
      </c>
      <c r="G311" t="str">
        <f>_xlfn.XLOOKUP(order_details[[#This Row],[OrderID]],orders[OrderID],orders[CustomerID])</f>
        <v>DRACD</v>
      </c>
      <c r="H311" t="str">
        <f>_xlfn.XLOOKUP(order_details[[#This Row],[CustomerID]],orders[CustomerID],orders[ShipCountry])</f>
        <v>Germany</v>
      </c>
      <c r="I311" t="str">
        <f>_xlfn.XLOOKUP(order_details[[#This Row],[CustomerID]],orders[CustomerID],orders[ShipCity])</f>
        <v>Aachen</v>
      </c>
      <c r="J311">
        <f>_xlfn.XLOOKUP(order_details[[#This Row],[ProductID]],products[ProductID],products[CategoryID])</f>
        <v>1</v>
      </c>
      <c r="K311" t="str">
        <f>_xlfn.XLOOKUP(order_details[[#This Row],[CategoryID]],categories[CategoryID],categories[CategoryName])</f>
        <v>Beverages</v>
      </c>
      <c r="L311" t="str">
        <f>_xlfn.XLOOKUP(order_details[[#This Row],[OrderID]],orders[OrderID],orders[month])</f>
        <v>Dec</v>
      </c>
      <c r="M311">
        <f>_xlfn.XLOOKUP(order_details[[#This Row],[OrderID]],orders[OrderID],orders[month number])</f>
        <v>12</v>
      </c>
      <c r="N311">
        <f>_xlfn.XLOOKUP(order_details[[#This Row],[OrderID]],orders[OrderID],orders[year])</f>
        <v>1994</v>
      </c>
      <c r="P311" s="14" t="str">
        <f>_xlfn.XLOOKUP(order_details[[#This Row],[CustomerID]],orders[CustomerID],orders[ShipCity])</f>
        <v>Aachen</v>
      </c>
      <c r="Q311" s="14" t="str">
        <f>_xlfn.XLOOKUP(order_details[[#This Row],[CustomerID]],orders[CustomerID],orders[ShipCountry])</f>
        <v>Germany</v>
      </c>
      <c r="R311" s="14">
        <f>order_details[[#This Row],[UnitPrice]]*order_details[[#This Row],[Quantity]]*(1-order_details[[#This Row],[Discount]])</f>
        <v>74.400000000000006</v>
      </c>
    </row>
    <row r="312" spans="1:18" x14ac:dyDescent="0.3">
      <c r="A312">
        <v>10363</v>
      </c>
      <c r="B312">
        <v>76</v>
      </c>
      <c r="C312">
        <v>14.4</v>
      </c>
      <c r="D312">
        <v>12</v>
      </c>
      <c r="E312">
        <v>0</v>
      </c>
      <c r="F312">
        <f>order_details[[#This Row],[UnitPrice]]*order_details[[#This Row],[Quantity]]*(1-order_details[[#This Row],[Discount]])</f>
        <v>172.8</v>
      </c>
      <c r="G312" t="str">
        <f>_xlfn.XLOOKUP(order_details[[#This Row],[OrderID]],orders[OrderID],orders[CustomerID])</f>
        <v>DRACD</v>
      </c>
      <c r="H312" t="str">
        <f>_xlfn.XLOOKUP(order_details[[#This Row],[CustomerID]],orders[CustomerID],orders[ShipCountry])</f>
        <v>Germany</v>
      </c>
      <c r="I312" t="str">
        <f>_xlfn.XLOOKUP(order_details[[#This Row],[CustomerID]],orders[CustomerID],orders[ShipCity])</f>
        <v>Aachen</v>
      </c>
      <c r="J312">
        <f>_xlfn.XLOOKUP(order_details[[#This Row],[ProductID]],products[ProductID],products[CategoryID])</f>
        <v>1</v>
      </c>
      <c r="K312" t="str">
        <f>_xlfn.XLOOKUP(order_details[[#This Row],[CategoryID]],categories[CategoryID],categories[CategoryName])</f>
        <v>Beverages</v>
      </c>
      <c r="L312" t="str">
        <f>_xlfn.XLOOKUP(order_details[[#This Row],[OrderID]],orders[OrderID],orders[month])</f>
        <v>Dec</v>
      </c>
      <c r="M312">
        <f>_xlfn.XLOOKUP(order_details[[#This Row],[OrderID]],orders[OrderID],orders[month number])</f>
        <v>12</v>
      </c>
      <c r="N312">
        <f>_xlfn.XLOOKUP(order_details[[#This Row],[OrderID]],orders[OrderID],orders[year])</f>
        <v>1994</v>
      </c>
      <c r="P312" s="13" t="str">
        <f>_xlfn.XLOOKUP(order_details[[#This Row],[CustomerID]],orders[CustomerID],orders[ShipCity])</f>
        <v>Aachen</v>
      </c>
      <c r="Q312" s="13" t="str">
        <f>_xlfn.XLOOKUP(order_details[[#This Row],[CustomerID]],orders[CustomerID],orders[ShipCountry])</f>
        <v>Germany</v>
      </c>
      <c r="R312" s="13">
        <f>order_details[[#This Row],[UnitPrice]]*order_details[[#This Row],[Quantity]]*(1-order_details[[#This Row],[Discount]])</f>
        <v>172.8</v>
      </c>
    </row>
    <row r="313" spans="1:18" x14ac:dyDescent="0.3">
      <c r="A313">
        <v>10364</v>
      </c>
      <c r="B313">
        <v>69</v>
      </c>
      <c r="C313">
        <v>28.8</v>
      </c>
      <c r="D313">
        <v>30</v>
      </c>
      <c r="E313">
        <v>0</v>
      </c>
      <c r="F313">
        <f>order_details[[#This Row],[UnitPrice]]*order_details[[#This Row],[Quantity]]*(1-order_details[[#This Row],[Discount]])</f>
        <v>864</v>
      </c>
      <c r="G313" t="str">
        <f>_xlfn.XLOOKUP(order_details[[#This Row],[OrderID]],orders[OrderID],orders[CustomerID])</f>
        <v>EASTC</v>
      </c>
      <c r="H313" t="str">
        <f>_xlfn.XLOOKUP(order_details[[#This Row],[CustomerID]],orders[CustomerID],orders[ShipCountry])</f>
        <v>UK</v>
      </c>
      <c r="I313" t="str">
        <f>_xlfn.XLOOKUP(order_details[[#This Row],[CustomerID]],orders[CustomerID],orders[ShipCity])</f>
        <v>London</v>
      </c>
      <c r="J313">
        <f>_xlfn.XLOOKUP(order_details[[#This Row],[ProductID]],products[ProductID],products[CategoryID])</f>
        <v>4</v>
      </c>
      <c r="K313" t="str">
        <f>_xlfn.XLOOKUP(order_details[[#This Row],[CategoryID]],categories[CategoryID],categories[CategoryName])</f>
        <v>Dairy Products</v>
      </c>
      <c r="L313" t="str">
        <f>_xlfn.XLOOKUP(order_details[[#This Row],[OrderID]],orders[OrderID],orders[month])</f>
        <v>Dec</v>
      </c>
      <c r="M313">
        <f>_xlfn.XLOOKUP(order_details[[#This Row],[OrderID]],orders[OrderID],orders[month number])</f>
        <v>12</v>
      </c>
      <c r="N313">
        <f>_xlfn.XLOOKUP(order_details[[#This Row],[OrderID]],orders[OrderID],orders[year])</f>
        <v>1994</v>
      </c>
      <c r="P313" s="14" t="str">
        <f>_xlfn.XLOOKUP(order_details[[#This Row],[CustomerID]],orders[CustomerID],orders[ShipCity])</f>
        <v>London</v>
      </c>
      <c r="Q313" s="14" t="str">
        <f>_xlfn.XLOOKUP(order_details[[#This Row],[CustomerID]],orders[CustomerID],orders[ShipCountry])</f>
        <v>UK</v>
      </c>
      <c r="R313" s="14">
        <f>order_details[[#This Row],[UnitPrice]]*order_details[[#This Row],[Quantity]]*(1-order_details[[#This Row],[Discount]])</f>
        <v>864</v>
      </c>
    </row>
    <row r="314" spans="1:18" x14ac:dyDescent="0.3">
      <c r="A314">
        <v>10364</v>
      </c>
      <c r="B314">
        <v>71</v>
      </c>
      <c r="C314">
        <v>17.2</v>
      </c>
      <c r="D314">
        <v>5</v>
      </c>
      <c r="E314">
        <v>0</v>
      </c>
      <c r="F314">
        <f>order_details[[#This Row],[UnitPrice]]*order_details[[#This Row],[Quantity]]*(1-order_details[[#This Row],[Discount]])</f>
        <v>86</v>
      </c>
      <c r="G314" t="str">
        <f>_xlfn.XLOOKUP(order_details[[#This Row],[OrderID]],orders[OrderID],orders[CustomerID])</f>
        <v>EASTC</v>
      </c>
      <c r="H314" t="str">
        <f>_xlfn.XLOOKUP(order_details[[#This Row],[CustomerID]],orders[CustomerID],orders[ShipCountry])</f>
        <v>UK</v>
      </c>
      <c r="I314" t="str">
        <f>_xlfn.XLOOKUP(order_details[[#This Row],[CustomerID]],orders[CustomerID],orders[ShipCity])</f>
        <v>London</v>
      </c>
      <c r="J314">
        <f>_xlfn.XLOOKUP(order_details[[#This Row],[ProductID]],products[ProductID],products[CategoryID])</f>
        <v>4</v>
      </c>
      <c r="K314" t="str">
        <f>_xlfn.XLOOKUP(order_details[[#This Row],[CategoryID]],categories[CategoryID],categories[CategoryName])</f>
        <v>Dairy Products</v>
      </c>
      <c r="L314" t="str">
        <f>_xlfn.XLOOKUP(order_details[[#This Row],[OrderID]],orders[OrderID],orders[month])</f>
        <v>Dec</v>
      </c>
      <c r="M314">
        <f>_xlfn.XLOOKUP(order_details[[#This Row],[OrderID]],orders[OrderID],orders[month number])</f>
        <v>12</v>
      </c>
      <c r="N314">
        <f>_xlfn.XLOOKUP(order_details[[#This Row],[OrderID]],orders[OrderID],orders[year])</f>
        <v>1994</v>
      </c>
      <c r="P314" s="13" t="str">
        <f>_xlfn.XLOOKUP(order_details[[#This Row],[CustomerID]],orders[CustomerID],orders[ShipCity])</f>
        <v>London</v>
      </c>
      <c r="Q314" s="13" t="str">
        <f>_xlfn.XLOOKUP(order_details[[#This Row],[CustomerID]],orders[CustomerID],orders[ShipCountry])</f>
        <v>UK</v>
      </c>
      <c r="R314" s="13">
        <f>order_details[[#This Row],[UnitPrice]]*order_details[[#This Row],[Quantity]]*(1-order_details[[#This Row],[Discount]])</f>
        <v>86</v>
      </c>
    </row>
    <row r="315" spans="1:18" x14ac:dyDescent="0.3">
      <c r="A315">
        <v>10365</v>
      </c>
      <c r="B315">
        <v>11</v>
      </c>
      <c r="C315">
        <v>16.8</v>
      </c>
      <c r="D315">
        <v>24</v>
      </c>
      <c r="E315">
        <v>0</v>
      </c>
      <c r="F315">
        <f>order_details[[#This Row],[UnitPrice]]*order_details[[#This Row],[Quantity]]*(1-order_details[[#This Row],[Discount]])</f>
        <v>403.20000000000005</v>
      </c>
      <c r="G315" t="str">
        <f>_xlfn.XLOOKUP(order_details[[#This Row],[OrderID]],orders[OrderID],orders[CustomerID])</f>
        <v>ANTON</v>
      </c>
      <c r="H315" t="str">
        <f>_xlfn.XLOOKUP(order_details[[#This Row],[CustomerID]],orders[CustomerID],orders[ShipCountry])</f>
        <v>Mexico</v>
      </c>
      <c r="I315" t="str">
        <f>_xlfn.XLOOKUP(order_details[[#This Row],[CustomerID]],orders[CustomerID],orders[ShipCity])</f>
        <v>México D.F.</v>
      </c>
      <c r="J315">
        <f>_xlfn.XLOOKUP(order_details[[#This Row],[ProductID]],products[ProductID],products[CategoryID])</f>
        <v>4</v>
      </c>
      <c r="K315" t="str">
        <f>_xlfn.XLOOKUP(order_details[[#This Row],[CategoryID]],categories[CategoryID],categories[CategoryName])</f>
        <v>Dairy Products</v>
      </c>
      <c r="L315" t="str">
        <f>_xlfn.XLOOKUP(order_details[[#This Row],[OrderID]],orders[OrderID],orders[month])</f>
        <v>Dec</v>
      </c>
      <c r="M315">
        <f>_xlfn.XLOOKUP(order_details[[#This Row],[OrderID]],orders[OrderID],orders[month number])</f>
        <v>12</v>
      </c>
      <c r="N315">
        <f>_xlfn.XLOOKUP(order_details[[#This Row],[OrderID]],orders[OrderID],orders[year])</f>
        <v>1994</v>
      </c>
      <c r="P315" s="14" t="str">
        <f>_xlfn.XLOOKUP(order_details[[#This Row],[CustomerID]],orders[CustomerID],orders[ShipCity])</f>
        <v>México D.F.</v>
      </c>
      <c r="Q315" s="14" t="str">
        <f>_xlfn.XLOOKUP(order_details[[#This Row],[CustomerID]],orders[CustomerID],orders[ShipCountry])</f>
        <v>Mexico</v>
      </c>
      <c r="R315" s="14">
        <f>order_details[[#This Row],[UnitPrice]]*order_details[[#This Row],[Quantity]]*(1-order_details[[#This Row],[Discount]])</f>
        <v>403.20000000000005</v>
      </c>
    </row>
    <row r="316" spans="1:18" x14ac:dyDescent="0.3">
      <c r="A316">
        <v>10366</v>
      </c>
      <c r="B316">
        <v>65</v>
      </c>
      <c r="C316">
        <v>16.8</v>
      </c>
      <c r="D316">
        <v>5</v>
      </c>
      <c r="E316">
        <v>0</v>
      </c>
      <c r="F316">
        <f>order_details[[#This Row],[UnitPrice]]*order_details[[#This Row],[Quantity]]*(1-order_details[[#This Row],[Discount]])</f>
        <v>84</v>
      </c>
      <c r="G316" t="str">
        <f>_xlfn.XLOOKUP(order_details[[#This Row],[OrderID]],orders[OrderID],orders[CustomerID])</f>
        <v>GALED</v>
      </c>
      <c r="H316" t="str">
        <f>_xlfn.XLOOKUP(order_details[[#This Row],[CustomerID]],orders[CustomerID],orders[ShipCountry])</f>
        <v>Spain</v>
      </c>
      <c r="I316" t="str">
        <f>_xlfn.XLOOKUP(order_details[[#This Row],[CustomerID]],orders[CustomerID],orders[ShipCity])</f>
        <v>Barcelona</v>
      </c>
      <c r="J316">
        <f>_xlfn.XLOOKUP(order_details[[#This Row],[ProductID]],products[ProductID],products[CategoryID])</f>
        <v>2</v>
      </c>
      <c r="K316" t="str">
        <f>_xlfn.XLOOKUP(order_details[[#This Row],[CategoryID]],categories[CategoryID],categories[CategoryName])</f>
        <v>Condiments</v>
      </c>
      <c r="L316" t="str">
        <f>_xlfn.XLOOKUP(order_details[[#This Row],[OrderID]],orders[OrderID],orders[month])</f>
        <v>Dec</v>
      </c>
      <c r="M316">
        <f>_xlfn.XLOOKUP(order_details[[#This Row],[OrderID]],orders[OrderID],orders[month number])</f>
        <v>12</v>
      </c>
      <c r="N316">
        <f>_xlfn.XLOOKUP(order_details[[#This Row],[OrderID]],orders[OrderID],orders[year])</f>
        <v>1994</v>
      </c>
      <c r="P316" s="13" t="str">
        <f>_xlfn.XLOOKUP(order_details[[#This Row],[CustomerID]],orders[CustomerID],orders[ShipCity])</f>
        <v>Barcelona</v>
      </c>
      <c r="Q316" s="13" t="str">
        <f>_xlfn.XLOOKUP(order_details[[#This Row],[CustomerID]],orders[CustomerID],orders[ShipCountry])</f>
        <v>Spain</v>
      </c>
      <c r="R316" s="13">
        <f>order_details[[#This Row],[UnitPrice]]*order_details[[#This Row],[Quantity]]*(1-order_details[[#This Row],[Discount]])</f>
        <v>84</v>
      </c>
    </row>
    <row r="317" spans="1:18" x14ac:dyDescent="0.3">
      <c r="A317">
        <v>10366</v>
      </c>
      <c r="B317">
        <v>77</v>
      </c>
      <c r="C317">
        <v>10.4</v>
      </c>
      <c r="D317">
        <v>5</v>
      </c>
      <c r="E317">
        <v>0</v>
      </c>
      <c r="F317">
        <f>order_details[[#This Row],[UnitPrice]]*order_details[[#This Row],[Quantity]]*(1-order_details[[#This Row],[Discount]])</f>
        <v>52</v>
      </c>
      <c r="G317" t="str">
        <f>_xlfn.XLOOKUP(order_details[[#This Row],[OrderID]],orders[OrderID],orders[CustomerID])</f>
        <v>GALED</v>
      </c>
      <c r="H317" t="str">
        <f>_xlfn.XLOOKUP(order_details[[#This Row],[CustomerID]],orders[CustomerID],orders[ShipCountry])</f>
        <v>Spain</v>
      </c>
      <c r="I317" t="str">
        <f>_xlfn.XLOOKUP(order_details[[#This Row],[CustomerID]],orders[CustomerID],orders[ShipCity])</f>
        <v>Barcelona</v>
      </c>
      <c r="J317">
        <f>_xlfn.XLOOKUP(order_details[[#This Row],[ProductID]],products[ProductID],products[CategoryID])</f>
        <v>2</v>
      </c>
      <c r="K317" t="str">
        <f>_xlfn.XLOOKUP(order_details[[#This Row],[CategoryID]],categories[CategoryID],categories[CategoryName])</f>
        <v>Condiments</v>
      </c>
      <c r="L317" t="str">
        <f>_xlfn.XLOOKUP(order_details[[#This Row],[OrderID]],orders[OrderID],orders[month])</f>
        <v>Dec</v>
      </c>
      <c r="M317">
        <f>_xlfn.XLOOKUP(order_details[[#This Row],[OrderID]],orders[OrderID],orders[month number])</f>
        <v>12</v>
      </c>
      <c r="N317">
        <f>_xlfn.XLOOKUP(order_details[[#This Row],[OrderID]],orders[OrderID],orders[year])</f>
        <v>1994</v>
      </c>
      <c r="P317" s="14" t="str">
        <f>_xlfn.XLOOKUP(order_details[[#This Row],[CustomerID]],orders[CustomerID],orders[ShipCity])</f>
        <v>Barcelona</v>
      </c>
      <c r="Q317" s="14" t="str">
        <f>_xlfn.XLOOKUP(order_details[[#This Row],[CustomerID]],orders[CustomerID],orders[ShipCountry])</f>
        <v>Spain</v>
      </c>
      <c r="R317" s="14">
        <f>order_details[[#This Row],[UnitPrice]]*order_details[[#This Row],[Quantity]]*(1-order_details[[#This Row],[Discount]])</f>
        <v>52</v>
      </c>
    </row>
    <row r="318" spans="1:18" x14ac:dyDescent="0.3">
      <c r="A318">
        <v>10367</v>
      </c>
      <c r="B318">
        <v>34</v>
      </c>
      <c r="C318">
        <v>11.2</v>
      </c>
      <c r="D318">
        <v>36</v>
      </c>
      <c r="E318">
        <v>0</v>
      </c>
      <c r="F318">
        <f>order_details[[#This Row],[UnitPrice]]*order_details[[#This Row],[Quantity]]*(1-order_details[[#This Row],[Discount]])</f>
        <v>403.2</v>
      </c>
      <c r="G318" t="str">
        <f>_xlfn.XLOOKUP(order_details[[#This Row],[OrderID]],orders[OrderID],orders[CustomerID])</f>
        <v>VAFFE</v>
      </c>
      <c r="H318" t="str">
        <f>_xlfn.XLOOKUP(order_details[[#This Row],[CustomerID]],orders[CustomerID],orders[ShipCountry])</f>
        <v>Denmark</v>
      </c>
      <c r="I318" t="str">
        <f>_xlfn.XLOOKUP(order_details[[#This Row],[CustomerID]],orders[CustomerID],orders[ShipCity])</f>
        <v>Århus</v>
      </c>
      <c r="J318">
        <f>_xlfn.XLOOKUP(order_details[[#This Row],[ProductID]],products[ProductID],products[CategoryID])</f>
        <v>1</v>
      </c>
      <c r="K318" t="str">
        <f>_xlfn.XLOOKUP(order_details[[#This Row],[CategoryID]],categories[CategoryID],categories[CategoryName])</f>
        <v>Beverages</v>
      </c>
      <c r="L318" t="str">
        <f>_xlfn.XLOOKUP(order_details[[#This Row],[OrderID]],orders[OrderID],orders[month])</f>
        <v>Dec</v>
      </c>
      <c r="M318">
        <f>_xlfn.XLOOKUP(order_details[[#This Row],[OrderID]],orders[OrderID],orders[month number])</f>
        <v>12</v>
      </c>
      <c r="N318">
        <f>_xlfn.XLOOKUP(order_details[[#This Row],[OrderID]],orders[OrderID],orders[year])</f>
        <v>1994</v>
      </c>
      <c r="P318" s="13" t="str">
        <f>_xlfn.XLOOKUP(order_details[[#This Row],[CustomerID]],orders[CustomerID],orders[ShipCity])</f>
        <v>Århus</v>
      </c>
      <c r="Q318" s="13" t="str">
        <f>_xlfn.XLOOKUP(order_details[[#This Row],[CustomerID]],orders[CustomerID],orders[ShipCountry])</f>
        <v>Denmark</v>
      </c>
      <c r="R318" s="13">
        <f>order_details[[#This Row],[UnitPrice]]*order_details[[#This Row],[Quantity]]*(1-order_details[[#This Row],[Discount]])</f>
        <v>403.2</v>
      </c>
    </row>
    <row r="319" spans="1:18" x14ac:dyDescent="0.3">
      <c r="A319">
        <v>10367</v>
      </c>
      <c r="B319">
        <v>54</v>
      </c>
      <c r="C319">
        <v>5.9</v>
      </c>
      <c r="D319">
        <v>18</v>
      </c>
      <c r="E319">
        <v>0</v>
      </c>
      <c r="F319">
        <f>order_details[[#This Row],[UnitPrice]]*order_details[[#This Row],[Quantity]]*(1-order_details[[#This Row],[Discount]])</f>
        <v>106.2</v>
      </c>
      <c r="G319" t="str">
        <f>_xlfn.XLOOKUP(order_details[[#This Row],[OrderID]],orders[OrderID],orders[CustomerID])</f>
        <v>VAFFE</v>
      </c>
      <c r="H319" t="str">
        <f>_xlfn.XLOOKUP(order_details[[#This Row],[CustomerID]],orders[CustomerID],orders[ShipCountry])</f>
        <v>Denmark</v>
      </c>
      <c r="I319" t="str">
        <f>_xlfn.XLOOKUP(order_details[[#This Row],[CustomerID]],orders[CustomerID],orders[ShipCity])</f>
        <v>Århus</v>
      </c>
      <c r="J319">
        <f>_xlfn.XLOOKUP(order_details[[#This Row],[ProductID]],products[ProductID],products[CategoryID])</f>
        <v>6</v>
      </c>
      <c r="K319" t="str">
        <f>_xlfn.XLOOKUP(order_details[[#This Row],[CategoryID]],categories[CategoryID],categories[CategoryName])</f>
        <v>Meat/Poultry</v>
      </c>
      <c r="L319" t="str">
        <f>_xlfn.XLOOKUP(order_details[[#This Row],[OrderID]],orders[OrderID],orders[month])</f>
        <v>Dec</v>
      </c>
      <c r="M319">
        <f>_xlfn.XLOOKUP(order_details[[#This Row],[OrderID]],orders[OrderID],orders[month number])</f>
        <v>12</v>
      </c>
      <c r="N319">
        <f>_xlfn.XLOOKUP(order_details[[#This Row],[OrderID]],orders[OrderID],orders[year])</f>
        <v>1994</v>
      </c>
      <c r="P319" s="14" t="str">
        <f>_xlfn.XLOOKUP(order_details[[#This Row],[CustomerID]],orders[CustomerID],orders[ShipCity])</f>
        <v>Århus</v>
      </c>
      <c r="Q319" s="14" t="str">
        <f>_xlfn.XLOOKUP(order_details[[#This Row],[CustomerID]],orders[CustomerID],orders[ShipCountry])</f>
        <v>Denmark</v>
      </c>
      <c r="R319" s="14">
        <f>order_details[[#This Row],[UnitPrice]]*order_details[[#This Row],[Quantity]]*(1-order_details[[#This Row],[Discount]])</f>
        <v>106.2</v>
      </c>
    </row>
    <row r="320" spans="1:18" x14ac:dyDescent="0.3">
      <c r="A320">
        <v>10367</v>
      </c>
      <c r="B320">
        <v>65</v>
      </c>
      <c r="C320">
        <v>16.8</v>
      </c>
      <c r="D320">
        <v>15</v>
      </c>
      <c r="E320">
        <v>0</v>
      </c>
      <c r="F320">
        <f>order_details[[#This Row],[UnitPrice]]*order_details[[#This Row],[Quantity]]*(1-order_details[[#This Row],[Discount]])</f>
        <v>252</v>
      </c>
      <c r="G320" t="str">
        <f>_xlfn.XLOOKUP(order_details[[#This Row],[OrderID]],orders[OrderID],orders[CustomerID])</f>
        <v>VAFFE</v>
      </c>
      <c r="H320" t="str">
        <f>_xlfn.XLOOKUP(order_details[[#This Row],[CustomerID]],orders[CustomerID],orders[ShipCountry])</f>
        <v>Denmark</v>
      </c>
      <c r="I320" t="str">
        <f>_xlfn.XLOOKUP(order_details[[#This Row],[CustomerID]],orders[CustomerID],orders[ShipCity])</f>
        <v>Århus</v>
      </c>
      <c r="J320">
        <f>_xlfn.XLOOKUP(order_details[[#This Row],[ProductID]],products[ProductID],products[CategoryID])</f>
        <v>2</v>
      </c>
      <c r="K320" t="str">
        <f>_xlfn.XLOOKUP(order_details[[#This Row],[CategoryID]],categories[CategoryID],categories[CategoryName])</f>
        <v>Condiments</v>
      </c>
      <c r="L320" t="str">
        <f>_xlfn.XLOOKUP(order_details[[#This Row],[OrderID]],orders[OrderID],orders[month])</f>
        <v>Dec</v>
      </c>
      <c r="M320">
        <f>_xlfn.XLOOKUP(order_details[[#This Row],[OrderID]],orders[OrderID],orders[month number])</f>
        <v>12</v>
      </c>
      <c r="N320">
        <f>_xlfn.XLOOKUP(order_details[[#This Row],[OrderID]],orders[OrderID],orders[year])</f>
        <v>1994</v>
      </c>
      <c r="P320" s="13" t="str">
        <f>_xlfn.XLOOKUP(order_details[[#This Row],[CustomerID]],orders[CustomerID],orders[ShipCity])</f>
        <v>Århus</v>
      </c>
      <c r="Q320" s="13" t="str">
        <f>_xlfn.XLOOKUP(order_details[[#This Row],[CustomerID]],orders[CustomerID],orders[ShipCountry])</f>
        <v>Denmark</v>
      </c>
      <c r="R320" s="13">
        <f>order_details[[#This Row],[UnitPrice]]*order_details[[#This Row],[Quantity]]*(1-order_details[[#This Row],[Discount]])</f>
        <v>252</v>
      </c>
    </row>
    <row r="321" spans="1:18" x14ac:dyDescent="0.3">
      <c r="A321">
        <v>10367</v>
      </c>
      <c r="B321">
        <v>77</v>
      </c>
      <c r="C321">
        <v>10.4</v>
      </c>
      <c r="D321">
        <v>7</v>
      </c>
      <c r="E321">
        <v>0</v>
      </c>
      <c r="F321">
        <f>order_details[[#This Row],[UnitPrice]]*order_details[[#This Row],[Quantity]]*(1-order_details[[#This Row],[Discount]])</f>
        <v>72.8</v>
      </c>
      <c r="G321" t="str">
        <f>_xlfn.XLOOKUP(order_details[[#This Row],[OrderID]],orders[OrderID],orders[CustomerID])</f>
        <v>VAFFE</v>
      </c>
      <c r="H321" t="str">
        <f>_xlfn.XLOOKUP(order_details[[#This Row],[CustomerID]],orders[CustomerID],orders[ShipCountry])</f>
        <v>Denmark</v>
      </c>
      <c r="I321" t="str">
        <f>_xlfn.XLOOKUP(order_details[[#This Row],[CustomerID]],orders[CustomerID],orders[ShipCity])</f>
        <v>Århus</v>
      </c>
      <c r="J321">
        <f>_xlfn.XLOOKUP(order_details[[#This Row],[ProductID]],products[ProductID],products[CategoryID])</f>
        <v>2</v>
      </c>
      <c r="K321" t="str">
        <f>_xlfn.XLOOKUP(order_details[[#This Row],[CategoryID]],categories[CategoryID],categories[CategoryName])</f>
        <v>Condiments</v>
      </c>
      <c r="L321" t="str">
        <f>_xlfn.XLOOKUP(order_details[[#This Row],[OrderID]],orders[OrderID],orders[month])</f>
        <v>Dec</v>
      </c>
      <c r="M321">
        <f>_xlfn.XLOOKUP(order_details[[#This Row],[OrderID]],orders[OrderID],orders[month number])</f>
        <v>12</v>
      </c>
      <c r="N321">
        <f>_xlfn.XLOOKUP(order_details[[#This Row],[OrderID]],orders[OrderID],orders[year])</f>
        <v>1994</v>
      </c>
      <c r="P321" s="14" t="str">
        <f>_xlfn.XLOOKUP(order_details[[#This Row],[CustomerID]],orders[CustomerID],orders[ShipCity])</f>
        <v>Århus</v>
      </c>
      <c r="Q321" s="14" t="str">
        <f>_xlfn.XLOOKUP(order_details[[#This Row],[CustomerID]],orders[CustomerID],orders[ShipCountry])</f>
        <v>Denmark</v>
      </c>
      <c r="R321" s="14">
        <f>order_details[[#This Row],[UnitPrice]]*order_details[[#This Row],[Quantity]]*(1-order_details[[#This Row],[Discount]])</f>
        <v>72.8</v>
      </c>
    </row>
    <row r="322" spans="1:18" x14ac:dyDescent="0.3">
      <c r="A322">
        <v>10368</v>
      </c>
      <c r="B322">
        <v>21</v>
      </c>
      <c r="C322">
        <v>8</v>
      </c>
      <c r="D322">
        <v>5</v>
      </c>
      <c r="E322">
        <v>0.1</v>
      </c>
      <c r="F322">
        <f>order_details[[#This Row],[UnitPrice]]*order_details[[#This Row],[Quantity]]*(1-order_details[[#This Row],[Discount]])</f>
        <v>36</v>
      </c>
      <c r="G322" t="str">
        <f>_xlfn.XLOOKUP(order_details[[#This Row],[OrderID]],orders[OrderID],orders[CustomerID])</f>
        <v>ERNSH</v>
      </c>
      <c r="H322" t="str">
        <f>_xlfn.XLOOKUP(order_details[[#This Row],[CustomerID]],orders[CustomerID],orders[ShipCountry])</f>
        <v>Austria</v>
      </c>
      <c r="I322" t="str">
        <f>_xlfn.XLOOKUP(order_details[[#This Row],[CustomerID]],orders[CustomerID],orders[ShipCity])</f>
        <v>Graz</v>
      </c>
      <c r="J322">
        <f>_xlfn.XLOOKUP(order_details[[#This Row],[ProductID]],products[ProductID],products[CategoryID])</f>
        <v>3</v>
      </c>
      <c r="K322" t="str">
        <f>_xlfn.XLOOKUP(order_details[[#This Row],[CategoryID]],categories[CategoryID],categories[CategoryName])</f>
        <v>Confections</v>
      </c>
      <c r="L322" t="str">
        <f>_xlfn.XLOOKUP(order_details[[#This Row],[OrderID]],orders[OrderID],orders[month])</f>
        <v>Dec</v>
      </c>
      <c r="M322">
        <f>_xlfn.XLOOKUP(order_details[[#This Row],[OrderID]],orders[OrderID],orders[month number])</f>
        <v>12</v>
      </c>
      <c r="N322">
        <f>_xlfn.XLOOKUP(order_details[[#This Row],[OrderID]],orders[OrderID],orders[year])</f>
        <v>1994</v>
      </c>
      <c r="P322" s="13" t="str">
        <f>_xlfn.XLOOKUP(order_details[[#This Row],[CustomerID]],orders[CustomerID],orders[ShipCity])</f>
        <v>Graz</v>
      </c>
      <c r="Q322" s="13" t="str">
        <f>_xlfn.XLOOKUP(order_details[[#This Row],[CustomerID]],orders[CustomerID],orders[ShipCountry])</f>
        <v>Austria</v>
      </c>
      <c r="R322" s="13">
        <f>order_details[[#This Row],[UnitPrice]]*order_details[[#This Row],[Quantity]]*(1-order_details[[#This Row],[Discount]])</f>
        <v>36</v>
      </c>
    </row>
    <row r="323" spans="1:18" x14ac:dyDescent="0.3">
      <c r="A323">
        <v>10368</v>
      </c>
      <c r="B323">
        <v>28</v>
      </c>
      <c r="C323">
        <v>36.4</v>
      </c>
      <c r="D323">
        <v>13</v>
      </c>
      <c r="E323">
        <v>0.1</v>
      </c>
      <c r="F323">
        <f>order_details[[#This Row],[UnitPrice]]*order_details[[#This Row],[Quantity]]*(1-order_details[[#This Row],[Discount]])</f>
        <v>425.88</v>
      </c>
      <c r="G323" t="str">
        <f>_xlfn.XLOOKUP(order_details[[#This Row],[OrderID]],orders[OrderID],orders[CustomerID])</f>
        <v>ERNSH</v>
      </c>
      <c r="H323" t="str">
        <f>_xlfn.XLOOKUP(order_details[[#This Row],[CustomerID]],orders[CustomerID],orders[ShipCountry])</f>
        <v>Austria</v>
      </c>
      <c r="I323" t="str">
        <f>_xlfn.XLOOKUP(order_details[[#This Row],[CustomerID]],orders[CustomerID],orders[ShipCity])</f>
        <v>Graz</v>
      </c>
      <c r="J323">
        <f>_xlfn.XLOOKUP(order_details[[#This Row],[ProductID]],products[ProductID],products[CategoryID])</f>
        <v>7</v>
      </c>
      <c r="K323" t="str">
        <f>_xlfn.XLOOKUP(order_details[[#This Row],[CategoryID]],categories[CategoryID],categories[CategoryName])</f>
        <v>Produce</v>
      </c>
      <c r="L323" t="str">
        <f>_xlfn.XLOOKUP(order_details[[#This Row],[OrderID]],orders[OrderID],orders[month])</f>
        <v>Dec</v>
      </c>
      <c r="M323">
        <f>_xlfn.XLOOKUP(order_details[[#This Row],[OrderID]],orders[OrderID],orders[month number])</f>
        <v>12</v>
      </c>
      <c r="N323">
        <f>_xlfn.XLOOKUP(order_details[[#This Row],[OrderID]],orders[OrderID],orders[year])</f>
        <v>1994</v>
      </c>
      <c r="P323" s="14" t="str">
        <f>_xlfn.XLOOKUP(order_details[[#This Row],[CustomerID]],orders[CustomerID],orders[ShipCity])</f>
        <v>Graz</v>
      </c>
      <c r="Q323" s="14" t="str">
        <f>_xlfn.XLOOKUP(order_details[[#This Row],[CustomerID]],orders[CustomerID],orders[ShipCountry])</f>
        <v>Austria</v>
      </c>
      <c r="R323" s="14">
        <f>order_details[[#This Row],[UnitPrice]]*order_details[[#This Row],[Quantity]]*(1-order_details[[#This Row],[Discount]])</f>
        <v>425.88</v>
      </c>
    </row>
    <row r="324" spans="1:18" x14ac:dyDescent="0.3">
      <c r="A324">
        <v>10368</v>
      </c>
      <c r="B324">
        <v>57</v>
      </c>
      <c r="C324">
        <v>15.6</v>
      </c>
      <c r="D324">
        <v>25</v>
      </c>
      <c r="E324">
        <v>0</v>
      </c>
      <c r="F324">
        <f>order_details[[#This Row],[UnitPrice]]*order_details[[#This Row],[Quantity]]*(1-order_details[[#This Row],[Discount]])</f>
        <v>390</v>
      </c>
      <c r="G324" t="str">
        <f>_xlfn.XLOOKUP(order_details[[#This Row],[OrderID]],orders[OrderID],orders[CustomerID])</f>
        <v>ERNSH</v>
      </c>
      <c r="H324" t="str">
        <f>_xlfn.XLOOKUP(order_details[[#This Row],[CustomerID]],orders[CustomerID],orders[ShipCountry])</f>
        <v>Austria</v>
      </c>
      <c r="I324" t="str">
        <f>_xlfn.XLOOKUP(order_details[[#This Row],[CustomerID]],orders[CustomerID],orders[ShipCity])</f>
        <v>Graz</v>
      </c>
      <c r="J324">
        <f>_xlfn.XLOOKUP(order_details[[#This Row],[ProductID]],products[ProductID],products[CategoryID])</f>
        <v>5</v>
      </c>
      <c r="K324" t="str">
        <f>_xlfn.XLOOKUP(order_details[[#This Row],[CategoryID]],categories[CategoryID],categories[CategoryName])</f>
        <v>Grains/Cereals</v>
      </c>
      <c r="L324" t="str">
        <f>_xlfn.XLOOKUP(order_details[[#This Row],[OrderID]],orders[OrderID],orders[month])</f>
        <v>Dec</v>
      </c>
      <c r="M324">
        <f>_xlfn.XLOOKUP(order_details[[#This Row],[OrderID]],orders[OrderID],orders[month number])</f>
        <v>12</v>
      </c>
      <c r="N324">
        <f>_xlfn.XLOOKUP(order_details[[#This Row],[OrderID]],orders[OrderID],orders[year])</f>
        <v>1994</v>
      </c>
      <c r="P324" s="13" t="str">
        <f>_xlfn.XLOOKUP(order_details[[#This Row],[CustomerID]],orders[CustomerID],orders[ShipCity])</f>
        <v>Graz</v>
      </c>
      <c r="Q324" s="13" t="str">
        <f>_xlfn.XLOOKUP(order_details[[#This Row],[CustomerID]],orders[CustomerID],orders[ShipCountry])</f>
        <v>Austria</v>
      </c>
      <c r="R324" s="13">
        <f>order_details[[#This Row],[UnitPrice]]*order_details[[#This Row],[Quantity]]*(1-order_details[[#This Row],[Discount]])</f>
        <v>390</v>
      </c>
    </row>
    <row r="325" spans="1:18" x14ac:dyDescent="0.3">
      <c r="A325">
        <v>10368</v>
      </c>
      <c r="B325">
        <v>64</v>
      </c>
      <c r="C325">
        <v>26.6</v>
      </c>
      <c r="D325">
        <v>35</v>
      </c>
      <c r="E325">
        <v>0.1</v>
      </c>
      <c r="F325">
        <f>order_details[[#This Row],[UnitPrice]]*order_details[[#This Row],[Quantity]]*(1-order_details[[#This Row],[Discount]])</f>
        <v>837.9</v>
      </c>
      <c r="G325" t="str">
        <f>_xlfn.XLOOKUP(order_details[[#This Row],[OrderID]],orders[OrderID],orders[CustomerID])</f>
        <v>ERNSH</v>
      </c>
      <c r="H325" t="str">
        <f>_xlfn.XLOOKUP(order_details[[#This Row],[CustomerID]],orders[CustomerID],orders[ShipCountry])</f>
        <v>Austria</v>
      </c>
      <c r="I325" t="str">
        <f>_xlfn.XLOOKUP(order_details[[#This Row],[CustomerID]],orders[CustomerID],orders[ShipCity])</f>
        <v>Graz</v>
      </c>
      <c r="J325">
        <f>_xlfn.XLOOKUP(order_details[[#This Row],[ProductID]],products[ProductID],products[CategoryID])</f>
        <v>5</v>
      </c>
      <c r="K325" t="str">
        <f>_xlfn.XLOOKUP(order_details[[#This Row],[CategoryID]],categories[CategoryID],categories[CategoryName])</f>
        <v>Grains/Cereals</v>
      </c>
      <c r="L325" t="str">
        <f>_xlfn.XLOOKUP(order_details[[#This Row],[OrderID]],orders[OrderID],orders[month])</f>
        <v>Dec</v>
      </c>
      <c r="M325">
        <f>_xlfn.XLOOKUP(order_details[[#This Row],[OrderID]],orders[OrderID],orders[month number])</f>
        <v>12</v>
      </c>
      <c r="N325">
        <f>_xlfn.XLOOKUP(order_details[[#This Row],[OrderID]],orders[OrderID],orders[year])</f>
        <v>1994</v>
      </c>
      <c r="P325" s="14" t="str">
        <f>_xlfn.XLOOKUP(order_details[[#This Row],[CustomerID]],orders[CustomerID],orders[ShipCity])</f>
        <v>Graz</v>
      </c>
      <c r="Q325" s="14" t="str">
        <f>_xlfn.XLOOKUP(order_details[[#This Row],[CustomerID]],orders[CustomerID],orders[ShipCountry])</f>
        <v>Austria</v>
      </c>
      <c r="R325" s="14">
        <f>order_details[[#This Row],[UnitPrice]]*order_details[[#This Row],[Quantity]]*(1-order_details[[#This Row],[Discount]])</f>
        <v>837.9</v>
      </c>
    </row>
    <row r="326" spans="1:18" x14ac:dyDescent="0.3">
      <c r="A326">
        <v>10369</v>
      </c>
      <c r="B326">
        <v>29</v>
      </c>
      <c r="C326">
        <v>99</v>
      </c>
      <c r="D326">
        <v>20</v>
      </c>
      <c r="E326">
        <v>0</v>
      </c>
      <c r="F326">
        <f>order_details[[#This Row],[UnitPrice]]*order_details[[#This Row],[Quantity]]*(1-order_details[[#This Row],[Discount]])</f>
        <v>1980</v>
      </c>
      <c r="G326" t="str">
        <f>_xlfn.XLOOKUP(order_details[[#This Row],[OrderID]],orders[OrderID],orders[CustomerID])</f>
        <v>SPLIR</v>
      </c>
      <c r="H326" t="str">
        <f>_xlfn.XLOOKUP(order_details[[#This Row],[CustomerID]],orders[CustomerID],orders[ShipCountry])</f>
        <v>USA</v>
      </c>
      <c r="I326" t="str">
        <f>_xlfn.XLOOKUP(order_details[[#This Row],[CustomerID]],orders[CustomerID],orders[ShipCity])</f>
        <v>Lander</v>
      </c>
      <c r="J326">
        <f>_xlfn.XLOOKUP(order_details[[#This Row],[ProductID]],products[ProductID],products[CategoryID])</f>
        <v>6</v>
      </c>
      <c r="K326" t="str">
        <f>_xlfn.XLOOKUP(order_details[[#This Row],[CategoryID]],categories[CategoryID],categories[CategoryName])</f>
        <v>Meat/Poultry</v>
      </c>
      <c r="L326" t="str">
        <f>_xlfn.XLOOKUP(order_details[[#This Row],[OrderID]],orders[OrderID],orders[month])</f>
        <v>Jan</v>
      </c>
      <c r="M326">
        <f>_xlfn.XLOOKUP(order_details[[#This Row],[OrderID]],orders[OrderID],orders[month number])</f>
        <v>1</v>
      </c>
      <c r="N326">
        <f>_xlfn.XLOOKUP(order_details[[#This Row],[OrderID]],orders[OrderID],orders[year])</f>
        <v>1995</v>
      </c>
      <c r="P326" s="13" t="str">
        <f>_xlfn.XLOOKUP(order_details[[#This Row],[CustomerID]],orders[CustomerID],orders[ShipCity])</f>
        <v>Lander</v>
      </c>
      <c r="Q326" s="13" t="str">
        <f>_xlfn.XLOOKUP(order_details[[#This Row],[CustomerID]],orders[CustomerID],orders[ShipCountry])</f>
        <v>USA</v>
      </c>
      <c r="R326" s="13">
        <f>order_details[[#This Row],[UnitPrice]]*order_details[[#This Row],[Quantity]]*(1-order_details[[#This Row],[Discount]])</f>
        <v>1980</v>
      </c>
    </row>
    <row r="327" spans="1:18" x14ac:dyDescent="0.3">
      <c r="A327">
        <v>10369</v>
      </c>
      <c r="B327">
        <v>56</v>
      </c>
      <c r="C327">
        <v>30.4</v>
      </c>
      <c r="D327">
        <v>18</v>
      </c>
      <c r="E327">
        <v>0.25</v>
      </c>
      <c r="F327">
        <f>order_details[[#This Row],[UnitPrice]]*order_details[[#This Row],[Quantity]]*(1-order_details[[#This Row],[Discount]])</f>
        <v>410.4</v>
      </c>
      <c r="G327" t="str">
        <f>_xlfn.XLOOKUP(order_details[[#This Row],[OrderID]],orders[OrderID],orders[CustomerID])</f>
        <v>SPLIR</v>
      </c>
      <c r="H327" t="str">
        <f>_xlfn.XLOOKUP(order_details[[#This Row],[CustomerID]],orders[CustomerID],orders[ShipCountry])</f>
        <v>USA</v>
      </c>
      <c r="I327" t="str">
        <f>_xlfn.XLOOKUP(order_details[[#This Row],[CustomerID]],orders[CustomerID],orders[ShipCity])</f>
        <v>Lander</v>
      </c>
      <c r="J327">
        <f>_xlfn.XLOOKUP(order_details[[#This Row],[ProductID]],products[ProductID],products[CategoryID])</f>
        <v>5</v>
      </c>
      <c r="K327" t="str">
        <f>_xlfn.XLOOKUP(order_details[[#This Row],[CategoryID]],categories[CategoryID],categories[CategoryName])</f>
        <v>Grains/Cereals</v>
      </c>
      <c r="L327" t="str">
        <f>_xlfn.XLOOKUP(order_details[[#This Row],[OrderID]],orders[OrderID],orders[month])</f>
        <v>Jan</v>
      </c>
      <c r="M327">
        <f>_xlfn.XLOOKUP(order_details[[#This Row],[OrderID]],orders[OrderID],orders[month number])</f>
        <v>1</v>
      </c>
      <c r="N327">
        <f>_xlfn.XLOOKUP(order_details[[#This Row],[OrderID]],orders[OrderID],orders[year])</f>
        <v>1995</v>
      </c>
      <c r="P327" s="14" t="str">
        <f>_xlfn.XLOOKUP(order_details[[#This Row],[CustomerID]],orders[CustomerID],orders[ShipCity])</f>
        <v>Lander</v>
      </c>
      <c r="Q327" s="14" t="str">
        <f>_xlfn.XLOOKUP(order_details[[#This Row],[CustomerID]],orders[CustomerID],orders[ShipCountry])</f>
        <v>USA</v>
      </c>
      <c r="R327" s="14">
        <f>order_details[[#This Row],[UnitPrice]]*order_details[[#This Row],[Quantity]]*(1-order_details[[#This Row],[Discount]])</f>
        <v>410.4</v>
      </c>
    </row>
    <row r="328" spans="1:18" x14ac:dyDescent="0.3">
      <c r="A328">
        <v>10370</v>
      </c>
      <c r="B328">
        <v>1</v>
      </c>
      <c r="C328">
        <v>14.4</v>
      </c>
      <c r="D328">
        <v>15</v>
      </c>
      <c r="E328">
        <v>0.15</v>
      </c>
      <c r="F328">
        <f>order_details[[#This Row],[UnitPrice]]*order_details[[#This Row],[Quantity]]*(1-order_details[[#This Row],[Discount]])</f>
        <v>183.6</v>
      </c>
      <c r="G328" t="str">
        <f>_xlfn.XLOOKUP(order_details[[#This Row],[OrderID]],orders[OrderID],orders[CustomerID])</f>
        <v>CHOPS</v>
      </c>
      <c r="H328" t="str">
        <f>_xlfn.XLOOKUP(order_details[[#This Row],[CustomerID]],orders[CustomerID],orders[ShipCountry])</f>
        <v>Switzerland</v>
      </c>
      <c r="I328" t="str">
        <f>_xlfn.XLOOKUP(order_details[[#This Row],[CustomerID]],orders[CustomerID],orders[ShipCity])</f>
        <v>Bern</v>
      </c>
      <c r="J328">
        <f>_xlfn.XLOOKUP(order_details[[#This Row],[ProductID]],products[ProductID],products[CategoryID])</f>
        <v>1</v>
      </c>
      <c r="K328" t="str">
        <f>_xlfn.XLOOKUP(order_details[[#This Row],[CategoryID]],categories[CategoryID],categories[CategoryName])</f>
        <v>Beverages</v>
      </c>
      <c r="L328" t="str">
        <f>_xlfn.XLOOKUP(order_details[[#This Row],[OrderID]],orders[OrderID],orders[month])</f>
        <v>Jan</v>
      </c>
      <c r="M328">
        <f>_xlfn.XLOOKUP(order_details[[#This Row],[OrderID]],orders[OrderID],orders[month number])</f>
        <v>1</v>
      </c>
      <c r="N328">
        <f>_xlfn.XLOOKUP(order_details[[#This Row],[OrderID]],orders[OrderID],orders[year])</f>
        <v>1995</v>
      </c>
      <c r="P328" s="13" t="str">
        <f>_xlfn.XLOOKUP(order_details[[#This Row],[CustomerID]],orders[CustomerID],orders[ShipCity])</f>
        <v>Bern</v>
      </c>
      <c r="Q328" s="13" t="str">
        <f>_xlfn.XLOOKUP(order_details[[#This Row],[CustomerID]],orders[CustomerID],orders[ShipCountry])</f>
        <v>Switzerland</v>
      </c>
      <c r="R328" s="13">
        <f>order_details[[#This Row],[UnitPrice]]*order_details[[#This Row],[Quantity]]*(1-order_details[[#This Row],[Discount]])</f>
        <v>183.6</v>
      </c>
    </row>
    <row r="329" spans="1:18" x14ac:dyDescent="0.3">
      <c r="A329">
        <v>10370</v>
      </c>
      <c r="B329">
        <v>64</v>
      </c>
      <c r="C329">
        <v>26.6</v>
      </c>
      <c r="D329">
        <v>30</v>
      </c>
      <c r="E329">
        <v>0</v>
      </c>
      <c r="F329">
        <f>order_details[[#This Row],[UnitPrice]]*order_details[[#This Row],[Quantity]]*(1-order_details[[#This Row],[Discount]])</f>
        <v>798</v>
      </c>
      <c r="G329" t="str">
        <f>_xlfn.XLOOKUP(order_details[[#This Row],[OrderID]],orders[OrderID],orders[CustomerID])</f>
        <v>CHOPS</v>
      </c>
      <c r="H329" t="str">
        <f>_xlfn.XLOOKUP(order_details[[#This Row],[CustomerID]],orders[CustomerID],orders[ShipCountry])</f>
        <v>Switzerland</v>
      </c>
      <c r="I329" t="str">
        <f>_xlfn.XLOOKUP(order_details[[#This Row],[CustomerID]],orders[CustomerID],orders[ShipCity])</f>
        <v>Bern</v>
      </c>
      <c r="J329">
        <f>_xlfn.XLOOKUP(order_details[[#This Row],[ProductID]],products[ProductID],products[CategoryID])</f>
        <v>5</v>
      </c>
      <c r="K329" t="str">
        <f>_xlfn.XLOOKUP(order_details[[#This Row],[CategoryID]],categories[CategoryID],categories[CategoryName])</f>
        <v>Grains/Cereals</v>
      </c>
      <c r="L329" t="str">
        <f>_xlfn.XLOOKUP(order_details[[#This Row],[OrderID]],orders[OrderID],orders[month])</f>
        <v>Jan</v>
      </c>
      <c r="M329">
        <f>_xlfn.XLOOKUP(order_details[[#This Row],[OrderID]],orders[OrderID],orders[month number])</f>
        <v>1</v>
      </c>
      <c r="N329">
        <f>_xlfn.XLOOKUP(order_details[[#This Row],[OrderID]],orders[OrderID],orders[year])</f>
        <v>1995</v>
      </c>
      <c r="P329" s="14" t="str">
        <f>_xlfn.XLOOKUP(order_details[[#This Row],[CustomerID]],orders[CustomerID],orders[ShipCity])</f>
        <v>Bern</v>
      </c>
      <c r="Q329" s="14" t="str">
        <f>_xlfn.XLOOKUP(order_details[[#This Row],[CustomerID]],orders[CustomerID],orders[ShipCountry])</f>
        <v>Switzerland</v>
      </c>
      <c r="R329" s="14">
        <f>order_details[[#This Row],[UnitPrice]]*order_details[[#This Row],[Quantity]]*(1-order_details[[#This Row],[Discount]])</f>
        <v>798</v>
      </c>
    </row>
    <row r="330" spans="1:18" x14ac:dyDescent="0.3">
      <c r="A330">
        <v>10370</v>
      </c>
      <c r="B330">
        <v>74</v>
      </c>
      <c r="C330">
        <v>8</v>
      </c>
      <c r="D330">
        <v>20</v>
      </c>
      <c r="E330">
        <v>0.15</v>
      </c>
      <c r="F330">
        <f>order_details[[#This Row],[UnitPrice]]*order_details[[#This Row],[Quantity]]*(1-order_details[[#This Row],[Discount]])</f>
        <v>136</v>
      </c>
      <c r="G330" t="str">
        <f>_xlfn.XLOOKUP(order_details[[#This Row],[OrderID]],orders[OrderID],orders[CustomerID])</f>
        <v>CHOPS</v>
      </c>
      <c r="H330" t="str">
        <f>_xlfn.XLOOKUP(order_details[[#This Row],[CustomerID]],orders[CustomerID],orders[ShipCountry])</f>
        <v>Switzerland</v>
      </c>
      <c r="I330" t="str">
        <f>_xlfn.XLOOKUP(order_details[[#This Row],[CustomerID]],orders[CustomerID],orders[ShipCity])</f>
        <v>Bern</v>
      </c>
      <c r="J330">
        <f>_xlfn.XLOOKUP(order_details[[#This Row],[ProductID]],products[ProductID],products[CategoryID])</f>
        <v>7</v>
      </c>
      <c r="K330" t="str">
        <f>_xlfn.XLOOKUP(order_details[[#This Row],[CategoryID]],categories[CategoryID],categories[CategoryName])</f>
        <v>Produce</v>
      </c>
      <c r="L330" t="str">
        <f>_xlfn.XLOOKUP(order_details[[#This Row],[OrderID]],orders[OrderID],orders[month])</f>
        <v>Jan</v>
      </c>
      <c r="M330">
        <f>_xlfn.XLOOKUP(order_details[[#This Row],[OrderID]],orders[OrderID],orders[month number])</f>
        <v>1</v>
      </c>
      <c r="N330">
        <f>_xlfn.XLOOKUP(order_details[[#This Row],[OrderID]],orders[OrderID],orders[year])</f>
        <v>1995</v>
      </c>
      <c r="P330" s="13" t="str">
        <f>_xlfn.XLOOKUP(order_details[[#This Row],[CustomerID]],orders[CustomerID],orders[ShipCity])</f>
        <v>Bern</v>
      </c>
      <c r="Q330" s="13" t="str">
        <f>_xlfn.XLOOKUP(order_details[[#This Row],[CustomerID]],orders[CustomerID],orders[ShipCountry])</f>
        <v>Switzerland</v>
      </c>
      <c r="R330" s="13">
        <f>order_details[[#This Row],[UnitPrice]]*order_details[[#This Row],[Quantity]]*(1-order_details[[#This Row],[Discount]])</f>
        <v>136</v>
      </c>
    </row>
    <row r="331" spans="1:18" x14ac:dyDescent="0.3">
      <c r="A331">
        <v>10371</v>
      </c>
      <c r="B331">
        <v>36</v>
      </c>
      <c r="C331">
        <v>15.2</v>
      </c>
      <c r="D331">
        <v>6</v>
      </c>
      <c r="E331">
        <v>0.2</v>
      </c>
      <c r="F331">
        <f>order_details[[#This Row],[UnitPrice]]*order_details[[#This Row],[Quantity]]*(1-order_details[[#This Row],[Discount]])</f>
        <v>72.959999999999994</v>
      </c>
      <c r="G331" t="str">
        <f>_xlfn.XLOOKUP(order_details[[#This Row],[OrderID]],orders[OrderID],orders[CustomerID])</f>
        <v>LAMAI</v>
      </c>
      <c r="H331" t="str">
        <f>_xlfn.XLOOKUP(order_details[[#This Row],[CustomerID]],orders[CustomerID],orders[ShipCountry])</f>
        <v>France</v>
      </c>
      <c r="I331" t="str">
        <f>_xlfn.XLOOKUP(order_details[[#This Row],[CustomerID]],orders[CustomerID],orders[ShipCity])</f>
        <v>Toulouse</v>
      </c>
      <c r="J331">
        <f>_xlfn.XLOOKUP(order_details[[#This Row],[ProductID]],products[ProductID],products[CategoryID])</f>
        <v>8</v>
      </c>
      <c r="K331" t="str">
        <f>_xlfn.XLOOKUP(order_details[[#This Row],[CategoryID]],categories[CategoryID],categories[CategoryName])</f>
        <v>Seafood</v>
      </c>
      <c r="L331" t="str">
        <f>_xlfn.XLOOKUP(order_details[[#This Row],[OrderID]],orders[OrderID],orders[month])</f>
        <v>Jan</v>
      </c>
      <c r="M331">
        <f>_xlfn.XLOOKUP(order_details[[#This Row],[OrderID]],orders[OrderID],orders[month number])</f>
        <v>1</v>
      </c>
      <c r="N331">
        <f>_xlfn.XLOOKUP(order_details[[#This Row],[OrderID]],orders[OrderID],orders[year])</f>
        <v>1995</v>
      </c>
      <c r="P331" s="14" t="str">
        <f>_xlfn.XLOOKUP(order_details[[#This Row],[CustomerID]],orders[CustomerID],orders[ShipCity])</f>
        <v>Toulouse</v>
      </c>
      <c r="Q331" s="14" t="str">
        <f>_xlfn.XLOOKUP(order_details[[#This Row],[CustomerID]],orders[CustomerID],orders[ShipCountry])</f>
        <v>France</v>
      </c>
      <c r="R331" s="14">
        <f>order_details[[#This Row],[UnitPrice]]*order_details[[#This Row],[Quantity]]*(1-order_details[[#This Row],[Discount]])</f>
        <v>72.959999999999994</v>
      </c>
    </row>
    <row r="332" spans="1:18" x14ac:dyDescent="0.3">
      <c r="A332">
        <v>10372</v>
      </c>
      <c r="B332">
        <v>20</v>
      </c>
      <c r="C332">
        <v>64.8</v>
      </c>
      <c r="D332">
        <v>12</v>
      </c>
      <c r="E332">
        <v>0.25</v>
      </c>
      <c r="F332">
        <f>order_details[[#This Row],[UnitPrice]]*order_details[[#This Row],[Quantity]]*(1-order_details[[#This Row],[Discount]])</f>
        <v>583.19999999999993</v>
      </c>
      <c r="G332" t="str">
        <f>_xlfn.XLOOKUP(order_details[[#This Row],[OrderID]],orders[OrderID],orders[CustomerID])</f>
        <v>QUEEN</v>
      </c>
      <c r="H332" t="str">
        <f>_xlfn.XLOOKUP(order_details[[#This Row],[CustomerID]],orders[CustomerID],orders[ShipCountry])</f>
        <v>Brazil</v>
      </c>
      <c r="I332" t="str">
        <f>_xlfn.XLOOKUP(order_details[[#This Row],[CustomerID]],orders[CustomerID],orders[ShipCity])</f>
        <v>São Paulo</v>
      </c>
      <c r="J332">
        <f>_xlfn.XLOOKUP(order_details[[#This Row],[ProductID]],products[ProductID],products[CategoryID])</f>
        <v>3</v>
      </c>
      <c r="K332" t="str">
        <f>_xlfn.XLOOKUP(order_details[[#This Row],[CategoryID]],categories[CategoryID],categories[CategoryName])</f>
        <v>Confections</v>
      </c>
      <c r="L332" t="str">
        <f>_xlfn.XLOOKUP(order_details[[#This Row],[OrderID]],orders[OrderID],orders[month])</f>
        <v>Jan</v>
      </c>
      <c r="M332">
        <f>_xlfn.XLOOKUP(order_details[[#This Row],[OrderID]],orders[OrderID],orders[month number])</f>
        <v>1</v>
      </c>
      <c r="N332">
        <f>_xlfn.XLOOKUP(order_details[[#This Row],[OrderID]],orders[OrderID],orders[year])</f>
        <v>1995</v>
      </c>
      <c r="P332" s="13" t="str">
        <f>_xlfn.XLOOKUP(order_details[[#This Row],[CustomerID]],orders[CustomerID],orders[ShipCity])</f>
        <v>São Paulo</v>
      </c>
      <c r="Q332" s="13" t="str">
        <f>_xlfn.XLOOKUP(order_details[[#This Row],[CustomerID]],orders[CustomerID],orders[ShipCountry])</f>
        <v>Brazil</v>
      </c>
      <c r="R332" s="13">
        <f>order_details[[#This Row],[UnitPrice]]*order_details[[#This Row],[Quantity]]*(1-order_details[[#This Row],[Discount]])</f>
        <v>583.19999999999993</v>
      </c>
    </row>
    <row r="333" spans="1:18" x14ac:dyDescent="0.3">
      <c r="A333">
        <v>10372</v>
      </c>
      <c r="B333">
        <v>38</v>
      </c>
      <c r="C333">
        <v>210.8</v>
      </c>
      <c r="D333">
        <v>40</v>
      </c>
      <c r="E333">
        <v>0.25</v>
      </c>
      <c r="F333">
        <f>order_details[[#This Row],[UnitPrice]]*order_details[[#This Row],[Quantity]]*(1-order_details[[#This Row],[Discount]])</f>
        <v>6324</v>
      </c>
      <c r="G333" t="str">
        <f>_xlfn.XLOOKUP(order_details[[#This Row],[OrderID]],orders[OrderID],orders[CustomerID])</f>
        <v>QUEEN</v>
      </c>
      <c r="H333" t="str">
        <f>_xlfn.XLOOKUP(order_details[[#This Row],[CustomerID]],orders[CustomerID],orders[ShipCountry])</f>
        <v>Brazil</v>
      </c>
      <c r="I333" t="str">
        <f>_xlfn.XLOOKUP(order_details[[#This Row],[CustomerID]],orders[CustomerID],orders[ShipCity])</f>
        <v>São Paulo</v>
      </c>
      <c r="J333">
        <f>_xlfn.XLOOKUP(order_details[[#This Row],[ProductID]],products[ProductID],products[CategoryID])</f>
        <v>1</v>
      </c>
      <c r="K333" t="str">
        <f>_xlfn.XLOOKUP(order_details[[#This Row],[CategoryID]],categories[CategoryID],categories[CategoryName])</f>
        <v>Beverages</v>
      </c>
      <c r="L333" t="str">
        <f>_xlfn.XLOOKUP(order_details[[#This Row],[OrderID]],orders[OrderID],orders[month])</f>
        <v>Jan</v>
      </c>
      <c r="M333">
        <f>_xlfn.XLOOKUP(order_details[[#This Row],[OrderID]],orders[OrderID],orders[month number])</f>
        <v>1</v>
      </c>
      <c r="N333">
        <f>_xlfn.XLOOKUP(order_details[[#This Row],[OrderID]],orders[OrderID],orders[year])</f>
        <v>1995</v>
      </c>
      <c r="P333" s="14" t="str">
        <f>_xlfn.XLOOKUP(order_details[[#This Row],[CustomerID]],orders[CustomerID],orders[ShipCity])</f>
        <v>São Paulo</v>
      </c>
      <c r="Q333" s="14" t="str">
        <f>_xlfn.XLOOKUP(order_details[[#This Row],[CustomerID]],orders[CustomerID],orders[ShipCountry])</f>
        <v>Brazil</v>
      </c>
      <c r="R333" s="14">
        <f>order_details[[#This Row],[UnitPrice]]*order_details[[#This Row],[Quantity]]*(1-order_details[[#This Row],[Discount]])</f>
        <v>6324</v>
      </c>
    </row>
    <row r="334" spans="1:18" x14ac:dyDescent="0.3">
      <c r="A334">
        <v>10372</v>
      </c>
      <c r="B334">
        <v>60</v>
      </c>
      <c r="C334">
        <v>27.2</v>
      </c>
      <c r="D334">
        <v>70</v>
      </c>
      <c r="E334">
        <v>0.25</v>
      </c>
      <c r="F334">
        <f>order_details[[#This Row],[UnitPrice]]*order_details[[#This Row],[Quantity]]*(1-order_details[[#This Row],[Discount]])</f>
        <v>1428</v>
      </c>
      <c r="G334" t="str">
        <f>_xlfn.XLOOKUP(order_details[[#This Row],[OrderID]],orders[OrderID],orders[CustomerID])</f>
        <v>QUEEN</v>
      </c>
      <c r="H334" t="str">
        <f>_xlfn.XLOOKUP(order_details[[#This Row],[CustomerID]],orders[CustomerID],orders[ShipCountry])</f>
        <v>Brazil</v>
      </c>
      <c r="I334" t="str">
        <f>_xlfn.XLOOKUP(order_details[[#This Row],[CustomerID]],orders[CustomerID],orders[ShipCity])</f>
        <v>São Paulo</v>
      </c>
      <c r="J334">
        <f>_xlfn.XLOOKUP(order_details[[#This Row],[ProductID]],products[ProductID],products[CategoryID])</f>
        <v>4</v>
      </c>
      <c r="K334" t="str">
        <f>_xlfn.XLOOKUP(order_details[[#This Row],[CategoryID]],categories[CategoryID],categories[CategoryName])</f>
        <v>Dairy Products</v>
      </c>
      <c r="L334" t="str">
        <f>_xlfn.XLOOKUP(order_details[[#This Row],[OrderID]],orders[OrderID],orders[month])</f>
        <v>Jan</v>
      </c>
      <c r="M334">
        <f>_xlfn.XLOOKUP(order_details[[#This Row],[OrderID]],orders[OrderID],orders[month number])</f>
        <v>1</v>
      </c>
      <c r="N334">
        <f>_xlfn.XLOOKUP(order_details[[#This Row],[OrderID]],orders[OrderID],orders[year])</f>
        <v>1995</v>
      </c>
      <c r="P334" s="13" t="str">
        <f>_xlfn.XLOOKUP(order_details[[#This Row],[CustomerID]],orders[CustomerID],orders[ShipCity])</f>
        <v>São Paulo</v>
      </c>
      <c r="Q334" s="13" t="str">
        <f>_xlfn.XLOOKUP(order_details[[#This Row],[CustomerID]],orders[CustomerID],orders[ShipCountry])</f>
        <v>Brazil</v>
      </c>
      <c r="R334" s="13">
        <f>order_details[[#This Row],[UnitPrice]]*order_details[[#This Row],[Quantity]]*(1-order_details[[#This Row],[Discount]])</f>
        <v>1428</v>
      </c>
    </row>
    <row r="335" spans="1:18" x14ac:dyDescent="0.3">
      <c r="A335">
        <v>10372</v>
      </c>
      <c r="B335">
        <v>72</v>
      </c>
      <c r="C335">
        <v>27.8</v>
      </c>
      <c r="D335">
        <v>42</v>
      </c>
      <c r="E335">
        <v>0.25</v>
      </c>
      <c r="F335">
        <f>order_details[[#This Row],[UnitPrice]]*order_details[[#This Row],[Quantity]]*(1-order_details[[#This Row],[Discount]])</f>
        <v>875.7</v>
      </c>
      <c r="G335" t="str">
        <f>_xlfn.XLOOKUP(order_details[[#This Row],[OrderID]],orders[OrderID],orders[CustomerID])</f>
        <v>QUEEN</v>
      </c>
      <c r="H335" t="str">
        <f>_xlfn.XLOOKUP(order_details[[#This Row],[CustomerID]],orders[CustomerID],orders[ShipCountry])</f>
        <v>Brazil</v>
      </c>
      <c r="I335" t="str">
        <f>_xlfn.XLOOKUP(order_details[[#This Row],[CustomerID]],orders[CustomerID],orders[ShipCity])</f>
        <v>São Paulo</v>
      </c>
      <c r="J335">
        <f>_xlfn.XLOOKUP(order_details[[#This Row],[ProductID]],products[ProductID],products[CategoryID])</f>
        <v>4</v>
      </c>
      <c r="K335" t="str">
        <f>_xlfn.XLOOKUP(order_details[[#This Row],[CategoryID]],categories[CategoryID],categories[CategoryName])</f>
        <v>Dairy Products</v>
      </c>
      <c r="L335" t="str">
        <f>_xlfn.XLOOKUP(order_details[[#This Row],[OrderID]],orders[OrderID],orders[month])</f>
        <v>Jan</v>
      </c>
      <c r="M335">
        <f>_xlfn.XLOOKUP(order_details[[#This Row],[OrderID]],orders[OrderID],orders[month number])</f>
        <v>1</v>
      </c>
      <c r="N335">
        <f>_xlfn.XLOOKUP(order_details[[#This Row],[OrderID]],orders[OrderID],orders[year])</f>
        <v>1995</v>
      </c>
      <c r="P335" s="14" t="str">
        <f>_xlfn.XLOOKUP(order_details[[#This Row],[CustomerID]],orders[CustomerID],orders[ShipCity])</f>
        <v>São Paulo</v>
      </c>
      <c r="Q335" s="14" t="str">
        <f>_xlfn.XLOOKUP(order_details[[#This Row],[CustomerID]],orders[CustomerID],orders[ShipCountry])</f>
        <v>Brazil</v>
      </c>
      <c r="R335" s="14">
        <f>order_details[[#This Row],[UnitPrice]]*order_details[[#This Row],[Quantity]]*(1-order_details[[#This Row],[Discount]])</f>
        <v>875.7</v>
      </c>
    </row>
    <row r="336" spans="1:18" x14ac:dyDescent="0.3">
      <c r="A336">
        <v>10373</v>
      </c>
      <c r="B336">
        <v>58</v>
      </c>
      <c r="C336">
        <v>10.6</v>
      </c>
      <c r="D336">
        <v>80</v>
      </c>
      <c r="E336">
        <v>0.2</v>
      </c>
      <c r="F336">
        <f>order_details[[#This Row],[UnitPrice]]*order_details[[#This Row],[Quantity]]*(1-order_details[[#This Row],[Discount]])</f>
        <v>678.40000000000009</v>
      </c>
      <c r="G336" t="str">
        <f>_xlfn.XLOOKUP(order_details[[#This Row],[OrderID]],orders[OrderID],orders[CustomerID])</f>
        <v>HUNGO</v>
      </c>
      <c r="H336" t="str">
        <f>_xlfn.XLOOKUP(order_details[[#This Row],[CustomerID]],orders[CustomerID],orders[ShipCountry])</f>
        <v>Ireland</v>
      </c>
      <c r="I336" t="str">
        <f>_xlfn.XLOOKUP(order_details[[#This Row],[CustomerID]],orders[CustomerID],orders[ShipCity])</f>
        <v>Cork</v>
      </c>
      <c r="J336">
        <f>_xlfn.XLOOKUP(order_details[[#This Row],[ProductID]],products[ProductID],products[CategoryID])</f>
        <v>8</v>
      </c>
      <c r="K336" t="str">
        <f>_xlfn.XLOOKUP(order_details[[#This Row],[CategoryID]],categories[CategoryID],categories[CategoryName])</f>
        <v>Seafood</v>
      </c>
      <c r="L336" t="str">
        <f>_xlfn.XLOOKUP(order_details[[#This Row],[OrderID]],orders[OrderID],orders[month])</f>
        <v>Jan</v>
      </c>
      <c r="M336">
        <f>_xlfn.XLOOKUP(order_details[[#This Row],[OrderID]],orders[OrderID],orders[month number])</f>
        <v>1</v>
      </c>
      <c r="N336">
        <f>_xlfn.XLOOKUP(order_details[[#This Row],[OrderID]],orders[OrderID],orders[year])</f>
        <v>1995</v>
      </c>
      <c r="P336" s="13" t="str">
        <f>_xlfn.XLOOKUP(order_details[[#This Row],[CustomerID]],orders[CustomerID],orders[ShipCity])</f>
        <v>Cork</v>
      </c>
      <c r="Q336" s="13" t="str">
        <f>_xlfn.XLOOKUP(order_details[[#This Row],[CustomerID]],orders[CustomerID],orders[ShipCountry])</f>
        <v>Ireland</v>
      </c>
      <c r="R336" s="13">
        <f>order_details[[#This Row],[UnitPrice]]*order_details[[#This Row],[Quantity]]*(1-order_details[[#This Row],[Discount]])</f>
        <v>678.40000000000009</v>
      </c>
    </row>
    <row r="337" spans="1:18" x14ac:dyDescent="0.3">
      <c r="A337">
        <v>10373</v>
      </c>
      <c r="B337">
        <v>71</v>
      </c>
      <c r="C337">
        <v>17.2</v>
      </c>
      <c r="D337">
        <v>50</v>
      </c>
      <c r="E337">
        <v>0.2</v>
      </c>
      <c r="F337">
        <f>order_details[[#This Row],[UnitPrice]]*order_details[[#This Row],[Quantity]]*(1-order_details[[#This Row],[Discount]])</f>
        <v>688</v>
      </c>
      <c r="G337" t="str">
        <f>_xlfn.XLOOKUP(order_details[[#This Row],[OrderID]],orders[OrderID],orders[CustomerID])</f>
        <v>HUNGO</v>
      </c>
      <c r="H337" t="str">
        <f>_xlfn.XLOOKUP(order_details[[#This Row],[CustomerID]],orders[CustomerID],orders[ShipCountry])</f>
        <v>Ireland</v>
      </c>
      <c r="I337" t="str">
        <f>_xlfn.XLOOKUP(order_details[[#This Row],[CustomerID]],orders[CustomerID],orders[ShipCity])</f>
        <v>Cork</v>
      </c>
      <c r="J337">
        <f>_xlfn.XLOOKUP(order_details[[#This Row],[ProductID]],products[ProductID],products[CategoryID])</f>
        <v>4</v>
      </c>
      <c r="K337" t="str">
        <f>_xlfn.XLOOKUP(order_details[[#This Row],[CategoryID]],categories[CategoryID],categories[CategoryName])</f>
        <v>Dairy Products</v>
      </c>
      <c r="L337" t="str">
        <f>_xlfn.XLOOKUP(order_details[[#This Row],[OrderID]],orders[OrderID],orders[month])</f>
        <v>Jan</v>
      </c>
      <c r="M337">
        <f>_xlfn.XLOOKUP(order_details[[#This Row],[OrderID]],orders[OrderID],orders[month number])</f>
        <v>1</v>
      </c>
      <c r="N337">
        <f>_xlfn.XLOOKUP(order_details[[#This Row],[OrderID]],orders[OrderID],orders[year])</f>
        <v>1995</v>
      </c>
      <c r="P337" s="14" t="str">
        <f>_xlfn.XLOOKUP(order_details[[#This Row],[CustomerID]],orders[CustomerID],orders[ShipCity])</f>
        <v>Cork</v>
      </c>
      <c r="Q337" s="14" t="str">
        <f>_xlfn.XLOOKUP(order_details[[#This Row],[CustomerID]],orders[CustomerID],orders[ShipCountry])</f>
        <v>Ireland</v>
      </c>
      <c r="R337" s="14">
        <f>order_details[[#This Row],[UnitPrice]]*order_details[[#This Row],[Quantity]]*(1-order_details[[#This Row],[Discount]])</f>
        <v>688</v>
      </c>
    </row>
    <row r="338" spans="1:18" x14ac:dyDescent="0.3">
      <c r="A338">
        <v>10374</v>
      </c>
      <c r="B338">
        <v>31</v>
      </c>
      <c r="C338">
        <v>10</v>
      </c>
      <c r="D338">
        <v>30</v>
      </c>
      <c r="E338">
        <v>0</v>
      </c>
      <c r="F338">
        <f>order_details[[#This Row],[UnitPrice]]*order_details[[#This Row],[Quantity]]*(1-order_details[[#This Row],[Discount]])</f>
        <v>300</v>
      </c>
      <c r="G338" t="str">
        <f>_xlfn.XLOOKUP(order_details[[#This Row],[OrderID]],orders[OrderID],orders[CustomerID])</f>
        <v>WOLZA</v>
      </c>
      <c r="H338" t="str">
        <f>_xlfn.XLOOKUP(order_details[[#This Row],[CustomerID]],orders[CustomerID],orders[ShipCountry])</f>
        <v>Poland</v>
      </c>
      <c r="I338" t="str">
        <f>_xlfn.XLOOKUP(order_details[[#This Row],[CustomerID]],orders[CustomerID],orders[ShipCity])</f>
        <v>Warszawa</v>
      </c>
      <c r="J338">
        <f>_xlfn.XLOOKUP(order_details[[#This Row],[ProductID]],products[ProductID],products[CategoryID])</f>
        <v>4</v>
      </c>
      <c r="K338" t="str">
        <f>_xlfn.XLOOKUP(order_details[[#This Row],[CategoryID]],categories[CategoryID],categories[CategoryName])</f>
        <v>Dairy Products</v>
      </c>
      <c r="L338" t="str">
        <f>_xlfn.XLOOKUP(order_details[[#This Row],[OrderID]],orders[OrderID],orders[month])</f>
        <v>Jan</v>
      </c>
      <c r="M338">
        <f>_xlfn.XLOOKUP(order_details[[#This Row],[OrderID]],orders[OrderID],orders[month number])</f>
        <v>1</v>
      </c>
      <c r="N338">
        <f>_xlfn.XLOOKUP(order_details[[#This Row],[OrderID]],orders[OrderID],orders[year])</f>
        <v>1995</v>
      </c>
      <c r="P338" s="13" t="str">
        <f>_xlfn.XLOOKUP(order_details[[#This Row],[CustomerID]],orders[CustomerID],orders[ShipCity])</f>
        <v>Warszawa</v>
      </c>
      <c r="Q338" s="13" t="str">
        <f>_xlfn.XLOOKUP(order_details[[#This Row],[CustomerID]],orders[CustomerID],orders[ShipCountry])</f>
        <v>Poland</v>
      </c>
      <c r="R338" s="13">
        <f>order_details[[#This Row],[UnitPrice]]*order_details[[#This Row],[Quantity]]*(1-order_details[[#This Row],[Discount]])</f>
        <v>300</v>
      </c>
    </row>
    <row r="339" spans="1:18" x14ac:dyDescent="0.3">
      <c r="A339">
        <v>10374</v>
      </c>
      <c r="B339">
        <v>58</v>
      </c>
      <c r="C339">
        <v>10.6</v>
      </c>
      <c r="D339">
        <v>15</v>
      </c>
      <c r="E339">
        <v>0</v>
      </c>
      <c r="F339">
        <f>order_details[[#This Row],[UnitPrice]]*order_details[[#This Row],[Quantity]]*(1-order_details[[#This Row],[Discount]])</f>
        <v>159</v>
      </c>
      <c r="G339" t="str">
        <f>_xlfn.XLOOKUP(order_details[[#This Row],[OrderID]],orders[OrderID],orders[CustomerID])</f>
        <v>WOLZA</v>
      </c>
      <c r="H339" t="str">
        <f>_xlfn.XLOOKUP(order_details[[#This Row],[CustomerID]],orders[CustomerID],orders[ShipCountry])</f>
        <v>Poland</v>
      </c>
      <c r="I339" t="str">
        <f>_xlfn.XLOOKUP(order_details[[#This Row],[CustomerID]],orders[CustomerID],orders[ShipCity])</f>
        <v>Warszawa</v>
      </c>
      <c r="J339">
        <f>_xlfn.XLOOKUP(order_details[[#This Row],[ProductID]],products[ProductID],products[CategoryID])</f>
        <v>8</v>
      </c>
      <c r="K339" t="str">
        <f>_xlfn.XLOOKUP(order_details[[#This Row],[CategoryID]],categories[CategoryID],categories[CategoryName])</f>
        <v>Seafood</v>
      </c>
      <c r="L339" t="str">
        <f>_xlfn.XLOOKUP(order_details[[#This Row],[OrderID]],orders[OrderID],orders[month])</f>
        <v>Jan</v>
      </c>
      <c r="M339">
        <f>_xlfn.XLOOKUP(order_details[[#This Row],[OrderID]],orders[OrderID],orders[month number])</f>
        <v>1</v>
      </c>
      <c r="N339">
        <f>_xlfn.XLOOKUP(order_details[[#This Row],[OrderID]],orders[OrderID],orders[year])</f>
        <v>1995</v>
      </c>
      <c r="P339" s="14" t="str">
        <f>_xlfn.XLOOKUP(order_details[[#This Row],[CustomerID]],orders[CustomerID],orders[ShipCity])</f>
        <v>Warszawa</v>
      </c>
      <c r="Q339" s="14" t="str">
        <f>_xlfn.XLOOKUP(order_details[[#This Row],[CustomerID]],orders[CustomerID],orders[ShipCountry])</f>
        <v>Poland</v>
      </c>
      <c r="R339" s="14">
        <f>order_details[[#This Row],[UnitPrice]]*order_details[[#This Row],[Quantity]]*(1-order_details[[#This Row],[Discount]])</f>
        <v>159</v>
      </c>
    </row>
    <row r="340" spans="1:18" x14ac:dyDescent="0.3">
      <c r="A340">
        <v>10375</v>
      </c>
      <c r="B340">
        <v>14</v>
      </c>
      <c r="C340">
        <v>18.600000000000001</v>
      </c>
      <c r="D340">
        <v>15</v>
      </c>
      <c r="E340">
        <v>0</v>
      </c>
      <c r="F340">
        <f>order_details[[#This Row],[UnitPrice]]*order_details[[#This Row],[Quantity]]*(1-order_details[[#This Row],[Discount]])</f>
        <v>279</v>
      </c>
      <c r="G340" t="str">
        <f>_xlfn.XLOOKUP(order_details[[#This Row],[OrderID]],orders[OrderID],orders[CustomerID])</f>
        <v>HUNGC</v>
      </c>
      <c r="H340" t="str">
        <f>_xlfn.XLOOKUP(order_details[[#This Row],[CustomerID]],orders[CustomerID],orders[ShipCountry])</f>
        <v>USA</v>
      </c>
      <c r="I340" t="str">
        <f>_xlfn.XLOOKUP(order_details[[#This Row],[CustomerID]],orders[CustomerID],orders[ShipCity])</f>
        <v>Elgin</v>
      </c>
      <c r="J340">
        <f>_xlfn.XLOOKUP(order_details[[#This Row],[ProductID]],products[ProductID],products[CategoryID])</f>
        <v>7</v>
      </c>
      <c r="K340" t="str">
        <f>_xlfn.XLOOKUP(order_details[[#This Row],[CategoryID]],categories[CategoryID],categories[CategoryName])</f>
        <v>Produce</v>
      </c>
      <c r="L340" t="str">
        <f>_xlfn.XLOOKUP(order_details[[#This Row],[OrderID]],orders[OrderID],orders[month])</f>
        <v>Jan</v>
      </c>
      <c r="M340">
        <f>_xlfn.XLOOKUP(order_details[[#This Row],[OrderID]],orders[OrderID],orders[month number])</f>
        <v>1</v>
      </c>
      <c r="N340">
        <f>_xlfn.XLOOKUP(order_details[[#This Row],[OrderID]],orders[OrderID],orders[year])</f>
        <v>1995</v>
      </c>
      <c r="P340" s="13" t="str">
        <f>_xlfn.XLOOKUP(order_details[[#This Row],[CustomerID]],orders[CustomerID],orders[ShipCity])</f>
        <v>Elgin</v>
      </c>
      <c r="Q340" s="13" t="str">
        <f>_xlfn.XLOOKUP(order_details[[#This Row],[CustomerID]],orders[CustomerID],orders[ShipCountry])</f>
        <v>USA</v>
      </c>
      <c r="R340" s="13">
        <f>order_details[[#This Row],[UnitPrice]]*order_details[[#This Row],[Quantity]]*(1-order_details[[#This Row],[Discount]])</f>
        <v>279</v>
      </c>
    </row>
    <row r="341" spans="1:18" x14ac:dyDescent="0.3">
      <c r="A341">
        <v>10375</v>
      </c>
      <c r="B341">
        <v>54</v>
      </c>
      <c r="C341">
        <v>5.9</v>
      </c>
      <c r="D341">
        <v>10</v>
      </c>
      <c r="E341">
        <v>0</v>
      </c>
      <c r="F341">
        <f>order_details[[#This Row],[UnitPrice]]*order_details[[#This Row],[Quantity]]*(1-order_details[[#This Row],[Discount]])</f>
        <v>59</v>
      </c>
      <c r="G341" t="str">
        <f>_xlfn.XLOOKUP(order_details[[#This Row],[OrderID]],orders[OrderID],orders[CustomerID])</f>
        <v>HUNGC</v>
      </c>
      <c r="H341" t="str">
        <f>_xlfn.XLOOKUP(order_details[[#This Row],[CustomerID]],orders[CustomerID],orders[ShipCountry])</f>
        <v>USA</v>
      </c>
      <c r="I341" t="str">
        <f>_xlfn.XLOOKUP(order_details[[#This Row],[CustomerID]],orders[CustomerID],orders[ShipCity])</f>
        <v>Elgin</v>
      </c>
      <c r="J341">
        <f>_xlfn.XLOOKUP(order_details[[#This Row],[ProductID]],products[ProductID],products[CategoryID])</f>
        <v>6</v>
      </c>
      <c r="K341" t="str">
        <f>_xlfn.XLOOKUP(order_details[[#This Row],[CategoryID]],categories[CategoryID],categories[CategoryName])</f>
        <v>Meat/Poultry</v>
      </c>
      <c r="L341" t="str">
        <f>_xlfn.XLOOKUP(order_details[[#This Row],[OrderID]],orders[OrderID],orders[month])</f>
        <v>Jan</v>
      </c>
      <c r="M341">
        <f>_xlfn.XLOOKUP(order_details[[#This Row],[OrderID]],orders[OrderID],orders[month number])</f>
        <v>1</v>
      </c>
      <c r="N341">
        <f>_xlfn.XLOOKUP(order_details[[#This Row],[OrderID]],orders[OrderID],orders[year])</f>
        <v>1995</v>
      </c>
      <c r="P341" s="14" t="str">
        <f>_xlfn.XLOOKUP(order_details[[#This Row],[CustomerID]],orders[CustomerID],orders[ShipCity])</f>
        <v>Elgin</v>
      </c>
      <c r="Q341" s="14" t="str">
        <f>_xlfn.XLOOKUP(order_details[[#This Row],[CustomerID]],orders[CustomerID],orders[ShipCountry])</f>
        <v>USA</v>
      </c>
      <c r="R341" s="14">
        <f>order_details[[#This Row],[UnitPrice]]*order_details[[#This Row],[Quantity]]*(1-order_details[[#This Row],[Discount]])</f>
        <v>59</v>
      </c>
    </row>
    <row r="342" spans="1:18" x14ac:dyDescent="0.3">
      <c r="A342">
        <v>10376</v>
      </c>
      <c r="B342">
        <v>31</v>
      </c>
      <c r="C342">
        <v>10</v>
      </c>
      <c r="D342">
        <v>42</v>
      </c>
      <c r="E342">
        <v>0.05</v>
      </c>
      <c r="F342">
        <f>order_details[[#This Row],[UnitPrice]]*order_details[[#This Row],[Quantity]]*(1-order_details[[#This Row],[Discount]])</f>
        <v>399</v>
      </c>
      <c r="G342" t="str">
        <f>_xlfn.XLOOKUP(order_details[[#This Row],[OrderID]],orders[OrderID],orders[CustomerID])</f>
        <v>MEREP</v>
      </c>
      <c r="H342" t="str">
        <f>_xlfn.XLOOKUP(order_details[[#This Row],[CustomerID]],orders[CustomerID],orders[ShipCountry])</f>
        <v>Canada</v>
      </c>
      <c r="I342" t="str">
        <f>_xlfn.XLOOKUP(order_details[[#This Row],[CustomerID]],orders[CustomerID],orders[ShipCity])</f>
        <v>Montréal</v>
      </c>
      <c r="J342">
        <f>_xlfn.XLOOKUP(order_details[[#This Row],[ProductID]],products[ProductID],products[CategoryID])</f>
        <v>4</v>
      </c>
      <c r="K342" t="str">
        <f>_xlfn.XLOOKUP(order_details[[#This Row],[CategoryID]],categories[CategoryID],categories[CategoryName])</f>
        <v>Dairy Products</v>
      </c>
      <c r="L342" t="str">
        <f>_xlfn.XLOOKUP(order_details[[#This Row],[OrderID]],orders[OrderID],orders[month])</f>
        <v>Jan</v>
      </c>
      <c r="M342">
        <f>_xlfn.XLOOKUP(order_details[[#This Row],[OrderID]],orders[OrderID],orders[month number])</f>
        <v>1</v>
      </c>
      <c r="N342">
        <f>_xlfn.XLOOKUP(order_details[[#This Row],[OrderID]],orders[OrderID],orders[year])</f>
        <v>1995</v>
      </c>
      <c r="P342" s="13" t="str">
        <f>_xlfn.XLOOKUP(order_details[[#This Row],[CustomerID]],orders[CustomerID],orders[ShipCity])</f>
        <v>Montréal</v>
      </c>
      <c r="Q342" s="13" t="str">
        <f>_xlfn.XLOOKUP(order_details[[#This Row],[CustomerID]],orders[CustomerID],orders[ShipCountry])</f>
        <v>Canada</v>
      </c>
      <c r="R342" s="13">
        <f>order_details[[#This Row],[UnitPrice]]*order_details[[#This Row],[Quantity]]*(1-order_details[[#This Row],[Discount]])</f>
        <v>399</v>
      </c>
    </row>
    <row r="343" spans="1:18" x14ac:dyDescent="0.3">
      <c r="A343">
        <v>10377</v>
      </c>
      <c r="B343">
        <v>28</v>
      </c>
      <c r="C343">
        <v>36.4</v>
      </c>
      <c r="D343">
        <v>20</v>
      </c>
      <c r="E343">
        <v>0.15</v>
      </c>
      <c r="F343">
        <f>order_details[[#This Row],[UnitPrice]]*order_details[[#This Row],[Quantity]]*(1-order_details[[#This Row],[Discount]])</f>
        <v>618.79999999999995</v>
      </c>
      <c r="G343" t="str">
        <f>_xlfn.XLOOKUP(order_details[[#This Row],[OrderID]],orders[OrderID],orders[CustomerID])</f>
        <v>SEVES</v>
      </c>
      <c r="H343" t="str">
        <f>_xlfn.XLOOKUP(order_details[[#This Row],[CustomerID]],orders[CustomerID],orders[ShipCountry])</f>
        <v>UK</v>
      </c>
      <c r="I343" t="str">
        <f>_xlfn.XLOOKUP(order_details[[#This Row],[CustomerID]],orders[CustomerID],orders[ShipCity])</f>
        <v>London</v>
      </c>
      <c r="J343">
        <f>_xlfn.XLOOKUP(order_details[[#This Row],[ProductID]],products[ProductID],products[CategoryID])</f>
        <v>7</v>
      </c>
      <c r="K343" t="str">
        <f>_xlfn.XLOOKUP(order_details[[#This Row],[CategoryID]],categories[CategoryID],categories[CategoryName])</f>
        <v>Produce</v>
      </c>
      <c r="L343" t="str">
        <f>_xlfn.XLOOKUP(order_details[[#This Row],[OrderID]],orders[OrderID],orders[month])</f>
        <v>Jan</v>
      </c>
      <c r="M343">
        <f>_xlfn.XLOOKUP(order_details[[#This Row],[OrderID]],orders[OrderID],orders[month number])</f>
        <v>1</v>
      </c>
      <c r="N343">
        <f>_xlfn.XLOOKUP(order_details[[#This Row],[OrderID]],orders[OrderID],orders[year])</f>
        <v>1995</v>
      </c>
      <c r="P343" s="14" t="str">
        <f>_xlfn.XLOOKUP(order_details[[#This Row],[CustomerID]],orders[CustomerID],orders[ShipCity])</f>
        <v>London</v>
      </c>
      <c r="Q343" s="14" t="str">
        <f>_xlfn.XLOOKUP(order_details[[#This Row],[CustomerID]],orders[CustomerID],orders[ShipCountry])</f>
        <v>UK</v>
      </c>
      <c r="R343" s="14">
        <f>order_details[[#This Row],[UnitPrice]]*order_details[[#This Row],[Quantity]]*(1-order_details[[#This Row],[Discount]])</f>
        <v>618.79999999999995</v>
      </c>
    </row>
    <row r="344" spans="1:18" x14ac:dyDescent="0.3">
      <c r="A344">
        <v>10377</v>
      </c>
      <c r="B344">
        <v>39</v>
      </c>
      <c r="C344">
        <v>14.4</v>
      </c>
      <c r="D344">
        <v>20</v>
      </c>
      <c r="E344">
        <v>0.15</v>
      </c>
      <c r="F344">
        <f>order_details[[#This Row],[UnitPrice]]*order_details[[#This Row],[Quantity]]*(1-order_details[[#This Row],[Discount]])</f>
        <v>244.79999999999998</v>
      </c>
      <c r="G344" t="str">
        <f>_xlfn.XLOOKUP(order_details[[#This Row],[OrderID]],orders[OrderID],orders[CustomerID])</f>
        <v>SEVES</v>
      </c>
      <c r="H344" t="str">
        <f>_xlfn.XLOOKUP(order_details[[#This Row],[CustomerID]],orders[CustomerID],orders[ShipCountry])</f>
        <v>UK</v>
      </c>
      <c r="I344" t="str">
        <f>_xlfn.XLOOKUP(order_details[[#This Row],[CustomerID]],orders[CustomerID],orders[ShipCity])</f>
        <v>London</v>
      </c>
      <c r="J344">
        <f>_xlfn.XLOOKUP(order_details[[#This Row],[ProductID]],products[ProductID],products[CategoryID])</f>
        <v>1</v>
      </c>
      <c r="K344" t="str">
        <f>_xlfn.XLOOKUP(order_details[[#This Row],[CategoryID]],categories[CategoryID],categories[CategoryName])</f>
        <v>Beverages</v>
      </c>
      <c r="L344" t="str">
        <f>_xlfn.XLOOKUP(order_details[[#This Row],[OrderID]],orders[OrderID],orders[month])</f>
        <v>Jan</v>
      </c>
      <c r="M344">
        <f>_xlfn.XLOOKUP(order_details[[#This Row],[OrderID]],orders[OrderID],orders[month number])</f>
        <v>1</v>
      </c>
      <c r="N344">
        <f>_xlfn.XLOOKUP(order_details[[#This Row],[OrderID]],orders[OrderID],orders[year])</f>
        <v>1995</v>
      </c>
      <c r="P344" s="13" t="str">
        <f>_xlfn.XLOOKUP(order_details[[#This Row],[CustomerID]],orders[CustomerID],orders[ShipCity])</f>
        <v>London</v>
      </c>
      <c r="Q344" s="13" t="str">
        <f>_xlfn.XLOOKUP(order_details[[#This Row],[CustomerID]],orders[CustomerID],orders[ShipCountry])</f>
        <v>UK</v>
      </c>
      <c r="R344" s="13">
        <f>order_details[[#This Row],[UnitPrice]]*order_details[[#This Row],[Quantity]]*(1-order_details[[#This Row],[Discount]])</f>
        <v>244.79999999999998</v>
      </c>
    </row>
    <row r="345" spans="1:18" x14ac:dyDescent="0.3">
      <c r="A345">
        <v>10378</v>
      </c>
      <c r="B345">
        <v>71</v>
      </c>
      <c r="C345">
        <v>17.2</v>
      </c>
      <c r="D345">
        <v>6</v>
      </c>
      <c r="E345">
        <v>0</v>
      </c>
      <c r="F345">
        <f>order_details[[#This Row],[UnitPrice]]*order_details[[#This Row],[Quantity]]*(1-order_details[[#This Row],[Discount]])</f>
        <v>103.19999999999999</v>
      </c>
      <c r="G345" t="str">
        <f>_xlfn.XLOOKUP(order_details[[#This Row],[OrderID]],orders[OrderID],orders[CustomerID])</f>
        <v>FOLKO</v>
      </c>
      <c r="H345" t="str">
        <f>_xlfn.XLOOKUP(order_details[[#This Row],[CustomerID]],orders[CustomerID],orders[ShipCountry])</f>
        <v>Sweden</v>
      </c>
      <c r="I345" t="str">
        <f>_xlfn.XLOOKUP(order_details[[#This Row],[CustomerID]],orders[CustomerID],orders[ShipCity])</f>
        <v>Bräcke</v>
      </c>
      <c r="J345">
        <f>_xlfn.XLOOKUP(order_details[[#This Row],[ProductID]],products[ProductID],products[CategoryID])</f>
        <v>4</v>
      </c>
      <c r="K345" t="str">
        <f>_xlfn.XLOOKUP(order_details[[#This Row],[CategoryID]],categories[CategoryID],categories[CategoryName])</f>
        <v>Dairy Products</v>
      </c>
      <c r="L345" t="str">
        <f>_xlfn.XLOOKUP(order_details[[#This Row],[OrderID]],orders[OrderID],orders[month])</f>
        <v>Jan</v>
      </c>
      <c r="M345">
        <f>_xlfn.XLOOKUP(order_details[[#This Row],[OrderID]],orders[OrderID],orders[month number])</f>
        <v>1</v>
      </c>
      <c r="N345">
        <f>_xlfn.XLOOKUP(order_details[[#This Row],[OrderID]],orders[OrderID],orders[year])</f>
        <v>1995</v>
      </c>
      <c r="P345" s="14" t="str">
        <f>_xlfn.XLOOKUP(order_details[[#This Row],[CustomerID]],orders[CustomerID],orders[ShipCity])</f>
        <v>Bräcke</v>
      </c>
      <c r="Q345" s="14" t="str">
        <f>_xlfn.XLOOKUP(order_details[[#This Row],[CustomerID]],orders[CustomerID],orders[ShipCountry])</f>
        <v>Sweden</v>
      </c>
      <c r="R345" s="14">
        <f>order_details[[#This Row],[UnitPrice]]*order_details[[#This Row],[Quantity]]*(1-order_details[[#This Row],[Discount]])</f>
        <v>103.19999999999999</v>
      </c>
    </row>
    <row r="346" spans="1:18" x14ac:dyDescent="0.3">
      <c r="A346">
        <v>10379</v>
      </c>
      <c r="B346">
        <v>41</v>
      </c>
      <c r="C346">
        <v>7.7</v>
      </c>
      <c r="D346">
        <v>8</v>
      </c>
      <c r="E346">
        <v>0.1</v>
      </c>
      <c r="F346">
        <f>order_details[[#This Row],[UnitPrice]]*order_details[[#This Row],[Quantity]]*(1-order_details[[#This Row],[Discount]])</f>
        <v>55.440000000000005</v>
      </c>
      <c r="G346" t="str">
        <f>_xlfn.XLOOKUP(order_details[[#This Row],[OrderID]],orders[OrderID],orders[CustomerID])</f>
        <v>QUEDE</v>
      </c>
      <c r="H346" t="str">
        <f>_xlfn.XLOOKUP(order_details[[#This Row],[CustomerID]],orders[CustomerID],orders[ShipCountry])</f>
        <v>Brazil</v>
      </c>
      <c r="I346" t="str">
        <f>_xlfn.XLOOKUP(order_details[[#This Row],[CustomerID]],orders[CustomerID],orders[ShipCity])</f>
        <v>Rio de Janeiro</v>
      </c>
      <c r="J346">
        <f>_xlfn.XLOOKUP(order_details[[#This Row],[ProductID]],products[ProductID],products[CategoryID])</f>
        <v>8</v>
      </c>
      <c r="K346" t="str">
        <f>_xlfn.XLOOKUP(order_details[[#This Row],[CategoryID]],categories[CategoryID],categories[CategoryName])</f>
        <v>Seafood</v>
      </c>
      <c r="L346" t="str">
        <f>_xlfn.XLOOKUP(order_details[[#This Row],[OrderID]],orders[OrderID],orders[month])</f>
        <v>Jan</v>
      </c>
      <c r="M346">
        <f>_xlfn.XLOOKUP(order_details[[#This Row],[OrderID]],orders[OrderID],orders[month number])</f>
        <v>1</v>
      </c>
      <c r="N346">
        <f>_xlfn.XLOOKUP(order_details[[#This Row],[OrderID]],orders[OrderID],orders[year])</f>
        <v>1995</v>
      </c>
      <c r="P346" s="13" t="str">
        <f>_xlfn.XLOOKUP(order_details[[#This Row],[CustomerID]],orders[CustomerID],orders[ShipCity])</f>
        <v>Rio de Janeiro</v>
      </c>
      <c r="Q346" s="13" t="str">
        <f>_xlfn.XLOOKUP(order_details[[#This Row],[CustomerID]],orders[CustomerID],orders[ShipCountry])</f>
        <v>Brazil</v>
      </c>
      <c r="R346" s="13">
        <f>order_details[[#This Row],[UnitPrice]]*order_details[[#This Row],[Quantity]]*(1-order_details[[#This Row],[Discount]])</f>
        <v>55.440000000000005</v>
      </c>
    </row>
    <row r="347" spans="1:18" x14ac:dyDescent="0.3">
      <c r="A347">
        <v>10379</v>
      </c>
      <c r="B347">
        <v>63</v>
      </c>
      <c r="C347">
        <v>35.1</v>
      </c>
      <c r="D347">
        <v>16</v>
      </c>
      <c r="E347">
        <v>0.1</v>
      </c>
      <c r="F347">
        <f>order_details[[#This Row],[UnitPrice]]*order_details[[#This Row],[Quantity]]*(1-order_details[[#This Row],[Discount]])</f>
        <v>505.44000000000005</v>
      </c>
      <c r="G347" t="str">
        <f>_xlfn.XLOOKUP(order_details[[#This Row],[OrderID]],orders[OrderID],orders[CustomerID])</f>
        <v>QUEDE</v>
      </c>
      <c r="H347" t="str">
        <f>_xlfn.XLOOKUP(order_details[[#This Row],[CustomerID]],orders[CustomerID],orders[ShipCountry])</f>
        <v>Brazil</v>
      </c>
      <c r="I347" t="str">
        <f>_xlfn.XLOOKUP(order_details[[#This Row],[CustomerID]],orders[CustomerID],orders[ShipCity])</f>
        <v>Rio de Janeiro</v>
      </c>
      <c r="J347">
        <f>_xlfn.XLOOKUP(order_details[[#This Row],[ProductID]],products[ProductID],products[CategoryID])</f>
        <v>2</v>
      </c>
      <c r="K347" t="str">
        <f>_xlfn.XLOOKUP(order_details[[#This Row],[CategoryID]],categories[CategoryID],categories[CategoryName])</f>
        <v>Condiments</v>
      </c>
      <c r="L347" t="str">
        <f>_xlfn.XLOOKUP(order_details[[#This Row],[OrderID]],orders[OrderID],orders[month])</f>
        <v>Jan</v>
      </c>
      <c r="M347">
        <f>_xlfn.XLOOKUP(order_details[[#This Row],[OrderID]],orders[OrderID],orders[month number])</f>
        <v>1</v>
      </c>
      <c r="N347">
        <f>_xlfn.XLOOKUP(order_details[[#This Row],[OrderID]],orders[OrderID],orders[year])</f>
        <v>1995</v>
      </c>
      <c r="P347" s="14" t="str">
        <f>_xlfn.XLOOKUP(order_details[[#This Row],[CustomerID]],orders[CustomerID],orders[ShipCity])</f>
        <v>Rio de Janeiro</v>
      </c>
      <c r="Q347" s="14" t="str">
        <f>_xlfn.XLOOKUP(order_details[[#This Row],[CustomerID]],orders[CustomerID],orders[ShipCountry])</f>
        <v>Brazil</v>
      </c>
      <c r="R347" s="14">
        <f>order_details[[#This Row],[UnitPrice]]*order_details[[#This Row],[Quantity]]*(1-order_details[[#This Row],[Discount]])</f>
        <v>505.44000000000005</v>
      </c>
    </row>
    <row r="348" spans="1:18" x14ac:dyDescent="0.3">
      <c r="A348">
        <v>10379</v>
      </c>
      <c r="B348">
        <v>65</v>
      </c>
      <c r="C348">
        <v>16.8</v>
      </c>
      <c r="D348">
        <v>20</v>
      </c>
      <c r="E348">
        <v>0.1</v>
      </c>
      <c r="F348">
        <f>order_details[[#This Row],[UnitPrice]]*order_details[[#This Row],[Quantity]]*(1-order_details[[#This Row],[Discount]])</f>
        <v>302.40000000000003</v>
      </c>
      <c r="G348" t="str">
        <f>_xlfn.XLOOKUP(order_details[[#This Row],[OrderID]],orders[OrderID],orders[CustomerID])</f>
        <v>QUEDE</v>
      </c>
      <c r="H348" t="str">
        <f>_xlfn.XLOOKUP(order_details[[#This Row],[CustomerID]],orders[CustomerID],orders[ShipCountry])</f>
        <v>Brazil</v>
      </c>
      <c r="I348" t="str">
        <f>_xlfn.XLOOKUP(order_details[[#This Row],[CustomerID]],orders[CustomerID],orders[ShipCity])</f>
        <v>Rio de Janeiro</v>
      </c>
      <c r="J348">
        <f>_xlfn.XLOOKUP(order_details[[#This Row],[ProductID]],products[ProductID],products[CategoryID])</f>
        <v>2</v>
      </c>
      <c r="K348" t="str">
        <f>_xlfn.XLOOKUP(order_details[[#This Row],[CategoryID]],categories[CategoryID],categories[CategoryName])</f>
        <v>Condiments</v>
      </c>
      <c r="L348" t="str">
        <f>_xlfn.XLOOKUP(order_details[[#This Row],[OrderID]],orders[OrderID],orders[month])</f>
        <v>Jan</v>
      </c>
      <c r="M348">
        <f>_xlfn.XLOOKUP(order_details[[#This Row],[OrderID]],orders[OrderID],orders[month number])</f>
        <v>1</v>
      </c>
      <c r="N348">
        <f>_xlfn.XLOOKUP(order_details[[#This Row],[OrderID]],orders[OrderID],orders[year])</f>
        <v>1995</v>
      </c>
      <c r="P348" s="13" t="str">
        <f>_xlfn.XLOOKUP(order_details[[#This Row],[CustomerID]],orders[CustomerID],orders[ShipCity])</f>
        <v>Rio de Janeiro</v>
      </c>
      <c r="Q348" s="13" t="str">
        <f>_xlfn.XLOOKUP(order_details[[#This Row],[CustomerID]],orders[CustomerID],orders[ShipCountry])</f>
        <v>Brazil</v>
      </c>
      <c r="R348" s="13">
        <f>order_details[[#This Row],[UnitPrice]]*order_details[[#This Row],[Quantity]]*(1-order_details[[#This Row],[Discount]])</f>
        <v>302.40000000000003</v>
      </c>
    </row>
    <row r="349" spans="1:18" x14ac:dyDescent="0.3">
      <c r="A349">
        <v>10380</v>
      </c>
      <c r="B349">
        <v>30</v>
      </c>
      <c r="C349">
        <v>20.7</v>
      </c>
      <c r="D349">
        <v>18</v>
      </c>
      <c r="E349">
        <v>0.1</v>
      </c>
      <c r="F349">
        <f>order_details[[#This Row],[UnitPrice]]*order_details[[#This Row],[Quantity]]*(1-order_details[[#This Row],[Discount]])</f>
        <v>335.34</v>
      </c>
      <c r="G349" t="str">
        <f>_xlfn.XLOOKUP(order_details[[#This Row],[OrderID]],orders[OrderID],orders[CustomerID])</f>
        <v>HUNGO</v>
      </c>
      <c r="H349" t="str">
        <f>_xlfn.XLOOKUP(order_details[[#This Row],[CustomerID]],orders[CustomerID],orders[ShipCountry])</f>
        <v>Ireland</v>
      </c>
      <c r="I349" t="str">
        <f>_xlfn.XLOOKUP(order_details[[#This Row],[CustomerID]],orders[CustomerID],orders[ShipCity])</f>
        <v>Cork</v>
      </c>
      <c r="J349">
        <f>_xlfn.XLOOKUP(order_details[[#This Row],[ProductID]],products[ProductID],products[CategoryID])</f>
        <v>8</v>
      </c>
      <c r="K349" t="str">
        <f>_xlfn.XLOOKUP(order_details[[#This Row],[CategoryID]],categories[CategoryID],categories[CategoryName])</f>
        <v>Seafood</v>
      </c>
      <c r="L349" t="str">
        <f>_xlfn.XLOOKUP(order_details[[#This Row],[OrderID]],orders[OrderID],orders[month])</f>
        <v>Jan</v>
      </c>
      <c r="M349">
        <f>_xlfn.XLOOKUP(order_details[[#This Row],[OrderID]],orders[OrderID],orders[month number])</f>
        <v>1</v>
      </c>
      <c r="N349">
        <f>_xlfn.XLOOKUP(order_details[[#This Row],[OrderID]],orders[OrderID],orders[year])</f>
        <v>1995</v>
      </c>
      <c r="P349" s="14" t="str">
        <f>_xlfn.XLOOKUP(order_details[[#This Row],[CustomerID]],orders[CustomerID],orders[ShipCity])</f>
        <v>Cork</v>
      </c>
      <c r="Q349" s="14" t="str">
        <f>_xlfn.XLOOKUP(order_details[[#This Row],[CustomerID]],orders[CustomerID],orders[ShipCountry])</f>
        <v>Ireland</v>
      </c>
      <c r="R349" s="14">
        <f>order_details[[#This Row],[UnitPrice]]*order_details[[#This Row],[Quantity]]*(1-order_details[[#This Row],[Discount]])</f>
        <v>335.34</v>
      </c>
    </row>
    <row r="350" spans="1:18" x14ac:dyDescent="0.3">
      <c r="A350">
        <v>10380</v>
      </c>
      <c r="B350">
        <v>53</v>
      </c>
      <c r="C350">
        <v>26.2</v>
      </c>
      <c r="D350">
        <v>20</v>
      </c>
      <c r="E350">
        <v>0.1</v>
      </c>
      <c r="F350">
        <f>order_details[[#This Row],[UnitPrice]]*order_details[[#This Row],[Quantity]]*(1-order_details[[#This Row],[Discount]])</f>
        <v>471.6</v>
      </c>
      <c r="G350" t="str">
        <f>_xlfn.XLOOKUP(order_details[[#This Row],[OrderID]],orders[OrderID],orders[CustomerID])</f>
        <v>HUNGO</v>
      </c>
      <c r="H350" t="str">
        <f>_xlfn.XLOOKUP(order_details[[#This Row],[CustomerID]],orders[CustomerID],orders[ShipCountry])</f>
        <v>Ireland</v>
      </c>
      <c r="I350" t="str">
        <f>_xlfn.XLOOKUP(order_details[[#This Row],[CustomerID]],orders[CustomerID],orders[ShipCity])</f>
        <v>Cork</v>
      </c>
      <c r="J350">
        <f>_xlfn.XLOOKUP(order_details[[#This Row],[ProductID]],products[ProductID],products[CategoryID])</f>
        <v>6</v>
      </c>
      <c r="K350" t="str">
        <f>_xlfn.XLOOKUP(order_details[[#This Row],[CategoryID]],categories[CategoryID],categories[CategoryName])</f>
        <v>Meat/Poultry</v>
      </c>
      <c r="L350" t="str">
        <f>_xlfn.XLOOKUP(order_details[[#This Row],[OrderID]],orders[OrderID],orders[month])</f>
        <v>Jan</v>
      </c>
      <c r="M350">
        <f>_xlfn.XLOOKUP(order_details[[#This Row],[OrderID]],orders[OrderID],orders[month number])</f>
        <v>1</v>
      </c>
      <c r="N350">
        <f>_xlfn.XLOOKUP(order_details[[#This Row],[OrderID]],orders[OrderID],orders[year])</f>
        <v>1995</v>
      </c>
      <c r="P350" s="13" t="str">
        <f>_xlfn.XLOOKUP(order_details[[#This Row],[CustomerID]],orders[CustomerID],orders[ShipCity])</f>
        <v>Cork</v>
      </c>
      <c r="Q350" s="13" t="str">
        <f>_xlfn.XLOOKUP(order_details[[#This Row],[CustomerID]],orders[CustomerID],orders[ShipCountry])</f>
        <v>Ireland</v>
      </c>
      <c r="R350" s="13">
        <f>order_details[[#This Row],[UnitPrice]]*order_details[[#This Row],[Quantity]]*(1-order_details[[#This Row],[Discount]])</f>
        <v>471.6</v>
      </c>
    </row>
    <row r="351" spans="1:18" x14ac:dyDescent="0.3">
      <c r="A351">
        <v>10380</v>
      </c>
      <c r="B351">
        <v>60</v>
      </c>
      <c r="C351">
        <v>27.2</v>
      </c>
      <c r="D351">
        <v>6</v>
      </c>
      <c r="E351">
        <v>0.1</v>
      </c>
      <c r="F351">
        <f>order_details[[#This Row],[UnitPrice]]*order_details[[#This Row],[Quantity]]*(1-order_details[[#This Row],[Discount]])</f>
        <v>146.88</v>
      </c>
      <c r="G351" t="str">
        <f>_xlfn.XLOOKUP(order_details[[#This Row],[OrderID]],orders[OrderID],orders[CustomerID])</f>
        <v>HUNGO</v>
      </c>
      <c r="H351" t="str">
        <f>_xlfn.XLOOKUP(order_details[[#This Row],[CustomerID]],orders[CustomerID],orders[ShipCountry])</f>
        <v>Ireland</v>
      </c>
      <c r="I351" t="str">
        <f>_xlfn.XLOOKUP(order_details[[#This Row],[CustomerID]],orders[CustomerID],orders[ShipCity])</f>
        <v>Cork</v>
      </c>
      <c r="J351">
        <f>_xlfn.XLOOKUP(order_details[[#This Row],[ProductID]],products[ProductID],products[CategoryID])</f>
        <v>4</v>
      </c>
      <c r="K351" t="str">
        <f>_xlfn.XLOOKUP(order_details[[#This Row],[CategoryID]],categories[CategoryID],categories[CategoryName])</f>
        <v>Dairy Products</v>
      </c>
      <c r="L351" t="str">
        <f>_xlfn.XLOOKUP(order_details[[#This Row],[OrderID]],orders[OrderID],orders[month])</f>
        <v>Jan</v>
      </c>
      <c r="M351">
        <f>_xlfn.XLOOKUP(order_details[[#This Row],[OrderID]],orders[OrderID],orders[month number])</f>
        <v>1</v>
      </c>
      <c r="N351">
        <f>_xlfn.XLOOKUP(order_details[[#This Row],[OrderID]],orders[OrderID],orders[year])</f>
        <v>1995</v>
      </c>
      <c r="P351" s="14" t="str">
        <f>_xlfn.XLOOKUP(order_details[[#This Row],[CustomerID]],orders[CustomerID],orders[ShipCity])</f>
        <v>Cork</v>
      </c>
      <c r="Q351" s="14" t="str">
        <f>_xlfn.XLOOKUP(order_details[[#This Row],[CustomerID]],orders[CustomerID],orders[ShipCountry])</f>
        <v>Ireland</v>
      </c>
      <c r="R351" s="14">
        <f>order_details[[#This Row],[UnitPrice]]*order_details[[#This Row],[Quantity]]*(1-order_details[[#This Row],[Discount]])</f>
        <v>146.88</v>
      </c>
    </row>
    <row r="352" spans="1:18" x14ac:dyDescent="0.3">
      <c r="A352">
        <v>10380</v>
      </c>
      <c r="B352">
        <v>70</v>
      </c>
      <c r="C352">
        <v>12</v>
      </c>
      <c r="D352">
        <v>30</v>
      </c>
      <c r="E352">
        <v>0</v>
      </c>
      <c r="F352">
        <f>order_details[[#This Row],[UnitPrice]]*order_details[[#This Row],[Quantity]]*(1-order_details[[#This Row],[Discount]])</f>
        <v>360</v>
      </c>
      <c r="G352" t="str">
        <f>_xlfn.XLOOKUP(order_details[[#This Row],[OrderID]],orders[OrderID],orders[CustomerID])</f>
        <v>HUNGO</v>
      </c>
      <c r="H352" t="str">
        <f>_xlfn.XLOOKUP(order_details[[#This Row],[CustomerID]],orders[CustomerID],orders[ShipCountry])</f>
        <v>Ireland</v>
      </c>
      <c r="I352" t="str">
        <f>_xlfn.XLOOKUP(order_details[[#This Row],[CustomerID]],orders[CustomerID],orders[ShipCity])</f>
        <v>Cork</v>
      </c>
      <c r="J352">
        <f>_xlfn.XLOOKUP(order_details[[#This Row],[ProductID]],products[ProductID],products[CategoryID])</f>
        <v>1</v>
      </c>
      <c r="K352" t="str">
        <f>_xlfn.XLOOKUP(order_details[[#This Row],[CategoryID]],categories[CategoryID],categories[CategoryName])</f>
        <v>Beverages</v>
      </c>
      <c r="L352" t="str">
        <f>_xlfn.XLOOKUP(order_details[[#This Row],[OrderID]],orders[OrderID],orders[month])</f>
        <v>Jan</v>
      </c>
      <c r="M352">
        <f>_xlfn.XLOOKUP(order_details[[#This Row],[OrderID]],orders[OrderID],orders[month number])</f>
        <v>1</v>
      </c>
      <c r="N352">
        <f>_xlfn.XLOOKUP(order_details[[#This Row],[OrderID]],orders[OrderID],orders[year])</f>
        <v>1995</v>
      </c>
      <c r="P352" s="13" t="str">
        <f>_xlfn.XLOOKUP(order_details[[#This Row],[CustomerID]],orders[CustomerID],orders[ShipCity])</f>
        <v>Cork</v>
      </c>
      <c r="Q352" s="13" t="str">
        <f>_xlfn.XLOOKUP(order_details[[#This Row],[CustomerID]],orders[CustomerID],orders[ShipCountry])</f>
        <v>Ireland</v>
      </c>
      <c r="R352" s="13">
        <f>order_details[[#This Row],[UnitPrice]]*order_details[[#This Row],[Quantity]]*(1-order_details[[#This Row],[Discount]])</f>
        <v>360</v>
      </c>
    </row>
    <row r="353" spans="1:18" x14ac:dyDescent="0.3">
      <c r="A353">
        <v>10381</v>
      </c>
      <c r="B353">
        <v>74</v>
      </c>
      <c r="C353">
        <v>8</v>
      </c>
      <c r="D353">
        <v>14</v>
      </c>
      <c r="E353">
        <v>0</v>
      </c>
      <c r="F353">
        <f>order_details[[#This Row],[UnitPrice]]*order_details[[#This Row],[Quantity]]*(1-order_details[[#This Row],[Discount]])</f>
        <v>112</v>
      </c>
      <c r="G353" t="str">
        <f>_xlfn.XLOOKUP(order_details[[#This Row],[OrderID]],orders[OrderID],orders[CustomerID])</f>
        <v>LILAS</v>
      </c>
      <c r="H353" t="str">
        <f>_xlfn.XLOOKUP(order_details[[#This Row],[CustomerID]],orders[CustomerID],orders[ShipCountry])</f>
        <v>Venezuela</v>
      </c>
      <c r="I353" t="str">
        <f>_xlfn.XLOOKUP(order_details[[#This Row],[CustomerID]],orders[CustomerID],orders[ShipCity])</f>
        <v>Barquisimeto</v>
      </c>
      <c r="J353">
        <f>_xlfn.XLOOKUP(order_details[[#This Row],[ProductID]],products[ProductID],products[CategoryID])</f>
        <v>7</v>
      </c>
      <c r="K353" t="str">
        <f>_xlfn.XLOOKUP(order_details[[#This Row],[CategoryID]],categories[CategoryID],categories[CategoryName])</f>
        <v>Produce</v>
      </c>
      <c r="L353" t="str">
        <f>_xlfn.XLOOKUP(order_details[[#This Row],[OrderID]],orders[OrderID],orders[month])</f>
        <v>Jan</v>
      </c>
      <c r="M353">
        <f>_xlfn.XLOOKUP(order_details[[#This Row],[OrderID]],orders[OrderID],orders[month number])</f>
        <v>1</v>
      </c>
      <c r="N353">
        <f>_xlfn.XLOOKUP(order_details[[#This Row],[OrderID]],orders[OrderID],orders[year])</f>
        <v>1995</v>
      </c>
      <c r="P353" s="14" t="str">
        <f>_xlfn.XLOOKUP(order_details[[#This Row],[CustomerID]],orders[CustomerID],orders[ShipCity])</f>
        <v>Barquisimeto</v>
      </c>
      <c r="Q353" s="14" t="str">
        <f>_xlfn.XLOOKUP(order_details[[#This Row],[CustomerID]],orders[CustomerID],orders[ShipCountry])</f>
        <v>Venezuela</v>
      </c>
      <c r="R353" s="14">
        <f>order_details[[#This Row],[UnitPrice]]*order_details[[#This Row],[Quantity]]*(1-order_details[[#This Row],[Discount]])</f>
        <v>112</v>
      </c>
    </row>
    <row r="354" spans="1:18" x14ac:dyDescent="0.3">
      <c r="A354">
        <v>10382</v>
      </c>
      <c r="B354">
        <v>5</v>
      </c>
      <c r="C354">
        <v>17</v>
      </c>
      <c r="D354">
        <v>32</v>
      </c>
      <c r="E354">
        <v>0</v>
      </c>
      <c r="F354">
        <f>order_details[[#This Row],[UnitPrice]]*order_details[[#This Row],[Quantity]]*(1-order_details[[#This Row],[Discount]])</f>
        <v>544</v>
      </c>
      <c r="G354" t="str">
        <f>_xlfn.XLOOKUP(order_details[[#This Row],[OrderID]],orders[OrderID],orders[CustomerID])</f>
        <v>ERNSH</v>
      </c>
      <c r="H354" t="str">
        <f>_xlfn.XLOOKUP(order_details[[#This Row],[CustomerID]],orders[CustomerID],orders[ShipCountry])</f>
        <v>Austria</v>
      </c>
      <c r="I354" t="str">
        <f>_xlfn.XLOOKUP(order_details[[#This Row],[CustomerID]],orders[CustomerID],orders[ShipCity])</f>
        <v>Graz</v>
      </c>
      <c r="J354">
        <f>_xlfn.XLOOKUP(order_details[[#This Row],[ProductID]],products[ProductID],products[CategoryID])</f>
        <v>2</v>
      </c>
      <c r="K354" t="str">
        <f>_xlfn.XLOOKUP(order_details[[#This Row],[CategoryID]],categories[CategoryID],categories[CategoryName])</f>
        <v>Condiments</v>
      </c>
      <c r="L354" t="str">
        <f>_xlfn.XLOOKUP(order_details[[#This Row],[OrderID]],orders[OrderID],orders[month])</f>
        <v>Jan</v>
      </c>
      <c r="M354">
        <f>_xlfn.XLOOKUP(order_details[[#This Row],[OrderID]],orders[OrderID],orders[month number])</f>
        <v>1</v>
      </c>
      <c r="N354">
        <f>_xlfn.XLOOKUP(order_details[[#This Row],[OrderID]],orders[OrderID],orders[year])</f>
        <v>1995</v>
      </c>
      <c r="P354" s="13" t="str">
        <f>_xlfn.XLOOKUP(order_details[[#This Row],[CustomerID]],orders[CustomerID],orders[ShipCity])</f>
        <v>Graz</v>
      </c>
      <c r="Q354" s="13" t="str">
        <f>_xlfn.XLOOKUP(order_details[[#This Row],[CustomerID]],orders[CustomerID],orders[ShipCountry])</f>
        <v>Austria</v>
      </c>
      <c r="R354" s="13">
        <f>order_details[[#This Row],[UnitPrice]]*order_details[[#This Row],[Quantity]]*(1-order_details[[#This Row],[Discount]])</f>
        <v>544</v>
      </c>
    </row>
    <row r="355" spans="1:18" x14ac:dyDescent="0.3">
      <c r="A355">
        <v>10382</v>
      </c>
      <c r="B355">
        <v>18</v>
      </c>
      <c r="C355">
        <v>50</v>
      </c>
      <c r="D355">
        <v>9</v>
      </c>
      <c r="E355">
        <v>0</v>
      </c>
      <c r="F355">
        <f>order_details[[#This Row],[UnitPrice]]*order_details[[#This Row],[Quantity]]*(1-order_details[[#This Row],[Discount]])</f>
        <v>450</v>
      </c>
      <c r="G355" t="str">
        <f>_xlfn.XLOOKUP(order_details[[#This Row],[OrderID]],orders[OrderID],orders[CustomerID])</f>
        <v>ERNSH</v>
      </c>
      <c r="H355" t="str">
        <f>_xlfn.XLOOKUP(order_details[[#This Row],[CustomerID]],orders[CustomerID],orders[ShipCountry])</f>
        <v>Austria</v>
      </c>
      <c r="I355" t="str">
        <f>_xlfn.XLOOKUP(order_details[[#This Row],[CustomerID]],orders[CustomerID],orders[ShipCity])</f>
        <v>Graz</v>
      </c>
      <c r="J355">
        <f>_xlfn.XLOOKUP(order_details[[#This Row],[ProductID]],products[ProductID],products[CategoryID])</f>
        <v>8</v>
      </c>
      <c r="K355" t="str">
        <f>_xlfn.XLOOKUP(order_details[[#This Row],[CategoryID]],categories[CategoryID],categories[CategoryName])</f>
        <v>Seafood</v>
      </c>
      <c r="L355" t="str">
        <f>_xlfn.XLOOKUP(order_details[[#This Row],[OrderID]],orders[OrderID],orders[month])</f>
        <v>Jan</v>
      </c>
      <c r="M355">
        <f>_xlfn.XLOOKUP(order_details[[#This Row],[OrderID]],orders[OrderID],orders[month number])</f>
        <v>1</v>
      </c>
      <c r="N355">
        <f>_xlfn.XLOOKUP(order_details[[#This Row],[OrderID]],orders[OrderID],orders[year])</f>
        <v>1995</v>
      </c>
      <c r="P355" s="14" t="str">
        <f>_xlfn.XLOOKUP(order_details[[#This Row],[CustomerID]],orders[CustomerID],orders[ShipCity])</f>
        <v>Graz</v>
      </c>
      <c r="Q355" s="14" t="str">
        <f>_xlfn.XLOOKUP(order_details[[#This Row],[CustomerID]],orders[CustomerID],orders[ShipCountry])</f>
        <v>Austria</v>
      </c>
      <c r="R355" s="14">
        <f>order_details[[#This Row],[UnitPrice]]*order_details[[#This Row],[Quantity]]*(1-order_details[[#This Row],[Discount]])</f>
        <v>450</v>
      </c>
    </row>
    <row r="356" spans="1:18" x14ac:dyDescent="0.3">
      <c r="A356">
        <v>10382</v>
      </c>
      <c r="B356">
        <v>29</v>
      </c>
      <c r="C356">
        <v>99</v>
      </c>
      <c r="D356">
        <v>14</v>
      </c>
      <c r="E356">
        <v>0</v>
      </c>
      <c r="F356">
        <f>order_details[[#This Row],[UnitPrice]]*order_details[[#This Row],[Quantity]]*(1-order_details[[#This Row],[Discount]])</f>
        <v>1386</v>
      </c>
      <c r="G356" t="str">
        <f>_xlfn.XLOOKUP(order_details[[#This Row],[OrderID]],orders[OrderID],orders[CustomerID])</f>
        <v>ERNSH</v>
      </c>
      <c r="H356" t="str">
        <f>_xlfn.XLOOKUP(order_details[[#This Row],[CustomerID]],orders[CustomerID],orders[ShipCountry])</f>
        <v>Austria</v>
      </c>
      <c r="I356" t="str">
        <f>_xlfn.XLOOKUP(order_details[[#This Row],[CustomerID]],orders[CustomerID],orders[ShipCity])</f>
        <v>Graz</v>
      </c>
      <c r="J356">
        <f>_xlfn.XLOOKUP(order_details[[#This Row],[ProductID]],products[ProductID],products[CategoryID])</f>
        <v>6</v>
      </c>
      <c r="K356" t="str">
        <f>_xlfn.XLOOKUP(order_details[[#This Row],[CategoryID]],categories[CategoryID],categories[CategoryName])</f>
        <v>Meat/Poultry</v>
      </c>
      <c r="L356" t="str">
        <f>_xlfn.XLOOKUP(order_details[[#This Row],[OrderID]],orders[OrderID],orders[month])</f>
        <v>Jan</v>
      </c>
      <c r="M356">
        <f>_xlfn.XLOOKUP(order_details[[#This Row],[OrderID]],orders[OrderID],orders[month number])</f>
        <v>1</v>
      </c>
      <c r="N356">
        <f>_xlfn.XLOOKUP(order_details[[#This Row],[OrderID]],orders[OrderID],orders[year])</f>
        <v>1995</v>
      </c>
      <c r="P356" s="13" t="str">
        <f>_xlfn.XLOOKUP(order_details[[#This Row],[CustomerID]],orders[CustomerID],orders[ShipCity])</f>
        <v>Graz</v>
      </c>
      <c r="Q356" s="13" t="str">
        <f>_xlfn.XLOOKUP(order_details[[#This Row],[CustomerID]],orders[CustomerID],orders[ShipCountry])</f>
        <v>Austria</v>
      </c>
      <c r="R356" s="13">
        <f>order_details[[#This Row],[UnitPrice]]*order_details[[#This Row],[Quantity]]*(1-order_details[[#This Row],[Discount]])</f>
        <v>1386</v>
      </c>
    </row>
    <row r="357" spans="1:18" x14ac:dyDescent="0.3">
      <c r="A357">
        <v>10382</v>
      </c>
      <c r="B357">
        <v>33</v>
      </c>
      <c r="C357">
        <v>2</v>
      </c>
      <c r="D357">
        <v>60</v>
      </c>
      <c r="E357">
        <v>0</v>
      </c>
      <c r="F357">
        <f>order_details[[#This Row],[UnitPrice]]*order_details[[#This Row],[Quantity]]*(1-order_details[[#This Row],[Discount]])</f>
        <v>120</v>
      </c>
      <c r="G357" t="str">
        <f>_xlfn.XLOOKUP(order_details[[#This Row],[OrderID]],orders[OrderID],orders[CustomerID])</f>
        <v>ERNSH</v>
      </c>
      <c r="H357" t="str">
        <f>_xlfn.XLOOKUP(order_details[[#This Row],[CustomerID]],orders[CustomerID],orders[ShipCountry])</f>
        <v>Austria</v>
      </c>
      <c r="I357" t="str">
        <f>_xlfn.XLOOKUP(order_details[[#This Row],[CustomerID]],orders[CustomerID],orders[ShipCity])</f>
        <v>Graz</v>
      </c>
      <c r="J357">
        <f>_xlfn.XLOOKUP(order_details[[#This Row],[ProductID]],products[ProductID],products[CategoryID])</f>
        <v>4</v>
      </c>
      <c r="K357" t="str">
        <f>_xlfn.XLOOKUP(order_details[[#This Row],[CategoryID]],categories[CategoryID],categories[CategoryName])</f>
        <v>Dairy Products</v>
      </c>
      <c r="L357" t="str">
        <f>_xlfn.XLOOKUP(order_details[[#This Row],[OrderID]],orders[OrderID],orders[month])</f>
        <v>Jan</v>
      </c>
      <c r="M357">
        <f>_xlfn.XLOOKUP(order_details[[#This Row],[OrderID]],orders[OrderID],orders[month number])</f>
        <v>1</v>
      </c>
      <c r="N357">
        <f>_xlfn.XLOOKUP(order_details[[#This Row],[OrderID]],orders[OrderID],orders[year])</f>
        <v>1995</v>
      </c>
      <c r="P357" s="14" t="str">
        <f>_xlfn.XLOOKUP(order_details[[#This Row],[CustomerID]],orders[CustomerID],orders[ShipCity])</f>
        <v>Graz</v>
      </c>
      <c r="Q357" s="14" t="str">
        <f>_xlfn.XLOOKUP(order_details[[#This Row],[CustomerID]],orders[CustomerID],orders[ShipCountry])</f>
        <v>Austria</v>
      </c>
      <c r="R357" s="14">
        <f>order_details[[#This Row],[UnitPrice]]*order_details[[#This Row],[Quantity]]*(1-order_details[[#This Row],[Discount]])</f>
        <v>120</v>
      </c>
    </row>
    <row r="358" spans="1:18" x14ac:dyDescent="0.3">
      <c r="A358">
        <v>10382</v>
      </c>
      <c r="B358">
        <v>74</v>
      </c>
      <c r="C358">
        <v>8</v>
      </c>
      <c r="D358">
        <v>50</v>
      </c>
      <c r="E358">
        <v>0</v>
      </c>
      <c r="F358">
        <f>order_details[[#This Row],[UnitPrice]]*order_details[[#This Row],[Quantity]]*(1-order_details[[#This Row],[Discount]])</f>
        <v>400</v>
      </c>
      <c r="G358" t="str">
        <f>_xlfn.XLOOKUP(order_details[[#This Row],[OrderID]],orders[OrderID],orders[CustomerID])</f>
        <v>ERNSH</v>
      </c>
      <c r="H358" t="str">
        <f>_xlfn.XLOOKUP(order_details[[#This Row],[CustomerID]],orders[CustomerID],orders[ShipCountry])</f>
        <v>Austria</v>
      </c>
      <c r="I358" t="str">
        <f>_xlfn.XLOOKUP(order_details[[#This Row],[CustomerID]],orders[CustomerID],orders[ShipCity])</f>
        <v>Graz</v>
      </c>
      <c r="J358">
        <f>_xlfn.XLOOKUP(order_details[[#This Row],[ProductID]],products[ProductID],products[CategoryID])</f>
        <v>7</v>
      </c>
      <c r="K358" t="str">
        <f>_xlfn.XLOOKUP(order_details[[#This Row],[CategoryID]],categories[CategoryID],categories[CategoryName])</f>
        <v>Produce</v>
      </c>
      <c r="L358" t="str">
        <f>_xlfn.XLOOKUP(order_details[[#This Row],[OrderID]],orders[OrderID],orders[month])</f>
        <v>Jan</v>
      </c>
      <c r="M358">
        <f>_xlfn.XLOOKUP(order_details[[#This Row],[OrderID]],orders[OrderID],orders[month number])</f>
        <v>1</v>
      </c>
      <c r="N358">
        <f>_xlfn.XLOOKUP(order_details[[#This Row],[OrderID]],orders[OrderID],orders[year])</f>
        <v>1995</v>
      </c>
      <c r="P358" s="13" t="str">
        <f>_xlfn.XLOOKUP(order_details[[#This Row],[CustomerID]],orders[CustomerID],orders[ShipCity])</f>
        <v>Graz</v>
      </c>
      <c r="Q358" s="13" t="str">
        <f>_xlfn.XLOOKUP(order_details[[#This Row],[CustomerID]],orders[CustomerID],orders[ShipCountry])</f>
        <v>Austria</v>
      </c>
      <c r="R358" s="13">
        <f>order_details[[#This Row],[UnitPrice]]*order_details[[#This Row],[Quantity]]*(1-order_details[[#This Row],[Discount]])</f>
        <v>400</v>
      </c>
    </row>
    <row r="359" spans="1:18" x14ac:dyDescent="0.3">
      <c r="A359">
        <v>10383</v>
      </c>
      <c r="B359">
        <v>13</v>
      </c>
      <c r="C359">
        <v>4.8</v>
      </c>
      <c r="D359">
        <v>20</v>
      </c>
      <c r="E359">
        <v>0</v>
      </c>
      <c r="F359">
        <f>order_details[[#This Row],[UnitPrice]]*order_details[[#This Row],[Quantity]]*(1-order_details[[#This Row],[Discount]])</f>
        <v>96</v>
      </c>
      <c r="G359" t="str">
        <f>_xlfn.XLOOKUP(order_details[[#This Row],[OrderID]],orders[OrderID],orders[CustomerID])</f>
        <v>AROUT</v>
      </c>
      <c r="H359" t="str">
        <f>_xlfn.XLOOKUP(order_details[[#This Row],[CustomerID]],orders[CustomerID],orders[ShipCountry])</f>
        <v>UK</v>
      </c>
      <c r="I359" t="str">
        <f>_xlfn.XLOOKUP(order_details[[#This Row],[CustomerID]],orders[CustomerID],orders[ShipCity])</f>
        <v>Colchester</v>
      </c>
      <c r="J359">
        <f>_xlfn.XLOOKUP(order_details[[#This Row],[ProductID]],products[ProductID],products[CategoryID])</f>
        <v>8</v>
      </c>
      <c r="K359" t="str">
        <f>_xlfn.XLOOKUP(order_details[[#This Row],[CategoryID]],categories[CategoryID],categories[CategoryName])</f>
        <v>Seafood</v>
      </c>
      <c r="L359" t="str">
        <f>_xlfn.XLOOKUP(order_details[[#This Row],[OrderID]],orders[OrderID],orders[month])</f>
        <v>Jan</v>
      </c>
      <c r="M359">
        <f>_xlfn.XLOOKUP(order_details[[#This Row],[OrderID]],orders[OrderID],orders[month number])</f>
        <v>1</v>
      </c>
      <c r="N359">
        <f>_xlfn.XLOOKUP(order_details[[#This Row],[OrderID]],orders[OrderID],orders[year])</f>
        <v>1995</v>
      </c>
      <c r="P359" s="14" t="str">
        <f>_xlfn.XLOOKUP(order_details[[#This Row],[CustomerID]],orders[CustomerID],orders[ShipCity])</f>
        <v>Colchester</v>
      </c>
      <c r="Q359" s="14" t="str">
        <f>_xlfn.XLOOKUP(order_details[[#This Row],[CustomerID]],orders[CustomerID],orders[ShipCountry])</f>
        <v>UK</v>
      </c>
      <c r="R359" s="14">
        <f>order_details[[#This Row],[UnitPrice]]*order_details[[#This Row],[Quantity]]*(1-order_details[[#This Row],[Discount]])</f>
        <v>96</v>
      </c>
    </row>
    <row r="360" spans="1:18" x14ac:dyDescent="0.3">
      <c r="A360">
        <v>10383</v>
      </c>
      <c r="B360">
        <v>50</v>
      </c>
      <c r="C360">
        <v>13</v>
      </c>
      <c r="D360">
        <v>15</v>
      </c>
      <c r="E360">
        <v>0</v>
      </c>
      <c r="F360">
        <f>order_details[[#This Row],[UnitPrice]]*order_details[[#This Row],[Quantity]]*(1-order_details[[#This Row],[Discount]])</f>
        <v>195</v>
      </c>
      <c r="G360" t="str">
        <f>_xlfn.XLOOKUP(order_details[[#This Row],[OrderID]],orders[OrderID],orders[CustomerID])</f>
        <v>AROUT</v>
      </c>
      <c r="H360" t="str">
        <f>_xlfn.XLOOKUP(order_details[[#This Row],[CustomerID]],orders[CustomerID],orders[ShipCountry])</f>
        <v>UK</v>
      </c>
      <c r="I360" t="str">
        <f>_xlfn.XLOOKUP(order_details[[#This Row],[CustomerID]],orders[CustomerID],orders[ShipCity])</f>
        <v>Colchester</v>
      </c>
      <c r="J360">
        <f>_xlfn.XLOOKUP(order_details[[#This Row],[ProductID]],products[ProductID],products[CategoryID])</f>
        <v>3</v>
      </c>
      <c r="K360" t="str">
        <f>_xlfn.XLOOKUP(order_details[[#This Row],[CategoryID]],categories[CategoryID],categories[CategoryName])</f>
        <v>Confections</v>
      </c>
      <c r="L360" t="str">
        <f>_xlfn.XLOOKUP(order_details[[#This Row],[OrderID]],orders[OrderID],orders[month])</f>
        <v>Jan</v>
      </c>
      <c r="M360">
        <f>_xlfn.XLOOKUP(order_details[[#This Row],[OrderID]],orders[OrderID],orders[month number])</f>
        <v>1</v>
      </c>
      <c r="N360">
        <f>_xlfn.XLOOKUP(order_details[[#This Row],[OrderID]],orders[OrderID],orders[year])</f>
        <v>1995</v>
      </c>
      <c r="P360" s="13" t="str">
        <f>_xlfn.XLOOKUP(order_details[[#This Row],[CustomerID]],orders[CustomerID],orders[ShipCity])</f>
        <v>Colchester</v>
      </c>
      <c r="Q360" s="13" t="str">
        <f>_xlfn.XLOOKUP(order_details[[#This Row],[CustomerID]],orders[CustomerID],orders[ShipCountry])</f>
        <v>UK</v>
      </c>
      <c r="R360" s="13">
        <f>order_details[[#This Row],[UnitPrice]]*order_details[[#This Row],[Quantity]]*(1-order_details[[#This Row],[Discount]])</f>
        <v>195</v>
      </c>
    </row>
    <row r="361" spans="1:18" x14ac:dyDescent="0.3">
      <c r="A361">
        <v>10383</v>
      </c>
      <c r="B361">
        <v>56</v>
      </c>
      <c r="C361">
        <v>30.4</v>
      </c>
      <c r="D361">
        <v>20</v>
      </c>
      <c r="E361">
        <v>0</v>
      </c>
      <c r="F361">
        <f>order_details[[#This Row],[UnitPrice]]*order_details[[#This Row],[Quantity]]*(1-order_details[[#This Row],[Discount]])</f>
        <v>608</v>
      </c>
      <c r="G361" t="str">
        <f>_xlfn.XLOOKUP(order_details[[#This Row],[OrderID]],orders[OrderID],orders[CustomerID])</f>
        <v>AROUT</v>
      </c>
      <c r="H361" t="str">
        <f>_xlfn.XLOOKUP(order_details[[#This Row],[CustomerID]],orders[CustomerID],orders[ShipCountry])</f>
        <v>UK</v>
      </c>
      <c r="I361" t="str">
        <f>_xlfn.XLOOKUP(order_details[[#This Row],[CustomerID]],orders[CustomerID],orders[ShipCity])</f>
        <v>Colchester</v>
      </c>
      <c r="J361">
        <f>_xlfn.XLOOKUP(order_details[[#This Row],[ProductID]],products[ProductID],products[CategoryID])</f>
        <v>5</v>
      </c>
      <c r="K361" t="str">
        <f>_xlfn.XLOOKUP(order_details[[#This Row],[CategoryID]],categories[CategoryID],categories[CategoryName])</f>
        <v>Grains/Cereals</v>
      </c>
      <c r="L361" t="str">
        <f>_xlfn.XLOOKUP(order_details[[#This Row],[OrderID]],orders[OrderID],orders[month])</f>
        <v>Jan</v>
      </c>
      <c r="M361">
        <f>_xlfn.XLOOKUP(order_details[[#This Row],[OrderID]],orders[OrderID],orders[month number])</f>
        <v>1</v>
      </c>
      <c r="N361">
        <f>_xlfn.XLOOKUP(order_details[[#This Row],[OrderID]],orders[OrderID],orders[year])</f>
        <v>1995</v>
      </c>
      <c r="P361" s="14" t="str">
        <f>_xlfn.XLOOKUP(order_details[[#This Row],[CustomerID]],orders[CustomerID],orders[ShipCity])</f>
        <v>Colchester</v>
      </c>
      <c r="Q361" s="14" t="str">
        <f>_xlfn.XLOOKUP(order_details[[#This Row],[CustomerID]],orders[CustomerID],orders[ShipCountry])</f>
        <v>UK</v>
      </c>
      <c r="R361" s="14">
        <f>order_details[[#This Row],[UnitPrice]]*order_details[[#This Row],[Quantity]]*(1-order_details[[#This Row],[Discount]])</f>
        <v>608</v>
      </c>
    </row>
    <row r="362" spans="1:18" x14ac:dyDescent="0.3">
      <c r="A362">
        <v>10384</v>
      </c>
      <c r="B362">
        <v>20</v>
      </c>
      <c r="C362">
        <v>64.8</v>
      </c>
      <c r="D362">
        <v>28</v>
      </c>
      <c r="E362">
        <v>0</v>
      </c>
      <c r="F362">
        <f>order_details[[#This Row],[UnitPrice]]*order_details[[#This Row],[Quantity]]*(1-order_details[[#This Row],[Discount]])</f>
        <v>1814.3999999999999</v>
      </c>
      <c r="G362" t="str">
        <f>_xlfn.XLOOKUP(order_details[[#This Row],[OrderID]],orders[OrderID],orders[CustomerID])</f>
        <v>BERGS</v>
      </c>
      <c r="H362" t="str">
        <f>_xlfn.XLOOKUP(order_details[[#This Row],[CustomerID]],orders[CustomerID],orders[ShipCountry])</f>
        <v>Sweden</v>
      </c>
      <c r="I362" t="str">
        <f>_xlfn.XLOOKUP(order_details[[#This Row],[CustomerID]],orders[CustomerID],orders[ShipCity])</f>
        <v>Luleå</v>
      </c>
      <c r="J362">
        <f>_xlfn.XLOOKUP(order_details[[#This Row],[ProductID]],products[ProductID],products[CategoryID])</f>
        <v>3</v>
      </c>
      <c r="K362" t="str">
        <f>_xlfn.XLOOKUP(order_details[[#This Row],[CategoryID]],categories[CategoryID],categories[CategoryName])</f>
        <v>Confections</v>
      </c>
      <c r="L362" t="str">
        <f>_xlfn.XLOOKUP(order_details[[#This Row],[OrderID]],orders[OrderID],orders[month])</f>
        <v>Jan</v>
      </c>
      <c r="M362">
        <f>_xlfn.XLOOKUP(order_details[[#This Row],[OrderID]],orders[OrderID],orders[month number])</f>
        <v>1</v>
      </c>
      <c r="N362">
        <f>_xlfn.XLOOKUP(order_details[[#This Row],[OrderID]],orders[OrderID],orders[year])</f>
        <v>1995</v>
      </c>
      <c r="P362" s="13" t="str">
        <f>_xlfn.XLOOKUP(order_details[[#This Row],[CustomerID]],orders[CustomerID],orders[ShipCity])</f>
        <v>Luleå</v>
      </c>
      <c r="Q362" s="13" t="str">
        <f>_xlfn.XLOOKUP(order_details[[#This Row],[CustomerID]],orders[CustomerID],orders[ShipCountry])</f>
        <v>Sweden</v>
      </c>
      <c r="R362" s="13">
        <f>order_details[[#This Row],[UnitPrice]]*order_details[[#This Row],[Quantity]]*(1-order_details[[#This Row],[Discount]])</f>
        <v>1814.3999999999999</v>
      </c>
    </row>
    <row r="363" spans="1:18" x14ac:dyDescent="0.3">
      <c r="A363">
        <v>10384</v>
      </c>
      <c r="B363">
        <v>60</v>
      </c>
      <c r="C363">
        <v>27.2</v>
      </c>
      <c r="D363">
        <v>15</v>
      </c>
      <c r="E363">
        <v>0</v>
      </c>
      <c r="F363">
        <f>order_details[[#This Row],[UnitPrice]]*order_details[[#This Row],[Quantity]]*(1-order_details[[#This Row],[Discount]])</f>
        <v>408</v>
      </c>
      <c r="G363" t="str">
        <f>_xlfn.XLOOKUP(order_details[[#This Row],[OrderID]],orders[OrderID],orders[CustomerID])</f>
        <v>BERGS</v>
      </c>
      <c r="H363" t="str">
        <f>_xlfn.XLOOKUP(order_details[[#This Row],[CustomerID]],orders[CustomerID],orders[ShipCountry])</f>
        <v>Sweden</v>
      </c>
      <c r="I363" t="str">
        <f>_xlfn.XLOOKUP(order_details[[#This Row],[CustomerID]],orders[CustomerID],orders[ShipCity])</f>
        <v>Luleå</v>
      </c>
      <c r="J363">
        <f>_xlfn.XLOOKUP(order_details[[#This Row],[ProductID]],products[ProductID],products[CategoryID])</f>
        <v>4</v>
      </c>
      <c r="K363" t="str">
        <f>_xlfn.XLOOKUP(order_details[[#This Row],[CategoryID]],categories[CategoryID],categories[CategoryName])</f>
        <v>Dairy Products</v>
      </c>
      <c r="L363" t="str">
        <f>_xlfn.XLOOKUP(order_details[[#This Row],[OrderID]],orders[OrderID],orders[month])</f>
        <v>Jan</v>
      </c>
      <c r="M363">
        <f>_xlfn.XLOOKUP(order_details[[#This Row],[OrderID]],orders[OrderID],orders[month number])</f>
        <v>1</v>
      </c>
      <c r="N363">
        <f>_xlfn.XLOOKUP(order_details[[#This Row],[OrderID]],orders[OrderID],orders[year])</f>
        <v>1995</v>
      </c>
      <c r="P363" s="14" t="str">
        <f>_xlfn.XLOOKUP(order_details[[#This Row],[CustomerID]],orders[CustomerID],orders[ShipCity])</f>
        <v>Luleå</v>
      </c>
      <c r="Q363" s="14" t="str">
        <f>_xlfn.XLOOKUP(order_details[[#This Row],[CustomerID]],orders[CustomerID],orders[ShipCountry])</f>
        <v>Sweden</v>
      </c>
      <c r="R363" s="14">
        <f>order_details[[#This Row],[UnitPrice]]*order_details[[#This Row],[Quantity]]*(1-order_details[[#This Row],[Discount]])</f>
        <v>408</v>
      </c>
    </row>
    <row r="364" spans="1:18" x14ac:dyDescent="0.3">
      <c r="A364">
        <v>10385</v>
      </c>
      <c r="B364">
        <v>7</v>
      </c>
      <c r="C364">
        <v>24</v>
      </c>
      <c r="D364">
        <v>10</v>
      </c>
      <c r="E364">
        <v>0.2</v>
      </c>
      <c r="F364">
        <f>order_details[[#This Row],[UnitPrice]]*order_details[[#This Row],[Quantity]]*(1-order_details[[#This Row],[Discount]])</f>
        <v>192</v>
      </c>
      <c r="G364" t="str">
        <f>_xlfn.XLOOKUP(order_details[[#This Row],[OrderID]],orders[OrderID],orders[CustomerID])</f>
        <v>SPLIR</v>
      </c>
      <c r="H364" t="str">
        <f>_xlfn.XLOOKUP(order_details[[#This Row],[CustomerID]],orders[CustomerID],orders[ShipCountry])</f>
        <v>USA</v>
      </c>
      <c r="I364" t="str">
        <f>_xlfn.XLOOKUP(order_details[[#This Row],[CustomerID]],orders[CustomerID],orders[ShipCity])</f>
        <v>Lander</v>
      </c>
      <c r="J364">
        <f>_xlfn.XLOOKUP(order_details[[#This Row],[ProductID]],products[ProductID],products[CategoryID])</f>
        <v>7</v>
      </c>
      <c r="K364" t="str">
        <f>_xlfn.XLOOKUP(order_details[[#This Row],[CategoryID]],categories[CategoryID],categories[CategoryName])</f>
        <v>Produce</v>
      </c>
      <c r="L364" t="str">
        <f>_xlfn.XLOOKUP(order_details[[#This Row],[OrderID]],orders[OrderID],orders[month])</f>
        <v>Jan</v>
      </c>
      <c r="M364">
        <f>_xlfn.XLOOKUP(order_details[[#This Row],[OrderID]],orders[OrderID],orders[month number])</f>
        <v>1</v>
      </c>
      <c r="N364">
        <f>_xlfn.XLOOKUP(order_details[[#This Row],[OrderID]],orders[OrderID],orders[year])</f>
        <v>1995</v>
      </c>
      <c r="P364" s="13" t="str">
        <f>_xlfn.XLOOKUP(order_details[[#This Row],[CustomerID]],orders[CustomerID],orders[ShipCity])</f>
        <v>Lander</v>
      </c>
      <c r="Q364" s="13" t="str">
        <f>_xlfn.XLOOKUP(order_details[[#This Row],[CustomerID]],orders[CustomerID],orders[ShipCountry])</f>
        <v>USA</v>
      </c>
      <c r="R364" s="13">
        <f>order_details[[#This Row],[UnitPrice]]*order_details[[#This Row],[Quantity]]*(1-order_details[[#This Row],[Discount]])</f>
        <v>192</v>
      </c>
    </row>
    <row r="365" spans="1:18" x14ac:dyDescent="0.3">
      <c r="A365">
        <v>10385</v>
      </c>
      <c r="B365">
        <v>60</v>
      </c>
      <c r="C365">
        <v>27.2</v>
      </c>
      <c r="D365">
        <v>20</v>
      </c>
      <c r="E365">
        <v>0.2</v>
      </c>
      <c r="F365">
        <f>order_details[[#This Row],[UnitPrice]]*order_details[[#This Row],[Quantity]]*(1-order_details[[#This Row],[Discount]])</f>
        <v>435.20000000000005</v>
      </c>
      <c r="G365" t="str">
        <f>_xlfn.XLOOKUP(order_details[[#This Row],[OrderID]],orders[OrderID],orders[CustomerID])</f>
        <v>SPLIR</v>
      </c>
      <c r="H365" t="str">
        <f>_xlfn.XLOOKUP(order_details[[#This Row],[CustomerID]],orders[CustomerID],orders[ShipCountry])</f>
        <v>USA</v>
      </c>
      <c r="I365" t="str">
        <f>_xlfn.XLOOKUP(order_details[[#This Row],[CustomerID]],orders[CustomerID],orders[ShipCity])</f>
        <v>Lander</v>
      </c>
      <c r="J365">
        <f>_xlfn.XLOOKUP(order_details[[#This Row],[ProductID]],products[ProductID],products[CategoryID])</f>
        <v>4</v>
      </c>
      <c r="K365" t="str">
        <f>_xlfn.XLOOKUP(order_details[[#This Row],[CategoryID]],categories[CategoryID],categories[CategoryName])</f>
        <v>Dairy Products</v>
      </c>
      <c r="L365" t="str">
        <f>_xlfn.XLOOKUP(order_details[[#This Row],[OrderID]],orders[OrderID],orders[month])</f>
        <v>Jan</v>
      </c>
      <c r="M365">
        <f>_xlfn.XLOOKUP(order_details[[#This Row],[OrderID]],orders[OrderID],orders[month number])</f>
        <v>1</v>
      </c>
      <c r="N365">
        <f>_xlfn.XLOOKUP(order_details[[#This Row],[OrderID]],orders[OrderID],orders[year])</f>
        <v>1995</v>
      </c>
      <c r="P365" s="14" t="str">
        <f>_xlfn.XLOOKUP(order_details[[#This Row],[CustomerID]],orders[CustomerID],orders[ShipCity])</f>
        <v>Lander</v>
      </c>
      <c r="Q365" s="14" t="str">
        <f>_xlfn.XLOOKUP(order_details[[#This Row],[CustomerID]],orders[CustomerID],orders[ShipCountry])</f>
        <v>USA</v>
      </c>
      <c r="R365" s="14">
        <f>order_details[[#This Row],[UnitPrice]]*order_details[[#This Row],[Quantity]]*(1-order_details[[#This Row],[Discount]])</f>
        <v>435.20000000000005</v>
      </c>
    </row>
    <row r="366" spans="1:18" x14ac:dyDescent="0.3">
      <c r="A366">
        <v>10385</v>
      </c>
      <c r="B366">
        <v>68</v>
      </c>
      <c r="C366">
        <v>10</v>
      </c>
      <c r="D366">
        <v>8</v>
      </c>
      <c r="E366">
        <v>0.2</v>
      </c>
      <c r="F366">
        <f>order_details[[#This Row],[UnitPrice]]*order_details[[#This Row],[Quantity]]*(1-order_details[[#This Row],[Discount]])</f>
        <v>64</v>
      </c>
      <c r="G366" t="str">
        <f>_xlfn.XLOOKUP(order_details[[#This Row],[OrderID]],orders[OrderID],orders[CustomerID])</f>
        <v>SPLIR</v>
      </c>
      <c r="H366" t="str">
        <f>_xlfn.XLOOKUP(order_details[[#This Row],[CustomerID]],orders[CustomerID],orders[ShipCountry])</f>
        <v>USA</v>
      </c>
      <c r="I366" t="str">
        <f>_xlfn.XLOOKUP(order_details[[#This Row],[CustomerID]],orders[CustomerID],orders[ShipCity])</f>
        <v>Lander</v>
      </c>
      <c r="J366">
        <f>_xlfn.XLOOKUP(order_details[[#This Row],[ProductID]],products[ProductID],products[CategoryID])</f>
        <v>3</v>
      </c>
      <c r="K366" t="str">
        <f>_xlfn.XLOOKUP(order_details[[#This Row],[CategoryID]],categories[CategoryID],categories[CategoryName])</f>
        <v>Confections</v>
      </c>
      <c r="L366" t="str">
        <f>_xlfn.XLOOKUP(order_details[[#This Row],[OrderID]],orders[OrderID],orders[month])</f>
        <v>Jan</v>
      </c>
      <c r="M366">
        <f>_xlfn.XLOOKUP(order_details[[#This Row],[OrderID]],orders[OrderID],orders[month number])</f>
        <v>1</v>
      </c>
      <c r="N366">
        <f>_xlfn.XLOOKUP(order_details[[#This Row],[OrderID]],orders[OrderID],orders[year])</f>
        <v>1995</v>
      </c>
      <c r="P366" s="13" t="str">
        <f>_xlfn.XLOOKUP(order_details[[#This Row],[CustomerID]],orders[CustomerID],orders[ShipCity])</f>
        <v>Lander</v>
      </c>
      <c r="Q366" s="13" t="str">
        <f>_xlfn.XLOOKUP(order_details[[#This Row],[CustomerID]],orders[CustomerID],orders[ShipCountry])</f>
        <v>USA</v>
      </c>
      <c r="R366" s="13">
        <f>order_details[[#This Row],[UnitPrice]]*order_details[[#This Row],[Quantity]]*(1-order_details[[#This Row],[Discount]])</f>
        <v>64</v>
      </c>
    </row>
    <row r="367" spans="1:18" x14ac:dyDescent="0.3">
      <c r="A367">
        <v>10386</v>
      </c>
      <c r="B367">
        <v>24</v>
      </c>
      <c r="C367">
        <v>3.6</v>
      </c>
      <c r="D367">
        <v>15</v>
      </c>
      <c r="E367">
        <v>0</v>
      </c>
      <c r="F367">
        <f>order_details[[#This Row],[UnitPrice]]*order_details[[#This Row],[Quantity]]*(1-order_details[[#This Row],[Discount]])</f>
        <v>54</v>
      </c>
      <c r="G367" t="str">
        <f>_xlfn.XLOOKUP(order_details[[#This Row],[OrderID]],orders[OrderID],orders[CustomerID])</f>
        <v>FAMIA</v>
      </c>
      <c r="H367" t="str">
        <f>_xlfn.XLOOKUP(order_details[[#This Row],[CustomerID]],orders[CustomerID],orders[ShipCountry])</f>
        <v>Brazil</v>
      </c>
      <c r="I367" t="str">
        <f>_xlfn.XLOOKUP(order_details[[#This Row],[CustomerID]],orders[CustomerID],orders[ShipCity])</f>
        <v>São Paulo</v>
      </c>
      <c r="J367">
        <f>_xlfn.XLOOKUP(order_details[[#This Row],[ProductID]],products[ProductID],products[CategoryID])</f>
        <v>1</v>
      </c>
      <c r="K367" t="str">
        <f>_xlfn.XLOOKUP(order_details[[#This Row],[CategoryID]],categories[CategoryID],categories[CategoryName])</f>
        <v>Beverages</v>
      </c>
      <c r="L367" t="str">
        <f>_xlfn.XLOOKUP(order_details[[#This Row],[OrderID]],orders[OrderID],orders[month])</f>
        <v>Jan</v>
      </c>
      <c r="M367">
        <f>_xlfn.XLOOKUP(order_details[[#This Row],[OrderID]],orders[OrderID],orders[month number])</f>
        <v>1</v>
      </c>
      <c r="N367">
        <f>_xlfn.XLOOKUP(order_details[[#This Row],[OrderID]],orders[OrderID],orders[year])</f>
        <v>1995</v>
      </c>
      <c r="P367" s="14" t="str">
        <f>_xlfn.XLOOKUP(order_details[[#This Row],[CustomerID]],orders[CustomerID],orders[ShipCity])</f>
        <v>São Paulo</v>
      </c>
      <c r="Q367" s="14" t="str">
        <f>_xlfn.XLOOKUP(order_details[[#This Row],[CustomerID]],orders[CustomerID],orders[ShipCountry])</f>
        <v>Brazil</v>
      </c>
      <c r="R367" s="14">
        <f>order_details[[#This Row],[UnitPrice]]*order_details[[#This Row],[Quantity]]*(1-order_details[[#This Row],[Discount]])</f>
        <v>54</v>
      </c>
    </row>
    <row r="368" spans="1:18" x14ac:dyDescent="0.3">
      <c r="A368">
        <v>10386</v>
      </c>
      <c r="B368">
        <v>34</v>
      </c>
      <c r="C368">
        <v>11.2</v>
      </c>
      <c r="D368">
        <v>10</v>
      </c>
      <c r="E368">
        <v>0</v>
      </c>
      <c r="F368">
        <f>order_details[[#This Row],[UnitPrice]]*order_details[[#This Row],[Quantity]]*(1-order_details[[#This Row],[Discount]])</f>
        <v>112</v>
      </c>
      <c r="G368" t="str">
        <f>_xlfn.XLOOKUP(order_details[[#This Row],[OrderID]],orders[OrderID],orders[CustomerID])</f>
        <v>FAMIA</v>
      </c>
      <c r="H368" t="str">
        <f>_xlfn.XLOOKUP(order_details[[#This Row],[CustomerID]],orders[CustomerID],orders[ShipCountry])</f>
        <v>Brazil</v>
      </c>
      <c r="I368" t="str">
        <f>_xlfn.XLOOKUP(order_details[[#This Row],[CustomerID]],orders[CustomerID],orders[ShipCity])</f>
        <v>São Paulo</v>
      </c>
      <c r="J368">
        <f>_xlfn.XLOOKUP(order_details[[#This Row],[ProductID]],products[ProductID],products[CategoryID])</f>
        <v>1</v>
      </c>
      <c r="K368" t="str">
        <f>_xlfn.XLOOKUP(order_details[[#This Row],[CategoryID]],categories[CategoryID],categories[CategoryName])</f>
        <v>Beverages</v>
      </c>
      <c r="L368" t="str">
        <f>_xlfn.XLOOKUP(order_details[[#This Row],[OrderID]],orders[OrderID],orders[month])</f>
        <v>Jan</v>
      </c>
      <c r="M368">
        <f>_xlfn.XLOOKUP(order_details[[#This Row],[OrderID]],orders[OrderID],orders[month number])</f>
        <v>1</v>
      </c>
      <c r="N368">
        <f>_xlfn.XLOOKUP(order_details[[#This Row],[OrderID]],orders[OrderID],orders[year])</f>
        <v>1995</v>
      </c>
      <c r="P368" s="13" t="str">
        <f>_xlfn.XLOOKUP(order_details[[#This Row],[CustomerID]],orders[CustomerID],orders[ShipCity])</f>
        <v>São Paulo</v>
      </c>
      <c r="Q368" s="13" t="str">
        <f>_xlfn.XLOOKUP(order_details[[#This Row],[CustomerID]],orders[CustomerID],orders[ShipCountry])</f>
        <v>Brazil</v>
      </c>
      <c r="R368" s="13">
        <f>order_details[[#This Row],[UnitPrice]]*order_details[[#This Row],[Quantity]]*(1-order_details[[#This Row],[Discount]])</f>
        <v>112</v>
      </c>
    </row>
    <row r="369" spans="1:18" x14ac:dyDescent="0.3">
      <c r="A369">
        <v>10387</v>
      </c>
      <c r="B369">
        <v>24</v>
      </c>
      <c r="C369">
        <v>3.6</v>
      </c>
      <c r="D369">
        <v>15</v>
      </c>
      <c r="E369">
        <v>0</v>
      </c>
      <c r="F369">
        <f>order_details[[#This Row],[UnitPrice]]*order_details[[#This Row],[Quantity]]*(1-order_details[[#This Row],[Discount]])</f>
        <v>54</v>
      </c>
      <c r="G369" t="str">
        <f>_xlfn.XLOOKUP(order_details[[#This Row],[OrderID]],orders[OrderID],orders[CustomerID])</f>
        <v>SANTG</v>
      </c>
      <c r="H369" t="str">
        <f>_xlfn.XLOOKUP(order_details[[#This Row],[CustomerID]],orders[CustomerID],orders[ShipCountry])</f>
        <v>Norway</v>
      </c>
      <c r="I369" t="str">
        <f>_xlfn.XLOOKUP(order_details[[#This Row],[CustomerID]],orders[CustomerID],orders[ShipCity])</f>
        <v>Stavern</v>
      </c>
      <c r="J369">
        <f>_xlfn.XLOOKUP(order_details[[#This Row],[ProductID]],products[ProductID],products[CategoryID])</f>
        <v>1</v>
      </c>
      <c r="K369" t="str">
        <f>_xlfn.XLOOKUP(order_details[[#This Row],[CategoryID]],categories[CategoryID],categories[CategoryName])</f>
        <v>Beverages</v>
      </c>
      <c r="L369" t="str">
        <f>_xlfn.XLOOKUP(order_details[[#This Row],[OrderID]],orders[OrderID],orders[month])</f>
        <v>Jan</v>
      </c>
      <c r="M369">
        <f>_xlfn.XLOOKUP(order_details[[#This Row],[OrderID]],orders[OrderID],orders[month number])</f>
        <v>1</v>
      </c>
      <c r="N369">
        <f>_xlfn.XLOOKUP(order_details[[#This Row],[OrderID]],orders[OrderID],orders[year])</f>
        <v>1995</v>
      </c>
      <c r="P369" s="14" t="str">
        <f>_xlfn.XLOOKUP(order_details[[#This Row],[CustomerID]],orders[CustomerID],orders[ShipCity])</f>
        <v>Stavern</v>
      </c>
      <c r="Q369" s="14" t="str">
        <f>_xlfn.XLOOKUP(order_details[[#This Row],[CustomerID]],orders[CustomerID],orders[ShipCountry])</f>
        <v>Norway</v>
      </c>
      <c r="R369" s="14">
        <f>order_details[[#This Row],[UnitPrice]]*order_details[[#This Row],[Quantity]]*(1-order_details[[#This Row],[Discount]])</f>
        <v>54</v>
      </c>
    </row>
    <row r="370" spans="1:18" x14ac:dyDescent="0.3">
      <c r="A370">
        <v>10387</v>
      </c>
      <c r="B370">
        <v>28</v>
      </c>
      <c r="C370">
        <v>36.4</v>
      </c>
      <c r="D370">
        <v>6</v>
      </c>
      <c r="E370">
        <v>0</v>
      </c>
      <c r="F370">
        <f>order_details[[#This Row],[UnitPrice]]*order_details[[#This Row],[Quantity]]*(1-order_details[[#This Row],[Discount]])</f>
        <v>218.39999999999998</v>
      </c>
      <c r="G370" t="str">
        <f>_xlfn.XLOOKUP(order_details[[#This Row],[OrderID]],orders[OrderID],orders[CustomerID])</f>
        <v>SANTG</v>
      </c>
      <c r="H370" t="str">
        <f>_xlfn.XLOOKUP(order_details[[#This Row],[CustomerID]],orders[CustomerID],orders[ShipCountry])</f>
        <v>Norway</v>
      </c>
      <c r="I370" t="str">
        <f>_xlfn.XLOOKUP(order_details[[#This Row],[CustomerID]],orders[CustomerID],orders[ShipCity])</f>
        <v>Stavern</v>
      </c>
      <c r="J370">
        <f>_xlfn.XLOOKUP(order_details[[#This Row],[ProductID]],products[ProductID],products[CategoryID])</f>
        <v>7</v>
      </c>
      <c r="K370" t="str">
        <f>_xlfn.XLOOKUP(order_details[[#This Row],[CategoryID]],categories[CategoryID],categories[CategoryName])</f>
        <v>Produce</v>
      </c>
      <c r="L370" t="str">
        <f>_xlfn.XLOOKUP(order_details[[#This Row],[OrderID]],orders[OrderID],orders[month])</f>
        <v>Jan</v>
      </c>
      <c r="M370">
        <f>_xlfn.XLOOKUP(order_details[[#This Row],[OrderID]],orders[OrderID],orders[month number])</f>
        <v>1</v>
      </c>
      <c r="N370">
        <f>_xlfn.XLOOKUP(order_details[[#This Row],[OrderID]],orders[OrderID],orders[year])</f>
        <v>1995</v>
      </c>
      <c r="P370" s="13" t="str">
        <f>_xlfn.XLOOKUP(order_details[[#This Row],[CustomerID]],orders[CustomerID],orders[ShipCity])</f>
        <v>Stavern</v>
      </c>
      <c r="Q370" s="13" t="str">
        <f>_xlfn.XLOOKUP(order_details[[#This Row],[CustomerID]],orders[CustomerID],orders[ShipCountry])</f>
        <v>Norway</v>
      </c>
      <c r="R370" s="13">
        <f>order_details[[#This Row],[UnitPrice]]*order_details[[#This Row],[Quantity]]*(1-order_details[[#This Row],[Discount]])</f>
        <v>218.39999999999998</v>
      </c>
    </row>
    <row r="371" spans="1:18" x14ac:dyDescent="0.3">
      <c r="A371">
        <v>10387</v>
      </c>
      <c r="B371">
        <v>59</v>
      </c>
      <c r="C371">
        <v>44</v>
      </c>
      <c r="D371">
        <v>12</v>
      </c>
      <c r="E371">
        <v>0</v>
      </c>
      <c r="F371">
        <f>order_details[[#This Row],[UnitPrice]]*order_details[[#This Row],[Quantity]]*(1-order_details[[#This Row],[Discount]])</f>
        <v>528</v>
      </c>
      <c r="G371" t="str">
        <f>_xlfn.XLOOKUP(order_details[[#This Row],[OrderID]],orders[OrderID],orders[CustomerID])</f>
        <v>SANTG</v>
      </c>
      <c r="H371" t="str">
        <f>_xlfn.XLOOKUP(order_details[[#This Row],[CustomerID]],orders[CustomerID],orders[ShipCountry])</f>
        <v>Norway</v>
      </c>
      <c r="I371" t="str">
        <f>_xlfn.XLOOKUP(order_details[[#This Row],[CustomerID]],orders[CustomerID],orders[ShipCity])</f>
        <v>Stavern</v>
      </c>
      <c r="J371">
        <f>_xlfn.XLOOKUP(order_details[[#This Row],[ProductID]],products[ProductID],products[CategoryID])</f>
        <v>4</v>
      </c>
      <c r="K371" t="str">
        <f>_xlfn.XLOOKUP(order_details[[#This Row],[CategoryID]],categories[CategoryID],categories[CategoryName])</f>
        <v>Dairy Products</v>
      </c>
      <c r="L371" t="str">
        <f>_xlfn.XLOOKUP(order_details[[#This Row],[OrderID]],orders[OrderID],orders[month])</f>
        <v>Jan</v>
      </c>
      <c r="M371">
        <f>_xlfn.XLOOKUP(order_details[[#This Row],[OrderID]],orders[OrderID],orders[month number])</f>
        <v>1</v>
      </c>
      <c r="N371">
        <f>_xlfn.XLOOKUP(order_details[[#This Row],[OrderID]],orders[OrderID],orders[year])</f>
        <v>1995</v>
      </c>
      <c r="P371" s="14" t="str">
        <f>_xlfn.XLOOKUP(order_details[[#This Row],[CustomerID]],orders[CustomerID],orders[ShipCity])</f>
        <v>Stavern</v>
      </c>
      <c r="Q371" s="14" t="str">
        <f>_xlfn.XLOOKUP(order_details[[#This Row],[CustomerID]],orders[CustomerID],orders[ShipCountry])</f>
        <v>Norway</v>
      </c>
      <c r="R371" s="14">
        <f>order_details[[#This Row],[UnitPrice]]*order_details[[#This Row],[Quantity]]*(1-order_details[[#This Row],[Discount]])</f>
        <v>528</v>
      </c>
    </row>
    <row r="372" spans="1:18" x14ac:dyDescent="0.3">
      <c r="A372">
        <v>10387</v>
      </c>
      <c r="B372">
        <v>71</v>
      </c>
      <c r="C372">
        <v>17.2</v>
      </c>
      <c r="D372">
        <v>15</v>
      </c>
      <c r="E372">
        <v>0</v>
      </c>
      <c r="F372">
        <f>order_details[[#This Row],[UnitPrice]]*order_details[[#This Row],[Quantity]]*(1-order_details[[#This Row],[Discount]])</f>
        <v>258</v>
      </c>
      <c r="G372" t="str">
        <f>_xlfn.XLOOKUP(order_details[[#This Row],[OrderID]],orders[OrderID],orders[CustomerID])</f>
        <v>SANTG</v>
      </c>
      <c r="H372" t="str">
        <f>_xlfn.XLOOKUP(order_details[[#This Row],[CustomerID]],orders[CustomerID],orders[ShipCountry])</f>
        <v>Norway</v>
      </c>
      <c r="I372" t="str">
        <f>_xlfn.XLOOKUP(order_details[[#This Row],[CustomerID]],orders[CustomerID],orders[ShipCity])</f>
        <v>Stavern</v>
      </c>
      <c r="J372">
        <f>_xlfn.XLOOKUP(order_details[[#This Row],[ProductID]],products[ProductID],products[CategoryID])</f>
        <v>4</v>
      </c>
      <c r="K372" t="str">
        <f>_xlfn.XLOOKUP(order_details[[#This Row],[CategoryID]],categories[CategoryID],categories[CategoryName])</f>
        <v>Dairy Products</v>
      </c>
      <c r="L372" t="str">
        <f>_xlfn.XLOOKUP(order_details[[#This Row],[OrderID]],orders[OrderID],orders[month])</f>
        <v>Jan</v>
      </c>
      <c r="M372">
        <f>_xlfn.XLOOKUP(order_details[[#This Row],[OrderID]],orders[OrderID],orders[month number])</f>
        <v>1</v>
      </c>
      <c r="N372">
        <f>_xlfn.XLOOKUP(order_details[[#This Row],[OrderID]],orders[OrderID],orders[year])</f>
        <v>1995</v>
      </c>
      <c r="P372" s="13" t="str">
        <f>_xlfn.XLOOKUP(order_details[[#This Row],[CustomerID]],orders[CustomerID],orders[ShipCity])</f>
        <v>Stavern</v>
      </c>
      <c r="Q372" s="13" t="str">
        <f>_xlfn.XLOOKUP(order_details[[#This Row],[CustomerID]],orders[CustomerID],orders[ShipCountry])</f>
        <v>Norway</v>
      </c>
      <c r="R372" s="13">
        <f>order_details[[#This Row],[UnitPrice]]*order_details[[#This Row],[Quantity]]*(1-order_details[[#This Row],[Discount]])</f>
        <v>258</v>
      </c>
    </row>
    <row r="373" spans="1:18" x14ac:dyDescent="0.3">
      <c r="A373">
        <v>10388</v>
      </c>
      <c r="B373">
        <v>45</v>
      </c>
      <c r="C373">
        <v>7.6</v>
      </c>
      <c r="D373">
        <v>15</v>
      </c>
      <c r="E373">
        <v>0.2</v>
      </c>
      <c r="F373">
        <f>order_details[[#This Row],[UnitPrice]]*order_details[[#This Row],[Quantity]]*(1-order_details[[#This Row],[Discount]])</f>
        <v>91.2</v>
      </c>
      <c r="G373" t="str">
        <f>_xlfn.XLOOKUP(order_details[[#This Row],[OrderID]],orders[OrderID],orders[CustomerID])</f>
        <v>SEVES</v>
      </c>
      <c r="H373" t="str">
        <f>_xlfn.XLOOKUP(order_details[[#This Row],[CustomerID]],orders[CustomerID],orders[ShipCountry])</f>
        <v>UK</v>
      </c>
      <c r="I373" t="str">
        <f>_xlfn.XLOOKUP(order_details[[#This Row],[CustomerID]],orders[CustomerID],orders[ShipCity])</f>
        <v>London</v>
      </c>
      <c r="J373">
        <f>_xlfn.XLOOKUP(order_details[[#This Row],[ProductID]],products[ProductID],products[CategoryID])</f>
        <v>8</v>
      </c>
      <c r="K373" t="str">
        <f>_xlfn.XLOOKUP(order_details[[#This Row],[CategoryID]],categories[CategoryID],categories[CategoryName])</f>
        <v>Seafood</v>
      </c>
      <c r="L373" t="str">
        <f>_xlfn.XLOOKUP(order_details[[#This Row],[OrderID]],orders[OrderID],orders[month])</f>
        <v>Jan</v>
      </c>
      <c r="M373">
        <f>_xlfn.XLOOKUP(order_details[[#This Row],[OrderID]],orders[OrderID],orders[month number])</f>
        <v>1</v>
      </c>
      <c r="N373">
        <f>_xlfn.XLOOKUP(order_details[[#This Row],[OrderID]],orders[OrderID],orders[year])</f>
        <v>1995</v>
      </c>
      <c r="P373" s="14" t="str">
        <f>_xlfn.XLOOKUP(order_details[[#This Row],[CustomerID]],orders[CustomerID],orders[ShipCity])</f>
        <v>London</v>
      </c>
      <c r="Q373" s="14" t="str">
        <f>_xlfn.XLOOKUP(order_details[[#This Row],[CustomerID]],orders[CustomerID],orders[ShipCountry])</f>
        <v>UK</v>
      </c>
      <c r="R373" s="14">
        <f>order_details[[#This Row],[UnitPrice]]*order_details[[#This Row],[Quantity]]*(1-order_details[[#This Row],[Discount]])</f>
        <v>91.2</v>
      </c>
    </row>
    <row r="374" spans="1:18" x14ac:dyDescent="0.3">
      <c r="A374">
        <v>10388</v>
      </c>
      <c r="B374">
        <v>52</v>
      </c>
      <c r="C374">
        <v>5.6</v>
      </c>
      <c r="D374">
        <v>20</v>
      </c>
      <c r="E374">
        <v>0.2</v>
      </c>
      <c r="F374">
        <f>order_details[[#This Row],[UnitPrice]]*order_details[[#This Row],[Quantity]]*(1-order_details[[#This Row],[Discount]])</f>
        <v>89.600000000000009</v>
      </c>
      <c r="G374" t="str">
        <f>_xlfn.XLOOKUP(order_details[[#This Row],[OrderID]],orders[OrderID],orders[CustomerID])</f>
        <v>SEVES</v>
      </c>
      <c r="H374" t="str">
        <f>_xlfn.XLOOKUP(order_details[[#This Row],[CustomerID]],orders[CustomerID],orders[ShipCountry])</f>
        <v>UK</v>
      </c>
      <c r="I374" t="str">
        <f>_xlfn.XLOOKUP(order_details[[#This Row],[CustomerID]],orders[CustomerID],orders[ShipCity])</f>
        <v>London</v>
      </c>
      <c r="J374">
        <f>_xlfn.XLOOKUP(order_details[[#This Row],[ProductID]],products[ProductID],products[CategoryID])</f>
        <v>5</v>
      </c>
      <c r="K374" t="str">
        <f>_xlfn.XLOOKUP(order_details[[#This Row],[CategoryID]],categories[CategoryID],categories[CategoryName])</f>
        <v>Grains/Cereals</v>
      </c>
      <c r="L374" t="str">
        <f>_xlfn.XLOOKUP(order_details[[#This Row],[OrderID]],orders[OrderID],orders[month])</f>
        <v>Jan</v>
      </c>
      <c r="M374">
        <f>_xlfn.XLOOKUP(order_details[[#This Row],[OrderID]],orders[OrderID],orders[month number])</f>
        <v>1</v>
      </c>
      <c r="N374">
        <f>_xlfn.XLOOKUP(order_details[[#This Row],[OrderID]],orders[OrderID],orders[year])</f>
        <v>1995</v>
      </c>
      <c r="P374" s="13" t="str">
        <f>_xlfn.XLOOKUP(order_details[[#This Row],[CustomerID]],orders[CustomerID],orders[ShipCity])</f>
        <v>London</v>
      </c>
      <c r="Q374" s="13" t="str">
        <f>_xlfn.XLOOKUP(order_details[[#This Row],[CustomerID]],orders[CustomerID],orders[ShipCountry])</f>
        <v>UK</v>
      </c>
      <c r="R374" s="13">
        <f>order_details[[#This Row],[UnitPrice]]*order_details[[#This Row],[Quantity]]*(1-order_details[[#This Row],[Discount]])</f>
        <v>89.600000000000009</v>
      </c>
    </row>
    <row r="375" spans="1:18" x14ac:dyDescent="0.3">
      <c r="A375">
        <v>10388</v>
      </c>
      <c r="B375">
        <v>53</v>
      </c>
      <c r="C375">
        <v>26.2</v>
      </c>
      <c r="D375">
        <v>40</v>
      </c>
      <c r="E375">
        <v>0</v>
      </c>
      <c r="F375">
        <f>order_details[[#This Row],[UnitPrice]]*order_details[[#This Row],[Quantity]]*(1-order_details[[#This Row],[Discount]])</f>
        <v>1048</v>
      </c>
      <c r="G375" t="str">
        <f>_xlfn.XLOOKUP(order_details[[#This Row],[OrderID]],orders[OrderID],orders[CustomerID])</f>
        <v>SEVES</v>
      </c>
      <c r="H375" t="str">
        <f>_xlfn.XLOOKUP(order_details[[#This Row],[CustomerID]],orders[CustomerID],orders[ShipCountry])</f>
        <v>UK</v>
      </c>
      <c r="I375" t="str">
        <f>_xlfn.XLOOKUP(order_details[[#This Row],[CustomerID]],orders[CustomerID],orders[ShipCity])</f>
        <v>London</v>
      </c>
      <c r="J375">
        <f>_xlfn.XLOOKUP(order_details[[#This Row],[ProductID]],products[ProductID],products[CategoryID])</f>
        <v>6</v>
      </c>
      <c r="K375" t="str">
        <f>_xlfn.XLOOKUP(order_details[[#This Row],[CategoryID]],categories[CategoryID],categories[CategoryName])</f>
        <v>Meat/Poultry</v>
      </c>
      <c r="L375" t="str">
        <f>_xlfn.XLOOKUP(order_details[[#This Row],[OrderID]],orders[OrderID],orders[month])</f>
        <v>Jan</v>
      </c>
      <c r="M375">
        <f>_xlfn.XLOOKUP(order_details[[#This Row],[OrderID]],orders[OrderID],orders[month number])</f>
        <v>1</v>
      </c>
      <c r="N375">
        <f>_xlfn.XLOOKUP(order_details[[#This Row],[OrderID]],orders[OrderID],orders[year])</f>
        <v>1995</v>
      </c>
      <c r="P375" s="14" t="str">
        <f>_xlfn.XLOOKUP(order_details[[#This Row],[CustomerID]],orders[CustomerID],orders[ShipCity])</f>
        <v>London</v>
      </c>
      <c r="Q375" s="14" t="str">
        <f>_xlfn.XLOOKUP(order_details[[#This Row],[CustomerID]],orders[CustomerID],orders[ShipCountry])</f>
        <v>UK</v>
      </c>
      <c r="R375" s="14">
        <f>order_details[[#This Row],[UnitPrice]]*order_details[[#This Row],[Quantity]]*(1-order_details[[#This Row],[Discount]])</f>
        <v>1048</v>
      </c>
    </row>
    <row r="376" spans="1:18" x14ac:dyDescent="0.3">
      <c r="A376">
        <v>10389</v>
      </c>
      <c r="B376">
        <v>10</v>
      </c>
      <c r="C376">
        <v>24.8</v>
      </c>
      <c r="D376">
        <v>16</v>
      </c>
      <c r="E376">
        <v>0</v>
      </c>
      <c r="F376">
        <f>order_details[[#This Row],[UnitPrice]]*order_details[[#This Row],[Quantity]]*(1-order_details[[#This Row],[Discount]])</f>
        <v>396.8</v>
      </c>
      <c r="G376" t="str">
        <f>_xlfn.XLOOKUP(order_details[[#This Row],[OrderID]],orders[OrderID],orders[CustomerID])</f>
        <v>BOTTM</v>
      </c>
      <c r="H376" t="str">
        <f>_xlfn.XLOOKUP(order_details[[#This Row],[CustomerID]],orders[CustomerID],orders[ShipCountry])</f>
        <v>Canada</v>
      </c>
      <c r="I376" t="str">
        <f>_xlfn.XLOOKUP(order_details[[#This Row],[CustomerID]],orders[CustomerID],orders[ShipCity])</f>
        <v>Tsawassen</v>
      </c>
      <c r="J376">
        <f>_xlfn.XLOOKUP(order_details[[#This Row],[ProductID]],products[ProductID],products[CategoryID])</f>
        <v>8</v>
      </c>
      <c r="K376" t="str">
        <f>_xlfn.XLOOKUP(order_details[[#This Row],[CategoryID]],categories[CategoryID],categories[CategoryName])</f>
        <v>Seafood</v>
      </c>
      <c r="L376" t="str">
        <f>_xlfn.XLOOKUP(order_details[[#This Row],[OrderID]],orders[OrderID],orders[month])</f>
        <v>Jan</v>
      </c>
      <c r="M376">
        <f>_xlfn.XLOOKUP(order_details[[#This Row],[OrderID]],orders[OrderID],orders[month number])</f>
        <v>1</v>
      </c>
      <c r="N376">
        <f>_xlfn.XLOOKUP(order_details[[#This Row],[OrderID]],orders[OrderID],orders[year])</f>
        <v>1995</v>
      </c>
      <c r="P376" s="13" t="str">
        <f>_xlfn.XLOOKUP(order_details[[#This Row],[CustomerID]],orders[CustomerID],orders[ShipCity])</f>
        <v>Tsawassen</v>
      </c>
      <c r="Q376" s="13" t="str">
        <f>_xlfn.XLOOKUP(order_details[[#This Row],[CustomerID]],orders[CustomerID],orders[ShipCountry])</f>
        <v>Canada</v>
      </c>
      <c r="R376" s="13">
        <f>order_details[[#This Row],[UnitPrice]]*order_details[[#This Row],[Quantity]]*(1-order_details[[#This Row],[Discount]])</f>
        <v>396.8</v>
      </c>
    </row>
    <row r="377" spans="1:18" x14ac:dyDescent="0.3">
      <c r="A377">
        <v>10389</v>
      </c>
      <c r="B377">
        <v>55</v>
      </c>
      <c r="C377">
        <v>19.2</v>
      </c>
      <c r="D377">
        <v>15</v>
      </c>
      <c r="E377">
        <v>0</v>
      </c>
      <c r="F377">
        <f>order_details[[#This Row],[UnitPrice]]*order_details[[#This Row],[Quantity]]*(1-order_details[[#This Row],[Discount]])</f>
        <v>288</v>
      </c>
      <c r="G377" t="str">
        <f>_xlfn.XLOOKUP(order_details[[#This Row],[OrderID]],orders[OrderID],orders[CustomerID])</f>
        <v>BOTTM</v>
      </c>
      <c r="H377" t="str">
        <f>_xlfn.XLOOKUP(order_details[[#This Row],[CustomerID]],orders[CustomerID],orders[ShipCountry])</f>
        <v>Canada</v>
      </c>
      <c r="I377" t="str">
        <f>_xlfn.XLOOKUP(order_details[[#This Row],[CustomerID]],orders[CustomerID],orders[ShipCity])</f>
        <v>Tsawassen</v>
      </c>
      <c r="J377">
        <f>_xlfn.XLOOKUP(order_details[[#This Row],[ProductID]],products[ProductID],products[CategoryID])</f>
        <v>6</v>
      </c>
      <c r="K377" t="str">
        <f>_xlfn.XLOOKUP(order_details[[#This Row],[CategoryID]],categories[CategoryID],categories[CategoryName])</f>
        <v>Meat/Poultry</v>
      </c>
      <c r="L377" t="str">
        <f>_xlfn.XLOOKUP(order_details[[#This Row],[OrderID]],orders[OrderID],orders[month])</f>
        <v>Jan</v>
      </c>
      <c r="M377">
        <f>_xlfn.XLOOKUP(order_details[[#This Row],[OrderID]],orders[OrderID],orders[month number])</f>
        <v>1</v>
      </c>
      <c r="N377">
        <f>_xlfn.XLOOKUP(order_details[[#This Row],[OrderID]],orders[OrderID],orders[year])</f>
        <v>1995</v>
      </c>
      <c r="P377" s="14" t="str">
        <f>_xlfn.XLOOKUP(order_details[[#This Row],[CustomerID]],orders[CustomerID],orders[ShipCity])</f>
        <v>Tsawassen</v>
      </c>
      <c r="Q377" s="14" t="str">
        <f>_xlfn.XLOOKUP(order_details[[#This Row],[CustomerID]],orders[CustomerID],orders[ShipCountry])</f>
        <v>Canada</v>
      </c>
      <c r="R377" s="14">
        <f>order_details[[#This Row],[UnitPrice]]*order_details[[#This Row],[Quantity]]*(1-order_details[[#This Row],[Discount]])</f>
        <v>288</v>
      </c>
    </row>
    <row r="378" spans="1:18" x14ac:dyDescent="0.3">
      <c r="A378">
        <v>10389</v>
      </c>
      <c r="B378">
        <v>62</v>
      </c>
      <c r="C378">
        <v>39.4</v>
      </c>
      <c r="D378">
        <v>20</v>
      </c>
      <c r="E378">
        <v>0</v>
      </c>
      <c r="F378">
        <f>order_details[[#This Row],[UnitPrice]]*order_details[[#This Row],[Quantity]]*(1-order_details[[#This Row],[Discount]])</f>
        <v>788</v>
      </c>
      <c r="G378" t="str">
        <f>_xlfn.XLOOKUP(order_details[[#This Row],[OrderID]],orders[OrderID],orders[CustomerID])</f>
        <v>BOTTM</v>
      </c>
      <c r="H378" t="str">
        <f>_xlfn.XLOOKUP(order_details[[#This Row],[CustomerID]],orders[CustomerID],orders[ShipCountry])</f>
        <v>Canada</v>
      </c>
      <c r="I378" t="str">
        <f>_xlfn.XLOOKUP(order_details[[#This Row],[CustomerID]],orders[CustomerID],orders[ShipCity])</f>
        <v>Tsawassen</v>
      </c>
      <c r="J378">
        <f>_xlfn.XLOOKUP(order_details[[#This Row],[ProductID]],products[ProductID],products[CategoryID])</f>
        <v>3</v>
      </c>
      <c r="K378" t="str">
        <f>_xlfn.XLOOKUP(order_details[[#This Row],[CategoryID]],categories[CategoryID],categories[CategoryName])</f>
        <v>Confections</v>
      </c>
      <c r="L378" t="str">
        <f>_xlfn.XLOOKUP(order_details[[#This Row],[OrderID]],orders[OrderID],orders[month])</f>
        <v>Jan</v>
      </c>
      <c r="M378">
        <f>_xlfn.XLOOKUP(order_details[[#This Row],[OrderID]],orders[OrderID],orders[month number])</f>
        <v>1</v>
      </c>
      <c r="N378">
        <f>_xlfn.XLOOKUP(order_details[[#This Row],[OrderID]],orders[OrderID],orders[year])</f>
        <v>1995</v>
      </c>
      <c r="P378" s="13" t="str">
        <f>_xlfn.XLOOKUP(order_details[[#This Row],[CustomerID]],orders[CustomerID],orders[ShipCity])</f>
        <v>Tsawassen</v>
      </c>
      <c r="Q378" s="13" t="str">
        <f>_xlfn.XLOOKUP(order_details[[#This Row],[CustomerID]],orders[CustomerID],orders[ShipCountry])</f>
        <v>Canada</v>
      </c>
      <c r="R378" s="13">
        <f>order_details[[#This Row],[UnitPrice]]*order_details[[#This Row],[Quantity]]*(1-order_details[[#This Row],[Discount]])</f>
        <v>788</v>
      </c>
    </row>
    <row r="379" spans="1:18" x14ac:dyDescent="0.3">
      <c r="A379">
        <v>10389</v>
      </c>
      <c r="B379">
        <v>70</v>
      </c>
      <c r="C379">
        <v>12</v>
      </c>
      <c r="D379">
        <v>30</v>
      </c>
      <c r="E379">
        <v>0</v>
      </c>
      <c r="F379">
        <f>order_details[[#This Row],[UnitPrice]]*order_details[[#This Row],[Quantity]]*(1-order_details[[#This Row],[Discount]])</f>
        <v>360</v>
      </c>
      <c r="G379" t="str">
        <f>_xlfn.XLOOKUP(order_details[[#This Row],[OrderID]],orders[OrderID],orders[CustomerID])</f>
        <v>BOTTM</v>
      </c>
      <c r="H379" t="str">
        <f>_xlfn.XLOOKUP(order_details[[#This Row],[CustomerID]],orders[CustomerID],orders[ShipCountry])</f>
        <v>Canada</v>
      </c>
      <c r="I379" t="str">
        <f>_xlfn.XLOOKUP(order_details[[#This Row],[CustomerID]],orders[CustomerID],orders[ShipCity])</f>
        <v>Tsawassen</v>
      </c>
      <c r="J379">
        <f>_xlfn.XLOOKUP(order_details[[#This Row],[ProductID]],products[ProductID],products[CategoryID])</f>
        <v>1</v>
      </c>
      <c r="K379" t="str">
        <f>_xlfn.XLOOKUP(order_details[[#This Row],[CategoryID]],categories[CategoryID],categories[CategoryName])</f>
        <v>Beverages</v>
      </c>
      <c r="L379" t="str">
        <f>_xlfn.XLOOKUP(order_details[[#This Row],[OrderID]],orders[OrderID],orders[month])</f>
        <v>Jan</v>
      </c>
      <c r="M379">
        <f>_xlfn.XLOOKUP(order_details[[#This Row],[OrderID]],orders[OrderID],orders[month number])</f>
        <v>1</v>
      </c>
      <c r="N379">
        <f>_xlfn.XLOOKUP(order_details[[#This Row],[OrderID]],orders[OrderID],orders[year])</f>
        <v>1995</v>
      </c>
      <c r="P379" s="14" t="str">
        <f>_xlfn.XLOOKUP(order_details[[#This Row],[CustomerID]],orders[CustomerID],orders[ShipCity])</f>
        <v>Tsawassen</v>
      </c>
      <c r="Q379" s="14" t="str">
        <f>_xlfn.XLOOKUP(order_details[[#This Row],[CustomerID]],orders[CustomerID],orders[ShipCountry])</f>
        <v>Canada</v>
      </c>
      <c r="R379" s="14">
        <f>order_details[[#This Row],[UnitPrice]]*order_details[[#This Row],[Quantity]]*(1-order_details[[#This Row],[Discount]])</f>
        <v>360</v>
      </c>
    </row>
    <row r="380" spans="1:18" x14ac:dyDescent="0.3">
      <c r="A380">
        <v>10390</v>
      </c>
      <c r="B380">
        <v>31</v>
      </c>
      <c r="C380">
        <v>10</v>
      </c>
      <c r="D380">
        <v>60</v>
      </c>
      <c r="E380">
        <v>0.1</v>
      </c>
      <c r="F380">
        <f>order_details[[#This Row],[UnitPrice]]*order_details[[#This Row],[Quantity]]*(1-order_details[[#This Row],[Discount]])</f>
        <v>540</v>
      </c>
      <c r="G380" t="str">
        <f>_xlfn.XLOOKUP(order_details[[#This Row],[OrderID]],orders[OrderID],orders[CustomerID])</f>
        <v>ERNSH</v>
      </c>
      <c r="H380" t="str">
        <f>_xlfn.XLOOKUP(order_details[[#This Row],[CustomerID]],orders[CustomerID],orders[ShipCountry])</f>
        <v>Austria</v>
      </c>
      <c r="I380" t="str">
        <f>_xlfn.XLOOKUP(order_details[[#This Row],[CustomerID]],orders[CustomerID],orders[ShipCity])</f>
        <v>Graz</v>
      </c>
      <c r="J380">
        <f>_xlfn.XLOOKUP(order_details[[#This Row],[ProductID]],products[ProductID],products[CategoryID])</f>
        <v>4</v>
      </c>
      <c r="K380" t="str">
        <f>_xlfn.XLOOKUP(order_details[[#This Row],[CategoryID]],categories[CategoryID],categories[CategoryName])</f>
        <v>Dairy Products</v>
      </c>
      <c r="L380" t="str">
        <f>_xlfn.XLOOKUP(order_details[[#This Row],[OrderID]],orders[OrderID],orders[month])</f>
        <v>Jan</v>
      </c>
      <c r="M380">
        <f>_xlfn.XLOOKUP(order_details[[#This Row],[OrderID]],orders[OrderID],orders[month number])</f>
        <v>1</v>
      </c>
      <c r="N380">
        <f>_xlfn.XLOOKUP(order_details[[#This Row],[OrderID]],orders[OrderID],orders[year])</f>
        <v>1995</v>
      </c>
      <c r="P380" s="13" t="str">
        <f>_xlfn.XLOOKUP(order_details[[#This Row],[CustomerID]],orders[CustomerID],orders[ShipCity])</f>
        <v>Graz</v>
      </c>
      <c r="Q380" s="13" t="str">
        <f>_xlfn.XLOOKUP(order_details[[#This Row],[CustomerID]],orders[CustomerID],orders[ShipCountry])</f>
        <v>Austria</v>
      </c>
      <c r="R380" s="13">
        <f>order_details[[#This Row],[UnitPrice]]*order_details[[#This Row],[Quantity]]*(1-order_details[[#This Row],[Discount]])</f>
        <v>540</v>
      </c>
    </row>
    <row r="381" spans="1:18" x14ac:dyDescent="0.3">
      <c r="A381">
        <v>10390</v>
      </c>
      <c r="B381">
        <v>35</v>
      </c>
      <c r="C381">
        <v>14.4</v>
      </c>
      <c r="D381">
        <v>40</v>
      </c>
      <c r="E381">
        <v>0.1</v>
      </c>
      <c r="F381">
        <f>order_details[[#This Row],[UnitPrice]]*order_details[[#This Row],[Quantity]]*(1-order_details[[#This Row],[Discount]])</f>
        <v>518.4</v>
      </c>
      <c r="G381" t="str">
        <f>_xlfn.XLOOKUP(order_details[[#This Row],[OrderID]],orders[OrderID],orders[CustomerID])</f>
        <v>ERNSH</v>
      </c>
      <c r="H381" t="str">
        <f>_xlfn.XLOOKUP(order_details[[#This Row],[CustomerID]],orders[CustomerID],orders[ShipCountry])</f>
        <v>Austria</v>
      </c>
      <c r="I381" t="str">
        <f>_xlfn.XLOOKUP(order_details[[#This Row],[CustomerID]],orders[CustomerID],orders[ShipCity])</f>
        <v>Graz</v>
      </c>
      <c r="J381">
        <f>_xlfn.XLOOKUP(order_details[[#This Row],[ProductID]],products[ProductID],products[CategoryID])</f>
        <v>1</v>
      </c>
      <c r="K381" t="str">
        <f>_xlfn.XLOOKUP(order_details[[#This Row],[CategoryID]],categories[CategoryID],categories[CategoryName])</f>
        <v>Beverages</v>
      </c>
      <c r="L381" t="str">
        <f>_xlfn.XLOOKUP(order_details[[#This Row],[OrderID]],orders[OrderID],orders[month])</f>
        <v>Jan</v>
      </c>
      <c r="M381">
        <f>_xlfn.XLOOKUP(order_details[[#This Row],[OrderID]],orders[OrderID],orders[month number])</f>
        <v>1</v>
      </c>
      <c r="N381">
        <f>_xlfn.XLOOKUP(order_details[[#This Row],[OrderID]],orders[OrderID],orders[year])</f>
        <v>1995</v>
      </c>
      <c r="P381" s="14" t="str">
        <f>_xlfn.XLOOKUP(order_details[[#This Row],[CustomerID]],orders[CustomerID],orders[ShipCity])</f>
        <v>Graz</v>
      </c>
      <c r="Q381" s="14" t="str">
        <f>_xlfn.XLOOKUP(order_details[[#This Row],[CustomerID]],orders[CustomerID],orders[ShipCountry])</f>
        <v>Austria</v>
      </c>
      <c r="R381" s="14">
        <f>order_details[[#This Row],[UnitPrice]]*order_details[[#This Row],[Quantity]]*(1-order_details[[#This Row],[Discount]])</f>
        <v>518.4</v>
      </c>
    </row>
    <row r="382" spans="1:18" x14ac:dyDescent="0.3">
      <c r="A382">
        <v>10390</v>
      </c>
      <c r="B382">
        <v>46</v>
      </c>
      <c r="C382">
        <v>9.6</v>
      </c>
      <c r="D382">
        <v>45</v>
      </c>
      <c r="E382">
        <v>0</v>
      </c>
      <c r="F382">
        <f>order_details[[#This Row],[UnitPrice]]*order_details[[#This Row],[Quantity]]*(1-order_details[[#This Row],[Discount]])</f>
        <v>432</v>
      </c>
      <c r="G382" t="str">
        <f>_xlfn.XLOOKUP(order_details[[#This Row],[OrderID]],orders[OrderID],orders[CustomerID])</f>
        <v>ERNSH</v>
      </c>
      <c r="H382" t="str">
        <f>_xlfn.XLOOKUP(order_details[[#This Row],[CustomerID]],orders[CustomerID],orders[ShipCountry])</f>
        <v>Austria</v>
      </c>
      <c r="I382" t="str">
        <f>_xlfn.XLOOKUP(order_details[[#This Row],[CustomerID]],orders[CustomerID],orders[ShipCity])</f>
        <v>Graz</v>
      </c>
      <c r="J382">
        <f>_xlfn.XLOOKUP(order_details[[#This Row],[ProductID]],products[ProductID],products[CategoryID])</f>
        <v>8</v>
      </c>
      <c r="K382" t="str">
        <f>_xlfn.XLOOKUP(order_details[[#This Row],[CategoryID]],categories[CategoryID],categories[CategoryName])</f>
        <v>Seafood</v>
      </c>
      <c r="L382" t="str">
        <f>_xlfn.XLOOKUP(order_details[[#This Row],[OrderID]],orders[OrderID],orders[month])</f>
        <v>Jan</v>
      </c>
      <c r="M382">
        <f>_xlfn.XLOOKUP(order_details[[#This Row],[OrderID]],orders[OrderID],orders[month number])</f>
        <v>1</v>
      </c>
      <c r="N382">
        <f>_xlfn.XLOOKUP(order_details[[#This Row],[OrderID]],orders[OrderID],orders[year])</f>
        <v>1995</v>
      </c>
      <c r="P382" s="13" t="str">
        <f>_xlfn.XLOOKUP(order_details[[#This Row],[CustomerID]],orders[CustomerID],orders[ShipCity])</f>
        <v>Graz</v>
      </c>
      <c r="Q382" s="13" t="str">
        <f>_xlfn.XLOOKUP(order_details[[#This Row],[CustomerID]],orders[CustomerID],orders[ShipCountry])</f>
        <v>Austria</v>
      </c>
      <c r="R382" s="13">
        <f>order_details[[#This Row],[UnitPrice]]*order_details[[#This Row],[Quantity]]*(1-order_details[[#This Row],[Discount]])</f>
        <v>432</v>
      </c>
    </row>
    <row r="383" spans="1:18" x14ac:dyDescent="0.3">
      <c r="A383">
        <v>10390</v>
      </c>
      <c r="B383">
        <v>72</v>
      </c>
      <c r="C383">
        <v>27.8</v>
      </c>
      <c r="D383">
        <v>24</v>
      </c>
      <c r="E383">
        <v>0.1</v>
      </c>
      <c r="F383">
        <f>order_details[[#This Row],[UnitPrice]]*order_details[[#This Row],[Quantity]]*(1-order_details[[#This Row],[Discount]])</f>
        <v>600.48</v>
      </c>
      <c r="G383" t="str">
        <f>_xlfn.XLOOKUP(order_details[[#This Row],[OrderID]],orders[OrderID],orders[CustomerID])</f>
        <v>ERNSH</v>
      </c>
      <c r="H383" t="str">
        <f>_xlfn.XLOOKUP(order_details[[#This Row],[CustomerID]],orders[CustomerID],orders[ShipCountry])</f>
        <v>Austria</v>
      </c>
      <c r="I383" t="str">
        <f>_xlfn.XLOOKUP(order_details[[#This Row],[CustomerID]],orders[CustomerID],orders[ShipCity])</f>
        <v>Graz</v>
      </c>
      <c r="J383">
        <f>_xlfn.XLOOKUP(order_details[[#This Row],[ProductID]],products[ProductID],products[CategoryID])</f>
        <v>4</v>
      </c>
      <c r="K383" t="str">
        <f>_xlfn.XLOOKUP(order_details[[#This Row],[CategoryID]],categories[CategoryID],categories[CategoryName])</f>
        <v>Dairy Products</v>
      </c>
      <c r="L383" t="str">
        <f>_xlfn.XLOOKUP(order_details[[#This Row],[OrderID]],orders[OrderID],orders[month])</f>
        <v>Jan</v>
      </c>
      <c r="M383">
        <f>_xlfn.XLOOKUP(order_details[[#This Row],[OrderID]],orders[OrderID],orders[month number])</f>
        <v>1</v>
      </c>
      <c r="N383">
        <f>_xlfn.XLOOKUP(order_details[[#This Row],[OrderID]],orders[OrderID],orders[year])</f>
        <v>1995</v>
      </c>
      <c r="P383" s="14" t="str">
        <f>_xlfn.XLOOKUP(order_details[[#This Row],[CustomerID]],orders[CustomerID],orders[ShipCity])</f>
        <v>Graz</v>
      </c>
      <c r="Q383" s="14" t="str">
        <f>_xlfn.XLOOKUP(order_details[[#This Row],[CustomerID]],orders[CustomerID],orders[ShipCountry])</f>
        <v>Austria</v>
      </c>
      <c r="R383" s="14">
        <f>order_details[[#This Row],[UnitPrice]]*order_details[[#This Row],[Quantity]]*(1-order_details[[#This Row],[Discount]])</f>
        <v>600.48</v>
      </c>
    </row>
    <row r="384" spans="1:18" x14ac:dyDescent="0.3">
      <c r="A384">
        <v>10391</v>
      </c>
      <c r="B384">
        <v>13</v>
      </c>
      <c r="C384">
        <v>4.8</v>
      </c>
      <c r="D384">
        <v>18</v>
      </c>
      <c r="E384">
        <v>0</v>
      </c>
      <c r="F384">
        <f>order_details[[#This Row],[UnitPrice]]*order_details[[#This Row],[Quantity]]*(1-order_details[[#This Row],[Discount]])</f>
        <v>86.399999999999991</v>
      </c>
      <c r="G384" t="str">
        <f>_xlfn.XLOOKUP(order_details[[#This Row],[OrderID]],orders[OrderID],orders[CustomerID])</f>
        <v>DRACD</v>
      </c>
      <c r="H384" t="str">
        <f>_xlfn.XLOOKUP(order_details[[#This Row],[CustomerID]],orders[CustomerID],orders[ShipCountry])</f>
        <v>Germany</v>
      </c>
      <c r="I384" t="str">
        <f>_xlfn.XLOOKUP(order_details[[#This Row],[CustomerID]],orders[CustomerID],orders[ShipCity])</f>
        <v>Aachen</v>
      </c>
      <c r="J384">
        <f>_xlfn.XLOOKUP(order_details[[#This Row],[ProductID]],products[ProductID],products[CategoryID])</f>
        <v>8</v>
      </c>
      <c r="K384" t="str">
        <f>_xlfn.XLOOKUP(order_details[[#This Row],[CategoryID]],categories[CategoryID],categories[CategoryName])</f>
        <v>Seafood</v>
      </c>
      <c r="L384" t="str">
        <f>_xlfn.XLOOKUP(order_details[[#This Row],[OrderID]],orders[OrderID],orders[month])</f>
        <v>Jan</v>
      </c>
      <c r="M384">
        <f>_xlfn.XLOOKUP(order_details[[#This Row],[OrderID]],orders[OrderID],orders[month number])</f>
        <v>1</v>
      </c>
      <c r="N384">
        <f>_xlfn.XLOOKUP(order_details[[#This Row],[OrderID]],orders[OrderID],orders[year])</f>
        <v>1995</v>
      </c>
      <c r="P384" s="13" t="str">
        <f>_xlfn.XLOOKUP(order_details[[#This Row],[CustomerID]],orders[CustomerID],orders[ShipCity])</f>
        <v>Aachen</v>
      </c>
      <c r="Q384" s="13" t="str">
        <f>_xlfn.XLOOKUP(order_details[[#This Row],[CustomerID]],orders[CustomerID],orders[ShipCountry])</f>
        <v>Germany</v>
      </c>
      <c r="R384" s="13">
        <f>order_details[[#This Row],[UnitPrice]]*order_details[[#This Row],[Quantity]]*(1-order_details[[#This Row],[Discount]])</f>
        <v>86.399999999999991</v>
      </c>
    </row>
    <row r="385" spans="1:18" x14ac:dyDescent="0.3">
      <c r="A385">
        <v>10392</v>
      </c>
      <c r="B385">
        <v>69</v>
      </c>
      <c r="C385">
        <v>28.8</v>
      </c>
      <c r="D385">
        <v>50</v>
      </c>
      <c r="E385">
        <v>0</v>
      </c>
      <c r="F385">
        <f>order_details[[#This Row],[UnitPrice]]*order_details[[#This Row],[Quantity]]*(1-order_details[[#This Row],[Discount]])</f>
        <v>1440</v>
      </c>
      <c r="G385" t="str">
        <f>_xlfn.XLOOKUP(order_details[[#This Row],[OrderID]],orders[OrderID],orders[CustomerID])</f>
        <v>PICCO</v>
      </c>
      <c r="H385" t="str">
        <f>_xlfn.XLOOKUP(order_details[[#This Row],[CustomerID]],orders[CustomerID],orders[ShipCountry])</f>
        <v>Austria</v>
      </c>
      <c r="I385" t="str">
        <f>_xlfn.XLOOKUP(order_details[[#This Row],[CustomerID]],orders[CustomerID],orders[ShipCity])</f>
        <v>Salzburg</v>
      </c>
      <c r="J385">
        <f>_xlfn.XLOOKUP(order_details[[#This Row],[ProductID]],products[ProductID],products[CategoryID])</f>
        <v>4</v>
      </c>
      <c r="K385" t="str">
        <f>_xlfn.XLOOKUP(order_details[[#This Row],[CategoryID]],categories[CategoryID],categories[CategoryName])</f>
        <v>Dairy Products</v>
      </c>
      <c r="L385" t="str">
        <f>_xlfn.XLOOKUP(order_details[[#This Row],[OrderID]],orders[OrderID],orders[month])</f>
        <v>Jan</v>
      </c>
      <c r="M385">
        <f>_xlfn.XLOOKUP(order_details[[#This Row],[OrderID]],orders[OrderID],orders[month number])</f>
        <v>1</v>
      </c>
      <c r="N385">
        <f>_xlfn.XLOOKUP(order_details[[#This Row],[OrderID]],orders[OrderID],orders[year])</f>
        <v>1995</v>
      </c>
      <c r="P385" s="14" t="str">
        <f>_xlfn.XLOOKUP(order_details[[#This Row],[CustomerID]],orders[CustomerID],orders[ShipCity])</f>
        <v>Salzburg</v>
      </c>
      <c r="Q385" s="14" t="str">
        <f>_xlfn.XLOOKUP(order_details[[#This Row],[CustomerID]],orders[CustomerID],orders[ShipCountry])</f>
        <v>Austria</v>
      </c>
      <c r="R385" s="14">
        <f>order_details[[#This Row],[UnitPrice]]*order_details[[#This Row],[Quantity]]*(1-order_details[[#This Row],[Discount]])</f>
        <v>1440</v>
      </c>
    </row>
    <row r="386" spans="1:18" x14ac:dyDescent="0.3">
      <c r="A386">
        <v>10393</v>
      </c>
      <c r="B386">
        <v>2</v>
      </c>
      <c r="C386">
        <v>15.2</v>
      </c>
      <c r="D386">
        <v>25</v>
      </c>
      <c r="E386">
        <v>0.25</v>
      </c>
      <c r="F386">
        <f>order_details[[#This Row],[UnitPrice]]*order_details[[#This Row],[Quantity]]*(1-order_details[[#This Row],[Discount]])</f>
        <v>285</v>
      </c>
      <c r="G386" t="str">
        <f>_xlfn.XLOOKUP(order_details[[#This Row],[OrderID]],orders[OrderID],orders[CustomerID])</f>
        <v>SAVEA</v>
      </c>
      <c r="H386" t="str">
        <f>_xlfn.XLOOKUP(order_details[[#This Row],[CustomerID]],orders[CustomerID],orders[ShipCountry])</f>
        <v>USA</v>
      </c>
      <c r="I386" t="str">
        <f>_xlfn.XLOOKUP(order_details[[#This Row],[CustomerID]],orders[CustomerID],orders[ShipCity])</f>
        <v>Boise</v>
      </c>
      <c r="J386">
        <f>_xlfn.XLOOKUP(order_details[[#This Row],[ProductID]],products[ProductID],products[CategoryID])</f>
        <v>1</v>
      </c>
      <c r="K386" t="str">
        <f>_xlfn.XLOOKUP(order_details[[#This Row],[CategoryID]],categories[CategoryID],categories[CategoryName])</f>
        <v>Beverages</v>
      </c>
      <c r="L386" t="str">
        <f>_xlfn.XLOOKUP(order_details[[#This Row],[OrderID]],orders[OrderID],orders[month])</f>
        <v>Jan</v>
      </c>
      <c r="M386">
        <f>_xlfn.XLOOKUP(order_details[[#This Row],[OrderID]],orders[OrderID],orders[month number])</f>
        <v>1</v>
      </c>
      <c r="N386">
        <f>_xlfn.XLOOKUP(order_details[[#This Row],[OrderID]],orders[OrderID],orders[year])</f>
        <v>1995</v>
      </c>
      <c r="P386" s="13" t="str">
        <f>_xlfn.XLOOKUP(order_details[[#This Row],[CustomerID]],orders[CustomerID],orders[ShipCity])</f>
        <v>Boise</v>
      </c>
      <c r="Q386" s="13" t="str">
        <f>_xlfn.XLOOKUP(order_details[[#This Row],[CustomerID]],orders[CustomerID],orders[ShipCountry])</f>
        <v>USA</v>
      </c>
      <c r="R386" s="13">
        <f>order_details[[#This Row],[UnitPrice]]*order_details[[#This Row],[Quantity]]*(1-order_details[[#This Row],[Discount]])</f>
        <v>285</v>
      </c>
    </row>
    <row r="387" spans="1:18" x14ac:dyDescent="0.3">
      <c r="A387">
        <v>10393</v>
      </c>
      <c r="B387">
        <v>14</v>
      </c>
      <c r="C387">
        <v>18.600000000000001</v>
      </c>
      <c r="D387">
        <v>42</v>
      </c>
      <c r="E387">
        <v>0.25</v>
      </c>
      <c r="F387">
        <f>order_details[[#This Row],[UnitPrice]]*order_details[[#This Row],[Quantity]]*(1-order_details[[#This Row],[Discount]])</f>
        <v>585.90000000000009</v>
      </c>
      <c r="G387" t="str">
        <f>_xlfn.XLOOKUP(order_details[[#This Row],[OrderID]],orders[OrderID],orders[CustomerID])</f>
        <v>SAVEA</v>
      </c>
      <c r="H387" t="str">
        <f>_xlfn.XLOOKUP(order_details[[#This Row],[CustomerID]],orders[CustomerID],orders[ShipCountry])</f>
        <v>USA</v>
      </c>
      <c r="I387" t="str">
        <f>_xlfn.XLOOKUP(order_details[[#This Row],[CustomerID]],orders[CustomerID],orders[ShipCity])</f>
        <v>Boise</v>
      </c>
      <c r="J387">
        <f>_xlfn.XLOOKUP(order_details[[#This Row],[ProductID]],products[ProductID],products[CategoryID])</f>
        <v>7</v>
      </c>
      <c r="K387" t="str">
        <f>_xlfn.XLOOKUP(order_details[[#This Row],[CategoryID]],categories[CategoryID],categories[CategoryName])</f>
        <v>Produce</v>
      </c>
      <c r="L387" t="str">
        <f>_xlfn.XLOOKUP(order_details[[#This Row],[OrderID]],orders[OrderID],orders[month])</f>
        <v>Jan</v>
      </c>
      <c r="M387">
        <f>_xlfn.XLOOKUP(order_details[[#This Row],[OrderID]],orders[OrderID],orders[month number])</f>
        <v>1</v>
      </c>
      <c r="N387">
        <f>_xlfn.XLOOKUP(order_details[[#This Row],[OrderID]],orders[OrderID],orders[year])</f>
        <v>1995</v>
      </c>
      <c r="P387" s="14" t="str">
        <f>_xlfn.XLOOKUP(order_details[[#This Row],[CustomerID]],orders[CustomerID],orders[ShipCity])</f>
        <v>Boise</v>
      </c>
      <c r="Q387" s="14" t="str">
        <f>_xlfn.XLOOKUP(order_details[[#This Row],[CustomerID]],orders[CustomerID],orders[ShipCountry])</f>
        <v>USA</v>
      </c>
      <c r="R387" s="14">
        <f>order_details[[#This Row],[UnitPrice]]*order_details[[#This Row],[Quantity]]*(1-order_details[[#This Row],[Discount]])</f>
        <v>585.90000000000009</v>
      </c>
    </row>
    <row r="388" spans="1:18" x14ac:dyDescent="0.3">
      <c r="A388">
        <v>10393</v>
      </c>
      <c r="B388">
        <v>25</v>
      </c>
      <c r="C388">
        <v>11.2</v>
      </c>
      <c r="D388">
        <v>7</v>
      </c>
      <c r="E388">
        <v>0.25</v>
      </c>
      <c r="F388">
        <f>order_details[[#This Row],[UnitPrice]]*order_details[[#This Row],[Quantity]]*(1-order_details[[#This Row],[Discount]])</f>
        <v>58.8</v>
      </c>
      <c r="G388" t="str">
        <f>_xlfn.XLOOKUP(order_details[[#This Row],[OrderID]],orders[OrderID],orders[CustomerID])</f>
        <v>SAVEA</v>
      </c>
      <c r="H388" t="str">
        <f>_xlfn.XLOOKUP(order_details[[#This Row],[CustomerID]],orders[CustomerID],orders[ShipCountry])</f>
        <v>USA</v>
      </c>
      <c r="I388" t="str">
        <f>_xlfn.XLOOKUP(order_details[[#This Row],[CustomerID]],orders[CustomerID],orders[ShipCity])</f>
        <v>Boise</v>
      </c>
      <c r="J388">
        <f>_xlfn.XLOOKUP(order_details[[#This Row],[ProductID]],products[ProductID],products[CategoryID])</f>
        <v>3</v>
      </c>
      <c r="K388" t="str">
        <f>_xlfn.XLOOKUP(order_details[[#This Row],[CategoryID]],categories[CategoryID],categories[CategoryName])</f>
        <v>Confections</v>
      </c>
      <c r="L388" t="str">
        <f>_xlfn.XLOOKUP(order_details[[#This Row],[OrderID]],orders[OrderID],orders[month])</f>
        <v>Jan</v>
      </c>
      <c r="M388">
        <f>_xlfn.XLOOKUP(order_details[[#This Row],[OrderID]],orders[OrderID],orders[month number])</f>
        <v>1</v>
      </c>
      <c r="N388">
        <f>_xlfn.XLOOKUP(order_details[[#This Row],[OrderID]],orders[OrderID],orders[year])</f>
        <v>1995</v>
      </c>
      <c r="P388" s="13" t="str">
        <f>_xlfn.XLOOKUP(order_details[[#This Row],[CustomerID]],orders[CustomerID],orders[ShipCity])</f>
        <v>Boise</v>
      </c>
      <c r="Q388" s="13" t="str">
        <f>_xlfn.XLOOKUP(order_details[[#This Row],[CustomerID]],orders[CustomerID],orders[ShipCountry])</f>
        <v>USA</v>
      </c>
      <c r="R388" s="13">
        <f>order_details[[#This Row],[UnitPrice]]*order_details[[#This Row],[Quantity]]*(1-order_details[[#This Row],[Discount]])</f>
        <v>58.8</v>
      </c>
    </row>
    <row r="389" spans="1:18" x14ac:dyDescent="0.3">
      <c r="A389">
        <v>10393</v>
      </c>
      <c r="B389">
        <v>26</v>
      </c>
      <c r="C389">
        <v>24.9</v>
      </c>
      <c r="D389">
        <v>70</v>
      </c>
      <c r="E389">
        <v>0.25</v>
      </c>
      <c r="F389">
        <f>order_details[[#This Row],[UnitPrice]]*order_details[[#This Row],[Quantity]]*(1-order_details[[#This Row],[Discount]])</f>
        <v>1307.25</v>
      </c>
      <c r="G389" t="str">
        <f>_xlfn.XLOOKUP(order_details[[#This Row],[OrderID]],orders[OrderID],orders[CustomerID])</f>
        <v>SAVEA</v>
      </c>
      <c r="H389" t="str">
        <f>_xlfn.XLOOKUP(order_details[[#This Row],[CustomerID]],orders[CustomerID],orders[ShipCountry])</f>
        <v>USA</v>
      </c>
      <c r="I389" t="str">
        <f>_xlfn.XLOOKUP(order_details[[#This Row],[CustomerID]],orders[CustomerID],orders[ShipCity])</f>
        <v>Boise</v>
      </c>
      <c r="J389">
        <f>_xlfn.XLOOKUP(order_details[[#This Row],[ProductID]],products[ProductID],products[CategoryID])</f>
        <v>3</v>
      </c>
      <c r="K389" t="str">
        <f>_xlfn.XLOOKUP(order_details[[#This Row],[CategoryID]],categories[CategoryID],categories[CategoryName])</f>
        <v>Confections</v>
      </c>
      <c r="L389" t="str">
        <f>_xlfn.XLOOKUP(order_details[[#This Row],[OrderID]],orders[OrderID],orders[month])</f>
        <v>Jan</v>
      </c>
      <c r="M389">
        <f>_xlfn.XLOOKUP(order_details[[#This Row],[OrderID]],orders[OrderID],orders[month number])</f>
        <v>1</v>
      </c>
      <c r="N389">
        <f>_xlfn.XLOOKUP(order_details[[#This Row],[OrderID]],orders[OrderID],orders[year])</f>
        <v>1995</v>
      </c>
      <c r="P389" s="14" t="str">
        <f>_xlfn.XLOOKUP(order_details[[#This Row],[CustomerID]],orders[CustomerID],orders[ShipCity])</f>
        <v>Boise</v>
      </c>
      <c r="Q389" s="14" t="str">
        <f>_xlfn.XLOOKUP(order_details[[#This Row],[CustomerID]],orders[CustomerID],orders[ShipCountry])</f>
        <v>USA</v>
      </c>
      <c r="R389" s="14">
        <f>order_details[[#This Row],[UnitPrice]]*order_details[[#This Row],[Quantity]]*(1-order_details[[#This Row],[Discount]])</f>
        <v>1307.25</v>
      </c>
    </row>
    <row r="390" spans="1:18" x14ac:dyDescent="0.3">
      <c r="A390">
        <v>10393</v>
      </c>
      <c r="B390">
        <v>31</v>
      </c>
      <c r="C390">
        <v>10</v>
      </c>
      <c r="D390">
        <v>32</v>
      </c>
      <c r="E390">
        <v>0</v>
      </c>
      <c r="F390">
        <f>order_details[[#This Row],[UnitPrice]]*order_details[[#This Row],[Quantity]]*(1-order_details[[#This Row],[Discount]])</f>
        <v>320</v>
      </c>
      <c r="G390" t="str">
        <f>_xlfn.XLOOKUP(order_details[[#This Row],[OrderID]],orders[OrderID],orders[CustomerID])</f>
        <v>SAVEA</v>
      </c>
      <c r="H390" t="str">
        <f>_xlfn.XLOOKUP(order_details[[#This Row],[CustomerID]],orders[CustomerID],orders[ShipCountry])</f>
        <v>USA</v>
      </c>
      <c r="I390" t="str">
        <f>_xlfn.XLOOKUP(order_details[[#This Row],[CustomerID]],orders[CustomerID],orders[ShipCity])</f>
        <v>Boise</v>
      </c>
      <c r="J390">
        <f>_xlfn.XLOOKUP(order_details[[#This Row],[ProductID]],products[ProductID],products[CategoryID])</f>
        <v>4</v>
      </c>
      <c r="K390" t="str">
        <f>_xlfn.XLOOKUP(order_details[[#This Row],[CategoryID]],categories[CategoryID],categories[CategoryName])</f>
        <v>Dairy Products</v>
      </c>
      <c r="L390" t="str">
        <f>_xlfn.XLOOKUP(order_details[[#This Row],[OrderID]],orders[OrderID],orders[month])</f>
        <v>Jan</v>
      </c>
      <c r="M390">
        <f>_xlfn.XLOOKUP(order_details[[#This Row],[OrderID]],orders[OrderID],orders[month number])</f>
        <v>1</v>
      </c>
      <c r="N390">
        <f>_xlfn.XLOOKUP(order_details[[#This Row],[OrderID]],orders[OrderID],orders[year])</f>
        <v>1995</v>
      </c>
      <c r="P390" s="13" t="str">
        <f>_xlfn.XLOOKUP(order_details[[#This Row],[CustomerID]],orders[CustomerID],orders[ShipCity])</f>
        <v>Boise</v>
      </c>
      <c r="Q390" s="13" t="str">
        <f>_xlfn.XLOOKUP(order_details[[#This Row],[CustomerID]],orders[CustomerID],orders[ShipCountry])</f>
        <v>USA</v>
      </c>
      <c r="R390" s="13">
        <f>order_details[[#This Row],[UnitPrice]]*order_details[[#This Row],[Quantity]]*(1-order_details[[#This Row],[Discount]])</f>
        <v>320</v>
      </c>
    </row>
    <row r="391" spans="1:18" x14ac:dyDescent="0.3">
      <c r="A391">
        <v>10394</v>
      </c>
      <c r="B391">
        <v>13</v>
      </c>
      <c r="C391">
        <v>4.8</v>
      </c>
      <c r="D391">
        <v>10</v>
      </c>
      <c r="E391">
        <v>0</v>
      </c>
      <c r="F391">
        <f>order_details[[#This Row],[UnitPrice]]*order_details[[#This Row],[Quantity]]*(1-order_details[[#This Row],[Discount]])</f>
        <v>48</v>
      </c>
      <c r="G391" t="str">
        <f>_xlfn.XLOOKUP(order_details[[#This Row],[OrderID]],orders[OrderID],orders[CustomerID])</f>
        <v>HUNGC</v>
      </c>
      <c r="H391" t="str">
        <f>_xlfn.XLOOKUP(order_details[[#This Row],[CustomerID]],orders[CustomerID],orders[ShipCountry])</f>
        <v>USA</v>
      </c>
      <c r="I391" t="str">
        <f>_xlfn.XLOOKUP(order_details[[#This Row],[CustomerID]],orders[CustomerID],orders[ShipCity])</f>
        <v>Elgin</v>
      </c>
      <c r="J391">
        <f>_xlfn.XLOOKUP(order_details[[#This Row],[ProductID]],products[ProductID],products[CategoryID])</f>
        <v>8</v>
      </c>
      <c r="K391" t="str">
        <f>_xlfn.XLOOKUP(order_details[[#This Row],[CategoryID]],categories[CategoryID],categories[CategoryName])</f>
        <v>Seafood</v>
      </c>
      <c r="L391" t="str">
        <f>_xlfn.XLOOKUP(order_details[[#This Row],[OrderID]],orders[OrderID],orders[month])</f>
        <v>Jan</v>
      </c>
      <c r="M391">
        <f>_xlfn.XLOOKUP(order_details[[#This Row],[OrderID]],orders[OrderID],orders[month number])</f>
        <v>1</v>
      </c>
      <c r="N391">
        <f>_xlfn.XLOOKUP(order_details[[#This Row],[OrderID]],orders[OrderID],orders[year])</f>
        <v>1995</v>
      </c>
      <c r="P391" s="14" t="str">
        <f>_xlfn.XLOOKUP(order_details[[#This Row],[CustomerID]],orders[CustomerID],orders[ShipCity])</f>
        <v>Elgin</v>
      </c>
      <c r="Q391" s="14" t="str">
        <f>_xlfn.XLOOKUP(order_details[[#This Row],[CustomerID]],orders[CustomerID],orders[ShipCountry])</f>
        <v>USA</v>
      </c>
      <c r="R391" s="14">
        <f>order_details[[#This Row],[UnitPrice]]*order_details[[#This Row],[Quantity]]*(1-order_details[[#This Row],[Discount]])</f>
        <v>48</v>
      </c>
    </row>
    <row r="392" spans="1:18" x14ac:dyDescent="0.3">
      <c r="A392">
        <v>10394</v>
      </c>
      <c r="B392">
        <v>62</v>
      </c>
      <c r="C392">
        <v>39.4</v>
      </c>
      <c r="D392">
        <v>10</v>
      </c>
      <c r="E392">
        <v>0</v>
      </c>
      <c r="F392">
        <f>order_details[[#This Row],[UnitPrice]]*order_details[[#This Row],[Quantity]]*(1-order_details[[#This Row],[Discount]])</f>
        <v>394</v>
      </c>
      <c r="G392" t="str">
        <f>_xlfn.XLOOKUP(order_details[[#This Row],[OrderID]],orders[OrderID],orders[CustomerID])</f>
        <v>HUNGC</v>
      </c>
      <c r="H392" t="str">
        <f>_xlfn.XLOOKUP(order_details[[#This Row],[CustomerID]],orders[CustomerID],orders[ShipCountry])</f>
        <v>USA</v>
      </c>
      <c r="I392" t="str">
        <f>_xlfn.XLOOKUP(order_details[[#This Row],[CustomerID]],orders[CustomerID],orders[ShipCity])</f>
        <v>Elgin</v>
      </c>
      <c r="J392">
        <f>_xlfn.XLOOKUP(order_details[[#This Row],[ProductID]],products[ProductID],products[CategoryID])</f>
        <v>3</v>
      </c>
      <c r="K392" t="str">
        <f>_xlfn.XLOOKUP(order_details[[#This Row],[CategoryID]],categories[CategoryID],categories[CategoryName])</f>
        <v>Confections</v>
      </c>
      <c r="L392" t="str">
        <f>_xlfn.XLOOKUP(order_details[[#This Row],[OrderID]],orders[OrderID],orders[month])</f>
        <v>Jan</v>
      </c>
      <c r="M392">
        <f>_xlfn.XLOOKUP(order_details[[#This Row],[OrderID]],orders[OrderID],orders[month number])</f>
        <v>1</v>
      </c>
      <c r="N392">
        <f>_xlfn.XLOOKUP(order_details[[#This Row],[OrderID]],orders[OrderID],orders[year])</f>
        <v>1995</v>
      </c>
      <c r="P392" s="13" t="str">
        <f>_xlfn.XLOOKUP(order_details[[#This Row],[CustomerID]],orders[CustomerID],orders[ShipCity])</f>
        <v>Elgin</v>
      </c>
      <c r="Q392" s="13" t="str">
        <f>_xlfn.XLOOKUP(order_details[[#This Row],[CustomerID]],orders[CustomerID],orders[ShipCountry])</f>
        <v>USA</v>
      </c>
      <c r="R392" s="13">
        <f>order_details[[#This Row],[UnitPrice]]*order_details[[#This Row],[Quantity]]*(1-order_details[[#This Row],[Discount]])</f>
        <v>394</v>
      </c>
    </row>
    <row r="393" spans="1:18" x14ac:dyDescent="0.3">
      <c r="A393">
        <v>10395</v>
      </c>
      <c r="B393">
        <v>46</v>
      </c>
      <c r="C393">
        <v>9.6</v>
      </c>
      <c r="D393">
        <v>28</v>
      </c>
      <c r="E393">
        <v>0.1</v>
      </c>
      <c r="F393">
        <f>order_details[[#This Row],[UnitPrice]]*order_details[[#This Row],[Quantity]]*(1-order_details[[#This Row],[Discount]])</f>
        <v>241.92000000000002</v>
      </c>
      <c r="G393" t="str">
        <f>_xlfn.XLOOKUP(order_details[[#This Row],[OrderID]],orders[OrderID],orders[CustomerID])</f>
        <v>HILAA</v>
      </c>
      <c r="H393" t="str">
        <f>_xlfn.XLOOKUP(order_details[[#This Row],[CustomerID]],orders[CustomerID],orders[ShipCountry])</f>
        <v>Venezuela</v>
      </c>
      <c r="I393" t="str">
        <f>_xlfn.XLOOKUP(order_details[[#This Row],[CustomerID]],orders[CustomerID],orders[ShipCity])</f>
        <v>San Cristóbal</v>
      </c>
      <c r="J393">
        <f>_xlfn.XLOOKUP(order_details[[#This Row],[ProductID]],products[ProductID],products[CategoryID])</f>
        <v>8</v>
      </c>
      <c r="K393" t="str">
        <f>_xlfn.XLOOKUP(order_details[[#This Row],[CategoryID]],categories[CategoryID],categories[CategoryName])</f>
        <v>Seafood</v>
      </c>
      <c r="L393" t="str">
        <f>_xlfn.XLOOKUP(order_details[[#This Row],[OrderID]],orders[OrderID],orders[month])</f>
        <v>Jan</v>
      </c>
      <c r="M393">
        <f>_xlfn.XLOOKUP(order_details[[#This Row],[OrderID]],orders[OrderID],orders[month number])</f>
        <v>1</v>
      </c>
      <c r="N393">
        <f>_xlfn.XLOOKUP(order_details[[#This Row],[OrderID]],orders[OrderID],orders[year])</f>
        <v>1995</v>
      </c>
      <c r="P393" s="14" t="str">
        <f>_xlfn.XLOOKUP(order_details[[#This Row],[CustomerID]],orders[CustomerID],orders[ShipCity])</f>
        <v>San Cristóbal</v>
      </c>
      <c r="Q393" s="14" t="str">
        <f>_xlfn.XLOOKUP(order_details[[#This Row],[CustomerID]],orders[CustomerID],orders[ShipCountry])</f>
        <v>Venezuela</v>
      </c>
      <c r="R393" s="14">
        <f>order_details[[#This Row],[UnitPrice]]*order_details[[#This Row],[Quantity]]*(1-order_details[[#This Row],[Discount]])</f>
        <v>241.92000000000002</v>
      </c>
    </row>
    <row r="394" spans="1:18" x14ac:dyDescent="0.3">
      <c r="A394">
        <v>10395</v>
      </c>
      <c r="B394">
        <v>53</v>
      </c>
      <c r="C394">
        <v>26.2</v>
      </c>
      <c r="D394">
        <v>70</v>
      </c>
      <c r="E394">
        <v>0.1</v>
      </c>
      <c r="F394">
        <f>order_details[[#This Row],[UnitPrice]]*order_details[[#This Row],[Quantity]]*(1-order_details[[#This Row],[Discount]])</f>
        <v>1650.6000000000001</v>
      </c>
      <c r="G394" t="str">
        <f>_xlfn.XLOOKUP(order_details[[#This Row],[OrderID]],orders[OrderID],orders[CustomerID])</f>
        <v>HILAA</v>
      </c>
      <c r="H394" t="str">
        <f>_xlfn.XLOOKUP(order_details[[#This Row],[CustomerID]],orders[CustomerID],orders[ShipCountry])</f>
        <v>Venezuela</v>
      </c>
      <c r="I394" t="str">
        <f>_xlfn.XLOOKUP(order_details[[#This Row],[CustomerID]],orders[CustomerID],orders[ShipCity])</f>
        <v>San Cristóbal</v>
      </c>
      <c r="J394">
        <f>_xlfn.XLOOKUP(order_details[[#This Row],[ProductID]],products[ProductID],products[CategoryID])</f>
        <v>6</v>
      </c>
      <c r="K394" t="str">
        <f>_xlfn.XLOOKUP(order_details[[#This Row],[CategoryID]],categories[CategoryID],categories[CategoryName])</f>
        <v>Meat/Poultry</v>
      </c>
      <c r="L394" t="str">
        <f>_xlfn.XLOOKUP(order_details[[#This Row],[OrderID]],orders[OrderID],orders[month])</f>
        <v>Jan</v>
      </c>
      <c r="M394">
        <f>_xlfn.XLOOKUP(order_details[[#This Row],[OrderID]],orders[OrderID],orders[month number])</f>
        <v>1</v>
      </c>
      <c r="N394">
        <f>_xlfn.XLOOKUP(order_details[[#This Row],[OrderID]],orders[OrderID],orders[year])</f>
        <v>1995</v>
      </c>
      <c r="P394" s="13" t="str">
        <f>_xlfn.XLOOKUP(order_details[[#This Row],[CustomerID]],orders[CustomerID],orders[ShipCity])</f>
        <v>San Cristóbal</v>
      </c>
      <c r="Q394" s="13" t="str">
        <f>_xlfn.XLOOKUP(order_details[[#This Row],[CustomerID]],orders[CustomerID],orders[ShipCountry])</f>
        <v>Venezuela</v>
      </c>
      <c r="R394" s="13">
        <f>order_details[[#This Row],[UnitPrice]]*order_details[[#This Row],[Quantity]]*(1-order_details[[#This Row],[Discount]])</f>
        <v>1650.6000000000001</v>
      </c>
    </row>
    <row r="395" spans="1:18" x14ac:dyDescent="0.3">
      <c r="A395">
        <v>10395</v>
      </c>
      <c r="B395">
        <v>69</v>
      </c>
      <c r="C395">
        <v>28.8</v>
      </c>
      <c r="D395">
        <v>8</v>
      </c>
      <c r="E395">
        <v>0</v>
      </c>
      <c r="F395">
        <f>order_details[[#This Row],[UnitPrice]]*order_details[[#This Row],[Quantity]]*(1-order_details[[#This Row],[Discount]])</f>
        <v>230.4</v>
      </c>
      <c r="G395" t="str">
        <f>_xlfn.XLOOKUP(order_details[[#This Row],[OrderID]],orders[OrderID],orders[CustomerID])</f>
        <v>HILAA</v>
      </c>
      <c r="H395" t="str">
        <f>_xlfn.XLOOKUP(order_details[[#This Row],[CustomerID]],orders[CustomerID],orders[ShipCountry])</f>
        <v>Venezuela</v>
      </c>
      <c r="I395" t="str">
        <f>_xlfn.XLOOKUP(order_details[[#This Row],[CustomerID]],orders[CustomerID],orders[ShipCity])</f>
        <v>San Cristóbal</v>
      </c>
      <c r="J395">
        <f>_xlfn.XLOOKUP(order_details[[#This Row],[ProductID]],products[ProductID],products[CategoryID])</f>
        <v>4</v>
      </c>
      <c r="K395" t="str">
        <f>_xlfn.XLOOKUP(order_details[[#This Row],[CategoryID]],categories[CategoryID],categories[CategoryName])</f>
        <v>Dairy Products</v>
      </c>
      <c r="L395" t="str">
        <f>_xlfn.XLOOKUP(order_details[[#This Row],[OrderID]],orders[OrderID],orders[month])</f>
        <v>Jan</v>
      </c>
      <c r="M395">
        <f>_xlfn.XLOOKUP(order_details[[#This Row],[OrderID]],orders[OrderID],orders[month number])</f>
        <v>1</v>
      </c>
      <c r="N395">
        <f>_xlfn.XLOOKUP(order_details[[#This Row],[OrderID]],orders[OrderID],orders[year])</f>
        <v>1995</v>
      </c>
      <c r="P395" s="14" t="str">
        <f>_xlfn.XLOOKUP(order_details[[#This Row],[CustomerID]],orders[CustomerID],orders[ShipCity])</f>
        <v>San Cristóbal</v>
      </c>
      <c r="Q395" s="14" t="str">
        <f>_xlfn.XLOOKUP(order_details[[#This Row],[CustomerID]],orders[CustomerID],orders[ShipCountry])</f>
        <v>Venezuela</v>
      </c>
      <c r="R395" s="14">
        <f>order_details[[#This Row],[UnitPrice]]*order_details[[#This Row],[Quantity]]*(1-order_details[[#This Row],[Discount]])</f>
        <v>230.4</v>
      </c>
    </row>
    <row r="396" spans="1:18" x14ac:dyDescent="0.3">
      <c r="A396">
        <v>10396</v>
      </c>
      <c r="B396">
        <v>23</v>
      </c>
      <c r="C396">
        <v>7.2</v>
      </c>
      <c r="D396">
        <v>40</v>
      </c>
      <c r="E396">
        <v>0</v>
      </c>
      <c r="F396">
        <f>order_details[[#This Row],[UnitPrice]]*order_details[[#This Row],[Quantity]]*(1-order_details[[#This Row],[Discount]])</f>
        <v>288</v>
      </c>
      <c r="G396" t="str">
        <f>_xlfn.XLOOKUP(order_details[[#This Row],[OrderID]],orders[OrderID],orders[CustomerID])</f>
        <v>FRANK</v>
      </c>
      <c r="H396" t="str">
        <f>_xlfn.XLOOKUP(order_details[[#This Row],[CustomerID]],orders[CustomerID],orders[ShipCountry])</f>
        <v>Germany</v>
      </c>
      <c r="I396" t="str">
        <f>_xlfn.XLOOKUP(order_details[[#This Row],[CustomerID]],orders[CustomerID],orders[ShipCity])</f>
        <v>München</v>
      </c>
      <c r="J396">
        <f>_xlfn.XLOOKUP(order_details[[#This Row],[ProductID]],products[ProductID],products[CategoryID])</f>
        <v>5</v>
      </c>
      <c r="K396" t="str">
        <f>_xlfn.XLOOKUP(order_details[[#This Row],[CategoryID]],categories[CategoryID],categories[CategoryName])</f>
        <v>Grains/Cereals</v>
      </c>
      <c r="L396" t="str">
        <f>_xlfn.XLOOKUP(order_details[[#This Row],[OrderID]],orders[OrderID],orders[month])</f>
        <v>Jan</v>
      </c>
      <c r="M396">
        <f>_xlfn.XLOOKUP(order_details[[#This Row],[OrderID]],orders[OrderID],orders[month number])</f>
        <v>1</v>
      </c>
      <c r="N396">
        <f>_xlfn.XLOOKUP(order_details[[#This Row],[OrderID]],orders[OrderID],orders[year])</f>
        <v>1995</v>
      </c>
      <c r="P396" s="13" t="str">
        <f>_xlfn.XLOOKUP(order_details[[#This Row],[CustomerID]],orders[CustomerID],orders[ShipCity])</f>
        <v>München</v>
      </c>
      <c r="Q396" s="13" t="str">
        <f>_xlfn.XLOOKUP(order_details[[#This Row],[CustomerID]],orders[CustomerID],orders[ShipCountry])</f>
        <v>Germany</v>
      </c>
      <c r="R396" s="13">
        <f>order_details[[#This Row],[UnitPrice]]*order_details[[#This Row],[Quantity]]*(1-order_details[[#This Row],[Discount]])</f>
        <v>288</v>
      </c>
    </row>
    <row r="397" spans="1:18" x14ac:dyDescent="0.3">
      <c r="A397">
        <v>10396</v>
      </c>
      <c r="B397">
        <v>71</v>
      </c>
      <c r="C397">
        <v>17.2</v>
      </c>
      <c r="D397">
        <v>60</v>
      </c>
      <c r="E397">
        <v>0</v>
      </c>
      <c r="F397">
        <f>order_details[[#This Row],[UnitPrice]]*order_details[[#This Row],[Quantity]]*(1-order_details[[#This Row],[Discount]])</f>
        <v>1032</v>
      </c>
      <c r="G397" t="str">
        <f>_xlfn.XLOOKUP(order_details[[#This Row],[OrderID]],orders[OrderID],orders[CustomerID])</f>
        <v>FRANK</v>
      </c>
      <c r="H397" t="str">
        <f>_xlfn.XLOOKUP(order_details[[#This Row],[CustomerID]],orders[CustomerID],orders[ShipCountry])</f>
        <v>Germany</v>
      </c>
      <c r="I397" t="str">
        <f>_xlfn.XLOOKUP(order_details[[#This Row],[CustomerID]],orders[CustomerID],orders[ShipCity])</f>
        <v>München</v>
      </c>
      <c r="J397">
        <f>_xlfn.XLOOKUP(order_details[[#This Row],[ProductID]],products[ProductID],products[CategoryID])</f>
        <v>4</v>
      </c>
      <c r="K397" t="str">
        <f>_xlfn.XLOOKUP(order_details[[#This Row],[CategoryID]],categories[CategoryID],categories[CategoryName])</f>
        <v>Dairy Products</v>
      </c>
      <c r="L397" t="str">
        <f>_xlfn.XLOOKUP(order_details[[#This Row],[OrderID]],orders[OrderID],orders[month])</f>
        <v>Jan</v>
      </c>
      <c r="M397">
        <f>_xlfn.XLOOKUP(order_details[[#This Row],[OrderID]],orders[OrderID],orders[month number])</f>
        <v>1</v>
      </c>
      <c r="N397">
        <f>_xlfn.XLOOKUP(order_details[[#This Row],[OrderID]],orders[OrderID],orders[year])</f>
        <v>1995</v>
      </c>
      <c r="P397" s="14" t="str">
        <f>_xlfn.XLOOKUP(order_details[[#This Row],[CustomerID]],orders[CustomerID],orders[ShipCity])</f>
        <v>München</v>
      </c>
      <c r="Q397" s="14" t="str">
        <f>_xlfn.XLOOKUP(order_details[[#This Row],[CustomerID]],orders[CustomerID],orders[ShipCountry])</f>
        <v>Germany</v>
      </c>
      <c r="R397" s="14">
        <f>order_details[[#This Row],[UnitPrice]]*order_details[[#This Row],[Quantity]]*(1-order_details[[#This Row],[Discount]])</f>
        <v>1032</v>
      </c>
    </row>
    <row r="398" spans="1:18" x14ac:dyDescent="0.3">
      <c r="A398">
        <v>10396</v>
      </c>
      <c r="B398">
        <v>72</v>
      </c>
      <c r="C398">
        <v>27.8</v>
      </c>
      <c r="D398">
        <v>21</v>
      </c>
      <c r="E398">
        <v>0</v>
      </c>
      <c r="F398">
        <f>order_details[[#This Row],[UnitPrice]]*order_details[[#This Row],[Quantity]]*(1-order_details[[#This Row],[Discount]])</f>
        <v>583.80000000000007</v>
      </c>
      <c r="G398" t="str">
        <f>_xlfn.XLOOKUP(order_details[[#This Row],[OrderID]],orders[OrderID],orders[CustomerID])</f>
        <v>FRANK</v>
      </c>
      <c r="H398" t="str">
        <f>_xlfn.XLOOKUP(order_details[[#This Row],[CustomerID]],orders[CustomerID],orders[ShipCountry])</f>
        <v>Germany</v>
      </c>
      <c r="I398" t="str">
        <f>_xlfn.XLOOKUP(order_details[[#This Row],[CustomerID]],orders[CustomerID],orders[ShipCity])</f>
        <v>München</v>
      </c>
      <c r="J398">
        <f>_xlfn.XLOOKUP(order_details[[#This Row],[ProductID]],products[ProductID],products[CategoryID])</f>
        <v>4</v>
      </c>
      <c r="K398" t="str">
        <f>_xlfn.XLOOKUP(order_details[[#This Row],[CategoryID]],categories[CategoryID],categories[CategoryName])</f>
        <v>Dairy Products</v>
      </c>
      <c r="L398" t="str">
        <f>_xlfn.XLOOKUP(order_details[[#This Row],[OrderID]],orders[OrderID],orders[month])</f>
        <v>Jan</v>
      </c>
      <c r="M398">
        <f>_xlfn.XLOOKUP(order_details[[#This Row],[OrderID]],orders[OrderID],orders[month number])</f>
        <v>1</v>
      </c>
      <c r="N398">
        <f>_xlfn.XLOOKUP(order_details[[#This Row],[OrderID]],orders[OrderID],orders[year])</f>
        <v>1995</v>
      </c>
      <c r="P398" s="13" t="str">
        <f>_xlfn.XLOOKUP(order_details[[#This Row],[CustomerID]],orders[CustomerID],orders[ShipCity])</f>
        <v>München</v>
      </c>
      <c r="Q398" s="13" t="str">
        <f>_xlfn.XLOOKUP(order_details[[#This Row],[CustomerID]],orders[CustomerID],orders[ShipCountry])</f>
        <v>Germany</v>
      </c>
      <c r="R398" s="13">
        <f>order_details[[#This Row],[UnitPrice]]*order_details[[#This Row],[Quantity]]*(1-order_details[[#This Row],[Discount]])</f>
        <v>583.80000000000007</v>
      </c>
    </row>
    <row r="399" spans="1:18" x14ac:dyDescent="0.3">
      <c r="A399">
        <v>10397</v>
      </c>
      <c r="B399">
        <v>21</v>
      </c>
      <c r="C399">
        <v>8</v>
      </c>
      <c r="D399">
        <v>10</v>
      </c>
      <c r="E399">
        <v>0.15</v>
      </c>
      <c r="F399">
        <f>order_details[[#This Row],[UnitPrice]]*order_details[[#This Row],[Quantity]]*(1-order_details[[#This Row],[Discount]])</f>
        <v>68</v>
      </c>
      <c r="G399" t="str">
        <f>_xlfn.XLOOKUP(order_details[[#This Row],[OrderID]],orders[OrderID],orders[CustomerID])</f>
        <v>PRINI</v>
      </c>
      <c r="H399" t="str">
        <f>_xlfn.XLOOKUP(order_details[[#This Row],[CustomerID]],orders[CustomerID],orders[ShipCountry])</f>
        <v>Portugal</v>
      </c>
      <c r="I399" t="str">
        <f>_xlfn.XLOOKUP(order_details[[#This Row],[CustomerID]],orders[CustomerID],orders[ShipCity])</f>
        <v>Lisboa</v>
      </c>
      <c r="J399">
        <f>_xlfn.XLOOKUP(order_details[[#This Row],[ProductID]],products[ProductID],products[CategoryID])</f>
        <v>3</v>
      </c>
      <c r="K399" t="str">
        <f>_xlfn.XLOOKUP(order_details[[#This Row],[CategoryID]],categories[CategoryID],categories[CategoryName])</f>
        <v>Confections</v>
      </c>
      <c r="L399" t="str">
        <f>_xlfn.XLOOKUP(order_details[[#This Row],[OrderID]],orders[OrderID],orders[month])</f>
        <v>Jan</v>
      </c>
      <c r="M399">
        <f>_xlfn.XLOOKUP(order_details[[#This Row],[OrderID]],orders[OrderID],orders[month number])</f>
        <v>1</v>
      </c>
      <c r="N399">
        <f>_xlfn.XLOOKUP(order_details[[#This Row],[OrderID]],orders[OrderID],orders[year])</f>
        <v>1995</v>
      </c>
      <c r="P399" s="14" t="str">
        <f>_xlfn.XLOOKUP(order_details[[#This Row],[CustomerID]],orders[CustomerID],orders[ShipCity])</f>
        <v>Lisboa</v>
      </c>
      <c r="Q399" s="14" t="str">
        <f>_xlfn.XLOOKUP(order_details[[#This Row],[CustomerID]],orders[CustomerID],orders[ShipCountry])</f>
        <v>Portugal</v>
      </c>
      <c r="R399" s="14">
        <f>order_details[[#This Row],[UnitPrice]]*order_details[[#This Row],[Quantity]]*(1-order_details[[#This Row],[Discount]])</f>
        <v>68</v>
      </c>
    </row>
    <row r="400" spans="1:18" x14ac:dyDescent="0.3">
      <c r="A400">
        <v>10397</v>
      </c>
      <c r="B400">
        <v>51</v>
      </c>
      <c r="C400">
        <v>42.4</v>
      </c>
      <c r="D400">
        <v>18</v>
      </c>
      <c r="E400">
        <v>0.15</v>
      </c>
      <c r="F400">
        <f>order_details[[#This Row],[UnitPrice]]*order_details[[#This Row],[Quantity]]*(1-order_details[[#This Row],[Discount]])</f>
        <v>648.71999999999991</v>
      </c>
      <c r="G400" t="str">
        <f>_xlfn.XLOOKUP(order_details[[#This Row],[OrderID]],orders[OrderID],orders[CustomerID])</f>
        <v>PRINI</v>
      </c>
      <c r="H400" t="str">
        <f>_xlfn.XLOOKUP(order_details[[#This Row],[CustomerID]],orders[CustomerID],orders[ShipCountry])</f>
        <v>Portugal</v>
      </c>
      <c r="I400" t="str">
        <f>_xlfn.XLOOKUP(order_details[[#This Row],[CustomerID]],orders[CustomerID],orders[ShipCity])</f>
        <v>Lisboa</v>
      </c>
      <c r="J400">
        <f>_xlfn.XLOOKUP(order_details[[#This Row],[ProductID]],products[ProductID],products[CategoryID])</f>
        <v>7</v>
      </c>
      <c r="K400" t="str">
        <f>_xlfn.XLOOKUP(order_details[[#This Row],[CategoryID]],categories[CategoryID],categories[CategoryName])</f>
        <v>Produce</v>
      </c>
      <c r="L400" t="str">
        <f>_xlfn.XLOOKUP(order_details[[#This Row],[OrderID]],orders[OrderID],orders[month])</f>
        <v>Jan</v>
      </c>
      <c r="M400">
        <f>_xlfn.XLOOKUP(order_details[[#This Row],[OrderID]],orders[OrderID],orders[month number])</f>
        <v>1</v>
      </c>
      <c r="N400">
        <f>_xlfn.XLOOKUP(order_details[[#This Row],[OrderID]],orders[OrderID],orders[year])</f>
        <v>1995</v>
      </c>
      <c r="P400" s="13" t="str">
        <f>_xlfn.XLOOKUP(order_details[[#This Row],[CustomerID]],orders[CustomerID],orders[ShipCity])</f>
        <v>Lisboa</v>
      </c>
      <c r="Q400" s="13" t="str">
        <f>_xlfn.XLOOKUP(order_details[[#This Row],[CustomerID]],orders[CustomerID],orders[ShipCountry])</f>
        <v>Portugal</v>
      </c>
      <c r="R400" s="13">
        <f>order_details[[#This Row],[UnitPrice]]*order_details[[#This Row],[Quantity]]*(1-order_details[[#This Row],[Discount]])</f>
        <v>648.71999999999991</v>
      </c>
    </row>
    <row r="401" spans="1:18" x14ac:dyDescent="0.3">
      <c r="A401">
        <v>10398</v>
      </c>
      <c r="B401">
        <v>35</v>
      </c>
      <c r="C401">
        <v>14.4</v>
      </c>
      <c r="D401">
        <v>30</v>
      </c>
      <c r="E401">
        <v>0</v>
      </c>
      <c r="F401">
        <f>order_details[[#This Row],[UnitPrice]]*order_details[[#This Row],[Quantity]]*(1-order_details[[#This Row],[Discount]])</f>
        <v>432</v>
      </c>
      <c r="G401" t="str">
        <f>_xlfn.XLOOKUP(order_details[[#This Row],[OrderID]],orders[OrderID],orders[CustomerID])</f>
        <v>SAVEA</v>
      </c>
      <c r="H401" t="str">
        <f>_xlfn.XLOOKUP(order_details[[#This Row],[CustomerID]],orders[CustomerID],orders[ShipCountry])</f>
        <v>USA</v>
      </c>
      <c r="I401" t="str">
        <f>_xlfn.XLOOKUP(order_details[[#This Row],[CustomerID]],orders[CustomerID],orders[ShipCity])</f>
        <v>Boise</v>
      </c>
      <c r="J401">
        <f>_xlfn.XLOOKUP(order_details[[#This Row],[ProductID]],products[ProductID],products[CategoryID])</f>
        <v>1</v>
      </c>
      <c r="K401" t="str">
        <f>_xlfn.XLOOKUP(order_details[[#This Row],[CategoryID]],categories[CategoryID],categories[CategoryName])</f>
        <v>Beverages</v>
      </c>
      <c r="L401" t="str">
        <f>_xlfn.XLOOKUP(order_details[[#This Row],[OrderID]],orders[OrderID],orders[month])</f>
        <v>Jan</v>
      </c>
      <c r="M401">
        <f>_xlfn.XLOOKUP(order_details[[#This Row],[OrderID]],orders[OrderID],orders[month number])</f>
        <v>1</v>
      </c>
      <c r="N401">
        <f>_xlfn.XLOOKUP(order_details[[#This Row],[OrderID]],orders[OrderID],orders[year])</f>
        <v>1995</v>
      </c>
      <c r="P401" s="14" t="str">
        <f>_xlfn.XLOOKUP(order_details[[#This Row],[CustomerID]],orders[CustomerID],orders[ShipCity])</f>
        <v>Boise</v>
      </c>
      <c r="Q401" s="14" t="str">
        <f>_xlfn.XLOOKUP(order_details[[#This Row],[CustomerID]],orders[CustomerID],orders[ShipCountry])</f>
        <v>USA</v>
      </c>
      <c r="R401" s="14">
        <f>order_details[[#This Row],[UnitPrice]]*order_details[[#This Row],[Quantity]]*(1-order_details[[#This Row],[Discount]])</f>
        <v>432</v>
      </c>
    </row>
    <row r="402" spans="1:18" x14ac:dyDescent="0.3">
      <c r="A402">
        <v>10398</v>
      </c>
      <c r="B402">
        <v>55</v>
      </c>
      <c r="C402">
        <v>19.2</v>
      </c>
      <c r="D402">
        <v>120</v>
      </c>
      <c r="E402">
        <v>0.1</v>
      </c>
      <c r="F402">
        <f>order_details[[#This Row],[UnitPrice]]*order_details[[#This Row],[Quantity]]*(1-order_details[[#This Row],[Discount]])</f>
        <v>2073.6</v>
      </c>
      <c r="G402" t="str">
        <f>_xlfn.XLOOKUP(order_details[[#This Row],[OrderID]],orders[OrderID],orders[CustomerID])</f>
        <v>SAVEA</v>
      </c>
      <c r="H402" t="str">
        <f>_xlfn.XLOOKUP(order_details[[#This Row],[CustomerID]],orders[CustomerID],orders[ShipCountry])</f>
        <v>USA</v>
      </c>
      <c r="I402" t="str">
        <f>_xlfn.XLOOKUP(order_details[[#This Row],[CustomerID]],orders[CustomerID],orders[ShipCity])</f>
        <v>Boise</v>
      </c>
      <c r="J402">
        <f>_xlfn.XLOOKUP(order_details[[#This Row],[ProductID]],products[ProductID],products[CategoryID])</f>
        <v>6</v>
      </c>
      <c r="K402" t="str">
        <f>_xlfn.XLOOKUP(order_details[[#This Row],[CategoryID]],categories[CategoryID],categories[CategoryName])</f>
        <v>Meat/Poultry</v>
      </c>
      <c r="L402" t="str">
        <f>_xlfn.XLOOKUP(order_details[[#This Row],[OrderID]],orders[OrderID],orders[month])</f>
        <v>Jan</v>
      </c>
      <c r="M402">
        <f>_xlfn.XLOOKUP(order_details[[#This Row],[OrderID]],orders[OrderID],orders[month number])</f>
        <v>1</v>
      </c>
      <c r="N402">
        <f>_xlfn.XLOOKUP(order_details[[#This Row],[OrderID]],orders[OrderID],orders[year])</f>
        <v>1995</v>
      </c>
      <c r="P402" s="13" t="str">
        <f>_xlfn.XLOOKUP(order_details[[#This Row],[CustomerID]],orders[CustomerID],orders[ShipCity])</f>
        <v>Boise</v>
      </c>
      <c r="Q402" s="13" t="str">
        <f>_xlfn.XLOOKUP(order_details[[#This Row],[CustomerID]],orders[CustomerID],orders[ShipCountry])</f>
        <v>USA</v>
      </c>
      <c r="R402" s="13">
        <f>order_details[[#This Row],[UnitPrice]]*order_details[[#This Row],[Quantity]]*(1-order_details[[#This Row],[Discount]])</f>
        <v>2073.6</v>
      </c>
    </row>
    <row r="403" spans="1:18" x14ac:dyDescent="0.3">
      <c r="A403">
        <v>10399</v>
      </c>
      <c r="B403">
        <v>68</v>
      </c>
      <c r="C403">
        <v>10</v>
      </c>
      <c r="D403">
        <v>60</v>
      </c>
      <c r="E403">
        <v>0</v>
      </c>
      <c r="F403">
        <f>order_details[[#This Row],[UnitPrice]]*order_details[[#This Row],[Quantity]]*(1-order_details[[#This Row],[Discount]])</f>
        <v>600</v>
      </c>
      <c r="G403" t="str">
        <f>_xlfn.XLOOKUP(order_details[[#This Row],[OrderID]],orders[OrderID],orders[CustomerID])</f>
        <v>VAFFE</v>
      </c>
      <c r="H403" t="str">
        <f>_xlfn.XLOOKUP(order_details[[#This Row],[CustomerID]],orders[CustomerID],orders[ShipCountry])</f>
        <v>Denmark</v>
      </c>
      <c r="I403" t="str">
        <f>_xlfn.XLOOKUP(order_details[[#This Row],[CustomerID]],orders[CustomerID],orders[ShipCity])</f>
        <v>Århus</v>
      </c>
      <c r="J403">
        <f>_xlfn.XLOOKUP(order_details[[#This Row],[ProductID]],products[ProductID],products[CategoryID])</f>
        <v>3</v>
      </c>
      <c r="K403" t="str">
        <f>_xlfn.XLOOKUP(order_details[[#This Row],[CategoryID]],categories[CategoryID],categories[CategoryName])</f>
        <v>Confections</v>
      </c>
      <c r="L403" t="str">
        <f>_xlfn.XLOOKUP(order_details[[#This Row],[OrderID]],orders[OrderID],orders[month])</f>
        <v>Jan</v>
      </c>
      <c r="M403">
        <f>_xlfn.XLOOKUP(order_details[[#This Row],[OrderID]],orders[OrderID],orders[month number])</f>
        <v>1</v>
      </c>
      <c r="N403">
        <f>_xlfn.XLOOKUP(order_details[[#This Row],[OrderID]],orders[OrderID],orders[year])</f>
        <v>1995</v>
      </c>
      <c r="P403" s="14" t="str">
        <f>_xlfn.XLOOKUP(order_details[[#This Row],[CustomerID]],orders[CustomerID],orders[ShipCity])</f>
        <v>Århus</v>
      </c>
      <c r="Q403" s="14" t="str">
        <f>_xlfn.XLOOKUP(order_details[[#This Row],[CustomerID]],orders[CustomerID],orders[ShipCountry])</f>
        <v>Denmark</v>
      </c>
      <c r="R403" s="14">
        <f>order_details[[#This Row],[UnitPrice]]*order_details[[#This Row],[Quantity]]*(1-order_details[[#This Row],[Discount]])</f>
        <v>600</v>
      </c>
    </row>
    <row r="404" spans="1:18" x14ac:dyDescent="0.3">
      <c r="A404">
        <v>10399</v>
      </c>
      <c r="B404">
        <v>71</v>
      </c>
      <c r="C404">
        <v>17.2</v>
      </c>
      <c r="D404">
        <v>30</v>
      </c>
      <c r="E404">
        <v>0</v>
      </c>
      <c r="F404">
        <f>order_details[[#This Row],[UnitPrice]]*order_details[[#This Row],[Quantity]]*(1-order_details[[#This Row],[Discount]])</f>
        <v>516</v>
      </c>
      <c r="G404" t="str">
        <f>_xlfn.XLOOKUP(order_details[[#This Row],[OrderID]],orders[OrderID],orders[CustomerID])</f>
        <v>VAFFE</v>
      </c>
      <c r="H404" t="str">
        <f>_xlfn.XLOOKUP(order_details[[#This Row],[CustomerID]],orders[CustomerID],orders[ShipCountry])</f>
        <v>Denmark</v>
      </c>
      <c r="I404" t="str">
        <f>_xlfn.XLOOKUP(order_details[[#This Row],[CustomerID]],orders[CustomerID],orders[ShipCity])</f>
        <v>Århus</v>
      </c>
      <c r="J404">
        <f>_xlfn.XLOOKUP(order_details[[#This Row],[ProductID]],products[ProductID],products[CategoryID])</f>
        <v>4</v>
      </c>
      <c r="K404" t="str">
        <f>_xlfn.XLOOKUP(order_details[[#This Row],[CategoryID]],categories[CategoryID],categories[CategoryName])</f>
        <v>Dairy Products</v>
      </c>
      <c r="L404" t="str">
        <f>_xlfn.XLOOKUP(order_details[[#This Row],[OrderID]],orders[OrderID],orders[month])</f>
        <v>Jan</v>
      </c>
      <c r="M404">
        <f>_xlfn.XLOOKUP(order_details[[#This Row],[OrderID]],orders[OrderID],orders[month number])</f>
        <v>1</v>
      </c>
      <c r="N404">
        <f>_xlfn.XLOOKUP(order_details[[#This Row],[OrderID]],orders[OrderID],orders[year])</f>
        <v>1995</v>
      </c>
      <c r="P404" s="13" t="str">
        <f>_xlfn.XLOOKUP(order_details[[#This Row],[CustomerID]],orders[CustomerID],orders[ShipCity])</f>
        <v>Århus</v>
      </c>
      <c r="Q404" s="13" t="str">
        <f>_xlfn.XLOOKUP(order_details[[#This Row],[CustomerID]],orders[CustomerID],orders[ShipCountry])</f>
        <v>Denmark</v>
      </c>
      <c r="R404" s="13">
        <f>order_details[[#This Row],[UnitPrice]]*order_details[[#This Row],[Quantity]]*(1-order_details[[#This Row],[Discount]])</f>
        <v>516</v>
      </c>
    </row>
    <row r="405" spans="1:18" x14ac:dyDescent="0.3">
      <c r="A405">
        <v>10399</v>
      </c>
      <c r="B405">
        <v>76</v>
      </c>
      <c r="C405">
        <v>14.4</v>
      </c>
      <c r="D405">
        <v>35</v>
      </c>
      <c r="E405">
        <v>0</v>
      </c>
      <c r="F405">
        <f>order_details[[#This Row],[UnitPrice]]*order_details[[#This Row],[Quantity]]*(1-order_details[[#This Row],[Discount]])</f>
        <v>504</v>
      </c>
      <c r="G405" t="str">
        <f>_xlfn.XLOOKUP(order_details[[#This Row],[OrderID]],orders[OrderID],orders[CustomerID])</f>
        <v>VAFFE</v>
      </c>
      <c r="H405" t="str">
        <f>_xlfn.XLOOKUP(order_details[[#This Row],[CustomerID]],orders[CustomerID],orders[ShipCountry])</f>
        <v>Denmark</v>
      </c>
      <c r="I405" t="str">
        <f>_xlfn.XLOOKUP(order_details[[#This Row],[CustomerID]],orders[CustomerID],orders[ShipCity])</f>
        <v>Århus</v>
      </c>
      <c r="J405">
        <f>_xlfn.XLOOKUP(order_details[[#This Row],[ProductID]],products[ProductID],products[CategoryID])</f>
        <v>1</v>
      </c>
      <c r="K405" t="str">
        <f>_xlfn.XLOOKUP(order_details[[#This Row],[CategoryID]],categories[CategoryID],categories[CategoryName])</f>
        <v>Beverages</v>
      </c>
      <c r="L405" t="str">
        <f>_xlfn.XLOOKUP(order_details[[#This Row],[OrderID]],orders[OrderID],orders[month])</f>
        <v>Jan</v>
      </c>
      <c r="M405">
        <f>_xlfn.XLOOKUP(order_details[[#This Row],[OrderID]],orders[OrderID],orders[month number])</f>
        <v>1</v>
      </c>
      <c r="N405">
        <f>_xlfn.XLOOKUP(order_details[[#This Row],[OrderID]],orders[OrderID],orders[year])</f>
        <v>1995</v>
      </c>
      <c r="P405" s="14" t="str">
        <f>_xlfn.XLOOKUP(order_details[[#This Row],[CustomerID]],orders[CustomerID],orders[ShipCity])</f>
        <v>Århus</v>
      </c>
      <c r="Q405" s="14" t="str">
        <f>_xlfn.XLOOKUP(order_details[[#This Row],[CustomerID]],orders[CustomerID],orders[ShipCountry])</f>
        <v>Denmark</v>
      </c>
      <c r="R405" s="14">
        <f>order_details[[#This Row],[UnitPrice]]*order_details[[#This Row],[Quantity]]*(1-order_details[[#This Row],[Discount]])</f>
        <v>504</v>
      </c>
    </row>
    <row r="406" spans="1:18" x14ac:dyDescent="0.3">
      <c r="A406">
        <v>10399</v>
      </c>
      <c r="B406">
        <v>77</v>
      </c>
      <c r="C406">
        <v>10.4</v>
      </c>
      <c r="D406">
        <v>14</v>
      </c>
      <c r="E406">
        <v>0</v>
      </c>
      <c r="F406">
        <f>order_details[[#This Row],[UnitPrice]]*order_details[[#This Row],[Quantity]]*(1-order_details[[#This Row],[Discount]])</f>
        <v>145.6</v>
      </c>
      <c r="G406" t="str">
        <f>_xlfn.XLOOKUP(order_details[[#This Row],[OrderID]],orders[OrderID],orders[CustomerID])</f>
        <v>VAFFE</v>
      </c>
      <c r="H406" t="str">
        <f>_xlfn.XLOOKUP(order_details[[#This Row],[CustomerID]],orders[CustomerID],orders[ShipCountry])</f>
        <v>Denmark</v>
      </c>
      <c r="I406" t="str">
        <f>_xlfn.XLOOKUP(order_details[[#This Row],[CustomerID]],orders[CustomerID],orders[ShipCity])</f>
        <v>Århus</v>
      </c>
      <c r="J406">
        <f>_xlfn.XLOOKUP(order_details[[#This Row],[ProductID]],products[ProductID],products[CategoryID])</f>
        <v>2</v>
      </c>
      <c r="K406" t="str">
        <f>_xlfn.XLOOKUP(order_details[[#This Row],[CategoryID]],categories[CategoryID],categories[CategoryName])</f>
        <v>Condiments</v>
      </c>
      <c r="L406" t="str">
        <f>_xlfn.XLOOKUP(order_details[[#This Row],[OrderID]],orders[OrderID],orders[month])</f>
        <v>Jan</v>
      </c>
      <c r="M406">
        <f>_xlfn.XLOOKUP(order_details[[#This Row],[OrderID]],orders[OrderID],orders[month number])</f>
        <v>1</v>
      </c>
      <c r="N406">
        <f>_xlfn.XLOOKUP(order_details[[#This Row],[OrderID]],orders[OrderID],orders[year])</f>
        <v>1995</v>
      </c>
      <c r="P406" s="13" t="str">
        <f>_xlfn.XLOOKUP(order_details[[#This Row],[CustomerID]],orders[CustomerID],orders[ShipCity])</f>
        <v>Århus</v>
      </c>
      <c r="Q406" s="13" t="str">
        <f>_xlfn.XLOOKUP(order_details[[#This Row],[CustomerID]],orders[CustomerID],orders[ShipCountry])</f>
        <v>Denmark</v>
      </c>
      <c r="R406" s="13">
        <f>order_details[[#This Row],[UnitPrice]]*order_details[[#This Row],[Quantity]]*(1-order_details[[#This Row],[Discount]])</f>
        <v>145.6</v>
      </c>
    </row>
    <row r="407" spans="1:18" x14ac:dyDescent="0.3">
      <c r="A407">
        <v>10400</v>
      </c>
      <c r="B407">
        <v>29</v>
      </c>
      <c r="C407">
        <v>99</v>
      </c>
      <c r="D407">
        <v>21</v>
      </c>
      <c r="E407">
        <v>0</v>
      </c>
      <c r="F407">
        <f>order_details[[#This Row],[UnitPrice]]*order_details[[#This Row],[Quantity]]*(1-order_details[[#This Row],[Discount]])</f>
        <v>2079</v>
      </c>
      <c r="G407" t="str">
        <f>_xlfn.XLOOKUP(order_details[[#This Row],[OrderID]],orders[OrderID],orders[CustomerID])</f>
        <v>EASTC</v>
      </c>
      <c r="H407" t="str">
        <f>_xlfn.XLOOKUP(order_details[[#This Row],[CustomerID]],orders[CustomerID],orders[ShipCountry])</f>
        <v>UK</v>
      </c>
      <c r="I407" t="str">
        <f>_xlfn.XLOOKUP(order_details[[#This Row],[CustomerID]],orders[CustomerID],orders[ShipCity])</f>
        <v>London</v>
      </c>
      <c r="J407">
        <f>_xlfn.XLOOKUP(order_details[[#This Row],[ProductID]],products[ProductID],products[CategoryID])</f>
        <v>6</v>
      </c>
      <c r="K407" t="str">
        <f>_xlfn.XLOOKUP(order_details[[#This Row],[CategoryID]],categories[CategoryID],categories[CategoryName])</f>
        <v>Meat/Poultry</v>
      </c>
      <c r="L407" t="str">
        <f>_xlfn.XLOOKUP(order_details[[#This Row],[OrderID]],orders[OrderID],orders[month])</f>
        <v>Feb</v>
      </c>
      <c r="M407">
        <f>_xlfn.XLOOKUP(order_details[[#This Row],[OrderID]],orders[OrderID],orders[month number])</f>
        <v>2</v>
      </c>
      <c r="N407">
        <f>_xlfn.XLOOKUP(order_details[[#This Row],[OrderID]],orders[OrderID],orders[year])</f>
        <v>1995</v>
      </c>
      <c r="P407" s="14" t="str">
        <f>_xlfn.XLOOKUP(order_details[[#This Row],[CustomerID]],orders[CustomerID],orders[ShipCity])</f>
        <v>London</v>
      </c>
      <c r="Q407" s="14" t="str">
        <f>_xlfn.XLOOKUP(order_details[[#This Row],[CustomerID]],orders[CustomerID],orders[ShipCountry])</f>
        <v>UK</v>
      </c>
      <c r="R407" s="14">
        <f>order_details[[#This Row],[UnitPrice]]*order_details[[#This Row],[Quantity]]*(1-order_details[[#This Row],[Discount]])</f>
        <v>2079</v>
      </c>
    </row>
    <row r="408" spans="1:18" x14ac:dyDescent="0.3">
      <c r="A408">
        <v>10400</v>
      </c>
      <c r="B408">
        <v>35</v>
      </c>
      <c r="C408">
        <v>14.4</v>
      </c>
      <c r="D408">
        <v>35</v>
      </c>
      <c r="E408">
        <v>0</v>
      </c>
      <c r="F408">
        <f>order_details[[#This Row],[UnitPrice]]*order_details[[#This Row],[Quantity]]*(1-order_details[[#This Row],[Discount]])</f>
        <v>504</v>
      </c>
      <c r="G408" t="str">
        <f>_xlfn.XLOOKUP(order_details[[#This Row],[OrderID]],orders[OrderID],orders[CustomerID])</f>
        <v>EASTC</v>
      </c>
      <c r="H408" t="str">
        <f>_xlfn.XLOOKUP(order_details[[#This Row],[CustomerID]],orders[CustomerID],orders[ShipCountry])</f>
        <v>UK</v>
      </c>
      <c r="I408" t="str">
        <f>_xlfn.XLOOKUP(order_details[[#This Row],[CustomerID]],orders[CustomerID],orders[ShipCity])</f>
        <v>London</v>
      </c>
      <c r="J408">
        <f>_xlfn.XLOOKUP(order_details[[#This Row],[ProductID]],products[ProductID],products[CategoryID])</f>
        <v>1</v>
      </c>
      <c r="K408" t="str">
        <f>_xlfn.XLOOKUP(order_details[[#This Row],[CategoryID]],categories[CategoryID],categories[CategoryName])</f>
        <v>Beverages</v>
      </c>
      <c r="L408" t="str">
        <f>_xlfn.XLOOKUP(order_details[[#This Row],[OrderID]],orders[OrderID],orders[month])</f>
        <v>Feb</v>
      </c>
      <c r="M408">
        <f>_xlfn.XLOOKUP(order_details[[#This Row],[OrderID]],orders[OrderID],orders[month number])</f>
        <v>2</v>
      </c>
      <c r="N408">
        <f>_xlfn.XLOOKUP(order_details[[#This Row],[OrderID]],orders[OrderID],orders[year])</f>
        <v>1995</v>
      </c>
      <c r="P408" s="13" t="str">
        <f>_xlfn.XLOOKUP(order_details[[#This Row],[CustomerID]],orders[CustomerID],orders[ShipCity])</f>
        <v>London</v>
      </c>
      <c r="Q408" s="13" t="str">
        <f>_xlfn.XLOOKUP(order_details[[#This Row],[CustomerID]],orders[CustomerID],orders[ShipCountry])</f>
        <v>UK</v>
      </c>
      <c r="R408" s="13">
        <f>order_details[[#This Row],[UnitPrice]]*order_details[[#This Row],[Quantity]]*(1-order_details[[#This Row],[Discount]])</f>
        <v>504</v>
      </c>
    </row>
    <row r="409" spans="1:18" x14ac:dyDescent="0.3">
      <c r="A409">
        <v>10400</v>
      </c>
      <c r="B409">
        <v>49</v>
      </c>
      <c r="C409">
        <v>16</v>
      </c>
      <c r="D409">
        <v>30</v>
      </c>
      <c r="E409">
        <v>0</v>
      </c>
      <c r="F409">
        <f>order_details[[#This Row],[UnitPrice]]*order_details[[#This Row],[Quantity]]*(1-order_details[[#This Row],[Discount]])</f>
        <v>480</v>
      </c>
      <c r="G409" t="str">
        <f>_xlfn.XLOOKUP(order_details[[#This Row],[OrderID]],orders[OrderID],orders[CustomerID])</f>
        <v>EASTC</v>
      </c>
      <c r="H409" t="str">
        <f>_xlfn.XLOOKUP(order_details[[#This Row],[CustomerID]],orders[CustomerID],orders[ShipCountry])</f>
        <v>UK</v>
      </c>
      <c r="I409" t="str">
        <f>_xlfn.XLOOKUP(order_details[[#This Row],[CustomerID]],orders[CustomerID],orders[ShipCity])</f>
        <v>London</v>
      </c>
      <c r="J409">
        <f>_xlfn.XLOOKUP(order_details[[#This Row],[ProductID]],products[ProductID],products[CategoryID])</f>
        <v>3</v>
      </c>
      <c r="K409" t="str">
        <f>_xlfn.XLOOKUP(order_details[[#This Row],[CategoryID]],categories[CategoryID],categories[CategoryName])</f>
        <v>Confections</v>
      </c>
      <c r="L409" t="str">
        <f>_xlfn.XLOOKUP(order_details[[#This Row],[OrderID]],orders[OrderID],orders[month])</f>
        <v>Feb</v>
      </c>
      <c r="M409">
        <f>_xlfn.XLOOKUP(order_details[[#This Row],[OrderID]],orders[OrderID],orders[month number])</f>
        <v>2</v>
      </c>
      <c r="N409">
        <f>_xlfn.XLOOKUP(order_details[[#This Row],[OrderID]],orders[OrderID],orders[year])</f>
        <v>1995</v>
      </c>
      <c r="P409" s="14" t="str">
        <f>_xlfn.XLOOKUP(order_details[[#This Row],[CustomerID]],orders[CustomerID],orders[ShipCity])</f>
        <v>London</v>
      </c>
      <c r="Q409" s="14" t="str">
        <f>_xlfn.XLOOKUP(order_details[[#This Row],[CustomerID]],orders[CustomerID],orders[ShipCountry])</f>
        <v>UK</v>
      </c>
      <c r="R409" s="14">
        <f>order_details[[#This Row],[UnitPrice]]*order_details[[#This Row],[Quantity]]*(1-order_details[[#This Row],[Discount]])</f>
        <v>480</v>
      </c>
    </row>
    <row r="410" spans="1:18" x14ac:dyDescent="0.3">
      <c r="A410">
        <v>10401</v>
      </c>
      <c r="B410">
        <v>30</v>
      </c>
      <c r="C410">
        <v>20.7</v>
      </c>
      <c r="D410">
        <v>18</v>
      </c>
      <c r="E410">
        <v>0</v>
      </c>
      <c r="F410">
        <f>order_details[[#This Row],[UnitPrice]]*order_details[[#This Row],[Quantity]]*(1-order_details[[#This Row],[Discount]])</f>
        <v>372.59999999999997</v>
      </c>
      <c r="G410" t="str">
        <f>_xlfn.XLOOKUP(order_details[[#This Row],[OrderID]],orders[OrderID],orders[CustomerID])</f>
        <v>RATTC</v>
      </c>
      <c r="H410" t="str">
        <f>_xlfn.XLOOKUP(order_details[[#This Row],[CustomerID]],orders[CustomerID],orders[ShipCountry])</f>
        <v>USA</v>
      </c>
      <c r="I410" t="str">
        <f>_xlfn.XLOOKUP(order_details[[#This Row],[CustomerID]],orders[CustomerID],orders[ShipCity])</f>
        <v>Albuquerque</v>
      </c>
      <c r="J410">
        <f>_xlfn.XLOOKUP(order_details[[#This Row],[ProductID]],products[ProductID],products[CategoryID])</f>
        <v>8</v>
      </c>
      <c r="K410" t="str">
        <f>_xlfn.XLOOKUP(order_details[[#This Row],[CategoryID]],categories[CategoryID],categories[CategoryName])</f>
        <v>Seafood</v>
      </c>
      <c r="L410" t="str">
        <f>_xlfn.XLOOKUP(order_details[[#This Row],[OrderID]],orders[OrderID],orders[month])</f>
        <v>Feb</v>
      </c>
      <c r="M410">
        <f>_xlfn.XLOOKUP(order_details[[#This Row],[OrderID]],orders[OrderID],orders[month number])</f>
        <v>2</v>
      </c>
      <c r="N410">
        <f>_xlfn.XLOOKUP(order_details[[#This Row],[OrderID]],orders[OrderID],orders[year])</f>
        <v>1995</v>
      </c>
      <c r="P410" s="13" t="str">
        <f>_xlfn.XLOOKUP(order_details[[#This Row],[CustomerID]],orders[CustomerID],orders[ShipCity])</f>
        <v>Albuquerque</v>
      </c>
      <c r="Q410" s="13" t="str">
        <f>_xlfn.XLOOKUP(order_details[[#This Row],[CustomerID]],orders[CustomerID],orders[ShipCountry])</f>
        <v>USA</v>
      </c>
      <c r="R410" s="13">
        <f>order_details[[#This Row],[UnitPrice]]*order_details[[#This Row],[Quantity]]*(1-order_details[[#This Row],[Discount]])</f>
        <v>372.59999999999997</v>
      </c>
    </row>
    <row r="411" spans="1:18" x14ac:dyDescent="0.3">
      <c r="A411">
        <v>10401</v>
      </c>
      <c r="B411">
        <v>56</v>
      </c>
      <c r="C411">
        <v>30.4</v>
      </c>
      <c r="D411">
        <v>70</v>
      </c>
      <c r="E411">
        <v>0</v>
      </c>
      <c r="F411">
        <f>order_details[[#This Row],[UnitPrice]]*order_details[[#This Row],[Quantity]]*(1-order_details[[#This Row],[Discount]])</f>
        <v>2128</v>
      </c>
      <c r="G411" t="str">
        <f>_xlfn.XLOOKUP(order_details[[#This Row],[OrderID]],orders[OrderID],orders[CustomerID])</f>
        <v>RATTC</v>
      </c>
      <c r="H411" t="str">
        <f>_xlfn.XLOOKUP(order_details[[#This Row],[CustomerID]],orders[CustomerID],orders[ShipCountry])</f>
        <v>USA</v>
      </c>
      <c r="I411" t="str">
        <f>_xlfn.XLOOKUP(order_details[[#This Row],[CustomerID]],orders[CustomerID],orders[ShipCity])</f>
        <v>Albuquerque</v>
      </c>
      <c r="J411">
        <f>_xlfn.XLOOKUP(order_details[[#This Row],[ProductID]],products[ProductID],products[CategoryID])</f>
        <v>5</v>
      </c>
      <c r="K411" t="str">
        <f>_xlfn.XLOOKUP(order_details[[#This Row],[CategoryID]],categories[CategoryID],categories[CategoryName])</f>
        <v>Grains/Cereals</v>
      </c>
      <c r="L411" t="str">
        <f>_xlfn.XLOOKUP(order_details[[#This Row],[OrderID]],orders[OrderID],orders[month])</f>
        <v>Feb</v>
      </c>
      <c r="M411">
        <f>_xlfn.XLOOKUP(order_details[[#This Row],[OrderID]],orders[OrderID],orders[month number])</f>
        <v>2</v>
      </c>
      <c r="N411">
        <f>_xlfn.XLOOKUP(order_details[[#This Row],[OrderID]],orders[OrderID],orders[year])</f>
        <v>1995</v>
      </c>
      <c r="P411" s="14" t="str">
        <f>_xlfn.XLOOKUP(order_details[[#This Row],[CustomerID]],orders[CustomerID],orders[ShipCity])</f>
        <v>Albuquerque</v>
      </c>
      <c r="Q411" s="14" t="str">
        <f>_xlfn.XLOOKUP(order_details[[#This Row],[CustomerID]],orders[CustomerID],orders[ShipCountry])</f>
        <v>USA</v>
      </c>
      <c r="R411" s="14">
        <f>order_details[[#This Row],[UnitPrice]]*order_details[[#This Row],[Quantity]]*(1-order_details[[#This Row],[Discount]])</f>
        <v>2128</v>
      </c>
    </row>
    <row r="412" spans="1:18" x14ac:dyDescent="0.3">
      <c r="A412">
        <v>10401</v>
      </c>
      <c r="B412">
        <v>65</v>
      </c>
      <c r="C412">
        <v>16.8</v>
      </c>
      <c r="D412">
        <v>20</v>
      </c>
      <c r="E412">
        <v>0</v>
      </c>
      <c r="F412">
        <f>order_details[[#This Row],[UnitPrice]]*order_details[[#This Row],[Quantity]]*(1-order_details[[#This Row],[Discount]])</f>
        <v>336</v>
      </c>
      <c r="G412" t="str">
        <f>_xlfn.XLOOKUP(order_details[[#This Row],[OrderID]],orders[OrderID],orders[CustomerID])</f>
        <v>RATTC</v>
      </c>
      <c r="H412" t="str">
        <f>_xlfn.XLOOKUP(order_details[[#This Row],[CustomerID]],orders[CustomerID],orders[ShipCountry])</f>
        <v>USA</v>
      </c>
      <c r="I412" t="str">
        <f>_xlfn.XLOOKUP(order_details[[#This Row],[CustomerID]],orders[CustomerID],orders[ShipCity])</f>
        <v>Albuquerque</v>
      </c>
      <c r="J412">
        <f>_xlfn.XLOOKUP(order_details[[#This Row],[ProductID]],products[ProductID],products[CategoryID])</f>
        <v>2</v>
      </c>
      <c r="K412" t="str">
        <f>_xlfn.XLOOKUP(order_details[[#This Row],[CategoryID]],categories[CategoryID],categories[CategoryName])</f>
        <v>Condiments</v>
      </c>
      <c r="L412" t="str">
        <f>_xlfn.XLOOKUP(order_details[[#This Row],[OrderID]],orders[OrderID],orders[month])</f>
        <v>Feb</v>
      </c>
      <c r="M412">
        <f>_xlfn.XLOOKUP(order_details[[#This Row],[OrderID]],orders[OrderID],orders[month number])</f>
        <v>2</v>
      </c>
      <c r="N412">
        <f>_xlfn.XLOOKUP(order_details[[#This Row],[OrderID]],orders[OrderID],orders[year])</f>
        <v>1995</v>
      </c>
      <c r="P412" s="13" t="str">
        <f>_xlfn.XLOOKUP(order_details[[#This Row],[CustomerID]],orders[CustomerID],orders[ShipCity])</f>
        <v>Albuquerque</v>
      </c>
      <c r="Q412" s="13" t="str">
        <f>_xlfn.XLOOKUP(order_details[[#This Row],[CustomerID]],orders[CustomerID],orders[ShipCountry])</f>
        <v>USA</v>
      </c>
      <c r="R412" s="13">
        <f>order_details[[#This Row],[UnitPrice]]*order_details[[#This Row],[Quantity]]*(1-order_details[[#This Row],[Discount]])</f>
        <v>336</v>
      </c>
    </row>
    <row r="413" spans="1:18" x14ac:dyDescent="0.3">
      <c r="A413">
        <v>10401</v>
      </c>
      <c r="B413">
        <v>71</v>
      </c>
      <c r="C413">
        <v>17.2</v>
      </c>
      <c r="D413">
        <v>60</v>
      </c>
      <c r="E413">
        <v>0</v>
      </c>
      <c r="F413">
        <f>order_details[[#This Row],[UnitPrice]]*order_details[[#This Row],[Quantity]]*(1-order_details[[#This Row],[Discount]])</f>
        <v>1032</v>
      </c>
      <c r="G413" t="str">
        <f>_xlfn.XLOOKUP(order_details[[#This Row],[OrderID]],orders[OrderID],orders[CustomerID])</f>
        <v>RATTC</v>
      </c>
      <c r="H413" t="str">
        <f>_xlfn.XLOOKUP(order_details[[#This Row],[CustomerID]],orders[CustomerID],orders[ShipCountry])</f>
        <v>USA</v>
      </c>
      <c r="I413" t="str">
        <f>_xlfn.XLOOKUP(order_details[[#This Row],[CustomerID]],orders[CustomerID],orders[ShipCity])</f>
        <v>Albuquerque</v>
      </c>
      <c r="J413">
        <f>_xlfn.XLOOKUP(order_details[[#This Row],[ProductID]],products[ProductID],products[CategoryID])</f>
        <v>4</v>
      </c>
      <c r="K413" t="str">
        <f>_xlfn.XLOOKUP(order_details[[#This Row],[CategoryID]],categories[CategoryID],categories[CategoryName])</f>
        <v>Dairy Products</v>
      </c>
      <c r="L413" t="str">
        <f>_xlfn.XLOOKUP(order_details[[#This Row],[OrderID]],orders[OrderID],orders[month])</f>
        <v>Feb</v>
      </c>
      <c r="M413">
        <f>_xlfn.XLOOKUP(order_details[[#This Row],[OrderID]],orders[OrderID],orders[month number])</f>
        <v>2</v>
      </c>
      <c r="N413">
        <f>_xlfn.XLOOKUP(order_details[[#This Row],[OrderID]],orders[OrderID],orders[year])</f>
        <v>1995</v>
      </c>
      <c r="P413" s="14" t="str">
        <f>_xlfn.XLOOKUP(order_details[[#This Row],[CustomerID]],orders[CustomerID],orders[ShipCity])</f>
        <v>Albuquerque</v>
      </c>
      <c r="Q413" s="14" t="str">
        <f>_xlfn.XLOOKUP(order_details[[#This Row],[CustomerID]],orders[CustomerID],orders[ShipCountry])</f>
        <v>USA</v>
      </c>
      <c r="R413" s="14">
        <f>order_details[[#This Row],[UnitPrice]]*order_details[[#This Row],[Quantity]]*(1-order_details[[#This Row],[Discount]])</f>
        <v>1032</v>
      </c>
    </row>
    <row r="414" spans="1:18" x14ac:dyDescent="0.3">
      <c r="A414">
        <v>10402</v>
      </c>
      <c r="B414">
        <v>23</v>
      </c>
      <c r="C414">
        <v>7.2</v>
      </c>
      <c r="D414">
        <v>60</v>
      </c>
      <c r="E414">
        <v>0</v>
      </c>
      <c r="F414">
        <f>order_details[[#This Row],[UnitPrice]]*order_details[[#This Row],[Quantity]]*(1-order_details[[#This Row],[Discount]])</f>
        <v>432</v>
      </c>
      <c r="G414" t="str">
        <f>_xlfn.XLOOKUP(order_details[[#This Row],[OrderID]],orders[OrderID],orders[CustomerID])</f>
        <v>ERNSH</v>
      </c>
      <c r="H414" t="str">
        <f>_xlfn.XLOOKUP(order_details[[#This Row],[CustomerID]],orders[CustomerID],orders[ShipCountry])</f>
        <v>Austria</v>
      </c>
      <c r="I414" t="str">
        <f>_xlfn.XLOOKUP(order_details[[#This Row],[CustomerID]],orders[CustomerID],orders[ShipCity])</f>
        <v>Graz</v>
      </c>
      <c r="J414">
        <f>_xlfn.XLOOKUP(order_details[[#This Row],[ProductID]],products[ProductID],products[CategoryID])</f>
        <v>5</v>
      </c>
      <c r="K414" t="str">
        <f>_xlfn.XLOOKUP(order_details[[#This Row],[CategoryID]],categories[CategoryID],categories[CategoryName])</f>
        <v>Grains/Cereals</v>
      </c>
      <c r="L414" t="str">
        <f>_xlfn.XLOOKUP(order_details[[#This Row],[OrderID]],orders[OrderID],orders[month])</f>
        <v>Feb</v>
      </c>
      <c r="M414">
        <f>_xlfn.XLOOKUP(order_details[[#This Row],[OrderID]],orders[OrderID],orders[month number])</f>
        <v>2</v>
      </c>
      <c r="N414">
        <f>_xlfn.XLOOKUP(order_details[[#This Row],[OrderID]],orders[OrderID],orders[year])</f>
        <v>1995</v>
      </c>
      <c r="P414" s="13" t="str">
        <f>_xlfn.XLOOKUP(order_details[[#This Row],[CustomerID]],orders[CustomerID],orders[ShipCity])</f>
        <v>Graz</v>
      </c>
      <c r="Q414" s="13" t="str">
        <f>_xlfn.XLOOKUP(order_details[[#This Row],[CustomerID]],orders[CustomerID],orders[ShipCountry])</f>
        <v>Austria</v>
      </c>
      <c r="R414" s="13">
        <f>order_details[[#This Row],[UnitPrice]]*order_details[[#This Row],[Quantity]]*(1-order_details[[#This Row],[Discount]])</f>
        <v>432</v>
      </c>
    </row>
    <row r="415" spans="1:18" x14ac:dyDescent="0.3">
      <c r="A415">
        <v>10402</v>
      </c>
      <c r="B415">
        <v>63</v>
      </c>
      <c r="C415">
        <v>35.1</v>
      </c>
      <c r="D415">
        <v>65</v>
      </c>
      <c r="E415">
        <v>0</v>
      </c>
      <c r="F415">
        <f>order_details[[#This Row],[UnitPrice]]*order_details[[#This Row],[Quantity]]*(1-order_details[[#This Row],[Discount]])</f>
        <v>2281.5</v>
      </c>
      <c r="G415" t="str">
        <f>_xlfn.XLOOKUP(order_details[[#This Row],[OrderID]],orders[OrderID],orders[CustomerID])</f>
        <v>ERNSH</v>
      </c>
      <c r="H415" t="str">
        <f>_xlfn.XLOOKUP(order_details[[#This Row],[CustomerID]],orders[CustomerID],orders[ShipCountry])</f>
        <v>Austria</v>
      </c>
      <c r="I415" t="str">
        <f>_xlfn.XLOOKUP(order_details[[#This Row],[CustomerID]],orders[CustomerID],orders[ShipCity])</f>
        <v>Graz</v>
      </c>
      <c r="J415">
        <f>_xlfn.XLOOKUP(order_details[[#This Row],[ProductID]],products[ProductID],products[CategoryID])</f>
        <v>2</v>
      </c>
      <c r="K415" t="str">
        <f>_xlfn.XLOOKUP(order_details[[#This Row],[CategoryID]],categories[CategoryID],categories[CategoryName])</f>
        <v>Condiments</v>
      </c>
      <c r="L415" t="str">
        <f>_xlfn.XLOOKUP(order_details[[#This Row],[OrderID]],orders[OrderID],orders[month])</f>
        <v>Feb</v>
      </c>
      <c r="M415">
        <f>_xlfn.XLOOKUP(order_details[[#This Row],[OrderID]],orders[OrderID],orders[month number])</f>
        <v>2</v>
      </c>
      <c r="N415">
        <f>_xlfn.XLOOKUP(order_details[[#This Row],[OrderID]],orders[OrderID],orders[year])</f>
        <v>1995</v>
      </c>
      <c r="P415" s="14" t="str">
        <f>_xlfn.XLOOKUP(order_details[[#This Row],[CustomerID]],orders[CustomerID],orders[ShipCity])</f>
        <v>Graz</v>
      </c>
      <c r="Q415" s="14" t="str">
        <f>_xlfn.XLOOKUP(order_details[[#This Row],[CustomerID]],orders[CustomerID],orders[ShipCountry])</f>
        <v>Austria</v>
      </c>
      <c r="R415" s="14">
        <f>order_details[[#This Row],[UnitPrice]]*order_details[[#This Row],[Quantity]]*(1-order_details[[#This Row],[Discount]])</f>
        <v>2281.5</v>
      </c>
    </row>
    <row r="416" spans="1:18" x14ac:dyDescent="0.3">
      <c r="A416">
        <v>10403</v>
      </c>
      <c r="B416">
        <v>16</v>
      </c>
      <c r="C416">
        <v>13.9</v>
      </c>
      <c r="D416">
        <v>21</v>
      </c>
      <c r="E416">
        <v>0.15</v>
      </c>
      <c r="F416">
        <f>order_details[[#This Row],[UnitPrice]]*order_details[[#This Row],[Quantity]]*(1-order_details[[#This Row],[Discount]])</f>
        <v>248.11500000000001</v>
      </c>
      <c r="G416" t="str">
        <f>_xlfn.XLOOKUP(order_details[[#This Row],[OrderID]],orders[OrderID],orders[CustomerID])</f>
        <v>ERNSH</v>
      </c>
      <c r="H416" t="str">
        <f>_xlfn.XLOOKUP(order_details[[#This Row],[CustomerID]],orders[CustomerID],orders[ShipCountry])</f>
        <v>Austria</v>
      </c>
      <c r="I416" t="str">
        <f>_xlfn.XLOOKUP(order_details[[#This Row],[CustomerID]],orders[CustomerID],orders[ShipCity])</f>
        <v>Graz</v>
      </c>
      <c r="J416">
        <f>_xlfn.XLOOKUP(order_details[[#This Row],[ProductID]],products[ProductID],products[CategoryID])</f>
        <v>3</v>
      </c>
      <c r="K416" t="str">
        <f>_xlfn.XLOOKUP(order_details[[#This Row],[CategoryID]],categories[CategoryID],categories[CategoryName])</f>
        <v>Confections</v>
      </c>
      <c r="L416" t="str">
        <f>_xlfn.XLOOKUP(order_details[[#This Row],[OrderID]],orders[OrderID],orders[month])</f>
        <v>Feb</v>
      </c>
      <c r="M416">
        <f>_xlfn.XLOOKUP(order_details[[#This Row],[OrderID]],orders[OrderID],orders[month number])</f>
        <v>2</v>
      </c>
      <c r="N416">
        <f>_xlfn.XLOOKUP(order_details[[#This Row],[OrderID]],orders[OrderID],orders[year])</f>
        <v>1995</v>
      </c>
      <c r="P416" s="13" t="str">
        <f>_xlfn.XLOOKUP(order_details[[#This Row],[CustomerID]],orders[CustomerID],orders[ShipCity])</f>
        <v>Graz</v>
      </c>
      <c r="Q416" s="13" t="str">
        <f>_xlfn.XLOOKUP(order_details[[#This Row],[CustomerID]],orders[CustomerID],orders[ShipCountry])</f>
        <v>Austria</v>
      </c>
      <c r="R416" s="13">
        <f>order_details[[#This Row],[UnitPrice]]*order_details[[#This Row],[Quantity]]*(1-order_details[[#This Row],[Discount]])</f>
        <v>248.11500000000001</v>
      </c>
    </row>
    <row r="417" spans="1:18" x14ac:dyDescent="0.3">
      <c r="A417">
        <v>10403</v>
      </c>
      <c r="B417">
        <v>48</v>
      </c>
      <c r="C417">
        <v>10.199999999999999</v>
      </c>
      <c r="D417">
        <v>70</v>
      </c>
      <c r="E417">
        <v>0.15</v>
      </c>
      <c r="F417">
        <f>order_details[[#This Row],[UnitPrice]]*order_details[[#This Row],[Quantity]]*(1-order_details[[#This Row],[Discount]])</f>
        <v>606.9</v>
      </c>
      <c r="G417" t="str">
        <f>_xlfn.XLOOKUP(order_details[[#This Row],[OrderID]],orders[OrderID],orders[CustomerID])</f>
        <v>ERNSH</v>
      </c>
      <c r="H417" t="str">
        <f>_xlfn.XLOOKUP(order_details[[#This Row],[CustomerID]],orders[CustomerID],orders[ShipCountry])</f>
        <v>Austria</v>
      </c>
      <c r="I417" t="str">
        <f>_xlfn.XLOOKUP(order_details[[#This Row],[CustomerID]],orders[CustomerID],orders[ShipCity])</f>
        <v>Graz</v>
      </c>
      <c r="J417">
        <f>_xlfn.XLOOKUP(order_details[[#This Row],[ProductID]],products[ProductID],products[CategoryID])</f>
        <v>3</v>
      </c>
      <c r="K417" t="str">
        <f>_xlfn.XLOOKUP(order_details[[#This Row],[CategoryID]],categories[CategoryID],categories[CategoryName])</f>
        <v>Confections</v>
      </c>
      <c r="L417" t="str">
        <f>_xlfn.XLOOKUP(order_details[[#This Row],[OrderID]],orders[OrderID],orders[month])</f>
        <v>Feb</v>
      </c>
      <c r="M417">
        <f>_xlfn.XLOOKUP(order_details[[#This Row],[OrderID]],orders[OrderID],orders[month number])</f>
        <v>2</v>
      </c>
      <c r="N417">
        <f>_xlfn.XLOOKUP(order_details[[#This Row],[OrderID]],orders[OrderID],orders[year])</f>
        <v>1995</v>
      </c>
      <c r="P417" s="14" t="str">
        <f>_xlfn.XLOOKUP(order_details[[#This Row],[CustomerID]],orders[CustomerID],orders[ShipCity])</f>
        <v>Graz</v>
      </c>
      <c r="Q417" s="14" t="str">
        <f>_xlfn.XLOOKUP(order_details[[#This Row],[CustomerID]],orders[CustomerID],orders[ShipCountry])</f>
        <v>Austria</v>
      </c>
      <c r="R417" s="14">
        <f>order_details[[#This Row],[UnitPrice]]*order_details[[#This Row],[Quantity]]*(1-order_details[[#This Row],[Discount]])</f>
        <v>606.9</v>
      </c>
    </row>
    <row r="418" spans="1:18" x14ac:dyDescent="0.3">
      <c r="A418">
        <v>10404</v>
      </c>
      <c r="B418">
        <v>26</v>
      </c>
      <c r="C418">
        <v>24.9</v>
      </c>
      <c r="D418">
        <v>30</v>
      </c>
      <c r="E418">
        <v>0.05</v>
      </c>
      <c r="F418">
        <f>order_details[[#This Row],[UnitPrice]]*order_details[[#This Row],[Quantity]]*(1-order_details[[#This Row],[Discount]])</f>
        <v>709.65</v>
      </c>
      <c r="G418" t="str">
        <f>_xlfn.XLOOKUP(order_details[[#This Row],[OrderID]],orders[OrderID],orders[CustomerID])</f>
        <v>MAGAA</v>
      </c>
      <c r="H418" t="str">
        <f>_xlfn.XLOOKUP(order_details[[#This Row],[CustomerID]],orders[CustomerID],orders[ShipCountry])</f>
        <v>Italy</v>
      </c>
      <c r="I418" t="str">
        <f>_xlfn.XLOOKUP(order_details[[#This Row],[CustomerID]],orders[CustomerID],orders[ShipCity])</f>
        <v>Bergamo</v>
      </c>
      <c r="J418">
        <f>_xlfn.XLOOKUP(order_details[[#This Row],[ProductID]],products[ProductID],products[CategoryID])</f>
        <v>3</v>
      </c>
      <c r="K418" t="str">
        <f>_xlfn.XLOOKUP(order_details[[#This Row],[CategoryID]],categories[CategoryID],categories[CategoryName])</f>
        <v>Confections</v>
      </c>
      <c r="L418" t="str">
        <f>_xlfn.XLOOKUP(order_details[[#This Row],[OrderID]],orders[OrderID],orders[month])</f>
        <v>Feb</v>
      </c>
      <c r="M418">
        <f>_xlfn.XLOOKUP(order_details[[#This Row],[OrderID]],orders[OrderID],orders[month number])</f>
        <v>2</v>
      </c>
      <c r="N418">
        <f>_xlfn.XLOOKUP(order_details[[#This Row],[OrderID]],orders[OrderID],orders[year])</f>
        <v>1995</v>
      </c>
      <c r="P418" s="13" t="str">
        <f>_xlfn.XLOOKUP(order_details[[#This Row],[CustomerID]],orders[CustomerID],orders[ShipCity])</f>
        <v>Bergamo</v>
      </c>
      <c r="Q418" s="13" t="str">
        <f>_xlfn.XLOOKUP(order_details[[#This Row],[CustomerID]],orders[CustomerID],orders[ShipCountry])</f>
        <v>Italy</v>
      </c>
      <c r="R418" s="13">
        <f>order_details[[#This Row],[UnitPrice]]*order_details[[#This Row],[Quantity]]*(1-order_details[[#This Row],[Discount]])</f>
        <v>709.65</v>
      </c>
    </row>
    <row r="419" spans="1:18" x14ac:dyDescent="0.3">
      <c r="A419">
        <v>10404</v>
      </c>
      <c r="B419">
        <v>42</v>
      </c>
      <c r="C419">
        <v>11.2</v>
      </c>
      <c r="D419">
        <v>40</v>
      </c>
      <c r="E419">
        <v>0.05</v>
      </c>
      <c r="F419">
        <f>order_details[[#This Row],[UnitPrice]]*order_details[[#This Row],[Quantity]]*(1-order_details[[#This Row],[Discount]])</f>
        <v>425.59999999999997</v>
      </c>
      <c r="G419" t="str">
        <f>_xlfn.XLOOKUP(order_details[[#This Row],[OrderID]],orders[OrderID],orders[CustomerID])</f>
        <v>MAGAA</v>
      </c>
      <c r="H419" t="str">
        <f>_xlfn.XLOOKUP(order_details[[#This Row],[CustomerID]],orders[CustomerID],orders[ShipCountry])</f>
        <v>Italy</v>
      </c>
      <c r="I419" t="str">
        <f>_xlfn.XLOOKUP(order_details[[#This Row],[CustomerID]],orders[CustomerID],orders[ShipCity])</f>
        <v>Bergamo</v>
      </c>
      <c r="J419">
        <f>_xlfn.XLOOKUP(order_details[[#This Row],[ProductID]],products[ProductID],products[CategoryID])</f>
        <v>5</v>
      </c>
      <c r="K419" t="str">
        <f>_xlfn.XLOOKUP(order_details[[#This Row],[CategoryID]],categories[CategoryID],categories[CategoryName])</f>
        <v>Grains/Cereals</v>
      </c>
      <c r="L419" t="str">
        <f>_xlfn.XLOOKUP(order_details[[#This Row],[OrderID]],orders[OrderID],orders[month])</f>
        <v>Feb</v>
      </c>
      <c r="M419">
        <f>_xlfn.XLOOKUP(order_details[[#This Row],[OrderID]],orders[OrderID],orders[month number])</f>
        <v>2</v>
      </c>
      <c r="N419">
        <f>_xlfn.XLOOKUP(order_details[[#This Row],[OrderID]],orders[OrderID],orders[year])</f>
        <v>1995</v>
      </c>
      <c r="P419" s="14" t="str">
        <f>_xlfn.XLOOKUP(order_details[[#This Row],[CustomerID]],orders[CustomerID],orders[ShipCity])</f>
        <v>Bergamo</v>
      </c>
      <c r="Q419" s="14" t="str">
        <f>_xlfn.XLOOKUP(order_details[[#This Row],[CustomerID]],orders[CustomerID],orders[ShipCountry])</f>
        <v>Italy</v>
      </c>
      <c r="R419" s="14">
        <f>order_details[[#This Row],[UnitPrice]]*order_details[[#This Row],[Quantity]]*(1-order_details[[#This Row],[Discount]])</f>
        <v>425.59999999999997</v>
      </c>
    </row>
    <row r="420" spans="1:18" x14ac:dyDescent="0.3">
      <c r="A420">
        <v>10404</v>
      </c>
      <c r="B420">
        <v>49</v>
      </c>
      <c r="C420">
        <v>16</v>
      </c>
      <c r="D420">
        <v>30</v>
      </c>
      <c r="E420">
        <v>0.05</v>
      </c>
      <c r="F420">
        <f>order_details[[#This Row],[UnitPrice]]*order_details[[#This Row],[Quantity]]*(1-order_details[[#This Row],[Discount]])</f>
        <v>456</v>
      </c>
      <c r="G420" t="str">
        <f>_xlfn.XLOOKUP(order_details[[#This Row],[OrderID]],orders[OrderID],orders[CustomerID])</f>
        <v>MAGAA</v>
      </c>
      <c r="H420" t="str">
        <f>_xlfn.XLOOKUP(order_details[[#This Row],[CustomerID]],orders[CustomerID],orders[ShipCountry])</f>
        <v>Italy</v>
      </c>
      <c r="I420" t="str">
        <f>_xlfn.XLOOKUP(order_details[[#This Row],[CustomerID]],orders[CustomerID],orders[ShipCity])</f>
        <v>Bergamo</v>
      </c>
      <c r="J420">
        <f>_xlfn.XLOOKUP(order_details[[#This Row],[ProductID]],products[ProductID],products[CategoryID])</f>
        <v>3</v>
      </c>
      <c r="K420" t="str">
        <f>_xlfn.XLOOKUP(order_details[[#This Row],[CategoryID]],categories[CategoryID],categories[CategoryName])</f>
        <v>Confections</v>
      </c>
      <c r="L420" t="str">
        <f>_xlfn.XLOOKUP(order_details[[#This Row],[OrderID]],orders[OrderID],orders[month])</f>
        <v>Feb</v>
      </c>
      <c r="M420">
        <f>_xlfn.XLOOKUP(order_details[[#This Row],[OrderID]],orders[OrderID],orders[month number])</f>
        <v>2</v>
      </c>
      <c r="N420">
        <f>_xlfn.XLOOKUP(order_details[[#This Row],[OrderID]],orders[OrderID],orders[year])</f>
        <v>1995</v>
      </c>
      <c r="P420" s="13" t="str">
        <f>_xlfn.XLOOKUP(order_details[[#This Row],[CustomerID]],orders[CustomerID],orders[ShipCity])</f>
        <v>Bergamo</v>
      </c>
      <c r="Q420" s="13" t="str">
        <f>_xlfn.XLOOKUP(order_details[[#This Row],[CustomerID]],orders[CustomerID],orders[ShipCountry])</f>
        <v>Italy</v>
      </c>
      <c r="R420" s="13">
        <f>order_details[[#This Row],[UnitPrice]]*order_details[[#This Row],[Quantity]]*(1-order_details[[#This Row],[Discount]])</f>
        <v>456</v>
      </c>
    </row>
    <row r="421" spans="1:18" x14ac:dyDescent="0.3">
      <c r="A421">
        <v>10405</v>
      </c>
      <c r="B421">
        <v>3</v>
      </c>
      <c r="C421">
        <v>8</v>
      </c>
      <c r="D421">
        <v>50</v>
      </c>
      <c r="E421">
        <v>0</v>
      </c>
      <c r="F421">
        <f>order_details[[#This Row],[UnitPrice]]*order_details[[#This Row],[Quantity]]*(1-order_details[[#This Row],[Discount]])</f>
        <v>400</v>
      </c>
      <c r="G421" t="str">
        <f>_xlfn.XLOOKUP(order_details[[#This Row],[OrderID]],orders[OrderID],orders[CustomerID])</f>
        <v>LINOD</v>
      </c>
      <c r="H421" t="str">
        <f>_xlfn.XLOOKUP(order_details[[#This Row],[CustomerID]],orders[CustomerID],orders[ShipCountry])</f>
        <v>Venezuela</v>
      </c>
      <c r="I421" t="str">
        <f>_xlfn.XLOOKUP(order_details[[#This Row],[CustomerID]],orders[CustomerID],orders[ShipCity])</f>
        <v>I. de Margarita</v>
      </c>
      <c r="J421">
        <f>_xlfn.XLOOKUP(order_details[[#This Row],[ProductID]],products[ProductID],products[CategoryID])</f>
        <v>2</v>
      </c>
      <c r="K421" t="str">
        <f>_xlfn.XLOOKUP(order_details[[#This Row],[CategoryID]],categories[CategoryID],categories[CategoryName])</f>
        <v>Condiments</v>
      </c>
      <c r="L421" t="str">
        <f>_xlfn.XLOOKUP(order_details[[#This Row],[OrderID]],orders[OrderID],orders[month])</f>
        <v>Feb</v>
      </c>
      <c r="M421">
        <f>_xlfn.XLOOKUP(order_details[[#This Row],[OrderID]],orders[OrderID],orders[month number])</f>
        <v>2</v>
      </c>
      <c r="N421">
        <f>_xlfn.XLOOKUP(order_details[[#This Row],[OrderID]],orders[OrderID],orders[year])</f>
        <v>1995</v>
      </c>
      <c r="P421" s="14" t="str">
        <f>_xlfn.XLOOKUP(order_details[[#This Row],[CustomerID]],orders[CustomerID],orders[ShipCity])</f>
        <v>I. de Margarita</v>
      </c>
      <c r="Q421" s="14" t="str">
        <f>_xlfn.XLOOKUP(order_details[[#This Row],[CustomerID]],orders[CustomerID],orders[ShipCountry])</f>
        <v>Venezuela</v>
      </c>
      <c r="R421" s="14">
        <f>order_details[[#This Row],[UnitPrice]]*order_details[[#This Row],[Quantity]]*(1-order_details[[#This Row],[Discount]])</f>
        <v>400</v>
      </c>
    </row>
    <row r="422" spans="1:18" x14ac:dyDescent="0.3">
      <c r="A422">
        <v>10406</v>
      </c>
      <c r="B422">
        <v>1</v>
      </c>
      <c r="C422">
        <v>14.4</v>
      </c>
      <c r="D422">
        <v>10</v>
      </c>
      <c r="E422">
        <v>0</v>
      </c>
      <c r="F422">
        <f>order_details[[#This Row],[UnitPrice]]*order_details[[#This Row],[Quantity]]*(1-order_details[[#This Row],[Discount]])</f>
        <v>144</v>
      </c>
      <c r="G422" t="str">
        <f>_xlfn.XLOOKUP(order_details[[#This Row],[OrderID]],orders[OrderID],orders[CustomerID])</f>
        <v>QUEEN</v>
      </c>
      <c r="H422" t="str">
        <f>_xlfn.XLOOKUP(order_details[[#This Row],[CustomerID]],orders[CustomerID],orders[ShipCountry])</f>
        <v>Brazil</v>
      </c>
      <c r="I422" t="str">
        <f>_xlfn.XLOOKUP(order_details[[#This Row],[CustomerID]],orders[CustomerID],orders[ShipCity])</f>
        <v>São Paulo</v>
      </c>
      <c r="J422">
        <f>_xlfn.XLOOKUP(order_details[[#This Row],[ProductID]],products[ProductID],products[CategoryID])</f>
        <v>1</v>
      </c>
      <c r="K422" t="str">
        <f>_xlfn.XLOOKUP(order_details[[#This Row],[CategoryID]],categories[CategoryID],categories[CategoryName])</f>
        <v>Beverages</v>
      </c>
      <c r="L422" t="str">
        <f>_xlfn.XLOOKUP(order_details[[#This Row],[OrderID]],orders[OrderID],orders[month])</f>
        <v>Feb</v>
      </c>
      <c r="M422">
        <f>_xlfn.XLOOKUP(order_details[[#This Row],[OrderID]],orders[OrderID],orders[month number])</f>
        <v>2</v>
      </c>
      <c r="N422">
        <f>_xlfn.XLOOKUP(order_details[[#This Row],[OrderID]],orders[OrderID],orders[year])</f>
        <v>1995</v>
      </c>
      <c r="P422" s="13" t="str">
        <f>_xlfn.XLOOKUP(order_details[[#This Row],[CustomerID]],orders[CustomerID],orders[ShipCity])</f>
        <v>São Paulo</v>
      </c>
      <c r="Q422" s="13" t="str">
        <f>_xlfn.XLOOKUP(order_details[[#This Row],[CustomerID]],orders[CustomerID],orders[ShipCountry])</f>
        <v>Brazil</v>
      </c>
      <c r="R422" s="13">
        <f>order_details[[#This Row],[UnitPrice]]*order_details[[#This Row],[Quantity]]*(1-order_details[[#This Row],[Discount]])</f>
        <v>144</v>
      </c>
    </row>
    <row r="423" spans="1:18" x14ac:dyDescent="0.3">
      <c r="A423">
        <v>10406</v>
      </c>
      <c r="B423">
        <v>21</v>
      </c>
      <c r="C423">
        <v>8</v>
      </c>
      <c r="D423">
        <v>30</v>
      </c>
      <c r="E423">
        <v>0.1</v>
      </c>
      <c r="F423">
        <f>order_details[[#This Row],[UnitPrice]]*order_details[[#This Row],[Quantity]]*(1-order_details[[#This Row],[Discount]])</f>
        <v>216</v>
      </c>
      <c r="G423" t="str">
        <f>_xlfn.XLOOKUP(order_details[[#This Row],[OrderID]],orders[OrderID],orders[CustomerID])</f>
        <v>QUEEN</v>
      </c>
      <c r="H423" t="str">
        <f>_xlfn.XLOOKUP(order_details[[#This Row],[CustomerID]],orders[CustomerID],orders[ShipCountry])</f>
        <v>Brazil</v>
      </c>
      <c r="I423" t="str">
        <f>_xlfn.XLOOKUP(order_details[[#This Row],[CustomerID]],orders[CustomerID],orders[ShipCity])</f>
        <v>São Paulo</v>
      </c>
      <c r="J423">
        <f>_xlfn.XLOOKUP(order_details[[#This Row],[ProductID]],products[ProductID],products[CategoryID])</f>
        <v>3</v>
      </c>
      <c r="K423" t="str">
        <f>_xlfn.XLOOKUP(order_details[[#This Row],[CategoryID]],categories[CategoryID],categories[CategoryName])</f>
        <v>Confections</v>
      </c>
      <c r="L423" t="str">
        <f>_xlfn.XLOOKUP(order_details[[#This Row],[OrderID]],orders[OrderID],orders[month])</f>
        <v>Feb</v>
      </c>
      <c r="M423">
        <f>_xlfn.XLOOKUP(order_details[[#This Row],[OrderID]],orders[OrderID],orders[month number])</f>
        <v>2</v>
      </c>
      <c r="N423">
        <f>_xlfn.XLOOKUP(order_details[[#This Row],[OrderID]],orders[OrderID],orders[year])</f>
        <v>1995</v>
      </c>
      <c r="P423" s="14" t="str">
        <f>_xlfn.XLOOKUP(order_details[[#This Row],[CustomerID]],orders[CustomerID],orders[ShipCity])</f>
        <v>São Paulo</v>
      </c>
      <c r="Q423" s="14" t="str">
        <f>_xlfn.XLOOKUP(order_details[[#This Row],[CustomerID]],orders[CustomerID],orders[ShipCountry])</f>
        <v>Brazil</v>
      </c>
      <c r="R423" s="14">
        <f>order_details[[#This Row],[UnitPrice]]*order_details[[#This Row],[Quantity]]*(1-order_details[[#This Row],[Discount]])</f>
        <v>216</v>
      </c>
    </row>
    <row r="424" spans="1:18" x14ac:dyDescent="0.3">
      <c r="A424">
        <v>10406</v>
      </c>
      <c r="B424">
        <v>28</v>
      </c>
      <c r="C424">
        <v>36.4</v>
      </c>
      <c r="D424">
        <v>42</v>
      </c>
      <c r="E424">
        <v>0.1</v>
      </c>
      <c r="F424">
        <f>order_details[[#This Row],[UnitPrice]]*order_details[[#This Row],[Quantity]]*(1-order_details[[#This Row],[Discount]])</f>
        <v>1375.92</v>
      </c>
      <c r="G424" t="str">
        <f>_xlfn.XLOOKUP(order_details[[#This Row],[OrderID]],orders[OrderID],orders[CustomerID])</f>
        <v>QUEEN</v>
      </c>
      <c r="H424" t="str">
        <f>_xlfn.XLOOKUP(order_details[[#This Row],[CustomerID]],orders[CustomerID],orders[ShipCountry])</f>
        <v>Brazil</v>
      </c>
      <c r="I424" t="str">
        <f>_xlfn.XLOOKUP(order_details[[#This Row],[CustomerID]],orders[CustomerID],orders[ShipCity])</f>
        <v>São Paulo</v>
      </c>
      <c r="J424">
        <f>_xlfn.XLOOKUP(order_details[[#This Row],[ProductID]],products[ProductID],products[CategoryID])</f>
        <v>7</v>
      </c>
      <c r="K424" t="str">
        <f>_xlfn.XLOOKUP(order_details[[#This Row],[CategoryID]],categories[CategoryID],categories[CategoryName])</f>
        <v>Produce</v>
      </c>
      <c r="L424" t="str">
        <f>_xlfn.XLOOKUP(order_details[[#This Row],[OrderID]],orders[OrderID],orders[month])</f>
        <v>Feb</v>
      </c>
      <c r="M424">
        <f>_xlfn.XLOOKUP(order_details[[#This Row],[OrderID]],orders[OrderID],orders[month number])</f>
        <v>2</v>
      </c>
      <c r="N424">
        <f>_xlfn.XLOOKUP(order_details[[#This Row],[OrderID]],orders[OrderID],orders[year])</f>
        <v>1995</v>
      </c>
      <c r="P424" s="13" t="str">
        <f>_xlfn.XLOOKUP(order_details[[#This Row],[CustomerID]],orders[CustomerID],orders[ShipCity])</f>
        <v>São Paulo</v>
      </c>
      <c r="Q424" s="13" t="str">
        <f>_xlfn.XLOOKUP(order_details[[#This Row],[CustomerID]],orders[CustomerID],orders[ShipCountry])</f>
        <v>Brazil</v>
      </c>
      <c r="R424" s="13">
        <f>order_details[[#This Row],[UnitPrice]]*order_details[[#This Row],[Quantity]]*(1-order_details[[#This Row],[Discount]])</f>
        <v>1375.92</v>
      </c>
    </row>
    <row r="425" spans="1:18" x14ac:dyDescent="0.3">
      <c r="A425">
        <v>10406</v>
      </c>
      <c r="B425">
        <v>36</v>
      </c>
      <c r="C425">
        <v>15.2</v>
      </c>
      <c r="D425">
        <v>5</v>
      </c>
      <c r="E425">
        <v>0.1</v>
      </c>
      <c r="F425">
        <f>order_details[[#This Row],[UnitPrice]]*order_details[[#This Row],[Quantity]]*(1-order_details[[#This Row],[Discount]])</f>
        <v>68.400000000000006</v>
      </c>
      <c r="G425" t="str">
        <f>_xlfn.XLOOKUP(order_details[[#This Row],[OrderID]],orders[OrderID],orders[CustomerID])</f>
        <v>QUEEN</v>
      </c>
      <c r="H425" t="str">
        <f>_xlfn.XLOOKUP(order_details[[#This Row],[CustomerID]],orders[CustomerID],orders[ShipCountry])</f>
        <v>Brazil</v>
      </c>
      <c r="I425" t="str">
        <f>_xlfn.XLOOKUP(order_details[[#This Row],[CustomerID]],orders[CustomerID],orders[ShipCity])</f>
        <v>São Paulo</v>
      </c>
      <c r="J425">
        <f>_xlfn.XLOOKUP(order_details[[#This Row],[ProductID]],products[ProductID],products[CategoryID])</f>
        <v>8</v>
      </c>
      <c r="K425" t="str">
        <f>_xlfn.XLOOKUP(order_details[[#This Row],[CategoryID]],categories[CategoryID],categories[CategoryName])</f>
        <v>Seafood</v>
      </c>
      <c r="L425" t="str">
        <f>_xlfn.XLOOKUP(order_details[[#This Row],[OrderID]],orders[OrderID],orders[month])</f>
        <v>Feb</v>
      </c>
      <c r="M425">
        <f>_xlfn.XLOOKUP(order_details[[#This Row],[OrderID]],orders[OrderID],orders[month number])</f>
        <v>2</v>
      </c>
      <c r="N425">
        <f>_xlfn.XLOOKUP(order_details[[#This Row],[OrderID]],orders[OrderID],orders[year])</f>
        <v>1995</v>
      </c>
      <c r="P425" s="14" t="str">
        <f>_xlfn.XLOOKUP(order_details[[#This Row],[CustomerID]],orders[CustomerID],orders[ShipCity])</f>
        <v>São Paulo</v>
      </c>
      <c r="Q425" s="14" t="str">
        <f>_xlfn.XLOOKUP(order_details[[#This Row],[CustomerID]],orders[CustomerID],orders[ShipCountry])</f>
        <v>Brazil</v>
      </c>
      <c r="R425" s="14">
        <f>order_details[[#This Row],[UnitPrice]]*order_details[[#This Row],[Quantity]]*(1-order_details[[#This Row],[Discount]])</f>
        <v>68.400000000000006</v>
      </c>
    </row>
    <row r="426" spans="1:18" x14ac:dyDescent="0.3">
      <c r="A426">
        <v>10406</v>
      </c>
      <c r="B426">
        <v>40</v>
      </c>
      <c r="C426">
        <v>14.7</v>
      </c>
      <c r="D426">
        <v>2</v>
      </c>
      <c r="E426">
        <v>0.1</v>
      </c>
      <c r="F426">
        <f>order_details[[#This Row],[UnitPrice]]*order_details[[#This Row],[Quantity]]*(1-order_details[[#This Row],[Discount]])</f>
        <v>26.46</v>
      </c>
      <c r="G426" t="str">
        <f>_xlfn.XLOOKUP(order_details[[#This Row],[OrderID]],orders[OrderID],orders[CustomerID])</f>
        <v>QUEEN</v>
      </c>
      <c r="H426" t="str">
        <f>_xlfn.XLOOKUP(order_details[[#This Row],[CustomerID]],orders[CustomerID],orders[ShipCountry])</f>
        <v>Brazil</v>
      </c>
      <c r="I426" t="str">
        <f>_xlfn.XLOOKUP(order_details[[#This Row],[CustomerID]],orders[CustomerID],orders[ShipCity])</f>
        <v>São Paulo</v>
      </c>
      <c r="J426">
        <f>_xlfn.XLOOKUP(order_details[[#This Row],[ProductID]],products[ProductID],products[CategoryID])</f>
        <v>8</v>
      </c>
      <c r="K426" t="str">
        <f>_xlfn.XLOOKUP(order_details[[#This Row],[CategoryID]],categories[CategoryID],categories[CategoryName])</f>
        <v>Seafood</v>
      </c>
      <c r="L426" t="str">
        <f>_xlfn.XLOOKUP(order_details[[#This Row],[OrderID]],orders[OrderID],orders[month])</f>
        <v>Feb</v>
      </c>
      <c r="M426">
        <f>_xlfn.XLOOKUP(order_details[[#This Row],[OrderID]],orders[OrderID],orders[month number])</f>
        <v>2</v>
      </c>
      <c r="N426">
        <f>_xlfn.XLOOKUP(order_details[[#This Row],[OrderID]],orders[OrderID],orders[year])</f>
        <v>1995</v>
      </c>
      <c r="P426" s="13" t="str">
        <f>_xlfn.XLOOKUP(order_details[[#This Row],[CustomerID]],orders[CustomerID],orders[ShipCity])</f>
        <v>São Paulo</v>
      </c>
      <c r="Q426" s="13" t="str">
        <f>_xlfn.XLOOKUP(order_details[[#This Row],[CustomerID]],orders[CustomerID],orders[ShipCountry])</f>
        <v>Brazil</v>
      </c>
      <c r="R426" s="13">
        <f>order_details[[#This Row],[UnitPrice]]*order_details[[#This Row],[Quantity]]*(1-order_details[[#This Row],[Discount]])</f>
        <v>26.46</v>
      </c>
    </row>
    <row r="427" spans="1:18" x14ac:dyDescent="0.3">
      <c r="A427">
        <v>10407</v>
      </c>
      <c r="B427">
        <v>11</v>
      </c>
      <c r="C427">
        <v>16.8</v>
      </c>
      <c r="D427">
        <v>30</v>
      </c>
      <c r="E427">
        <v>0</v>
      </c>
      <c r="F427">
        <f>order_details[[#This Row],[UnitPrice]]*order_details[[#This Row],[Quantity]]*(1-order_details[[#This Row],[Discount]])</f>
        <v>504</v>
      </c>
      <c r="G427" t="str">
        <f>_xlfn.XLOOKUP(order_details[[#This Row],[OrderID]],orders[OrderID],orders[CustomerID])</f>
        <v>OTTIK</v>
      </c>
      <c r="H427" t="str">
        <f>_xlfn.XLOOKUP(order_details[[#This Row],[CustomerID]],orders[CustomerID],orders[ShipCountry])</f>
        <v>Germany</v>
      </c>
      <c r="I427" t="str">
        <f>_xlfn.XLOOKUP(order_details[[#This Row],[CustomerID]],orders[CustomerID],orders[ShipCity])</f>
        <v>Köln</v>
      </c>
      <c r="J427">
        <f>_xlfn.XLOOKUP(order_details[[#This Row],[ProductID]],products[ProductID],products[CategoryID])</f>
        <v>4</v>
      </c>
      <c r="K427" t="str">
        <f>_xlfn.XLOOKUP(order_details[[#This Row],[CategoryID]],categories[CategoryID],categories[CategoryName])</f>
        <v>Dairy Products</v>
      </c>
      <c r="L427" t="str">
        <f>_xlfn.XLOOKUP(order_details[[#This Row],[OrderID]],orders[OrderID],orders[month])</f>
        <v>Feb</v>
      </c>
      <c r="M427">
        <f>_xlfn.XLOOKUP(order_details[[#This Row],[OrderID]],orders[OrderID],orders[month number])</f>
        <v>2</v>
      </c>
      <c r="N427">
        <f>_xlfn.XLOOKUP(order_details[[#This Row],[OrderID]],orders[OrderID],orders[year])</f>
        <v>1995</v>
      </c>
      <c r="P427" s="14" t="str">
        <f>_xlfn.XLOOKUP(order_details[[#This Row],[CustomerID]],orders[CustomerID],orders[ShipCity])</f>
        <v>Köln</v>
      </c>
      <c r="Q427" s="14" t="str">
        <f>_xlfn.XLOOKUP(order_details[[#This Row],[CustomerID]],orders[CustomerID],orders[ShipCountry])</f>
        <v>Germany</v>
      </c>
      <c r="R427" s="14">
        <f>order_details[[#This Row],[UnitPrice]]*order_details[[#This Row],[Quantity]]*(1-order_details[[#This Row],[Discount]])</f>
        <v>504</v>
      </c>
    </row>
    <row r="428" spans="1:18" x14ac:dyDescent="0.3">
      <c r="A428">
        <v>10407</v>
      </c>
      <c r="B428">
        <v>69</v>
      </c>
      <c r="C428">
        <v>28.8</v>
      </c>
      <c r="D428">
        <v>15</v>
      </c>
      <c r="E428">
        <v>0</v>
      </c>
      <c r="F428">
        <f>order_details[[#This Row],[UnitPrice]]*order_details[[#This Row],[Quantity]]*(1-order_details[[#This Row],[Discount]])</f>
        <v>432</v>
      </c>
      <c r="G428" t="str">
        <f>_xlfn.XLOOKUP(order_details[[#This Row],[OrderID]],orders[OrderID],orders[CustomerID])</f>
        <v>OTTIK</v>
      </c>
      <c r="H428" t="str">
        <f>_xlfn.XLOOKUP(order_details[[#This Row],[CustomerID]],orders[CustomerID],orders[ShipCountry])</f>
        <v>Germany</v>
      </c>
      <c r="I428" t="str">
        <f>_xlfn.XLOOKUP(order_details[[#This Row],[CustomerID]],orders[CustomerID],orders[ShipCity])</f>
        <v>Köln</v>
      </c>
      <c r="J428">
        <f>_xlfn.XLOOKUP(order_details[[#This Row],[ProductID]],products[ProductID],products[CategoryID])</f>
        <v>4</v>
      </c>
      <c r="K428" t="str">
        <f>_xlfn.XLOOKUP(order_details[[#This Row],[CategoryID]],categories[CategoryID],categories[CategoryName])</f>
        <v>Dairy Products</v>
      </c>
      <c r="L428" t="str">
        <f>_xlfn.XLOOKUP(order_details[[#This Row],[OrderID]],orders[OrderID],orders[month])</f>
        <v>Feb</v>
      </c>
      <c r="M428">
        <f>_xlfn.XLOOKUP(order_details[[#This Row],[OrderID]],orders[OrderID],orders[month number])</f>
        <v>2</v>
      </c>
      <c r="N428">
        <f>_xlfn.XLOOKUP(order_details[[#This Row],[OrderID]],orders[OrderID],orders[year])</f>
        <v>1995</v>
      </c>
      <c r="P428" s="13" t="str">
        <f>_xlfn.XLOOKUP(order_details[[#This Row],[CustomerID]],orders[CustomerID],orders[ShipCity])</f>
        <v>Köln</v>
      </c>
      <c r="Q428" s="13" t="str">
        <f>_xlfn.XLOOKUP(order_details[[#This Row],[CustomerID]],orders[CustomerID],orders[ShipCountry])</f>
        <v>Germany</v>
      </c>
      <c r="R428" s="13">
        <f>order_details[[#This Row],[UnitPrice]]*order_details[[#This Row],[Quantity]]*(1-order_details[[#This Row],[Discount]])</f>
        <v>432</v>
      </c>
    </row>
    <row r="429" spans="1:18" x14ac:dyDescent="0.3">
      <c r="A429">
        <v>10407</v>
      </c>
      <c r="B429">
        <v>71</v>
      </c>
      <c r="C429">
        <v>17.2</v>
      </c>
      <c r="D429">
        <v>15</v>
      </c>
      <c r="E429">
        <v>0</v>
      </c>
      <c r="F429">
        <f>order_details[[#This Row],[UnitPrice]]*order_details[[#This Row],[Quantity]]*(1-order_details[[#This Row],[Discount]])</f>
        <v>258</v>
      </c>
      <c r="G429" t="str">
        <f>_xlfn.XLOOKUP(order_details[[#This Row],[OrderID]],orders[OrderID],orders[CustomerID])</f>
        <v>OTTIK</v>
      </c>
      <c r="H429" t="str">
        <f>_xlfn.XLOOKUP(order_details[[#This Row],[CustomerID]],orders[CustomerID],orders[ShipCountry])</f>
        <v>Germany</v>
      </c>
      <c r="I429" t="str">
        <f>_xlfn.XLOOKUP(order_details[[#This Row],[CustomerID]],orders[CustomerID],orders[ShipCity])</f>
        <v>Köln</v>
      </c>
      <c r="J429">
        <f>_xlfn.XLOOKUP(order_details[[#This Row],[ProductID]],products[ProductID],products[CategoryID])</f>
        <v>4</v>
      </c>
      <c r="K429" t="str">
        <f>_xlfn.XLOOKUP(order_details[[#This Row],[CategoryID]],categories[CategoryID],categories[CategoryName])</f>
        <v>Dairy Products</v>
      </c>
      <c r="L429" t="str">
        <f>_xlfn.XLOOKUP(order_details[[#This Row],[OrderID]],orders[OrderID],orders[month])</f>
        <v>Feb</v>
      </c>
      <c r="M429">
        <f>_xlfn.XLOOKUP(order_details[[#This Row],[OrderID]],orders[OrderID],orders[month number])</f>
        <v>2</v>
      </c>
      <c r="N429">
        <f>_xlfn.XLOOKUP(order_details[[#This Row],[OrderID]],orders[OrderID],orders[year])</f>
        <v>1995</v>
      </c>
      <c r="P429" s="14" t="str">
        <f>_xlfn.XLOOKUP(order_details[[#This Row],[CustomerID]],orders[CustomerID],orders[ShipCity])</f>
        <v>Köln</v>
      </c>
      <c r="Q429" s="14" t="str">
        <f>_xlfn.XLOOKUP(order_details[[#This Row],[CustomerID]],orders[CustomerID],orders[ShipCountry])</f>
        <v>Germany</v>
      </c>
      <c r="R429" s="14">
        <f>order_details[[#This Row],[UnitPrice]]*order_details[[#This Row],[Quantity]]*(1-order_details[[#This Row],[Discount]])</f>
        <v>258</v>
      </c>
    </row>
    <row r="430" spans="1:18" x14ac:dyDescent="0.3">
      <c r="A430">
        <v>10408</v>
      </c>
      <c r="B430">
        <v>37</v>
      </c>
      <c r="C430">
        <v>20.8</v>
      </c>
      <c r="D430">
        <v>10</v>
      </c>
      <c r="E430">
        <v>0</v>
      </c>
      <c r="F430">
        <f>order_details[[#This Row],[UnitPrice]]*order_details[[#This Row],[Quantity]]*(1-order_details[[#This Row],[Discount]])</f>
        <v>208</v>
      </c>
      <c r="G430" t="str">
        <f>_xlfn.XLOOKUP(order_details[[#This Row],[OrderID]],orders[OrderID],orders[CustomerID])</f>
        <v>FOLIG</v>
      </c>
      <c r="H430" t="str">
        <f>_xlfn.XLOOKUP(order_details[[#This Row],[CustomerID]],orders[CustomerID],orders[ShipCountry])</f>
        <v>France</v>
      </c>
      <c r="I430" t="str">
        <f>_xlfn.XLOOKUP(order_details[[#This Row],[CustomerID]],orders[CustomerID],orders[ShipCity])</f>
        <v>Lille</v>
      </c>
      <c r="J430">
        <f>_xlfn.XLOOKUP(order_details[[#This Row],[ProductID]],products[ProductID],products[CategoryID])</f>
        <v>8</v>
      </c>
      <c r="K430" t="str">
        <f>_xlfn.XLOOKUP(order_details[[#This Row],[CategoryID]],categories[CategoryID],categories[CategoryName])</f>
        <v>Seafood</v>
      </c>
      <c r="L430" t="str">
        <f>_xlfn.XLOOKUP(order_details[[#This Row],[OrderID]],orders[OrderID],orders[month])</f>
        <v>Feb</v>
      </c>
      <c r="M430">
        <f>_xlfn.XLOOKUP(order_details[[#This Row],[OrderID]],orders[OrderID],orders[month number])</f>
        <v>2</v>
      </c>
      <c r="N430">
        <f>_xlfn.XLOOKUP(order_details[[#This Row],[OrderID]],orders[OrderID],orders[year])</f>
        <v>1995</v>
      </c>
      <c r="P430" s="13" t="str">
        <f>_xlfn.XLOOKUP(order_details[[#This Row],[CustomerID]],orders[CustomerID],orders[ShipCity])</f>
        <v>Lille</v>
      </c>
      <c r="Q430" s="13" t="str">
        <f>_xlfn.XLOOKUP(order_details[[#This Row],[CustomerID]],orders[CustomerID],orders[ShipCountry])</f>
        <v>France</v>
      </c>
      <c r="R430" s="13">
        <f>order_details[[#This Row],[UnitPrice]]*order_details[[#This Row],[Quantity]]*(1-order_details[[#This Row],[Discount]])</f>
        <v>208</v>
      </c>
    </row>
    <row r="431" spans="1:18" x14ac:dyDescent="0.3">
      <c r="A431">
        <v>10408</v>
      </c>
      <c r="B431">
        <v>54</v>
      </c>
      <c r="C431">
        <v>5.9</v>
      </c>
      <c r="D431">
        <v>6</v>
      </c>
      <c r="E431">
        <v>0</v>
      </c>
      <c r="F431">
        <f>order_details[[#This Row],[UnitPrice]]*order_details[[#This Row],[Quantity]]*(1-order_details[[#This Row],[Discount]])</f>
        <v>35.400000000000006</v>
      </c>
      <c r="G431" t="str">
        <f>_xlfn.XLOOKUP(order_details[[#This Row],[OrderID]],orders[OrderID],orders[CustomerID])</f>
        <v>FOLIG</v>
      </c>
      <c r="H431" t="str">
        <f>_xlfn.XLOOKUP(order_details[[#This Row],[CustomerID]],orders[CustomerID],orders[ShipCountry])</f>
        <v>France</v>
      </c>
      <c r="I431" t="str">
        <f>_xlfn.XLOOKUP(order_details[[#This Row],[CustomerID]],orders[CustomerID],orders[ShipCity])</f>
        <v>Lille</v>
      </c>
      <c r="J431">
        <f>_xlfn.XLOOKUP(order_details[[#This Row],[ProductID]],products[ProductID],products[CategoryID])</f>
        <v>6</v>
      </c>
      <c r="K431" t="str">
        <f>_xlfn.XLOOKUP(order_details[[#This Row],[CategoryID]],categories[CategoryID],categories[CategoryName])</f>
        <v>Meat/Poultry</v>
      </c>
      <c r="L431" t="str">
        <f>_xlfn.XLOOKUP(order_details[[#This Row],[OrderID]],orders[OrderID],orders[month])</f>
        <v>Feb</v>
      </c>
      <c r="M431">
        <f>_xlfn.XLOOKUP(order_details[[#This Row],[OrderID]],orders[OrderID],orders[month number])</f>
        <v>2</v>
      </c>
      <c r="N431">
        <f>_xlfn.XLOOKUP(order_details[[#This Row],[OrderID]],orders[OrderID],orders[year])</f>
        <v>1995</v>
      </c>
      <c r="P431" s="14" t="str">
        <f>_xlfn.XLOOKUP(order_details[[#This Row],[CustomerID]],orders[CustomerID],orders[ShipCity])</f>
        <v>Lille</v>
      </c>
      <c r="Q431" s="14" t="str">
        <f>_xlfn.XLOOKUP(order_details[[#This Row],[CustomerID]],orders[CustomerID],orders[ShipCountry])</f>
        <v>France</v>
      </c>
      <c r="R431" s="14">
        <f>order_details[[#This Row],[UnitPrice]]*order_details[[#This Row],[Quantity]]*(1-order_details[[#This Row],[Discount]])</f>
        <v>35.400000000000006</v>
      </c>
    </row>
    <row r="432" spans="1:18" x14ac:dyDescent="0.3">
      <c r="A432">
        <v>10408</v>
      </c>
      <c r="B432">
        <v>62</v>
      </c>
      <c r="C432">
        <v>39.4</v>
      </c>
      <c r="D432">
        <v>35</v>
      </c>
      <c r="E432">
        <v>0</v>
      </c>
      <c r="F432">
        <f>order_details[[#This Row],[UnitPrice]]*order_details[[#This Row],[Quantity]]*(1-order_details[[#This Row],[Discount]])</f>
        <v>1379</v>
      </c>
      <c r="G432" t="str">
        <f>_xlfn.XLOOKUP(order_details[[#This Row],[OrderID]],orders[OrderID],orders[CustomerID])</f>
        <v>FOLIG</v>
      </c>
      <c r="H432" t="str">
        <f>_xlfn.XLOOKUP(order_details[[#This Row],[CustomerID]],orders[CustomerID],orders[ShipCountry])</f>
        <v>France</v>
      </c>
      <c r="I432" t="str">
        <f>_xlfn.XLOOKUP(order_details[[#This Row],[CustomerID]],orders[CustomerID],orders[ShipCity])</f>
        <v>Lille</v>
      </c>
      <c r="J432">
        <f>_xlfn.XLOOKUP(order_details[[#This Row],[ProductID]],products[ProductID],products[CategoryID])</f>
        <v>3</v>
      </c>
      <c r="K432" t="str">
        <f>_xlfn.XLOOKUP(order_details[[#This Row],[CategoryID]],categories[CategoryID],categories[CategoryName])</f>
        <v>Confections</v>
      </c>
      <c r="L432" t="str">
        <f>_xlfn.XLOOKUP(order_details[[#This Row],[OrderID]],orders[OrderID],orders[month])</f>
        <v>Feb</v>
      </c>
      <c r="M432">
        <f>_xlfn.XLOOKUP(order_details[[#This Row],[OrderID]],orders[OrderID],orders[month number])</f>
        <v>2</v>
      </c>
      <c r="N432">
        <f>_xlfn.XLOOKUP(order_details[[#This Row],[OrderID]],orders[OrderID],orders[year])</f>
        <v>1995</v>
      </c>
      <c r="P432" s="13" t="str">
        <f>_xlfn.XLOOKUP(order_details[[#This Row],[CustomerID]],orders[CustomerID],orders[ShipCity])</f>
        <v>Lille</v>
      </c>
      <c r="Q432" s="13" t="str">
        <f>_xlfn.XLOOKUP(order_details[[#This Row],[CustomerID]],orders[CustomerID],orders[ShipCountry])</f>
        <v>France</v>
      </c>
      <c r="R432" s="13">
        <f>order_details[[#This Row],[UnitPrice]]*order_details[[#This Row],[Quantity]]*(1-order_details[[#This Row],[Discount]])</f>
        <v>1379</v>
      </c>
    </row>
    <row r="433" spans="1:18" x14ac:dyDescent="0.3">
      <c r="A433">
        <v>10409</v>
      </c>
      <c r="B433">
        <v>14</v>
      </c>
      <c r="C433">
        <v>18.600000000000001</v>
      </c>
      <c r="D433">
        <v>12</v>
      </c>
      <c r="E433">
        <v>0</v>
      </c>
      <c r="F433">
        <f>order_details[[#This Row],[UnitPrice]]*order_details[[#This Row],[Quantity]]*(1-order_details[[#This Row],[Discount]])</f>
        <v>223.20000000000002</v>
      </c>
      <c r="G433" t="str">
        <f>_xlfn.XLOOKUP(order_details[[#This Row],[OrderID]],orders[OrderID],orders[CustomerID])</f>
        <v>OCEAN</v>
      </c>
      <c r="H433" t="str">
        <f>_xlfn.XLOOKUP(order_details[[#This Row],[CustomerID]],orders[CustomerID],orders[ShipCountry])</f>
        <v>Argentina</v>
      </c>
      <c r="I433" t="str">
        <f>_xlfn.XLOOKUP(order_details[[#This Row],[CustomerID]],orders[CustomerID],orders[ShipCity])</f>
        <v>Buenos Aires</v>
      </c>
      <c r="J433">
        <f>_xlfn.XLOOKUP(order_details[[#This Row],[ProductID]],products[ProductID],products[CategoryID])</f>
        <v>7</v>
      </c>
      <c r="K433" t="str">
        <f>_xlfn.XLOOKUP(order_details[[#This Row],[CategoryID]],categories[CategoryID],categories[CategoryName])</f>
        <v>Produce</v>
      </c>
      <c r="L433" t="str">
        <f>_xlfn.XLOOKUP(order_details[[#This Row],[OrderID]],orders[OrderID],orders[month])</f>
        <v>Feb</v>
      </c>
      <c r="M433">
        <f>_xlfn.XLOOKUP(order_details[[#This Row],[OrderID]],orders[OrderID],orders[month number])</f>
        <v>2</v>
      </c>
      <c r="N433">
        <f>_xlfn.XLOOKUP(order_details[[#This Row],[OrderID]],orders[OrderID],orders[year])</f>
        <v>1995</v>
      </c>
      <c r="P433" s="14" t="str">
        <f>_xlfn.XLOOKUP(order_details[[#This Row],[CustomerID]],orders[CustomerID],orders[ShipCity])</f>
        <v>Buenos Aires</v>
      </c>
      <c r="Q433" s="14" t="str">
        <f>_xlfn.XLOOKUP(order_details[[#This Row],[CustomerID]],orders[CustomerID],orders[ShipCountry])</f>
        <v>Argentina</v>
      </c>
      <c r="R433" s="14">
        <f>order_details[[#This Row],[UnitPrice]]*order_details[[#This Row],[Quantity]]*(1-order_details[[#This Row],[Discount]])</f>
        <v>223.20000000000002</v>
      </c>
    </row>
    <row r="434" spans="1:18" x14ac:dyDescent="0.3">
      <c r="A434">
        <v>10409</v>
      </c>
      <c r="B434">
        <v>21</v>
      </c>
      <c r="C434">
        <v>8</v>
      </c>
      <c r="D434">
        <v>12</v>
      </c>
      <c r="E434">
        <v>0</v>
      </c>
      <c r="F434">
        <f>order_details[[#This Row],[UnitPrice]]*order_details[[#This Row],[Quantity]]*(1-order_details[[#This Row],[Discount]])</f>
        <v>96</v>
      </c>
      <c r="G434" t="str">
        <f>_xlfn.XLOOKUP(order_details[[#This Row],[OrderID]],orders[OrderID],orders[CustomerID])</f>
        <v>OCEAN</v>
      </c>
      <c r="H434" t="str">
        <f>_xlfn.XLOOKUP(order_details[[#This Row],[CustomerID]],orders[CustomerID],orders[ShipCountry])</f>
        <v>Argentina</v>
      </c>
      <c r="I434" t="str">
        <f>_xlfn.XLOOKUP(order_details[[#This Row],[CustomerID]],orders[CustomerID],orders[ShipCity])</f>
        <v>Buenos Aires</v>
      </c>
      <c r="J434">
        <f>_xlfn.XLOOKUP(order_details[[#This Row],[ProductID]],products[ProductID],products[CategoryID])</f>
        <v>3</v>
      </c>
      <c r="K434" t="str">
        <f>_xlfn.XLOOKUP(order_details[[#This Row],[CategoryID]],categories[CategoryID],categories[CategoryName])</f>
        <v>Confections</v>
      </c>
      <c r="L434" t="str">
        <f>_xlfn.XLOOKUP(order_details[[#This Row],[OrderID]],orders[OrderID],orders[month])</f>
        <v>Feb</v>
      </c>
      <c r="M434">
        <f>_xlfn.XLOOKUP(order_details[[#This Row],[OrderID]],orders[OrderID],orders[month number])</f>
        <v>2</v>
      </c>
      <c r="N434">
        <f>_xlfn.XLOOKUP(order_details[[#This Row],[OrderID]],orders[OrderID],orders[year])</f>
        <v>1995</v>
      </c>
      <c r="P434" s="13" t="str">
        <f>_xlfn.XLOOKUP(order_details[[#This Row],[CustomerID]],orders[CustomerID],orders[ShipCity])</f>
        <v>Buenos Aires</v>
      </c>
      <c r="Q434" s="13" t="str">
        <f>_xlfn.XLOOKUP(order_details[[#This Row],[CustomerID]],orders[CustomerID],orders[ShipCountry])</f>
        <v>Argentina</v>
      </c>
      <c r="R434" s="13">
        <f>order_details[[#This Row],[UnitPrice]]*order_details[[#This Row],[Quantity]]*(1-order_details[[#This Row],[Discount]])</f>
        <v>96</v>
      </c>
    </row>
    <row r="435" spans="1:18" x14ac:dyDescent="0.3">
      <c r="A435">
        <v>10410</v>
      </c>
      <c r="B435">
        <v>33</v>
      </c>
      <c r="C435">
        <v>2</v>
      </c>
      <c r="D435">
        <v>49</v>
      </c>
      <c r="E435">
        <v>0</v>
      </c>
      <c r="F435">
        <f>order_details[[#This Row],[UnitPrice]]*order_details[[#This Row],[Quantity]]*(1-order_details[[#This Row],[Discount]])</f>
        <v>98</v>
      </c>
      <c r="G435" t="str">
        <f>_xlfn.XLOOKUP(order_details[[#This Row],[OrderID]],orders[OrderID],orders[CustomerID])</f>
        <v>BOTTM</v>
      </c>
      <c r="H435" t="str">
        <f>_xlfn.XLOOKUP(order_details[[#This Row],[CustomerID]],orders[CustomerID],orders[ShipCountry])</f>
        <v>Canada</v>
      </c>
      <c r="I435" t="str">
        <f>_xlfn.XLOOKUP(order_details[[#This Row],[CustomerID]],orders[CustomerID],orders[ShipCity])</f>
        <v>Tsawassen</v>
      </c>
      <c r="J435">
        <f>_xlfn.XLOOKUP(order_details[[#This Row],[ProductID]],products[ProductID],products[CategoryID])</f>
        <v>4</v>
      </c>
      <c r="K435" t="str">
        <f>_xlfn.XLOOKUP(order_details[[#This Row],[CategoryID]],categories[CategoryID],categories[CategoryName])</f>
        <v>Dairy Products</v>
      </c>
      <c r="L435" t="str">
        <f>_xlfn.XLOOKUP(order_details[[#This Row],[OrderID]],orders[OrderID],orders[month])</f>
        <v>Feb</v>
      </c>
      <c r="M435">
        <f>_xlfn.XLOOKUP(order_details[[#This Row],[OrderID]],orders[OrderID],orders[month number])</f>
        <v>2</v>
      </c>
      <c r="N435">
        <f>_xlfn.XLOOKUP(order_details[[#This Row],[OrderID]],orders[OrderID],orders[year])</f>
        <v>1995</v>
      </c>
      <c r="P435" s="14" t="str">
        <f>_xlfn.XLOOKUP(order_details[[#This Row],[CustomerID]],orders[CustomerID],orders[ShipCity])</f>
        <v>Tsawassen</v>
      </c>
      <c r="Q435" s="14" t="str">
        <f>_xlfn.XLOOKUP(order_details[[#This Row],[CustomerID]],orders[CustomerID],orders[ShipCountry])</f>
        <v>Canada</v>
      </c>
      <c r="R435" s="14">
        <f>order_details[[#This Row],[UnitPrice]]*order_details[[#This Row],[Quantity]]*(1-order_details[[#This Row],[Discount]])</f>
        <v>98</v>
      </c>
    </row>
    <row r="436" spans="1:18" x14ac:dyDescent="0.3">
      <c r="A436">
        <v>10410</v>
      </c>
      <c r="B436">
        <v>59</v>
      </c>
      <c r="C436">
        <v>44</v>
      </c>
      <c r="D436">
        <v>16</v>
      </c>
      <c r="E436">
        <v>0</v>
      </c>
      <c r="F436">
        <f>order_details[[#This Row],[UnitPrice]]*order_details[[#This Row],[Quantity]]*(1-order_details[[#This Row],[Discount]])</f>
        <v>704</v>
      </c>
      <c r="G436" t="str">
        <f>_xlfn.XLOOKUP(order_details[[#This Row],[OrderID]],orders[OrderID],orders[CustomerID])</f>
        <v>BOTTM</v>
      </c>
      <c r="H436" t="str">
        <f>_xlfn.XLOOKUP(order_details[[#This Row],[CustomerID]],orders[CustomerID],orders[ShipCountry])</f>
        <v>Canada</v>
      </c>
      <c r="I436" t="str">
        <f>_xlfn.XLOOKUP(order_details[[#This Row],[CustomerID]],orders[CustomerID],orders[ShipCity])</f>
        <v>Tsawassen</v>
      </c>
      <c r="J436">
        <f>_xlfn.XLOOKUP(order_details[[#This Row],[ProductID]],products[ProductID],products[CategoryID])</f>
        <v>4</v>
      </c>
      <c r="K436" t="str">
        <f>_xlfn.XLOOKUP(order_details[[#This Row],[CategoryID]],categories[CategoryID],categories[CategoryName])</f>
        <v>Dairy Products</v>
      </c>
      <c r="L436" t="str">
        <f>_xlfn.XLOOKUP(order_details[[#This Row],[OrderID]],orders[OrderID],orders[month])</f>
        <v>Feb</v>
      </c>
      <c r="M436">
        <f>_xlfn.XLOOKUP(order_details[[#This Row],[OrderID]],orders[OrderID],orders[month number])</f>
        <v>2</v>
      </c>
      <c r="N436">
        <f>_xlfn.XLOOKUP(order_details[[#This Row],[OrderID]],orders[OrderID],orders[year])</f>
        <v>1995</v>
      </c>
      <c r="P436" s="13" t="str">
        <f>_xlfn.XLOOKUP(order_details[[#This Row],[CustomerID]],orders[CustomerID],orders[ShipCity])</f>
        <v>Tsawassen</v>
      </c>
      <c r="Q436" s="13" t="str">
        <f>_xlfn.XLOOKUP(order_details[[#This Row],[CustomerID]],orders[CustomerID],orders[ShipCountry])</f>
        <v>Canada</v>
      </c>
      <c r="R436" s="13">
        <f>order_details[[#This Row],[UnitPrice]]*order_details[[#This Row],[Quantity]]*(1-order_details[[#This Row],[Discount]])</f>
        <v>704</v>
      </c>
    </row>
    <row r="437" spans="1:18" x14ac:dyDescent="0.3">
      <c r="A437">
        <v>10411</v>
      </c>
      <c r="B437">
        <v>41</v>
      </c>
      <c r="C437">
        <v>7.7</v>
      </c>
      <c r="D437">
        <v>25</v>
      </c>
      <c r="E437">
        <v>0.2</v>
      </c>
      <c r="F437">
        <f>order_details[[#This Row],[UnitPrice]]*order_details[[#This Row],[Quantity]]*(1-order_details[[#This Row],[Discount]])</f>
        <v>154</v>
      </c>
      <c r="G437" t="str">
        <f>_xlfn.XLOOKUP(order_details[[#This Row],[OrderID]],orders[OrderID],orders[CustomerID])</f>
        <v>BOTTM</v>
      </c>
      <c r="H437" t="str">
        <f>_xlfn.XLOOKUP(order_details[[#This Row],[CustomerID]],orders[CustomerID],orders[ShipCountry])</f>
        <v>Canada</v>
      </c>
      <c r="I437" t="str">
        <f>_xlfn.XLOOKUP(order_details[[#This Row],[CustomerID]],orders[CustomerID],orders[ShipCity])</f>
        <v>Tsawassen</v>
      </c>
      <c r="J437">
        <f>_xlfn.XLOOKUP(order_details[[#This Row],[ProductID]],products[ProductID],products[CategoryID])</f>
        <v>8</v>
      </c>
      <c r="K437" t="str">
        <f>_xlfn.XLOOKUP(order_details[[#This Row],[CategoryID]],categories[CategoryID],categories[CategoryName])</f>
        <v>Seafood</v>
      </c>
      <c r="L437" t="str">
        <f>_xlfn.XLOOKUP(order_details[[#This Row],[OrderID]],orders[OrderID],orders[month])</f>
        <v>Feb</v>
      </c>
      <c r="M437">
        <f>_xlfn.XLOOKUP(order_details[[#This Row],[OrderID]],orders[OrderID],orders[month number])</f>
        <v>2</v>
      </c>
      <c r="N437">
        <f>_xlfn.XLOOKUP(order_details[[#This Row],[OrderID]],orders[OrderID],orders[year])</f>
        <v>1995</v>
      </c>
      <c r="P437" s="14" t="str">
        <f>_xlfn.XLOOKUP(order_details[[#This Row],[CustomerID]],orders[CustomerID],orders[ShipCity])</f>
        <v>Tsawassen</v>
      </c>
      <c r="Q437" s="14" t="str">
        <f>_xlfn.XLOOKUP(order_details[[#This Row],[CustomerID]],orders[CustomerID],orders[ShipCountry])</f>
        <v>Canada</v>
      </c>
      <c r="R437" s="14">
        <f>order_details[[#This Row],[UnitPrice]]*order_details[[#This Row],[Quantity]]*(1-order_details[[#This Row],[Discount]])</f>
        <v>154</v>
      </c>
    </row>
    <row r="438" spans="1:18" x14ac:dyDescent="0.3">
      <c r="A438">
        <v>10411</v>
      </c>
      <c r="B438">
        <v>44</v>
      </c>
      <c r="C438">
        <v>15.5</v>
      </c>
      <c r="D438">
        <v>40</v>
      </c>
      <c r="E438">
        <v>0.2</v>
      </c>
      <c r="F438">
        <f>order_details[[#This Row],[UnitPrice]]*order_details[[#This Row],[Quantity]]*(1-order_details[[#This Row],[Discount]])</f>
        <v>496</v>
      </c>
      <c r="G438" t="str">
        <f>_xlfn.XLOOKUP(order_details[[#This Row],[OrderID]],orders[OrderID],orders[CustomerID])</f>
        <v>BOTTM</v>
      </c>
      <c r="H438" t="str">
        <f>_xlfn.XLOOKUP(order_details[[#This Row],[CustomerID]],orders[CustomerID],orders[ShipCountry])</f>
        <v>Canada</v>
      </c>
      <c r="I438" t="str">
        <f>_xlfn.XLOOKUP(order_details[[#This Row],[CustomerID]],orders[CustomerID],orders[ShipCity])</f>
        <v>Tsawassen</v>
      </c>
      <c r="J438">
        <f>_xlfn.XLOOKUP(order_details[[#This Row],[ProductID]],products[ProductID],products[CategoryID])</f>
        <v>2</v>
      </c>
      <c r="K438" t="str">
        <f>_xlfn.XLOOKUP(order_details[[#This Row],[CategoryID]],categories[CategoryID],categories[CategoryName])</f>
        <v>Condiments</v>
      </c>
      <c r="L438" t="str">
        <f>_xlfn.XLOOKUP(order_details[[#This Row],[OrderID]],orders[OrderID],orders[month])</f>
        <v>Feb</v>
      </c>
      <c r="M438">
        <f>_xlfn.XLOOKUP(order_details[[#This Row],[OrderID]],orders[OrderID],orders[month number])</f>
        <v>2</v>
      </c>
      <c r="N438">
        <f>_xlfn.XLOOKUP(order_details[[#This Row],[OrderID]],orders[OrderID],orders[year])</f>
        <v>1995</v>
      </c>
      <c r="P438" s="13" t="str">
        <f>_xlfn.XLOOKUP(order_details[[#This Row],[CustomerID]],orders[CustomerID],orders[ShipCity])</f>
        <v>Tsawassen</v>
      </c>
      <c r="Q438" s="13" t="str">
        <f>_xlfn.XLOOKUP(order_details[[#This Row],[CustomerID]],orders[CustomerID],orders[ShipCountry])</f>
        <v>Canada</v>
      </c>
      <c r="R438" s="13">
        <f>order_details[[#This Row],[UnitPrice]]*order_details[[#This Row],[Quantity]]*(1-order_details[[#This Row],[Discount]])</f>
        <v>496</v>
      </c>
    </row>
    <row r="439" spans="1:18" x14ac:dyDescent="0.3">
      <c r="A439">
        <v>10411</v>
      </c>
      <c r="B439">
        <v>59</v>
      </c>
      <c r="C439">
        <v>44</v>
      </c>
      <c r="D439">
        <v>9</v>
      </c>
      <c r="E439">
        <v>0.2</v>
      </c>
      <c r="F439">
        <f>order_details[[#This Row],[UnitPrice]]*order_details[[#This Row],[Quantity]]*(1-order_details[[#This Row],[Discount]])</f>
        <v>316.8</v>
      </c>
      <c r="G439" t="str">
        <f>_xlfn.XLOOKUP(order_details[[#This Row],[OrderID]],orders[OrderID],orders[CustomerID])</f>
        <v>BOTTM</v>
      </c>
      <c r="H439" t="str">
        <f>_xlfn.XLOOKUP(order_details[[#This Row],[CustomerID]],orders[CustomerID],orders[ShipCountry])</f>
        <v>Canada</v>
      </c>
      <c r="I439" t="str">
        <f>_xlfn.XLOOKUP(order_details[[#This Row],[CustomerID]],orders[CustomerID],orders[ShipCity])</f>
        <v>Tsawassen</v>
      </c>
      <c r="J439">
        <f>_xlfn.XLOOKUP(order_details[[#This Row],[ProductID]],products[ProductID],products[CategoryID])</f>
        <v>4</v>
      </c>
      <c r="K439" t="str">
        <f>_xlfn.XLOOKUP(order_details[[#This Row],[CategoryID]],categories[CategoryID],categories[CategoryName])</f>
        <v>Dairy Products</v>
      </c>
      <c r="L439" t="str">
        <f>_xlfn.XLOOKUP(order_details[[#This Row],[OrderID]],orders[OrderID],orders[month])</f>
        <v>Feb</v>
      </c>
      <c r="M439">
        <f>_xlfn.XLOOKUP(order_details[[#This Row],[OrderID]],orders[OrderID],orders[month number])</f>
        <v>2</v>
      </c>
      <c r="N439">
        <f>_xlfn.XLOOKUP(order_details[[#This Row],[OrderID]],orders[OrderID],orders[year])</f>
        <v>1995</v>
      </c>
      <c r="P439" s="14" t="str">
        <f>_xlfn.XLOOKUP(order_details[[#This Row],[CustomerID]],orders[CustomerID],orders[ShipCity])</f>
        <v>Tsawassen</v>
      </c>
      <c r="Q439" s="14" t="str">
        <f>_xlfn.XLOOKUP(order_details[[#This Row],[CustomerID]],orders[CustomerID],orders[ShipCountry])</f>
        <v>Canada</v>
      </c>
      <c r="R439" s="14">
        <f>order_details[[#This Row],[UnitPrice]]*order_details[[#This Row],[Quantity]]*(1-order_details[[#This Row],[Discount]])</f>
        <v>316.8</v>
      </c>
    </row>
    <row r="440" spans="1:18" x14ac:dyDescent="0.3">
      <c r="A440">
        <v>10412</v>
      </c>
      <c r="B440">
        <v>14</v>
      </c>
      <c r="C440">
        <v>18.600000000000001</v>
      </c>
      <c r="D440">
        <v>20</v>
      </c>
      <c r="E440">
        <v>0.1</v>
      </c>
      <c r="F440">
        <f>order_details[[#This Row],[UnitPrice]]*order_details[[#This Row],[Quantity]]*(1-order_details[[#This Row],[Discount]])</f>
        <v>334.8</v>
      </c>
      <c r="G440" t="str">
        <f>_xlfn.XLOOKUP(order_details[[#This Row],[OrderID]],orders[OrderID],orders[CustomerID])</f>
        <v>WARTH</v>
      </c>
      <c r="H440" t="str">
        <f>_xlfn.XLOOKUP(order_details[[#This Row],[CustomerID]],orders[CustomerID],orders[ShipCountry])</f>
        <v>Finland</v>
      </c>
      <c r="I440" t="str">
        <f>_xlfn.XLOOKUP(order_details[[#This Row],[CustomerID]],orders[CustomerID],orders[ShipCity])</f>
        <v>Oulu</v>
      </c>
      <c r="J440">
        <f>_xlfn.XLOOKUP(order_details[[#This Row],[ProductID]],products[ProductID],products[CategoryID])</f>
        <v>7</v>
      </c>
      <c r="K440" t="str">
        <f>_xlfn.XLOOKUP(order_details[[#This Row],[CategoryID]],categories[CategoryID],categories[CategoryName])</f>
        <v>Produce</v>
      </c>
      <c r="L440" t="str">
        <f>_xlfn.XLOOKUP(order_details[[#This Row],[OrderID]],orders[OrderID],orders[month])</f>
        <v>Feb</v>
      </c>
      <c r="M440">
        <f>_xlfn.XLOOKUP(order_details[[#This Row],[OrderID]],orders[OrderID],orders[month number])</f>
        <v>2</v>
      </c>
      <c r="N440">
        <f>_xlfn.XLOOKUP(order_details[[#This Row],[OrderID]],orders[OrderID],orders[year])</f>
        <v>1995</v>
      </c>
      <c r="P440" s="13" t="str">
        <f>_xlfn.XLOOKUP(order_details[[#This Row],[CustomerID]],orders[CustomerID],orders[ShipCity])</f>
        <v>Oulu</v>
      </c>
      <c r="Q440" s="13" t="str">
        <f>_xlfn.XLOOKUP(order_details[[#This Row],[CustomerID]],orders[CustomerID],orders[ShipCountry])</f>
        <v>Finland</v>
      </c>
      <c r="R440" s="13">
        <f>order_details[[#This Row],[UnitPrice]]*order_details[[#This Row],[Quantity]]*(1-order_details[[#This Row],[Discount]])</f>
        <v>334.8</v>
      </c>
    </row>
    <row r="441" spans="1:18" x14ac:dyDescent="0.3">
      <c r="A441">
        <v>10413</v>
      </c>
      <c r="B441">
        <v>1</v>
      </c>
      <c r="C441">
        <v>14.4</v>
      </c>
      <c r="D441">
        <v>24</v>
      </c>
      <c r="E441">
        <v>0</v>
      </c>
      <c r="F441">
        <f>order_details[[#This Row],[UnitPrice]]*order_details[[#This Row],[Quantity]]*(1-order_details[[#This Row],[Discount]])</f>
        <v>345.6</v>
      </c>
      <c r="G441" t="str">
        <f>_xlfn.XLOOKUP(order_details[[#This Row],[OrderID]],orders[OrderID],orders[CustomerID])</f>
        <v>LAMAI</v>
      </c>
      <c r="H441" t="str">
        <f>_xlfn.XLOOKUP(order_details[[#This Row],[CustomerID]],orders[CustomerID],orders[ShipCountry])</f>
        <v>France</v>
      </c>
      <c r="I441" t="str">
        <f>_xlfn.XLOOKUP(order_details[[#This Row],[CustomerID]],orders[CustomerID],orders[ShipCity])</f>
        <v>Toulouse</v>
      </c>
      <c r="J441">
        <f>_xlfn.XLOOKUP(order_details[[#This Row],[ProductID]],products[ProductID],products[CategoryID])</f>
        <v>1</v>
      </c>
      <c r="K441" t="str">
        <f>_xlfn.XLOOKUP(order_details[[#This Row],[CategoryID]],categories[CategoryID],categories[CategoryName])</f>
        <v>Beverages</v>
      </c>
      <c r="L441" t="str">
        <f>_xlfn.XLOOKUP(order_details[[#This Row],[OrderID]],orders[OrderID],orders[month])</f>
        <v>Feb</v>
      </c>
      <c r="M441">
        <f>_xlfn.XLOOKUP(order_details[[#This Row],[OrderID]],orders[OrderID],orders[month number])</f>
        <v>2</v>
      </c>
      <c r="N441">
        <f>_xlfn.XLOOKUP(order_details[[#This Row],[OrderID]],orders[OrderID],orders[year])</f>
        <v>1995</v>
      </c>
      <c r="P441" s="14" t="str">
        <f>_xlfn.XLOOKUP(order_details[[#This Row],[CustomerID]],orders[CustomerID],orders[ShipCity])</f>
        <v>Toulouse</v>
      </c>
      <c r="Q441" s="14" t="str">
        <f>_xlfn.XLOOKUP(order_details[[#This Row],[CustomerID]],orders[CustomerID],orders[ShipCountry])</f>
        <v>France</v>
      </c>
      <c r="R441" s="14">
        <f>order_details[[#This Row],[UnitPrice]]*order_details[[#This Row],[Quantity]]*(1-order_details[[#This Row],[Discount]])</f>
        <v>345.6</v>
      </c>
    </row>
    <row r="442" spans="1:18" x14ac:dyDescent="0.3">
      <c r="A442">
        <v>10413</v>
      </c>
      <c r="B442">
        <v>62</v>
      </c>
      <c r="C442">
        <v>39.4</v>
      </c>
      <c r="D442">
        <v>40</v>
      </c>
      <c r="E442">
        <v>0</v>
      </c>
      <c r="F442">
        <f>order_details[[#This Row],[UnitPrice]]*order_details[[#This Row],[Quantity]]*(1-order_details[[#This Row],[Discount]])</f>
        <v>1576</v>
      </c>
      <c r="G442" t="str">
        <f>_xlfn.XLOOKUP(order_details[[#This Row],[OrderID]],orders[OrderID],orders[CustomerID])</f>
        <v>LAMAI</v>
      </c>
      <c r="H442" t="str">
        <f>_xlfn.XLOOKUP(order_details[[#This Row],[CustomerID]],orders[CustomerID],orders[ShipCountry])</f>
        <v>France</v>
      </c>
      <c r="I442" t="str">
        <f>_xlfn.XLOOKUP(order_details[[#This Row],[CustomerID]],orders[CustomerID],orders[ShipCity])</f>
        <v>Toulouse</v>
      </c>
      <c r="J442">
        <f>_xlfn.XLOOKUP(order_details[[#This Row],[ProductID]],products[ProductID],products[CategoryID])</f>
        <v>3</v>
      </c>
      <c r="K442" t="str">
        <f>_xlfn.XLOOKUP(order_details[[#This Row],[CategoryID]],categories[CategoryID],categories[CategoryName])</f>
        <v>Confections</v>
      </c>
      <c r="L442" t="str">
        <f>_xlfn.XLOOKUP(order_details[[#This Row],[OrderID]],orders[OrderID],orders[month])</f>
        <v>Feb</v>
      </c>
      <c r="M442">
        <f>_xlfn.XLOOKUP(order_details[[#This Row],[OrderID]],orders[OrderID],orders[month number])</f>
        <v>2</v>
      </c>
      <c r="N442">
        <f>_xlfn.XLOOKUP(order_details[[#This Row],[OrderID]],orders[OrderID],orders[year])</f>
        <v>1995</v>
      </c>
      <c r="P442" s="13" t="str">
        <f>_xlfn.XLOOKUP(order_details[[#This Row],[CustomerID]],orders[CustomerID],orders[ShipCity])</f>
        <v>Toulouse</v>
      </c>
      <c r="Q442" s="13" t="str">
        <f>_xlfn.XLOOKUP(order_details[[#This Row],[CustomerID]],orders[CustomerID],orders[ShipCountry])</f>
        <v>France</v>
      </c>
      <c r="R442" s="13">
        <f>order_details[[#This Row],[UnitPrice]]*order_details[[#This Row],[Quantity]]*(1-order_details[[#This Row],[Discount]])</f>
        <v>1576</v>
      </c>
    </row>
    <row r="443" spans="1:18" x14ac:dyDescent="0.3">
      <c r="A443">
        <v>10413</v>
      </c>
      <c r="B443">
        <v>76</v>
      </c>
      <c r="C443">
        <v>14.4</v>
      </c>
      <c r="D443">
        <v>14</v>
      </c>
      <c r="E443">
        <v>0</v>
      </c>
      <c r="F443">
        <f>order_details[[#This Row],[UnitPrice]]*order_details[[#This Row],[Quantity]]*(1-order_details[[#This Row],[Discount]])</f>
        <v>201.6</v>
      </c>
      <c r="G443" t="str">
        <f>_xlfn.XLOOKUP(order_details[[#This Row],[OrderID]],orders[OrderID],orders[CustomerID])</f>
        <v>LAMAI</v>
      </c>
      <c r="H443" t="str">
        <f>_xlfn.XLOOKUP(order_details[[#This Row],[CustomerID]],orders[CustomerID],orders[ShipCountry])</f>
        <v>France</v>
      </c>
      <c r="I443" t="str">
        <f>_xlfn.XLOOKUP(order_details[[#This Row],[CustomerID]],orders[CustomerID],orders[ShipCity])</f>
        <v>Toulouse</v>
      </c>
      <c r="J443">
        <f>_xlfn.XLOOKUP(order_details[[#This Row],[ProductID]],products[ProductID],products[CategoryID])</f>
        <v>1</v>
      </c>
      <c r="K443" t="str">
        <f>_xlfn.XLOOKUP(order_details[[#This Row],[CategoryID]],categories[CategoryID],categories[CategoryName])</f>
        <v>Beverages</v>
      </c>
      <c r="L443" t="str">
        <f>_xlfn.XLOOKUP(order_details[[#This Row],[OrderID]],orders[OrderID],orders[month])</f>
        <v>Feb</v>
      </c>
      <c r="M443">
        <f>_xlfn.XLOOKUP(order_details[[#This Row],[OrderID]],orders[OrderID],orders[month number])</f>
        <v>2</v>
      </c>
      <c r="N443">
        <f>_xlfn.XLOOKUP(order_details[[#This Row],[OrderID]],orders[OrderID],orders[year])</f>
        <v>1995</v>
      </c>
      <c r="P443" s="14" t="str">
        <f>_xlfn.XLOOKUP(order_details[[#This Row],[CustomerID]],orders[CustomerID],orders[ShipCity])</f>
        <v>Toulouse</v>
      </c>
      <c r="Q443" s="14" t="str">
        <f>_xlfn.XLOOKUP(order_details[[#This Row],[CustomerID]],orders[CustomerID],orders[ShipCountry])</f>
        <v>France</v>
      </c>
      <c r="R443" s="14">
        <f>order_details[[#This Row],[UnitPrice]]*order_details[[#This Row],[Quantity]]*(1-order_details[[#This Row],[Discount]])</f>
        <v>201.6</v>
      </c>
    </row>
    <row r="444" spans="1:18" x14ac:dyDescent="0.3">
      <c r="A444">
        <v>10414</v>
      </c>
      <c r="B444">
        <v>19</v>
      </c>
      <c r="C444">
        <v>7.3</v>
      </c>
      <c r="D444">
        <v>18</v>
      </c>
      <c r="E444">
        <v>0.05</v>
      </c>
      <c r="F444">
        <f>order_details[[#This Row],[UnitPrice]]*order_details[[#This Row],[Quantity]]*(1-order_details[[#This Row],[Discount]])</f>
        <v>124.83</v>
      </c>
      <c r="G444" t="str">
        <f>_xlfn.XLOOKUP(order_details[[#This Row],[OrderID]],orders[OrderID],orders[CustomerID])</f>
        <v>FAMIA</v>
      </c>
      <c r="H444" t="str">
        <f>_xlfn.XLOOKUP(order_details[[#This Row],[CustomerID]],orders[CustomerID],orders[ShipCountry])</f>
        <v>Brazil</v>
      </c>
      <c r="I444" t="str">
        <f>_xlfn.XLOOKUP(order_details[[#This Row],[CustomerID]],orders[CustomerID],orders[ShipCity])</f>
        <v>São Paulo</v>
      </c>
      <c r="J444">
        <f>_xlfn.XLOOKUP(order_details[[#This Row],[ProductID]],products[ProductID],products[CategoryID])</f>
        <v>3</v>
      </c>
      <c r="K444" t="str">
        <f>_xlfn.XLOOKUP(order_details[[#This Row],[CategoryID]],categories[CategoryID],categories[CategoryName])</f>
        <v>Confections</v>
      </c>
      <c r="L444" t="str">
        <f>_xlfn.XLOOKUP(order_details[[#This Row],[OrderID]],orders[OrderID],orders[month])</f>
        <v>Feb</v>
      </c>
      <c r="M444">
        <f>_xlfn.XLOOKUP(order_details[[#This Row],[OrderID]],orders[OrderID],orders[month number])</f>
        <v>2</v>
      </c>
      <c r="N444">
        <f>_xlfn.XLOOKUP(order_details[[#This Row],[OrderID]],orders[OrderID],orders[year])</f>
        <v>1995</v>
      </c>
      <c r="P444" s="13" t="str">
        <f>_xlfn.XLOOKUP(order_details[[#This Row],[CustomerID]],orders[CustomerID],orders[ShipCity])</f>
        <v>São Paulo</v>
      </c>
      <c r="Q444" s="13" t="str">
        <f>_xlfn.XLOOKUP(order_details[[#This Row],[CustomerID]],orders[CustomerID],orders[ShipCountry])</f>
        <v>Brazil</v>
      </c>
      <c r="R444" s="13">
        <f>order_details[[#This Row],[UnitPrice]]*order_details[[#This Row],[Quantity]]*(1-order_details[[#This Row],[Discount]])</f>
        <v>124.83</v>
      </c>
    </row>
    <row r="445" spans="1:18" x14ac:dyDescent="0.3">
      <c r="A445">
        <v>10414</v>
      </c>
      <c r="B445">
        <v>33</v>
      </c>
      <c r="C445">
        <v>2</v>
      </c>
      <c r="D445">
        <v>50</v>
      </c>
      <c r="E445">
        <v>0</v>
      </c>
      <c r="F445">
        <f>order_details[[#This Row],[UnitPrice]]*order_details[[#This Row],[Quantity]]*(1-order_details[[#This Row],[Discount]])</f>
        <v>100</v>
      </c>
      <c r="G445" t="str">
        <f>_xlfn.XLOOKUP(order_details[[#This Row],[OrderID]],orders[OrderID],orders[CustomerID])</f>
        <v>FAMIA</v>
      </c>
      <c r="H445" t="str">
        <f>_xlfn.XLOOKUP(order_details[[#This Row],[CustomerID]],orders[CustomerID],orders[ShipCountry])</f>
        <v>Brazil</v>
      </c>
      <c r="I445" t="str">
        <f>_xlfn.XLOOKUP(order_details[[#This Row],[CustomerID]],orders[CustomerID],orders[ShipCity])</f>
        <v>São Paulo</v>
      </c>
      <c r="J445">
        <f>_xlfn.XLOOKUP(order_details[[#This Row],[ProductID]],products[ProductID],products[CategoryID])</f>
        <v>4</v>
      </c>
      <c r="K445" t="str">
        <f>_xlfn.XLOOKUP(order_details[[#This Row],[CategoryID]],categories[CategoryID],categories[CategoryName])</f>
        <v>Dairy Products</v>
      </c>
      <c r="L445" t="str">
        <f>_xlfn.XLOOKUP(order_details[[#This Row],[OrderID]],orders[OrderID],orders[month])</f>
        <v>Feb</v>
      </c>
      <c r="M445">
        <f>_xlfn.XLOOKUP(order_details[[#This Row],[OrderID]],orders[OrderID],orders[month number])</f>
        <v>2</v>
      </c>
      <c r="N445">
        <f>_xlfn.XLOOKUP(order_details[[#This Row],[OrderID]],orders[OrderID],orders[year])</f>
        <v>1995</v>
      </c>
      <c r="P445" s="14" t="str">
        <f>_xlfn.XLOOKUP(order_details[[#This Row],[CustomerID]],orders[CustomerID],orders[ShipCity])</f>
        <v>São Paulo</v>
      </c>
      <c r="Q445" s="14" t="str">
        <f>_xlfn.XLOOKUP(order_details[[#This Row],[CustomerID]],orders[CustomerID],orders[ShipCountry])</f>
        <v>Brazil</v>
      </c>
      <c r="R445" s="14">
        <f>order_details[[#This Row],[UnitPrice]]*order_details[[#This Row],[Quantity]]*(1-order_details[[#This Row],[Discount]])</f>
        <v>100</v>
      </c>
    </row>
    <row r="446" spans="1:18" x14ac:dyDescent="0.3">
      <c r="A446">
        <v>10415</v>
      </c>
      <c r="B446">
        <v>17</v>
      </c>
      <c r="C446">
        <v>31.2</v>
      </c>
      <c r="D446">
        <v>2</v>
      </c>
      <c r="E446">
        <v>0</v>
      </c>
      <c r="F446">
        <f>order_details[[#This Row],[UnitPrice]]*order_details[[#This Row],[Quantity]]*(1-order_details[[#This Row],[Discount]])</f>
        <v>62.4</v>
      </c>
      <c r="G446" t="str">
        <f>_xlfn.XLOOKUP(order_details[[#This Row],[OrderID]],orders[OrderID],orders[CustomerID])</f>
        <v>HUNGC</v>
      </c>
      <c r="H446" t="str">
        <f>_xlfn.XLOOKUP(order_details[[#This Row],[CustomerID]],orders[CustomerID],orders[ShipCountry])</f>
        <v>USA</v>
      </c>
      <c r="I446" t="str">
        <f>_xlfn.XLOOKUP(order_details[[#This Row],[CustomerID]],orders[CustomerID],orders[ShipCity])</f>
        <v>Elgin</v>
      </c>
      <c r="J446">
        <f>_xlfn.XLOOKUP(order_details[[#This Row],[ProductID]],products[ProductID],products[CategoryID])</f>
        <v>6</v>
      </c>
      <c r="K446" t="str">
        <f>_xlfn.XLOOKUP(order_details[[#This Row],[CategoryID]],categories[CategoryID],categories[CategoryName])</f>
        <v>Meat/Poultry</v>
      </c>
      <c r="L446" t="str">
        <f>_xlfn.XLOOKUP(order_details[[#This Row],[OrderID]],orders[OrderID],orders[month])</f>
        <v>Feb</v>
      </c>
      <c r="M446">
        <f>_xlfn.XLOOKUP(order_details[[#This Row],[OrderID]],orders[OrderID],orders[month number])</f>
        <v>2</v>
      </c>
      <c r="N446">
        <f>_xlfn.XLOOKUP(order_details[[#This Row],[OrderID]],orders[OrderID],orders[year])</f>
        <v>1995</v>
      </c>
      <c r="P446" s="13" t="str">
        <f>_xlfn.XLOOKUP(order_details[[#This Row],[CustomerID]],orders[CustomerID],orders[ShipCity])</f>
        <v>Elgin</v>
      </c>
      <c r="Q446" s="13" t="str">
        <f>_xlfn.XLOOKUP(order_details[[#This Row],[CustomerID]],orders[CustomerID],orders[ShipCountry])</f>
        <v>USA</v>
      </c>
      <c r="R446" s="13">
        <f>order_details[[#This Row],[UnitPrice]]*order_details[[#This Row],[Quantity]]*(1-order_details[[#This Row],[Discount]])</f>
        <v>62.4</v>
      </c>
    </row>
    <row r="447" spans="1:18" x14ac:dyDescent="0.3">
      <c r="A447">
        <v>10415</v>
      </c>
      <c r="B447">
        <v>33</v>
      </c>
      <c r="C447">
        <v>2</v>
      </c>
      <c r="D447">
        <v>20</v>
      </c>
      <c r="E447">
        <v>0</v>
      </c>
      <c r="F447">
        <f>order_details[[#This Row],[UnitPrice]]*order_details[[#This Row],[Quantity]]*(1-order_details[[#This Row],[Discount]])</f>
        <v>40</v>
      </c>
      <c r="G447" t="str">
        <f>_xlfn.XLOOKUP(order_details[[#This Row],[OrderID]],orders[OrderID],orders[CustomerID])</f>
        <v>HUNGC</v>
      </c>
      <c r="H447" t="str">
        <f>_xlfn.XLOOKUP(order_details[[#This Row],[CustomerID]],orders[CustomerID],orders[ShipCountry])</f>
        <v>USA</v>
      </c>
      <c r="I447" t="str">
        <f>_xlfn.XLOOKUP(order_details[[#This Row],[CustomerID]],orders[CustomerID],orders[ShipCity])</f>
        <v>Elgin</v>
      </c>
      <c r="J447">
        <f>_xlfn.XLOOKUP(order_details[[#This Row],[ProductID]],products[ProductID],products[CategoryID])</f>
        <v>4</v>
      </c>
      <c r="K447" t="str">
        <f>_xlfn.XLOOKUP(order_details[[#This Row],[CategoryID]],categories[CategoryID],categories[CategoryName])</f>
        <v>Dairy Products</v>
      </c>
      <c r="L447" t="str">
        <f>_xlfn.XLOOKUP(order_details[[#This Row],[OrderID]],orders[OrderID],orders[month])</f>
        <v>Feb</v>
      </c>
      <c r="M447">
        <f>_xlfn.XLOOKUP(order_details[[#This Row],[OrderID]],orders[OrderID],orders[month number])</f>
        <v>2</v>
      </c>
      <c r="N447">
        <f>_xlfn.XLOOKUP(order_details[[#This Row],[OrderID]],orders[OrderID],orders[year])</f>
        <v>1995</v>
      </c>
      <c r="P447" s="14" t="str">
        <f>_xlfn.XLOOKUP(order_details[[#This Row],[CustomerID]],orders[CustomerID],orders[ShipCity])</f>
        <v>Elgin</v>
      </c>
      <c r="Q447" s="14" t="str">
        <f>_xlfn.XLOOKUP(order_details[[#This Row],[CustomerID]],orders[CustomerID],orders[ShipCountry])</f>
        <v>USA</v>
      </c>
      <c r="R447" s="14">
        <f>order_details[[#This Row],[UnitPrice]]*order_details[[#This Row],[Quantity]]*(1-order_details[[#This Row],[Discount]])</f>
        <v>40</v>
      </c>
    </row>
    <row r="448" spans="1:18" x14ac:dyDescent="0.3">
      <c r="A448">
        <v>10416</v>
      </c>
      <c r="B448">
        <v>19</v>
      </c>
      <c r="C448">
        <v>7.3</v>
      </c>
      <c r="D448">
        <v>20</v>
      </c>
      <c r="E448">
        <v>0</v>
      </c>
      <c r="F448">
        <f>order_details[[#This Row],[UnitPrice]]*order_details[[#This Row],[Quantity]]*(1-order_details[[#This Row],[Discount]])</f>
        <v>146</v>
      </c>
      <c r="G448" t="str">
        <f>_xlfn.XLOOKUP(order_details[[#This Row],[OrderID]],orders[OrderID],orders[CustomerID])</f>
        <v>WARTH</v>
      </c>
      <c r="H448" t="str">
        <f>_xlfn.XLOOKUP(order_details[[#This Row],[CustomerID]],orders[CustomerID],orders[ShipCountry])</f>
        <v>Finland</v>
      </c>
      <c r="I448" t="str">
        <f>_xlfn.XLOOKUP(order_details[[#This Row],[CustomerID]],orders[CustomerID],orders[ShipCity])</f>
        <v>Oulu</v>
      </c>
      <c r="J448">
        <f>_xlfn.XLOOKUP(order_details[[#This Row],[ProductID]],products[ProductID],products[CategoryID])</f>
        <v>3</v>
      </c>
      <c r="K448" t="str">
        <f>_xlfn.XLOOKUP(order_details[[#This Row],[CategoryID]],categories[CategoryID],categories[CategoryName])</f>
        <v>Confections</v>
      </c>
      <c r="L448" t="str">
        <f>_xlfn.XLOOKUP(order_details[[#This Row],[OrderID]],orders[OrderID],orders[month])</f>
        <v>Feb</v>
      </c>
      <c r="M448">
        <f>_xlfn.XLOOKUP(order_details[[#This Row],[OrderID]],orders[OrderID],orders[month number])</f>
        <v>2</v>
      </c>
      <c r="N448">
        <f>_xlfn.XLOOKUP(order_details[[#This Row],[OrderID]],orders[OrderID],orders[year])</f>
        <v>1995</v>
      </c>
      <c r="P448" s="13" t="str">
        <f>_xlfn.XLOOKUP(order_details[[#This Row],[CustomerID]],orders[CustomerID],orders[ShipCity])</f>
        <v>Oulu</v>
      </c>
      <c r="Q448" s="13" t="str">
        <f>_xlfn.XLOOKUP(order_details[[#This Row],[CustomerID]],orders[CustomerID],orders[ShipCountry])</f>
        <v>Finland</v>
      </c>
      <c r="R448" s="13">
        <f>order_details[[#This Row],[UnitPrice]]*order_details[[#This Row],[Quantity]]*(1-order_details[[#This Row],[Discount]])</f>
        <v>146</v>
      </c>
    </row>
    <row r="449" spans="1:18" x14ac:dyDescent="0.3">
      <c r="A449">
        <v>10416</v>
      </c>
      <c r="B449">
        <v>53</v>
      </c>
      <c r="C449">
        <v>26.2</v>
      </c>
      <c r="D449">
        <v>10</v>
      </c>
      <c r="E449">
        <v>0</v>
      </c>
      <c r="F449">
        <f>order_details[[#This Row],[UnitPrice]]*order_details[[#This Row],[Quantity]]*(1-order_details[[#This Row],[Discount]])</f>
        <v>262</v>
      </c>
      <c r="G449" t="str">
        <f>_xlfn.XLOOKUP(order_details[[#This Row],[OrderID]],orders[OrderID],orders[CustomerID])</f>
        <v>WARTH</v>
      </c>
      <c r="H449" t="str">
        <f>_xlfn.XLOOKUP(order_details[[#This Row],[CustomerID]],orders[CustomerID],orders[ShipCountry])</f>
        <v>Finland</v>
      </c>
      <c r="I449" t="str">
        <f>_xlfn.XLOOKUP(order_details[[#This Row],[CustomerID]],orders[CustomerID],orders[ShipCity])</f>
        <v>Oulu</v>
      </c>
      <c r="J449">
        <f>_xlfn.XLOOKUP(order_details[[#This Row],[ProductID]],products[ProductID],products[CategoryID])</f>
        <v>6</v>
      </c>
      <c r="K449" t="str">
        <f>_xlfn.XLOOKUP(order_details[[#This Row],[CategoryID]],categories[CategoryID],categories[CategoryName])</f>
        <v>Meat/Poultry</v>
      </c>
      <c r="L449" t="str">
        <f>_xlfn.XLOOKUP(order_details[[#This Row],[OrderID]],orders[OrderID],orders[month])</f>
        <v>Feb</v>
      </c>
      <c r="M449">
        <f>_xlfn.XLOOKUP(order_details[[#This Row],[OrderID]],orders[OrderID],orders[month number])</f>
        <v>2</v>
      </c>
      <c r="N449">
        <f>_xlfn.XLOOKUP(order_details[[#This Row],[OrderID]],orders[OrderID],orders[year])</f>
        <v>1995</v>
      </c>
      <c r="P449" s="14" t="str">
        <f>_xlfn.XLOOKUP(order_details[[#This Row],[CustomerID]],orders[CustomerID],orders[ShipCity])</f>
        <v>Oulu</v>
      </c>
      <c r="Q449" s="14" t="str">
        <f>_xlfn.XLOOKUP(order_details[[#This Row],[CustomerID]],orders[CustomerID],orders[ShipCountry])</f>
        <v>Finland</v>
      </c>
      <c r="R449" s="14">
        <f>order_details[[#This Row],[UnitPrice]]*order_details[[#This Row],[Quantity]]*(1-order_details[[#This Row],[Discount]])</f>
        <v>262</v>
      </c>
    </row>
    <row r="450" spans="1:18" x14ac:dyDescent="0.3">
      <c r="A450">
        <v>10416</v>
      </c>
      <c r="B450">
        <v>57</v>
      </c>
      <c r="C450">
        <v>15.6</v>
      </c>
      <c r="D450">
        <v>20</v>
      </c>
      <c r="E450">
        <v>0</v>
      </c>
      <c r="F450">
        <f>order_details[[#This Row],[UnitPrice]]*order_details[[#This Row],[Quantity]]*(1-order_details[[#This Row],[Discount]])</f>
        <v>312</v>
      </c>
      <c r="G450" t="str">
        <f>_xlfn.XLOOKUP(order_details[[#This Row],[OrderID]],orders[OrderID],orders[CustomerID])</f>
        <v>WARTH</v>
      </c>
      <c r="H450" t="str">
        <f>_xlfn.XLOOKUP(order_details[[#This Row],[CustomerID]],orders[CustomerID],orders[ShipCountry])</f>
        <v>Finland</v>
      </c>
      <c r="I450" t="str">
        <f>_xlfn.XLOOKUP(order_details[[#This Row],[CustomerID]],orders[CustomerID],orders[ShipCity])</f>
        <v>Oulu</v>
      </c>
      <c r="J450">
        <f>_xlfn.XLOOKUP(order_details[[#This Row],[ProductID]],products[ProductID],products[CategoryID])</f>
        <v>5</v>
      </c>
      <c r="K450" t="str">
        <f>_xlfn.XLOOKUP(order_details[[#This Row],[CategoryID]],categories[CategoryID],categories[CategoryName])</f>
        <v>Grains/Cereals</v>
      </c>
      <c r="L450" t="str">
        <f>_xlfn.XLOOKUP(order_details[[#This Row],[OrderID]],orders[OrderID],orders[month])</f>
        <v>Feb</v>
      </c>
      <c r="M450">
        <f>_xlfn.XLOOKUP(order_details[[#This Row],[OrderID]],orders[OrderID],orders[month number])</f>
        <v>2</v>
      </c>
      <c r="N450">
        <f>_xlfn.XLOOKUP(order_details[[#This Row],[OrderID]],orders[OrderID],orders[year])</f>
        <v>1995</v>
      </c>
      <c r="P450" s="13" t="str">
        <f>_xlfn.XLOOKUP(order_details[[#This Row],[CustomerID]],orders[CustomerID],orders[ShipCity])</f>
        <v>Oulu</v>
      </c>
      <c r="Q450" s="13" t="str">
        <f>_xlfn.XLOOKUP(order_details[[#This Row],[CustomerID]],orders[CustomerID],orders[ShipCountry])</f>
        <v>Finland</v>
      </c>
      <c r="R450" s="13">
        <f>order_details[[#This Row],[UnitPrice]]*order_details[[#This Row],[Quantity]]*(1-order_details[[#This Row],[Discount]])</f>
        <v>312</v>
      </c>
    </row>
    <row r="451" spans="1:18" x14ac:dyDescent="0.3">
      <c r="A451">
        <v>10417</v>
      </c>
      <c r="B451">
        <v>38</v>
      </c>
      <c r="C451">
        <v>210.8</v>
      </c>
      <c r="D451">
        <v>50</v>
      </c>
      <c r="E451">
        <v>0</v>
      </c>
      <c r="F451">
        <f>order_details[[#This Row],[UnitPrice]]*order_details[[#This Row],[Quantity]]*(1-order_details[[#This Row],[Discount]])</f>
        <v>10540</v>
      </c>
      <c r="G451" t="str">
        <f>_xlfn.XLOOKUP(order_details[[#This Row],[OrderID]],orders[OrderID],orders[CustomerID])</f>
        <v>SIMOB</v>
      </c>
      <c r="H451" t="str">
        <f>_xlfn.XLOOKUP(order_details[[#This Row],[CustomerID]],orders[CustomerID],orders[ShipCountry])</f>
        <v>Denmark</v>
      </c>
      <c r="I451" t="str">
        <f>_xlfn.XLOOKUP(order_details[[#This Row],[CustomerID]],orders[CustomerID],orders[ShipCity])</f>
        <v>København</v>
      </c>
      <c r="J451">
        <f>_xlfn.XLOOKUP(order_details[[#This Row],[ProductID]],products[ProductID],products[CategoryID])</f>
        <v>1</v>
      </c>
      <c r="K451" t="str">
        <f>_xlfn.XLOOKUP(order_details[[#This Row],[CategoryID]],categories[CategoryID],categories[CategoryName])</f>
        <v>Beverages</v>
      </c>
      <c r="L451" t="str">
        <f>_xlfn.XLOOKUP(order_details[[#This Row],[OrderID]],orders[OrderID],orders[month])</f>
        <v>Feb</v>
      </c>
      <c r="M451">
        <f>_xlfn.XLOOKUP(order_details[[#This Row],[OrderID]],orders[OrderID],orders[month number])</f>
        <v>2</v>
      </c>
      <c r="N451">
        <f>_xlfn.XLOOKUP(order_details[[#This Row],[OrderID]],orders[OrderID],orders[year])</f>
        <v>1995</v>
      </c>
      <c r="P451" s="14" t="str">
        <f>_xlfn.XLOOKUP(order_details[[#This Row],[CustomerID]],orders[CustomerID],orders[ShipCity])</f>
        <v>København</v>
      </c>
      <c r="Q451" s="14" t="str">
        <f>_xlfn.XLOOKUP(order_details[[#This Row],[CustomerID]],orders[CustomerID],orders[ShipCountry])</f>
        <v>Denmark</v>
      </c>
      <c r="R451" s="14">
        <f>order_details[[#This Row],[UnitPrice]]*order_details[[#This Row],[Quantity]]*(1-order_details[[#This Row],[Discount]])</f>
        <v>10540</v>
      </c>
    </row>
    <row r="452" spans="1:18" x14ac:dyDescent="0.3">
      <c r="A452">
        <v>10417</v>
      </c>
      <c r="B452">
        <v>46</v>
      </c>
      <c r="C452">
        <v>9.6</v>
      </c>
      <c r="D452">
        <v>2</v>
      </c>
      <c r="E452">
        <v>0.25</v>
      </c>
      <c r="F452">
        <f>order_details[[#This Row],[UnitPrice]]*order_details[[#This Row],[Quantity]]*(1-order_details[[#This Row],[Discount]])</f>
        <v>14.399999999999999</v>
      </c>
      <c r="G452" t="str">
        <f>_xlfn.XLOOKUP(order_details[[#This Row],[OrderID]],orders[OrderID],orders[CustomerID])</f>
        <v>SIMOB</v>
      </c>
      <c r="H452" t="str">
        <f>_xlfn.XLOOKUP(order_details[[#This Row],[CustomerID]],orders[CustomerID],orders[ShipCountry])</f>
        <v>Denmark</v>
      </c>
      <c r="I452" t="str">
        <f>_xlfn.XLOOKUP(order_details[[#This Row],[CustomerID]],orders[CustomerID],orders[ShipCity])</f>
        <v>København</v>
      </c>
      <c r="J452">
        <f>_xlfn.XLOOKUP(order_details[[#This Row],[ProductID]],products[ProductID],products[CategoryID])</f>
        <v>8</v>
      </c>
      <c r="K452" t="str">
        <f>_xlfn.XLOOKUP(order_details[[#This Row],[CategoryID]],categories[CategoryID],categories[CategoryName])</f>
        <v>Seafood</v>
      </c>
      <c r="L452" t="str">
        <f>_xlfn.XLOOKUP(order_details[[#This Row],[OrderID]],orders[OrderID],orders[month])</f>
        <v>Feb</v>
      </c>
      <c r="M452">
        <f>_xlfn.XLOOKUP(order_details[[#This Row],[OrderID]],orders[OrderID],orders[month number])</f>
        <v>2</v>
      </c>
      <c r="N452">
        <f>_xlfn.XLOOKUP(order_details[[#This Row],[OrderID]],orders[OrderID],orders[year])</f>
        <v>1995</v>
      </c>
      <c r="P452" s="13" t="str">
        <f>_xlfn.XLOOKUP(order_details[[#This Row],[CustomerID]],orders[CustomerID],orders[ShipCity])</f>
        <v>København</v>
      </c>
      <c r="Q452" s="13" t="str">
        <f>_xlfn.XLOOKUP(order_details[[#This Row],[CustomerID]],orders[CustomerID],orders[ShipCountry])</f>
        <v>Denmark</v>
      </c>
      <c r="R452" s="13">
        <f>order_details[[#This Row],[UnitPrice]]*order_details[[#This Row],[Quantity]]*(1-order_details[[#This Row],[Discount]])</f>
        <v>14.399999999999999</v>
      </c>
    </row>
    <row r="453" spans="1:18" x14ac:dyDescent="0.3">
      <c r="A453">
        <v>10417</v>
      </c>
      <c r="B453">
        <v>68</v>
      </c>
      <c r="C453">
        <v>10</v>
      </c>
      <c r="D453">
        <v>36</v>
      </c>
      <c r="E453">
        <v>0.25</v>
      </c>
      <c r="F453">
        <f>order_details[[#This Row],[UnitPrice]]*order_details[[#This Row],[Quantity]]*(1-order_details[[#This Row],[Discount]])</f>
        <v>270</v>
      </c>
      <c r="G453" t="str">
        <f>_xlfn.XLOOKUP(order_details[[#This Row],[OrderID]],orders[OrderID],orders[CustomerID])</f>
        <v>SIMOB</v>
      </c>
      <c r="H453" t="str">
        <f>_xlfn.XLOOKUP(order_details[[#This Row],[CustomerID]],orders[CustomerID],orders[ShipCountry])</f>
        <v>Denmark</v>
      </c>
      <c r="I453" t="str">
        <f>_xlfn.XLOOKUP(order_details[[#This Row],[CustomerID]],orders[CustomerID],orders[ShipCity])</f>
        <v>København</v>
      </c>
      <c r="J453">
        <f>_xlfn.XLOOKUP(order_details[[#This Row],[ProductID]],products[ProductID],products[CategoryID])</f>
        <v>3</v>
      </c>
      <c r="K453" t="str">
        <f>_xlfn.XLOOKUP(order_details[[#This Row],[CategoryID]],categories[CategoryID],categories[CategoryName])</f>
        <v>Confections</v>
      </c>
      <c r="L453" t="str">
        <f>_xlfn.XLOOKUP(order_details[[#This Row],[OrderID]],orders[OrderID],orders[month])</f>
        <v>Feb</v>
      </c>
      <c r="M453">
        <f>_xlfn.XLOOKUP(order_details[[#This Row],[OrderID]],orders[OrderID],orders[month number])</f>
        <v>2</v>
      </c>
      <c r="N453">
        <f>_xlfn.XLOOKUP(order_details[[#This Row],[OrderID]],orders[OrderID],orders[year])</f>
        <v>1995</v>
      </c>
      <c r="P453" s="14" t="str">
        <f>_xlfn.XLOOKUP(order_details[[#This Row],[CustomerID]],orders[CustomerID],orders[ShipCity])</f>
        <v>København</v>
      </c>
      <c r="Q453" s="14" t="str">
        <f>_xlfn.XLOOKUP(order_details[[#This Row],[CustomerID]],orders[CustomerID],orders[ShipCountry])</f>
        <v>Denmark</v>
      </c>
      <c r="R453" s="14">
        <f>order_details[[#This Row],[UnitPrice]]*order_details[[#This Row],[Quantity]]*(1-order_details[[#This Row],[Discount]])</f>
        <v>270</v>
      </c>
    </row>
    <row r="454" spans="1:18" x14ac:dyDescent="0.3">
      <c r="A454">
        <v>10417</v>
      </c>
      <c r="B454">
        <v>77</v>
      </c>
      <c r="C454">
        <v>10.4</v>
      </c>
      <c r="D454">
        <v>35</v>
      </c>
      <c r="E454">
        <v>0</v>
      </c>
      <c r="F454">
        <f>order_details[[#This Row],[UnitPrice]]*order_details[[#This Row],[Quantity]]*(1-order_details[[#This Row],[Discount]])</f>
        <v>364</v>
      </c>
      <c r="G454" t="str">
        <f>_xlfn.XLOOKUP(order_details[[#This Row],[OrderID]],orders[OrderID],orders[CustomerID])</f>
        <v>SIMOB</v>
      </c>
      <c r="H454" t="str">
        <f>_xlfn.XLOOKUP(order_details[[#This Row],[CustomerID]],orders[CustomerID],orders[ShipCountry])</f>
        <v>Denmark</v>
      </c>
      <c r="I454" t="str">
        <f>_xlfn.XLOOKUP(order_details[[#This Row],[CustomerID]],orders[CustomerID],orders[ShipCity])</f>
        <v>København</v>
      </c>
      <c r="J454">
        <f>_xlfn.XLOOKUP(order_details[[#This Row],[ProductID]],products[ProductID],products[CategoryID])</f>
        <v>2</v>
      </c>
      <c r="K454" t="str">
        <f>_xlfn.XLOOKUP(order_details[[#This Row],[CategoryID]],categories[CategoryID],categories[CategoryName])</f>
        <v>Condiments</v>
      </c>
      <c r="L454" t="str">
        <f>_xlfn.XLOOKUP(order_details[[#This Row],[OrderID]],orders[OrderID],orders[month])</f>
        <v>Feb</v>
      </c>
      <c r="M454">
        <f>_xlfn.XLOOKUP(order_details[[#This Row],[OrderID]],orders[OrderID],orders[month number])</f>
        <v>2</v>
      </c>
      <c r="N454">
        <f>_xlfn.XLOOKUP(order_details[[#This Row],[OrderID]],orders[OrderID],orders[year])</f>
        <v>1995</v>
      </c>
      <c r="P454" s="13" t="str">
        <f>_xlfn.XLOOKUP(order_details[[#This Row],[CustomerID]],orders[CustomerID],orders[ShipCity])</f>
        <v>København</v>
      </c>
      <c r="Q454" s="13" t="str">
        <f>_xlfn.XLOOKUP(order_details[[#This Row],[CustomerID]],orders[CustomerID],orders[ShipCountry])</f>
        <v>Denmark</v>
      </c>
      <c r="R454" s="13">
        <f>order_details[[#This Row],[UnitPrice]]*order_details[[#This Row],[Quantity]]*(1-order_details[[#This Row],[Discount]])</f>
        <v>364</v>
      </c>
    </row>
    <row r="455" spans="1:18" x14ac:dyDescent="0.3">
      <c r="A455">
        <v>10418</v>
      </c>
      <c r="B455">
        <v>2</v>
      </c>
      <c r="C455">
        <v>15.2</v>
      </c>
      <c r="D455">
        <v>60</v>
      </c>
      <c r="E455">
        <v>0</v>
      </c>
      <c r="F455">
        <f>order_details[[#This Row],[UnitPrice]]*order_details[[#This Row],[Quantity]]*(1-order_details[[#This Row],[Discount]])</f>
        <v>912</v>
      </c>
      <c r="G455" t="str">
        <f>_xlfn.XLOOKUP(order_details[[#This Row],[OrderID]],orders[OrderID],orders[CustomerID])</f>
        <v>QUICK</v>
      </c>
      <c r="H455" t="str">
        <f>_xlfn.XLOOKUP(order_details[[#This Row],[CustomerID]],orders[CustomerID],orders[ShipCountry])</f>
        <v>Germany</v>
      </c>
      <c r="I455" t="str">
        <f>_xlfn.XLOOKUP(order_details[[#This Row],[CustomerID]],orders[CustomerID],orders[ShipCity])</f>
        <v>Cunewalde</v>
      </c>
      <c r="J455">
        <f>_xlfn.XLOOKUP(order_details[[#This Row],[ProductID]],products[ProductID],products[CategoryID])</f>
        <v>1</v>
      </c>
      <c r="K455" t="str">
        <f>_xlfn.XLOOKUP(order_details[[#This Row],[CategoryID]],categories[CategoryID],categories[CategoryName])</f>
        <v>Beverages</v>
      </c>
      <c r="L455" t="str">
        <f>_xlfn.XLOOKUP(order_details[[#This Row],[OrderID]],orders[OrderID],orders[month])</f>
        <v>Feb</v>
      </c>
      <c r="M455">
        <f>_xlfn.XLOOKUP(order_details[[#This Row],[OrderID]],orders[OrderID],orders[month number])</f>
        <v>2</v>
      </c>
      <c r="N455">
        <f>_xlfn.XLOOKUP(order_details[[#This Row],[OrderID]],orders[OrderID],orders[year])</f>
        <v>1995</v>
      </c>
      <c r="P455" s="14" t="str">
        <f>_xlfn.XLOOKUP(order_details[[#This Row],[CustomerID]],orders[CustomerID],orders[ShipCity])</f>
        <v>Cunewalde</v>
      </c>
      <c r="Q455" s="14" t="str">
        <f>_xlfn.XLOOKUP(order_details[[#This Row],[CustomerID]],orders[CustomerID],orders[ShipCountry])</f>
        <v>Germany</v>
      </c>
      <c r="R455" s="14">
        <f>order_details[[#This Row],[UnitPrice]]*order_details[[#This Row],[Quantity]]*(1-order_details[[#This Row],[Discount]])</f>
        <v>912</v>
      </c>
    </row>
    <row r="456" spans="1:18" x14ac:dyDescent="0.3">
      <c r="A456">
        <v>10418</v>
      </c>
      <c r="B456">
        <v>47</v>
      </c>
      <c r="C456">
        <v>7.6</v>
      </c>
      <c r="D456">
        <v>55</v>
      </c>
      <c r="E456">
        <v>0</v>
      </c>
      <c r="F456">
        <f>order_details[[#This Row],[UnitPrice]]*order_details[[#This Row],[Quantity]]*(1-order_details[[#This Row],[Discount]])</f>
        <v>418</v>
      </c>
      <c r="G456" t="str">
        <f>_xlfn.XLOOKUP(order_details[[#This Row],[OrderID]],orders[OrderID],orders[CustomerID])</f>
        <v>QUICK</v>
      </c>
      <c r="H456" t="str">
        <f>_xlfn.XLOOKUP(order_details[[#This Row],[CustomerID]],orders[CustomerID],orders[ShipCountry])</f>
        <v>Germany</v>
      </c>
      <c r="I456" t="str">
        <f>_xlfn.XLOOKUP(order_details[[#This Row],[CustomerID]],orders[CustomerID],orders[ShipCity])</f>
        <v>Cunewalde</v>
      </c>
      <c r="J456">
        <f>_xlfn.XLOOKUP(order_details[[#This Row],[ProductID]],products[ProductID],products[CategoryID])</f>
        <v>3</v>
      </c>
      <c r="K456" t="str">
        <f>_xlfn.XLOOKUP(order_details[[#This Row],[CategoryID]],categories[CategoryID],categories[CategoryName])</f>
        <v>Confections</v>
      </c>
      <c r="L456" t="str">
        <f>_xlfn.XLOOKUP(order_details[[#This Row],[OrderID]],orders[OrderID],orders[month])</f>
        <v>Feb</v>
      </c>
      <c r="M456">
        <f>_xlfn.XLOOKUP(order_details[[#This Row],[OrderID]],orders[OrderID],orders[month number])</f>
        <v>2</v>
      </c>
      <c r="N456">
        <f>_xlfn.XLOOKUP(order_details[[#This Row],[OrderID]],orders[OrderID],orders[year])</f>
        <v>1995</v>
      </c>
      <c r="P456" s="13" t="str">
        <f>_xlfn.XLOOKUP(order_details[[#This Row],[CustomerID]],orders[CustomerID],orders[ShipCity])</f>
        <v>Cunewalde</v>
      </c>
      <c r="Q456" s="13" t="str">
        <f>_xlfn.XLOOKUP(order_details[[#This Row],[CustomerID]],orders[CustomerID],orders[ShipCountry])</f>
        <v>Germany</v>
      </c>
      <c r="R456" s="13">
        <f>order_details[[#This Row],[UnitPrice]]*order_details[[#This Row],[Quantity]]*(1-order_details[[#This Row],[Discount]])</f>
        <v>418</v>
      </c>
    </row>
    <row r="457" spans="1:18" x14ac:dyDescent="0.3">
      <c r="A457">
        <v>10418</v>
      </c>
      <c r="B457">
        <v>61</v>
      </c>
      <c r="C457">
        <v>22.8</v>
      </c>
      <c r="D457">
        <v>16</v>
      </c>
      <c r="E457">
        <v>0</v>
      </c>
      <c r="F457">
        <f>order_details[[#This Row],[UnitPrice]]*order_details[[#This Row],[Quantity]]*(1-order_details[[#This Row],[Discount]])</f>
        <v>364.8</v>
      </c>
      <c r="G457" t="str">
        <f>_xlfn.XLOOKUP(order_details[[#This Row],[OrderID]],orders[OrderID],orders[CustomerID])</f>
        <v>QUICK</v>
      </c>
      <c r="H457" t="str">
        <f>_xlfn.XLOOKUP(order_details[[#This Row],[CustomerID]],orders[CustomerID],orders[ShipCountry])</f>
        <v>Germany</v>
      </c>
      <c r="I457" t="str">
        <f>_xlfn.XLOOKUP(order_details[[#This Row],[CustomerID]],orders[CustomerID],orders[ShipCity])</f>
        <v>Cunewalde</v>
      </c>
      <c r="J457">
        <f>_xlfn.XLOOKUP(order_details[[#This Row],[ProductID]],products[ProductID],products[CategoryID])</f>
        <v>2</v>
      </c>
      <c r="K457" t="str">
        <f>_xlfn.XLOOKUP(order_details[[#This Row],[CategoryID]],categories[CategoryID],categories[CategoryName])</f>
        <v>Condiments</v>
      </c>
      <c r="L457" t="str">
        <f>_xlfn.XLOOKUP(order_details[[#This Row],[OrderID]],orders[OrderID],orders[month])</f>
        <v>Feb</v>
      </c>
      <c r="M457">
        <f>_xlfn.XLOOKUP(order_details[[#This Row],[OrderID]],orders[OrderID],orders[month number])</f>
        <v>2</v>
      </c>
      <c r="N457">
        <f>_xlfn.XLOOKUP(order_details[[#This Row],[OrderID]],orders[OrderID],orders[year])</f>
        <v>1995</v>
      </c>
      <c r="P457" s="14" t="str">
        <f>_xlfn.XLOOKUP(order_details[[#This Row],[CustomerID]],orders[CustomerID],orders[ShipCity])</f>
        <v>Cunewalde</v>
      </c>
      <c r="Q457" s="14" t="str">
        <f>_xlfn.XLOOKUP(order_details[[#This Row],[CustomerID]],orders[CustomerID],orders[ShipCountry])</f>
        <v>Germany</v>
      </c>
      <c r="R457" s="14">
        <f>order_details[[#This Row],[UnitPrice]]*order_details[[#This Row],[Quantity]]*(1-order_details[[#This Row],[Discount]])</f>
        <v>364.8</v>
      </c>
    </row>
    <row r="458" spans="1:18" x14ac:dyDescent="0.3">
      <c r="A458">
        <v>10418</v>
      </c>
      <c r="B458">
        <v>74</v>
      </c>
      <c r="C458">
        <v>8</v>
      </c>
      <c r="D458">
        <v>15</v>
      </c>
      <c r="E458">
        <v>0</v>
      </c>
      <c r="F458">
        <f>order_details[[#This Row],[UnitPrice]]*order_details[[#This Row],[Quantity]]*(1-order_details[[#This Row],[Discount]])</f>
        <v>120</v>
      </c>
      <c r="G458" t="str">
        <f>_xlfn.XLOOKUP(order_details[[#This Row],[OrderID]],orders[OrderID],orders[CustomerID])</f>
        <v>QUICK</v>
      </c>
      <c r="H458" t="str">
        <f>_xlfn.XLOOKUP(order_details[[#This Row],[CustomerID]],orders[CustomerID],orders[ShipCountry])</f>
        <v>Germany</v>
      </c>
      <c r="I458" t="str">
        <f>_xlfn.XLOOKUP(order_details[[#This Row],[CustomerID]],orders[CustomerID],orders[ShipCity])</f>
        <v>Cunewalde</v>
      </c>
      <c r="J458">
        <f>_xlfn.XLOOKUP(order_details[[#This Row],[ProductID]],products[ProductID],products[CategoryID])</f>
        <v>7</v>
      </c>
      <c r="K458" t="str">
        <f>_xlfn.XLOOKUP(order_details[[#This Row],[CategoryID]],categories[CategoryID],categories[CategoryName])</f>
        <v>Produce</v>
      </c>
      <c r="L458" t="str">
        <f>_xlfn.XLOOKUP(order_details[[#This Row],[OrderID]],orders[OrderID],orders[month])</f>
        <v>Feb</v>
      </c>
      <c r="M458">
        <f>_xlfn.XLOOKUP(order_details[[#This Row],[OrderID]],orders[OrderID],orders[month number])</f>
        <v>2</v>
      </c>
      <c r="N458">
        <f>_xlfn.XLOOKUP(order_details[[#This Row],[OrderID]],orders[OrderID],orders[year])</f>
        <v>1995</v>
      </c>
      <c r="P458" s="13" t="str">
        <f>_xlfn.XLOOKUP(order_details[[#This Row],[CustomerID]],orders[CustomerID],orders[ShipCity])</f>
        <v>Cunewalde</v>
      </c>
      <c r="Q458" s="13" t="str">
        <f>_xlfn.XLOOKUP(order_details[[#This Row],[CustomerID]],orders[CustomerID],orders[ShipCountry])</f>
        <v>Germany</v>
      </c>
      <c r="R458" s="13">
        <f>order_details[[#This Row],[UnitPrice]]*order_details[[#This Row],[Quantity]]*(1-order_details[[#This Row],[Discount]])</f>
        <v>120</v>
      </c>
    </row>
    <row r="459" spans="1:18" x14ac:dyDescent="0.3">
      <c r="A459">
        <v>10419</v>
      </c>
      <c r="B459">
        <v>60</v>
      </c>
      <c r="C459">
        <v>27.2</v>
      </c>
      <c r="D459">
        <v>60</v>
      </c>
      <c r="E459">
        <v>0.05</v>
      </c>
      <c r="F459">
        <f>order_details[[#This Row],[UnitPrice]]*order_details[[#This Row],[Quantity]]*(1-order_details[[#This Row],[Discount]])</f>
        <v>1550.3999999999999</v>
      </c>
      <c r="G459" t="str">
        <f>_xlfn.XLOOKUP(order_details[[#This Row],[OrderID]],orders[OrderID],orders[CustomerID])</f>
        <v>RICSU</v>
      </c>
      <c r="H459" t="str">
        <f>_xlfn.XLOOKUP(order_details[[#This Row],[CustomerID]],orders[CustomerID],orders[ShipCountry])</f>
        <v>Switzerland</v>
      </c>
      <c r="I459" t="str">
        <f>_xlfn.XLOOKUP(order_details[[#This Row],[CustomerID]],orders[CustomerID],orders[ShipCity])</f>
        <v>Genève</v>
      </c>
      <c r="J459">
        <f>_xlfn.XLOOKUP(order_details[[#This Row],[ProductID]],products[ProductID],products[CategoryID])</f>
        <v>4</v>
      </c>
      <c r="K459" t="str">
        <f>_xlfn.XLOOKUP(order_details[[#This Row],[CategoryID]],categories[CategoryID],categories[CategoryName])</f>
        <v>Dairy Products</v>
      </c>
      <c r="L459" t="str">
        <f>_xlfn.XLOOKUP(order_details[[#This Row],[OrderID]],orders[OrderID],orders[month])</f>
        <v>Feb</v>
      </c>
      <c r="M459">
        <f>_xlfn.XLOOKUP(order_details[[#This Row],[OrderID]],orders[OrderID],orders[month number])</f>
        <v>2</v>
      </c>
      <c r="N459">
        <f>_xlfn.XLOOKUP(order_details[[#This Row],[OrderID]],orders[OrderID],orders[year])</f>
        <v>1995</v>
      </c>
      <c r="P459" s="14" t="str">
        <f>_xlfn.XLOOKUP(order_details[[#This Row],[CustomerID]],orders[CustomerID],orders[ShipCity])</f>
        <v>Genève</v>
      </c>
      <c r="Q459" s="14" t="str">
        <f>_xlfn.XLOOKUP(order_details[[#This Row],[CustomerID]],orders[CustomerID],orders[ShipCountry])</f>
        <v>Switzerland</v>
      </c>
      <c r="R459" s="14">
        <f>order_details[[#This Row],[UnitPrice]]*order_details[[#This Row],[Quantity]]*(1-order_details[[#This Row],[Discount]])</f>
        <v>1550.3999999999999</v>
      </c>
    </row>
    <row r="460" spans="1:18" x14ac:dyDescent="0.3">
      <c r="A460">
        <v>10419</v>
      </c>
      <c r="B460">
        <v>69</v>
      </c>
      <c r="C460">
        <v>28.8</v>
      </c>
      <c r="D460">
        <v>20</v>
      </c>
      <c r="E460">
        <v>0.05</v>
      </c>
      <c r="F460">
        <f>order_details[[#This Row],[UnitPrice]]*order_details[[#This Row],[Quantity]]*(1-order_details[[#This Row],[Discount]])</f>
        <v>547.19999999999993</v>
      </c>
      <c r="G460" t="str">
        <f>_xlfn.XLOOKUP(order_details[[#This Row],[OrderID]],orders[OrderID],orders[CustomerID])</f>
        <v>RICSU</v>
      </c>
      <c r="H460" t="str">
        <f>_xlfn.XLOOKUP(order_details[[#This Row],[CustomerID]],orders[CustomerID],orders[ShipCountry])</f>
        <v>Switzerland</v>
      </c>
      <c r="I460" t="str">
        <f>_xlfn.XLOOKUP(order_details[[#This Row],[CustomerID]],orders[CustomerID],orders[ShipCity])</f>
        <v>Genève</v>
      </c>
      <c r="J460">
        <f>_xlfn.XLOOKUP(order_details[[#This Row],[ProductID]],products[ProductID],products[CategoryID])</f>
        <v>4</v>
      </c>
      <c r="K460" t="str">
        <f>_xlfn.XLOOKUP(order_details[[#This Row],[CategoryID]],categories[CategoryID],categories[CategoryName])</f>
        <v>Dairy Products</v>
      </c>
      <c r="L460" t="str">
        <f>_xlfn.XLOOKUP(order_details[[#This Row],[OrderID]],orders[OrderID],orders[month])</f>
        <v>Feb</v>
      </c>
      <c r="M460">
        <f>_xlfn.XLOOKUP(order_details[[#This Row],[OrderID]],orders[OrderID],orders[month number])</f>
        <v>2</v>
      </c>
      <c r="N460">
        <f>_xlfn.XLOOKUP(order_details[[#This Row],[OrderID]],orders[OrderID],orders[year])</f>
        <v>1995</v>
      </c>
      <c r="P460" s="13" t="str">
        <f>_xlfn.XLOOKUP(order_details[[#This Row],[CustomerID]],orders[CustomerID],orders[ShipCity])</f>
        <v>Genève</v>
      </c>
      <c r="Q460" s="13" t="str">
        <f>_xlfn.XLOOKUP(order_details[[#This Row],[CustomerID]],orders[CustomerID],orders[ShipCountry])</f>
        <v>Switzerland</v>
      </c>
      <c r="R460" s="13">
        <f>order_details[[#This Row],[UnitPrice]]*order_details[[#This Row],[Quantity]]*(1-order_details[[#This Row],[Discount]])</f>
        <v>547.19999999999993</v>
      </c>
    </row>
    <row r="461" spans="1:18" x14ac:dyDescent="0.3">
      <c r="A461">
        <v>10420</v>
      </c>
      <c r="B461">
        <v>9</v>
      </c>
      <c r="C461">
        <v>77.599999999999994</v>
      </c>
      <c r="D461">
        <v>20</v>
      </c>
      <c r="E461">
        <v>0.1</v>
      </c>
      <c r="F461">
        <f>order_details[[#This Row],[UnitPrice]]*order_details[[#This Row],[Quantity]]*(1-order_details[[#This Row],[Discount]])</f>
        <v>1396.8</v>
      </c>
      <c r="G461" t="str">
        <f>_xlfn.XLOOKUP(order_details[[#This Row],[OrderID]],orders[OrderID],orders[CustomerID])</f>
        <v>WELLI</v>
      </c>
      <c r="H461" t="str">
        <f>_xlfn.XLOOKUP(order_details[[#This Row],[CustomerID]],orders[CustomerID],orders[ShipCountry])</f>
        <v>Brazil</v>
      </c>
      <c r="I461" t="str">
        <f>_xlfn.XLOOKUP(order_details[[#This Row],[CustomerID]],orders[CustomerID],orders[ShipCity])</f>
        <v>Resende</v>
      </c>
      <c r="J461">
        <f>_xlfn.XLOOKUP(order_details[[#This Row],[ProductID]],products[ProductID],products[CategoryID])</f>
        <v>6</v>
      </c>
      <c r="K461" t="str">
        <f>_xlfn.XLOOKUP(order_details[[#This Row],[CategoryID]],categories[CategoryID],categories[CategoryName])</f>
        <v>Meat/Poultry</v>
      </c>
      <c r="L461" t="str">
        <f>_xlfn.XLOOKUP(order_details[[#This Row],[OrderID]],orders[OrderID],orders[month])</f>
        <v>Feb</v>
      </c>
      <c r="M461">
        <f>_xlfn.XLOOKUP(order_details[[#This Row],[OrderID]],orders[OrderID],orders[month number])</f>
        <v>2</v>
      </c>
      <c r="N461">
        <f>_xlfn.XLOOKUP(order_details[[#This Row],[OrderID]],orders[OrderID],orders[year])</f>
        <v>1995</v>
      </c>
      <c r="P461" s="14" t="str">
        <f>_xlfn.XLOOKUP(order_details[[#This Row],[CustomerID]],orders[CustomerID],orders[ShipCity])</f>
        <v>Resende</v>
      </c>
      <c r="Q461" s="14" t="str">
        <f>_xlfn.XLOOKUP(order_details[[#This Row],[CustomerID]],orders[CustomerID],orders[ShipCountry])</f>
        <v>Brazil</v>
      </c>
      <c r="R461" s="14">
        <f>order_details[[#This Row],[UnitPrice]]*order_details[[#This Row],[Quantity]]*(1-order_details[[#This Row],[Discount]])</f>
        <v>1396.8</v>
      </c>
    </row>
    <row r="462" spans="1:18" x14ac:dyDescent="0.3">
      <c r="A462">
        <v>10420</v>
      </c>
      <c r="B462">
        <v>13</v>
      </c>
      <c r="C462">
        <v>4.8</v>
      </c>
      <c r="D462">
        <v>2</v>
      </c>
      <c r="E462">
        <v>0.1</v>
      </c>
      <c r="F462">
        <f>order_details[[#This Row],[UnitPrice]]*order_details[[#This Row],[Quantity]]*(1-order_details[[#This Row],[Discount]])</f>
        <v>8.64</v>
      </c>
      <c r="G462" t="str">
        <f>_xlfn.XLOOKUP(order_details[[#This Row],[OrderID]],orders[OrderID],orders[CustomerID])</f>
        <v>WELLI</v>
      </c>
      <c r="H462" t="str">
        <f>_xlfn.XLOOKUP(order_details[[#This Row],[CustomerID]],orders[CustomerID],orders[ShipCountry])</f>
        <v>Brazil</v>
      </c>
      <c r="I462" t="str">
        <f>_xlfn.XLOOKUP(order_details[[#This Row],[CustomerID]],orders[CustomerID],orders[ShipCity])</f>
        <v>Resende</v>
      </c>
      <c r="J462">
        <f>_xlfn.XLOOKUP(order_details[[#This Row],[ProductID]],products[ProductID],products[CategoryID])</f>
        <v>8</v>
      </c>
      <c r="K462" t="str">
        <f>_xlfn.XLOOKUP(order_details[[#This Row],[CategoryID]],categories[CategoryID],categories[CategoryName])</f>
        <v>Seafood</v>
      </c>
      <c r="L462" t="str">
        <f>_xlfn.XLOOKUP(order_details[[#This Row],[OrderID]],orders[OrderID],orders[month])</f>
        <v>Feb</v>
      </c>
      <c r="M462">
        <f>_xlfn.XLOOKUP(order_details[[#This Row],[OrderID]],orders[OrderID],orders[month number])</f>
        <v>2</v>
      </c>
      <c r="N462">
        <f>_xlfn.XLOOKUP(order_details[[#This Row],[OrderID]],orders[OrderID],orders[year])</f>
        <v>1995</v>
      </c>
      <c r="P462" s="13" t="str">
        <f>_xlfn.XLOOKUP(order_details[[#This Row],[CustomerID]],orders[CustomerID],orders[ShipCity])</f>
        <v>Resende</v>
      </c>
      <c r="Q462" s="13" t="str">
        <f>_xlfn.XLOOKUP(order_details[[#This Row],[CustomerID]],orders[CustomerID],orders[ShipCountry])</f>
        <v>Brazil</v>
      </c>
      <c r="R462" s="13">
        <f>order_details[[#This Row],[UnitPrice]]*order_details[[#This Row],[Quantity]]*(1-order_details[[#This Row],[Discount]])</f>
        <v>8.64</v>
      </c>
    </row>
    <row r="463" spans="1:18" x14ac:dyDescent="0.3">
      <c r="A463">
        <v>10420</v>
      </c>
      <c r="B463">
        <v>70</v>
      </c>
      <c r="C463">
        <v>12</v>
      </c>
      <c r="D463">
        <v>8</v>
      </c>
      <c r="E463">
        <v>0.1</v>
      </c>
      <c r="F463">
        <f>order_details[[#This Row],[UnitPrice]]*order_details[[#This Row],[Quantity]]*(1-order_details[[#This Row],[Discount]])</f>
        <v>86.4</v>
      </c>
      <c r="G463" t="str">
        <f>_xlfn.XLOOKUP(order_details[[#This Row],[OrderID]],orders[OrderID],orders[CustomerID])</f>
        <v>WELLI</v>
      </c>
      <c r="H463" t="str">
        <f>_xlfn.XLOOKUP(order_details[[#This Row],[CustomerID]],orders[CustomerID],orders[ShipCountry])</f>
        <v>Brazil</v>
      </c>
      <c r="I463" t="str">
        <f>_xlfn.XLOOKUP(order_details[[#This Row],[CustomerID]],orders[CustomerID],orders[ShipCity])</f>
        <v>Resende</v>
      </c>
      <c r="J463">
        <f>_xlfn.XLOOKUP(order_details[[#This Row],[ProductID]],products[ProductID],products[CategoryID])</f>
        <v>1</v>
      </c>
      <c r="K463" t="str">
        <f>_xlfn.XLOOKUP(order_details[[#This Row],[CategoryID]],categories[CategoryID],categories[CategoryName])</f>
        <v>Beverages</v>
      </c>
      <c r="L463" t="str">
        <f>_xlfn.XLOOKUP(order_details[[#This Row],[OrderID]],orders[OrderID],orders[month])</f>
        <v>Feb</v>
      </c>
      <c r="M463">
        <f>_xlfn.XLOOKUP(order_details[[#This Row],[OrderID]],orders[OrderID],orders[month number])</f>
        <v>2</v>
      </c>
      <c r="N463">
        <f>_xlfn.XLOOKUP(order_details[[#This Row],[OrderID]],orders[OrderID],orders[year])</f>
        <v>1995</v>
      </c>
      <c r="P463" s="14" t="str">
        <f>_xlfn.XLOOKUP(order_details[[#This Row],[CustomerID]],orders[CustomerID],orders[ShipCity])</f>
        <v>Resende</v>
      </c>
      <c r="Q463" s="14" t="str">
        <f>_xlfn.XLOOKUP(order_details[[#This Row],[CustomerID]],orders[CustomerID],orders[ShipCountry])</f>
        <v>Brazil</v>
      </c>
      <c r="R463" s="14">
        <f>order_details[[#This Row],[UnitPrice]]*order_details[[#This Row],[Quantity]]*(1-order_details[[#This Row],[Discount]])</f>
        <v>86.4</v>
      </c>
    </row>
    <row r="464" spans="1:18" x14ac:dyDescent="0.3">
      <c r="A464">
        <v>10420</v>
      </c>
      <c r="B464">
        <v>73</v>
      </c>
      <c r="C464">
        <v>12</v>
      </c>
      <c r="D464">
        <v>20</v>
      </c>
      <c r="E464">
        <v>0.1</v>
      </c>
      <c r="F464">
        <f>order_details[[#This Row],[UnitPrice]]*order_details[[#This Row],[Quantity]]*(1-order_details[[#This Row],[Discount]])</f>
        <v>216</v>
      </c>
      <c r="G464" t="str">
        <f>_xlfn.XLOOKUP(order_details[[#This Row],[OrderID]],orders[OrderID],orders[CustomerID])</f>
        <v>WELLI</v>
      </c>
      <c r="H464" t="str">
        <f>_xlfn.XLOOKUP(order_details[[#This Row],[CustomerID]],orders[CustomerID],orders[ShipCountry])</f>
        <v>Brazil</v>
      </c>
      <c r="I464" t="str">
        <f>_xlfn.XLOOKUP(order_details[[#This Row],[CustomerID]],orders[CustomerID],orders[ShipCity])</f>
        <v>Resende</v>
      </c>
      <c r="J464">
        <f>_xlfn.XLOOKUP(order_details[[#This Row],[ProductID]],products[ProductID],products[CategoryID])</f>
        <v>8</v>
      </c>
      <c r="K464" t="str">
        <f>_xlfn.XLOOKUP(order_details[[#This Row],[CategoryID]],categories[CategoryID],categories[CategoryName])</f>
        <v>Seafood</v>
      </c>
      <c r="L464" t="str">
        <f>_xlfn.XLOOKUP(order_details[[#This Row],[OrderID]],orders[OrderID],orders[month])</f>
        <v>Feb</v>
      </c>
      <c r="M464">
        <f>_xlfn.XLOOKUP(order_details[[#This Row],[OrderID]],orders[OrderID],orders[month number])</f>
        <v>2</v>
      </c>
      <c r="N464">
        <f>_xlfn.XLOOKUP(order_details[[#This Row],[OrderID]],orders[OrderID],orders[year])</f>
        <v>1995</v>
      </c>
      <c r="P464" s="13" t="str">
        <f>_xlfn.XLOOKUP(order_details[[#This Row],[CustomerID]],orders[CustomerID],orders[ShipCity])</f>
        <v>Resende</v>
      </c>
      <c r="Q464" s="13" t="str">
        <f>_xlfn.XLOOKUP(order_details[[#This Row],[CustomerID]],orders[CustomerID],orders[ShipCountry])</f>
        <v>Brazil</v>
      </c>
      <c r="R464" s="13">
        <f>order_details[[#This Row],[UnitPrice]]*order_details[[#This Row],[Quantity]]*(1-order_details[[#This Row],[Discount]])</f>
        <v>216</v>
      </c>
    </row>
    <row r="465" spans="1:18" x14ac:dyDescent="0.3">
      <c r="A465">
        <v>10421</v>
      </c>
      <c r="B465">
        <v>19</v>
      </c>
      <c r="C465">
        <v>7.3</v>
      </c>
      <c r="D465">
        <v>4</v>
      </c>
      <c r="E465">
        <v>0.15</v>
      </c>
      <c r="F465">
        <f>order_details[[#This Row],[UnitPrice]]*order_details[[#This Row],[Quantity]]*(1-order_details[[#This Row],[Discount]])</f>
        <v>24.82</v>
      </c>
      <c r="G465" t="str">
        <f>_xlfn.XLOOKUP(order_details[[#This Row],[OrderID]],orders[OrderID],orders[CustomerID])</f>
        <v>QUEDE</v>
      </c>
      <c r="H465" t="str">
        <f>_xlfn.XLOOKUP(order_details[[#This Row],[CustomerID]],orders[CustomerID],orders[ShipCountry])</f>
        <v>Brazil</v>
      </c>
      <c r="I465" t="str">
        <f>_xlfn.XLOOKUP(order_details[[#This Row],[CustomerID]],orders[CustomerID],orders[ShipCity])</f>
        <v>Rio de Janeiro</v>
      </c>
      <c r="J465">
        <f>_xlfn.XLOOKUP(order_details[[#This Row],[ProductID]],products[ProductID],products[CategoryID])</f>
        <v>3</v>
      </c>
      <c r="K465" t="str">
        <f>_xlfn.XLOOKUP(order_details[[#This Row],[CategoryID]],categories[CategoryID],categories[CategoryName])</f>
        <v>Confections</v>
      </c>
      <c r="L465" t="str">
        <f>_xlfn.XLOOKUP(order_details[[#This Row],[OrderID]],orders[OrderID],orders[month])</f>
        <v>Feb</v>
      </c>
      <c r="M465">
        <f>_xlfn.XLOOKUP(order_details[[#This Row],[OrderID]],orders[OrderID],orders[month number])</f>
        <v>2</v>
      </c>
      <c r="N465">
        <f>_xlfn.XLOOKUP(order_details[[#This Row],[OrderID]],orders[OrderID],orders[year])</f>
        <v>1995</v>
      </c>
      <c r="P465" s="14" t="str">
        <f>_xlfn.XLOOKUP(order_details[[#This Row],[CustomerID]],orders[CustomerID],orders[ShipCity])</f>
        <v>Rio de Janeiro</v>
      </c>
      <c r="Q465" s="14" t="str">
        <f>_xlfn.XLOOKUP(order_details[[#This Row],[CustomerID]],orders[CustomerID],orders[ShipCountry])</f>
        <v>Brazil</v>
      </c>
      <c r="R465" s="14">
        <f>order_details[[#This Row],[UnitPrice]]*order_details[[#This Row],[Quantity]]*(1-order_details[[#This Row],[Discount]])</f>
        <v>24.82</v>
      </c>
    </row>
    <row r="466" spans="1:18" x14ac:dyDescent="0.3">
      <c r="A466">
        <v>10421</v>
      </c>
      <c r="B466">
        <v>26</v>
      </c>
      <c r="C466">
        <v>24.9</v>
      </c>
      <c r="D466">
        <v>30</v>
      </c>
      <c r="E466">
        <v>0</v>
      </c>
      <c r="F466">
        <f>order_details[[#This Row],[UnitPrice]]*order_details[[#This Row],[Quantity]]*(1-order_details[[#This Row],[Discount]])</f>
        <v>747</v>
      </c>
      <c r="G466" t="str">
        <f>_xlfn.XLOOKUP(order_details[[#This Row],[OrderID]],orders[OrderID],orders[CustomerID])</f>
        <v>QUEDE</v>
      </c>
      <c r="H466" t="str">
        <f>_xlfn.XLOOKUP(order_details[[#This Row],[CustomerID]],orders[CustomerID],orders[ShipCountry])</f>
        <v>Brazil</v>
      </c>
      <c r="I466" t="str">
        <f>_xlfn.XLOOKUP(order_details[[#This Row],[CustomerID]],orders[CustomerID],orders[ShipCity])</f>
        <v>Rio de Janeiro</v>
      </c>
      <c r="J466">
        <f>_xlfn.XLOOKUP(order_details[[#This Row],[ProductID]],products[ProductID],products[CategoryID])</f>
        <v>3</v>
      </c>
      <c r="K466" t="str">
        <f>_xlfn.XLOOKUP(order_details[[#This Row],[CategoryID]],categories[CategoryID],categories[CategoryName])</f>
        <v>Confections</v>
      </c>
      <c r="L466" t="str">
        <f>_xlfn.XLOOKUP(order_details[[#This Row],[OrderID]],orders[OrderID],orders[month])</f>
        <v>Feb</v>
      </c>
      <c r="M466">
        <f>_xlfn.XLOOKUP(order_details[[#This Row],[OrderID]],orders[OrderID],orders[month number])</f>
        <v>2</v>
      </c>
      <c r="N466">
        <f>_xlfn.XLOOKUP(order_details[[#This Row],[OrderID]],orders[OrderID],orders[year])</f>
        <v>1995</v>
      </c>
      <c r="P466" s="13" t="str">
        <f>_xlfn.XLOOKUP(order_details[[#This Row],[CustomerID]],orders[CustomerID],orders[ShipCity])</f>
        <v>Rio de Janeiro</v>
      </c>
      <c r="Q466" s="13" t="str">
        <f>_xlfn.XLOOKUP(order_details[[#This Row],[CustomerID]],orders[CustomerID],orders[ShipCountry])</f>
        <v>Brazil</v>
      </c>
      <c r="R466" s="13">
        <f>order_details[[#This Row],[UnitPrice]]*order_details[[#This Row],[Quantity]]*(1-order_details[[#This Row],[Discount]])</f>
        <v>747</v>
      </c>
    </row>
    <row r="467" spans="1:18" x14ac:dyDescent="0.3">
      <c r="A467">
        <v>10421</v>
      </c>
      <c r="B467">
        <v>53</v>
      </c>
      <c r="C467">
        <v>26.2</v>
      </c>
      <c r="D467">
        <v>15</v>
      </c>
      <c r="E467">
        <v>0.15</v>
      </c>
      <c r="F467">
        <f>order_details[[#This Row],[UnitPrice]]*order_details[[#This Row],[Quantity]]*(1-order_details[[#This Row],[Discount]])</f>
        <v>334.05</v>
      </c>
      <c r="G467" t="str">
        <f>_xlfn.XLOOKUP(order_details[[#This Row],[OrderID]],orders[OrderID],orders[CustomerID])</f>
        <v>QUEDE</v>
      </c>
      <c r="H467" t="str">
        <f>_xlfn.XLOOKUP(order_details[[#This Row],[CustomerID]],orders[CustomerID],orders[ShipCountry])</f>
        <v>Brazil</v>
      </c>
      <c r="I467" t="str">
        <f>_xlfn.XLOOKUP(order_details[[#This Row],[CustomerID]],orders[CustomerID],orders[ShipCity])</f>
        <v>Rio de Janeiro</v>
      </c>
      <c r="J467">
        <f>_xlfn.XLOOKUP(order_details[[#This Row],[ProductID]],products[ProductID],products[CategoryID])</f>
        <v>6</v>
      </c>
      <c r="K467" t="str">
        <f>_xlfn.XLOOKUP(order_details[[#This Row],[CategoryID]],categories[CategoryID],categories[CategoryName])</f>
        <v>Meat/Poultry</v>
      </c>
      <c r="L467" t="str">
        <f>_xlfn.XLOOKUP(order_details[[#This Row],[OrderID]],orders[OrderID],orders[month])</f>
        <v>Feb</v>
      </c>
      <c r="M467">
        <f>_xlfn.XLOOKUP(order_details[[#This Row],[OrderID]],orders[OrderID],orders[month number])</f>
        <v>2</v>
      </c>
      <c r="N467">
        <f>_xlfn.XLOOKUP(order_details[[#This Row],[OrderID]],orders[OrderID],orders[year])</f>
        <v>1995</v>
      </c>
      <c r="P467" s="14" t="str">
        <f>_xlfn.XLOOKUP(order_details[[#This Row],[CustomerID]],orders[CustomerID],orders[ShipCity])</f>
        <v>Rio de Janeiro</v>
      </c>
      <c r="Q467" s="14" t="str">
        <f>_xlfn.XLOOKUP(order_details[[#This Row],[CustomerID]],orders[CustomerID],orders[ShipCountry])</f>
        <v>Brazil</v>
      </c>
      <c r="R467" s="14">
        <f>order_details[[#This Row],[UnitPrice]]*order_details[[#This Row],[Quantity]]*(1-order_details[[#This Row],[Discount]])</f>
        <v>334.05</v>
      </c>
    </row>
    <row r="468" spans="1:18" x14ac:dyDescent="0.3">
      <c r="A468">
        <v>10421</v>
      </c>
      <c r="B468">
        <v>77</v>
      </c>
      <c r="C468">
        <v>10.4</v>
      </c>
      <c r="D468">
        <v>10</v>
      </c>
      <c r="E468">
        <v>0.15</v>
      </c>
      <c r="F468">
        <f>order_details[[#This Row],[UnitPrice]]*order_details[[#This Row],[Quantity]]*(1-order_details[[#This Row],[Discount]])</f>
        <v>88.399999999999991</v>
      </c>
      <c r="G468" t="str">
        <f>_xlfn.XLOOKUP(order_details[[#This Row],[OrderID]],orders[OrderID],orders[CustomerID])</f>
        <v>QUEDE</v>
      </c>
      <c r="H468" t="str">
        <f>_xlfn.XLOOKUP(order_details[[#This Row],[CustomerID]],orders[CustomerID],orders[ShipCountry])</f>
        <v>Brazil</v>
      </c>
      <c r="I468" t="str">
        <f>_xlfn.XLOOKUP(order_details[[#This Row],[CustomerID]],orders[CustomerID],orders[ShipCity])</f>
        <v>Rio de Janeiro</v>
      </c>
      <c r="J468">
        <f>_xlfn.XLOOKUP(order_details[[#This Row],[ProductID]],products[ProductID],products[CategoryID])</f>
        <v>2</v>
      </c>
      <c r="K468" t="str">
        <f>_xlfn.XLOOKUP(order_details[[#This Row],[CategoryID]],categories[CategoryID],categories[CategoryName])</f>
        <v>Condiments</v>
      </c>
      <c r="L468" t="str">
        <f>_xlfn.XLOOKUP(order_details[[#This Row],[OrderID]],orders[OrderID],orders[month])</f>
        <v>Feb</v>
      </c>
      <c r="M468">
        <f>_xlfn.XLOOKUP(order_details[[#This Row],[OrderID]],orders[OrderID],orders[month number])</f>
        <v>2</v>
      </c>
      <c r="N468">
        <f>_xlfn.XLOOKUP(order_details[[#This Row],[OrderID]],orders[OrderID],orders[year])</f>
        <v>1995</v>
      </c>
      <c r="P468" s="13" t="str">
        <f>_xlfn.XLOOKUP(order_details[[#This Row],[CustomerID]],orders[CustomerID],orders[ShipCity])</f>
        <v>Rio de Janeiro</v>
      </c>
      <c r="Q468" s="13" t="str">
        <f>_xlfn.XLOOKUP(order_details[[#This Row],[CustomerID]],orders[CustomerID],orders[ShipCountry])</f>
        <v>Brazil</v>
      </c>
      <c r="R468" s="13">
        <f>order_details[[#This Row],[UnitPrice]]*order_details[[#This Row],[Quantity]]*(1-order_details[[#This Row],[Discount]])</f>
        <v>88.399999999999991</v>
      </c>
    </row>
    <row r="469" spans="1:18" x14ac:dyDescent="0.3">
      <c r="A469">
        <v>10422</v>
      </c>
      <c r="B469">
        <v>26</v>
      </c>
      <c r="C469">
        <v>24.9</v>
      </c>
      <c r="D469">
        <v>2</v>
      </c>
      <c r="E469">
        <v>0</v>
      </c>
      <c r="F469">
        <f>order_details[[#This Row],[UnitPrice]]*order_details[[#This Row],[Quantity]]*(1-order_details[[#This Row],[Discount]])</f>
        <v>49.8</v>
      </c>
      <c r="G469" t="str">
        <f>_xlfn.XLOOKUP(order_details[[#This Row],[OrderID]],orders[OrderID],orders[CustomerID])</f>
        <v>FRANS</v>
      </c>
      <c r="H469" t="str">
        <f>_xlfn.XLOOKUP(order_details[[#This Row],[CustomerID]],orders[CustomerID],orders[ShipCountry])</f>
        <v>Italy</v>
      </c>
      <c r="I469" t="str">
        <f>_xlfn.XLOOKUP(order_details[[#This Row],[CustomerID]],orders[CustomerID],orders[ShipCity])</f>
        <v>Torino</v>
      </c>
      <c r="J469">
        <f>_xlfn.XLOOKUP(order_details[[#This Row],[ProductID]],products[ProductID],products[CategoryID])</f>
        <v>3</v>
      </c>
      <c r="K469" t="str">
        <f>_xlfn.XLOOKUP(order_details[[#This Row],[CategoryID]],categories[CategoryID],categories[CategoryName])</f>
        <v>Confections</v>
      </c>
      <c r="L469" t="str">
        <f>_xlfn.XLOOKUP(order_details[[#This Row],[OrderID]],orders[OrderID],orders[month])</f>
        <v>Feb</v>
      </c>
      <c r="M469">
        <f>_xlfn.XLOOKUP(order_details[[#This Row],[OrderID]],orders[OrderID],orders[month number])</f>
        <v>2</v>
      </c>
      <c r="N469">
        <f>_xlfn.XLOOKUP(order_details[[#This Row],[OrderID]],orders[OrderID],orders[year])</f>
        <v>1995</v>
      </c>
      <c r="P469" s="14" t="str">
        <f>_xlfn.XLOOKUP(order_details[[#This Row],[CustomerID]],orders[CustomerID],orders[ShipCity])</f>
        <v>Torino</v>
      </c>
      <c r="Q469" s="14" t="str">
        <f>_xlfn.XLOOKUP(order_details[[#This Row],[CustomerID]],orders[CustomerID],orders[ShipCountry])</f>
        <v>Italy</v>
      </c>
      <c r="R469" s="14">
        <f>order_details[[#This Row],[UnitPrice]]*order_details[[#This Row],[Quantity]]*(1-order_details[[#This Row],[Discount]])</f>
        <v>49.8</v>
      </c>
    </row>
    <row r="470" spans="1:18" x14ac:dyDescent="0.3">
      <c r="A470">
        <v>10423</v>
      </c>
      <c r="B470">
        <v>31</v>
      </c>
      <c r="C470">
        <v>10</v>
      </c>
      <c r="D470">
        <v>14</v>
      </c>
      <c r="E470">
        <v>0</v>
      </c>
      <c r="F470">
        <f>order_details[[#This Row],[UnitPrice]]*order_details[[#This Row],[Quantity]]*(1-order_details[[#This Row],[Discount]])</f>
        <v>140</v>
      </c>
      <c r="G470" t="str">
        <f>_xlfn.XLOOKUP(order_details[[#This Row],[OrderID]],orders[OrderID],orders[CustomerID])</f>
        <v>GOURL</v>
      </c>
      <c r="H470" t="str">
        <f>_xlfn.XLOOKUP(order_details[[#This Row],[CustomerID]],orders[CustomerID],orders[ShipCountry])</f>
        <v>Brazil</v>
      </c>
      <c r="I470" t="str">
        <f>_xlfn.XLOOKUP(order_details[[#This Row],[CustomerID]],orders[CustomerID],orders[ShipCity])</f>
        <v>Campinas</v>
      </c>
      <c r="J470">
        <f>_xlfn.XLOOKUP(order_details[[#This Row],[ProductID]],products[ProductID],products[CategoryID])</f>
        <v>4</v>
      </c>
      <c r="K470" t="str">
        <f>_xlfn.XLOOKUP(order_details[[#This Row],[CategoryID]],categories[CategoryID],categories[CategoryName])</f>
        <v>Dairy Products</v>
      </c>
      <c r="L470" t="str">
        <f>_xlfn.XLOOKUP(order_details[[#This Row],[OrderID]],orders[OrderID],orders[month])</f>
        <v>Feb</v>
      </c>
      <c r="M470">
        <f>_xlfn.XLOOKUP(order_details[[#This Row],[OrderID]],orders[OrderID],orders[month number])</f>
        <v>2</v>
      </c>
      <c r="N470">
        <f>_xlfn.XLOOKUP(order_details[[#This Row],[OrderID]],orders[OrderID],orders[year])</f>
        <v>1995</v>
      </c>
      <c r="P470" s="13" t="str">
        <f>_xlfn.XLOOKUP(order_details[[#This Row],[CustomerID]],orders[CustomerID],orders[ShipCity])</f>
        <v>Campinas</v>
      </c>
      <c r="Q470" s="13" t="str">
        <f>_xlfn.XLOOKUP(order_details[[#This Row],[CustomerID]],orders[CustomerID],orders[ShipCountry])</f>
        <v>Brazil</v>
      </c>
      <c r="R470" s="13">
        <f>order_details[[#This Row],[UnitPrice]]*order_details[[#This Row],[Quantity]]*(1-order_details[[#This Row],[Discount]])</f>
        <v>140</v>
      </c>
    </row>
    <row r="471" spans="1:18" x14ac:dyDescent="0.3">
      <c r="A471">
        <v>10423</v>
      </c>
      <c r="B471">
        <v>59</v>
      </c>
      <c r="C471">
        <v>44</v>
      </c>
      <c r="D471">
        <v>20</v>
      </c>
      <c r="E471">
        <v>0</v>
      </c>
      <c r="F471">
        <f>order_details[[#This Row],[UnitPrice]]*order_details[[#This Row],[Quantity]]*(1-order_details[[#This Row],[Discount]])</f>
        <v>880</v>
      </c>
      <c r="G471" t="str">
        <f>_xlfn.XLOOKUP(order_details[[#This Row],[OrderID]],orders[OrderID],orders[CustomerID])</f>
        <v>GOURL</v>
      </c>
      <c r="H471" t="str">
        <f>_xlfn.XLOOKUP(order_details[[#This Row],[CustomerID]],orders[CustomerID],orders[ShipCountry])</f>
        <v>Brazil</v>
      </c>
      <c r="I471" t="str">
        <f>_xlfn.XLOOKUP(order_details[[#This Row],[CustomerID]],orders[CustomerID],orders[ShipCity])</f>
        <v>Campinas</v>
      </c>
      <c r="J471">
        <f>_xlfn.XLOOKUP(order_details[[#This Row],[ProductID]],products[ProductID],products[CategoryID])</f>
        <v>4</v>
      </c>
      <c r="K471" t="str">
        <f>_xlfn.XLOOKUP(order_details[[#This Row],[CategoryID]],categories[CategoryID],categories[CategoryName])</f>
        <v>Dairy Products</v>
      </c>
      <c r="L471" t="str">
        <f>_xlfn.XLOOKUP(order_details[[#This Row],[OrderID]],orders[OrderID],orders[month])</f>
        <v>Feb</v>
      </c>
      <c r="M471">
        <f>_xlfn.XLOOKUP(order_details[[#This Row],[OrderID]],orders[OrderID],orders[month number])</f>
        <v>2</v>
      </c>
      <c r="N471">
        <f>_xlfn.XLOOKUP(order_details[[#This Row],[OrderID]],orders[OrderID],orders[year])</f>
        <v>1995</v>
      </c>
      <c r="P471" s="14" t="str">
        <f>_xlfn.XLOOKUP(order_details[[#This Row],[CustomerID]],orders[CustomerID],orders[ShipCity])</f>
        <v>Campinas</v>
      </c>
      <c r="Q471" s="14" t="str">
        <f>_xlfn.XLOOKUP(order_details[[#This Row],[CustomerID]],orders[CustomerID],orders[ShipCountry])</f>
        <v>Brazil</v>
      </c>
      <c r="R471" s="14">
        <f>order_details[[#This Row],[UnitPrice]]*order_details[[#This Row],[Quantity]]*(1-order_details[[#This Row],[Discount]])</f>
        <v>880</v>
      </c>
    </row>
    <row r="472" spans="1:18" x14ac:dyDescent="0.3">
      <c r="A472">
        <v>10424</v>
      </c>
      <c r="B472">
        <v>35</v>
      </c>
      <c r="C472">
        <v>14.4</v>
      </c>
      <c r="D472">
        <v>60</v>
      </c>
      <c r="E472">
        <v>0.2</v>
      </c>
      <c r="F472">
        <f>order_details[[#This Row],[UnitPrice]]*order_details[[#This Row],[Quantity]]*(1-order_details[[#This Row],[Discount]])</f>
        <v>691.2</v>
      </c>
      <c r="G472" t="str">
        <f>_xlfn.XLOOKUP(order_details[[#This Row],[OrderID]],orders[OrderID],orders[CustomerID])</f>
        <v>MEREP</v>
      </c>
      <c r="H472" t="str">
        <f>_xlfn.XLOOKUP(order_details[[#This Row],[CustomerID]],orders[CustomerID],orders[ShipCountry])</f>
        <v>Canada</v>
      </c>
      <c r="I472" t="str">
        <f>_xlfn.XLOOKUP(order_details[[#This Row],[CustomerID]],orders[CustomerID],orders[ShipCity])</f>
        <v>Montréal</v>
      </c>
      <c r="J472">
        <f>_xlfn.XLOOKUP(order_details[[#This Row],[ProductID]],products[ProductID],products[CategoryID])</f>
        <v>1</v>
      </c>
      <c r="K472" t="str">
        <f>_xlfn.XLOOKUP(order_details[[#This Row],[CategoryID]],categories[CategoryID],categories[CategoryName])</f>
        <v>Beverages</v>
      </c>
      <c r="L472" t="str">
        <f>_xlfn.XLOOKUP(order_details[[#This Row],[OrderID]],orders[OrderID],orders[month])</f>
        <v>Feb</v>
      </c>
      <c r="M472">
        <f>_xlfn.XLOOKUP(order_details[[#This Row],[OrderID]],orders[OrderID],orders[month number])</f>
        <v>2</v>
      </c>
      <c r="N472">
        <f>_xlfn.XLOOKUP(order_details[[#This Row],[OrderID]],orders[OrderID],orders[year])</f>
        <v>1995</v>
      </c>
      <c r="P472" s="13" t="str">
        <f>_xlfn.XLOOKUP(order_details[[#This Row],[CustomerID]],orders[CustomerID],orders[ShipCity])</f>
        <v>Montréal</v>
      </c>
      <c r="Q472" s="13" t="str">
        <f>_xlfn.XLOOKUP(order_details[[#This Row],[CustomerID]],orders[CustomerID],orders[ShipCountry])</f>
        <v>Canada</v>
      </c>
      <c r="R472" s="13">
        <f>order_details[[#This Row],[UnitPrice]]*order_details[[#This Row],[Quantity]]*(1-order_details[[#This Row],[Discount]])</f>
        <v>691.2</v>
      </c>
    </row>
    <row r="473" spans="1:18" x14ac:dyDescent="0.3">
      <c r="A473">
        <v>10424</v>
      </c>
      <c r="B473">
        <v>38</v>
      </c>
      <c r="C473">
        <v>210.8</v>
      </c>
      <c r="D473">
        <v>49</v>
      </c>
      <c r="E473">
        <v>0.2</v>
      </c>
      <c r="F473">
        <f>order_details[[#This Row],[UnitPrice]]*order_details[[#This Row],[Quantity]]*(1-order_details[[#This Row],[Discount]])</f>
        <v>8263.36</v>
      </c>
      <c r="G473" t="str">
        <f>_xlfn.XLOOKUP(order_details[[#This Row],[OrderID]],orders[OrderID],orders[CustomerID])</f>
        <v>MEREP</v>
      </c>
      <c r="H473" t="str">
        <f>_xlfn.XLOOKUP(order_details[[#This Row],[CustomerID]],orders[CustomerID],orders[ShipCountry])</f>
        <v>Canada</v>
      </c>
      <c r="I473" t="str">
        <f>_xlfn.XLOOKUP(order_details[[#This Row],[CustomerID]],orders[CustomerID],orders[ShipCity])</f>
        <v>Montréal</v>
      </c>
      <c r="J473">
        <f>_xlfn.XLOOKUP(order_details[[#This Row],[ProductID]],products[ProductID],products[CategoryID])</f>
        <v>1</v>
      </c>
      <c r="K473" t="str">
        <f>_xlfn.XLOOKUP(order_details[[#This Row],[CategoryID]],categories[CategoryID],categories[CategoryName])</f>
        <v>Beverages</v>
      </c>
      <c r="L473" t="str">
        <f>_xlfn.XLOOKUP(order_details[[#This Row],[OrderID]],orders[OrderID],orders[month])</f>
        <v>Feb</v>
      </c>
      <c r="M473">
        <f>_xlfn.XLOOKUP(order_details[[#This Row],[OrderID]],orders[OrderID],orders[month number])</f>
        <v>2</v>
      </c>
      <c r="N473">
        <f>_xlfn.XLOOKUP(order_details[[#This Row],[OrderID]],orders[OrderID],orders[year])</f>
        <v>1995</v>
      </c>
      <c r="P473" s="14" t="str">
        <f>_xlfn.XLOOKUP(order_details[[#This Row],[CustomerID]],orders[CustomerID],orders[ShipCity])</f>
        <v>Montréal</v>
      </c>
      <c r="Q473" s="14" t="str">
        <f>_xlfn.XLOOKUP(order_details[[#This Row],[CustomerID]],orders[CustomerID],orders[ShipCountry])</f>
        <v>Canada</v>
      </c>
      <c r="R473" s="14">
        <f>order_details[[#This Row],[UnitPrice]]*order_details[[#This Row],[Quantity]]*(1-order_details[[#This Row],[Discount]])</f>
        <v>8263.36</v>
      </c>
    </row>
    <row r="474" spans="1:18" x14ac:dyDescent="0.3">
      <c r="A474">
        <v>10424</v>
      </c>
      <c r="B474">
        <v>68</v>
      </c>
      <c r="C474">
        <v>10</v>
      </c>
      <c r="D474">
        <v>30</v>
      </c>
      <c r="E474">
        <v>0.2</v>
      </c>
      <c r="F474">
        <f>order_details[[#This Row],[UnitPrice]]*order_details[[#This Row],[Quantity]]*(1-order_details[[#This Row],[Discount]])</f>
        <v>240</v>
      </c>
      <c r="G474" t="str">
        <f>_xlfn.XLOOKUP(order_details[[#This Row],[OrderID]],orders[OrderID],orders[CustomerID])</f>
        <v>MEREP</v>
      </c>
      <c r="H474" t="str">
        <f>_xlfn.XLOOKUP(order_details[[#This Row],[CustomerID]],orders[CustomerID],orders[ShipCountry])</f>
        <v>Canada</v>
      </c>
      <c r="I474" t="str">
        <f>_xlfn.XLOOKUP(order_details[[#This Row],[CustomerID]],orders[CustomerID],orders[ShipCity])</f>
        <v>Montréal</v>
      </c>
      <c r="J474">
        <f>_xlfn.XLOOKUP(order_details[[#This Row],[ProductID]],products[ProductID],products[CategoryID])</f>
        <v>3</v>
      </c>
      <c r="K474" t="str">
        <f>_xlfn.XLOOKUP(order_details[[#This Row],[CategoryID]],categories[CategoryID],categories[CategoryName])</f>
        <v>Confections</v>
      </c>
      <c r="L474" t="str">
        <f>_xlfn.XLOOKUP(order_details[[#This Row],[OrderID]],orders[OrderID],orders[month])</f>
        <v>Feb</v>
      </c>
      <c r="M474">
        <f>_xlfn.XLOOKUP(order_details[[#This Row],[OrderID]],orders[OrderID],orders[month number])</f>
        <v>2</v>
      </c>
      <c r="N474">
        <f>_xlfn.XLOOKUP(order_details[[#This Row],[OrderID]],orders[OrderID],orders[year])</f>
        <v>1995</v>
      </c>
      <c r="P474" s="13" t="str">
        <f>_xlfn.XLOOKUP(order_details[[#This Row],[CustomerID]],orders[CustomerID],orders[ShipCity])</f>
        <v>Montréal</v>
      </c>
      <c r="Q474" s="13" t="str">
        <f>_xlfn.XLOOKUP(order_details[[#This Row],[CustomerID]],orders[CustomerID],orders[ShipCountry])</f>
        <v>Canada</v>
      </c>
      <c r="R474" s="13">
        <f>order_details[[#This Row],[UnitPrice]]*order_details[[#This Row],[Quantity]]*(1-order_details[[#This Row],[Discount]])</f>
        <v>240</v>
      </c>
    </row>
    <row r="475" spans="1:18" x14ac:dyDescent="0.3">
      <c r="A475">
        <v>10425</v>
      </c>
      <c r="B475">
        <v>55</v>
      </c>
      <c r="C475">
        <v>19.2</v>
      </c>
      <c r="D475">
        <v>10</v>
      </c>
      <c r="E475">
        <v>0.25</v>
      </c>
      <c r="F475">
        <f>order_details[[#This Row],[UnitPrice]]*order_details[[#This Row],[Quantity]]*(1-order_details[[#This Row],[Discount]])</f>
        <v>144</v>
      </c>
      <c r="G475" t="str">
        <f>_xlfn.XLOOKUP(order_details[[#This Row],[OrderID]],orders[OrderID],orders[CustomerID])</f>
        <v>LAMAI</v>
      </c>
      <c r="H475" t="str">
        <f>_xlfn.XLOOKUP(order_details[[#This Row],[CustomerID]],orders[CustomerID],orders[ShipCountry])</f>
        <v>France</v>
      </c>
      <c r="I475" t="str">
        <f>_xlfn.XLOOKUP(order_details[[#This Row],[CustomerID]],orders[CustomerID],orders[ShipCity])</f>
        <v>Toulouse</v>
      </c>
      <c r="J475">
        <f>_xlfn.XLOOKUP(order_details[[#This Row],[ProductID]],products[ProductID],products[CategoryID])</f>
        <v>6</v>
      </c>
      <c r="K475" t="str">
        <f>_xlfn.XLOOKUP(order_details[[#This Row],[CategoryID]],categories[CategoryID],categories[CategoryName])</f>
        <v>Meat/Poultry</v>
      </c>
      <c r="L475" t="str">
        <f>_xlfn.XLOOKUP(order_details[[#This Row],[OrderID]],orders[OrderID],orders[month])</f>
        <v>Feb</v>
      </c>
      <c r="M475">
        <f>_xlfn.XLOOKUP(order_details[[#This Row],[OrderID]],orders[OrderID],orders[month number])</f>
        <v>2</v>
      </c>
      <c r="N475">
        <f>_xlfn.XLOOKUP(order_details[[#This Row],[OrderID]],orders[OrderID],orders[year])</f>
        <v>1995</v>
      </c>
      <c r="P475" s="14" t="str">
        <f>_xlfn.XLOOKUP(order_details[[#This Row],[CustomerID]],orders[CustomerID],orders[ShipCity])</f>
        <v>Toulouse</v>
      </c>
      <c r="Q475" s="14" t="str">
        <f>_xlfn.XLOOKUP(order_details[[#This Row],[CustomerID]],orders[CustomerID],orders[ShipCountry])</f>
        <v>France</v>
      </c>
      <c r="R475" s="14">
        <f>order_details[[#This Row],[UnitPrice]]*order_details[[#This Row],[Quantity]]*(1-order_details[[#This Row],[Discount]])</f>
        <v>144</v>
      </c>
    </row>
    <row r="476" spans="1:18" x14ac:dyDescent="0.3">
      <c r="A476">
        <v>10425</v>
      </c>
      <c r="B476">
        <v>76</v>
      </c>
      <c r="C476">
        <v>14.4</v>
      </c>
      <c r="D476">
        <v>20</v>
      </c>
      <c r="E476">
        <v>0.25</v>
      </c>
      <c r="F476">
        <f>order_details[[#This Row],[UnitPrice]]*order_details[[#This Row],[Quantity]]*(1-order_details[[#This Row],[Discount]])</f>
        <v>216</v>
      </c>
      <c r="G476" t="str">
        <f>_xlfn.XLOOKUP(order_details[[#This Row],[OrderID]],orders[OrderID],orders[CustomerID])</f>
        <v>LAMAI</v>
      </c>
      <c r="H476" t="str">
        <f>_xlfn.XLOOKUP(order_details[[#This Row],[CustomerID]],orders[CustomerID],orders[ShipCountry])</f>
        <v>France</v>
      </c>
      <c r="I476" t="str">
        <f>_xlfn.XLOOKUP(order_details[[#This Row],[CustomerID]],orders[CustomerID],orders[ShipCity])</f>
        <v>Toulouse</v>
      </c>
      <c r="J476">
        <f>_xlfn.XLOOKUP(order_details[[#This Row],[ProductID]],products[ProductID],products[CategoryID])</f>
        <v>1</v>
      </c>
      <c r="K476" t="str">
        <f>_xlfn.XLOOKUP(order_details[[#This Row],[CategoryID]],categories[CategoryID],categories[CategoryName])</f>
        <v>Beverages</v>
      </c>
      <c r="L476" t="str">
        <f>_xlfn.XLOOKUP(order_details[[#This Row],[OrderID]],orders[OrderID],orders[month])</f>
        <v>Feb</v>
      </c>
      <c r="M476">
        <f>_xlfn.XLOOKUP(order_details[[#This Row],[OrderID]],orders[OrderID],orders[month number])</f>
        <v>2</v>
      </c>
      <c r="N476">
        <f>_xlfn.XLOOKUP(order_details[[#This Row],[OrderID]],orders[OrderID],orders[year])</f>
        <v>1995</v>
      </c>
      <c r="P476" s="13" t="str">
        <f>_xlfn.XLOOKUP(order_details[[#This Row],[CustomerID]],orders[CustomerID],orders[ShipCity])</f>
        <v>Toulouse</v>
      </c>
      <c r="Q476" s="13" t="str">
        <f>_xlfn.XLOOKUP(order_details[[#This Row],[CustomerID]],orders[CustomerID],orders[ShipCountry])</f>
        <v>France</v>
      </c>
      <c r="R476" s="13">
        <f>order_details[[#This Row],[UnitPrice]]*order_details[[#This Row],[Quantity]]*(1-order_details[[#This Row],[Discount]])</f>
        <v>216</v>
      </c>
    </row>
    <row r="477" spans="1:18" x14ac:dyDescent="0.3">
      <c r="A477">
        <v>10426</v>
      </c>
      <c r="B477">
        <v>56</v>
      </c>
      <c r="C477">
        <v>30.4</v>
      </c>
      <c r="D477">
        <v>5</v>
      </c>
      <c r="E477">
        <v>0</v>
      </c>
      <c r="F477">
        <f>order_details[[#This Row],[UnitPrice]]*order_details[[#This Row],[Quantity]]*(1-order_details[[#This Row],[Discount]])</f>
        <v>152</v>
      </c>
      <c r="G477" t="str">
        <f>_xlfn.XLOOKUP(order_details[[#This Row],[OrderID]],orders[OrderID],orders[CustomerID])</f>
        <v>GALED</v>
      </c>
      <c r="H477" t="str">
        <f>_xlfn.XLOOKUP(order_details[[#This Row],[CustomerID]],orders[CustomerID],orders[ShipCountry])</f>
        <v>Spain</v>
      </c>
      <c r="I477" t="str">
        <f>_xlfn.XLOOKUP(order_details[[#This Row],[CustomerID]],orders[CustomerID],orders[ShipCity])</f>
        <v>Barcelona</v>
      </c>
      <c r="J477">
        <f>_xlfn.XLOOKUP(order_details[[#This Row],[ProductID]],products[ProductID],products[CategoryID])</f>
        <v>5</v>
      </c>
      <c r="K477" t="str">
        <f>_xlfn.XLOOKUP(order_details[[#This Row],[CategoryID]],categories[CategoryID],categories[CategoryName])</f>
        <v>Grains/Cereals</v>
      </c>
      <c r="L477" t="str">
        <f>_xlfn.XLOOKUP(order_details[[#This Row],[OrderID]],orders[OrderID],orders[month])</f>
        <v>Feb</v>
      </c>
      <c r="M477">
        <f>_xlfn.XLOOKUP(order_details[[#This Row],[OrderID]],orders[OrderID],orders[month number])</f>
        <v>2</v>
      </c>
      <c r="N477">
        <f>_xlfn.XLOOKUP(order_details[[#This Row],[OrderID]],orders[OrderID],orders[year])</f>
        <v>1995</v>
      </c>
      <c r="P477" s="14" t="str">
        <f>_xlfn.XLOOKUP(order_details[[#This Row],[CustomerID]],orders[CustomerID],orders[ShipCity])</f>
        <v>Barcelona</v>
      </c>
      <c r="Q477" s="14" t="str">
        <f>_xlfn.XLOOKUP(order_details[[#This Row],[CustomerID]],orders[CustomerID],orders[ShipCountry])</f>
        <v>Spain</v>
      </c>
      <c r="R477" s="14">
        <f>order_details[[#This Row],[UnitPrice]]*order_details[[#This Row],[Quantity]]*(1-order_details[[#This Row],[Discount]])</f>
        <v>152</v>
      </c>
    </row>
    <row r="478" spans="1:18" x14ac:dyDescent="0.3">
      <c r="A478">
        <v>10426</v>
      </c>
      <c r="B478">
        <v>64</v>
      </c>
      <c r="C478">
        <v>26.6</v>
      </c>
      <c r="D478">
        <v>7</v>
      </c>
      <c r="E478">
        <v>0</v>
      </c>
      <c r="F478">
        <f>order_details[[#This Row],[UnitPrice]]*order_details[[#This Row],[Quantity]]*(1-order_details[[#This Row],[Discount]])</f>
        <v>186.20000000000002</v>
      </c>
      <c r="G478" t="str">
        <f>_xlfn.XLOOKUP(order_details[[#This Row],[OrderID]],orders[OrderID],orders[CustomerID])</f>
        <v>GALED</v>
      </c>
      <c r="H478" t="str">
        <f>_xlfn.XLOOKUP(order_details[[#This Row],[CustomerID]],orders[CustomerID],orders[ShipCountry])</f>
        <v>Spain</v>
      </c>
      <c r="I478" t="str">
        <f>_xlfn.XLOOKUP(order_details[[#This Row],[CustomerID]],orders[CustomerID],orders[ShipCity])</f>
        <v>Barcelona</v>
      </c>
      <c r="J478">
        <f>_xlfn.XLOOKUP(order_details[[#This Row],[ProductID]],products[ProductID],products[CategoryID])</f>
        <v>5</v>
      </c>
      <c r="K478" t="str">
        <f>_xlfn.XLOOKUP(order_details[[#This Row],[CategoryID]],categories[CategoryID],categories[CategoryName])</f>
        <v>Grains/Cereals</v>
      </c>
      <c r="L478" t="str">
        <f>_xlfn.XLOOKUP(order_details[[#This Row],[OrderID]],orders[OrderID],orders[month])</f>
        <v>Feb</v>
      </c>
      <c r="M478">
        <f>_xlfn.XLOOKUP(order_details[[#This Row],[OrderID]],orders[OrderID],orders[month number])</f>
        <v>2</v>
      </c>
      <c r="N478">
        <f>_xlfn.XLOOKUP(order_details[[#This Row],[OrderID]],orders[OrderID],orders[year])</f>
        <v>1995</v>
      </c>
      <c r="P478" s="13" t="str">
        <f>_xlfn.XLOOKUP(order_details[[#This Row],[CustomerID]],orders[CustomerID],orders[ShipCity])</f>
        <v>Barcelona</v>
      </c>
      <c r="Q478" s="13" t="str">
        <f>_xlfn.XLOOKUP(order_details[[#This Row],[CustomerID]],orders[CustomerID],orders[ShipCountry])</f>
        <v>Spain</v>
      </c>
      <c r="R478" s="13">
        <f>order_details[[#This Row],[UnitPrice]]*order_details[[#This Row],[Quantity]]*(1-order_details[[#This Row],[Discount]])</f>
        <v>186.20000000000002</v>
      </c>
    </row>
    <row r="479" spans="1:18" x14ac:dyDescent="0.3">
      <c r="A479">
        <v>10427</v>
      </c>
      <c r="B479">
        <v>14</v>
      </c>
      <c r="C479">
        <v>18.600000000000001</v>
      </c>
      <c r="D479">
        <v>35</v>
      </c>
      <c r="E479">
        <v>0</v>
      </c>
      <c r="F479">
        <f>order_details[[#This Row],[UnitPrice]]*order_details[[#This Row],[Quantity]]*(1-order_details[[#This Row],[Discount]])</f>
        <v>651</v>
      </c>
      <c r="G479" t="str">
        <f>_xlfn.XLOOKUP(order_details[[#This Row],[OrderID]],orders[OrderID],orders[CustomerID])</f>
        <v>PICCO</v>
      </c>
      <c r="H479" t="str">
        <f>_xlfn.XLOOKUP(order_details[[#This Row],[CustomerID]],orders[CustomerID],orders[ShipCountry])</f>
        <v>Austria</v>
      </c>
      <c r="I479" t="str">
        <f>_xlfn.XLOOKUP(order_details[[#This Row],[CustomerID]],orders[CustomerID],orders[ShipCity])</f>
        <v>Salzburg</v>
      </c>
      <c r="J479">
        <f>_xlfn.XLOOKUP(order_details[[#This Row],[ProductID]],products[ProductID],products[CategoryID])</f>
        <v>7</v>
      </c>
      <c r="K479" t="str">
        <f>_xlfn.XLOOKUP(order_details[[#This Row],[CategoryID]],categories[CategoryID],categories[CategoryName])</f>
        <v>Produce</v>
      </c>
      <c r="L479" t="str">
        <f>_xlfn.XLOOKUP(order_details[[#This Row],[OrderID]],orders[OrderID],orders[month])</f>
        <v>Feb</v>
      </c>
      <c r="M479">
        <f>_xlfn.XLOOKUP(order_details[[#This Row],[OrderID]],orders[OrderID],orders[month number])</f>
        <v>2</v>
      </c>
      <c r="N479">
        <f>_xlfn.XLOOKUP(order_details[[#This Row],[OrderID]],orders[OrderID],orders[year])</f>
        <v>1995</v>
      </c>
      <c r="P479" s="14" t="str">
        <f>_xlfn.XLOOKUP(order_details[[#This Row],[CustomerID]],orders[CustomerID],orders[ShipCity])</f>
        <v>Salzburg</v>
      </c>
      <c r="Q479" s="14" t="str">
        <f>_xlfn.XLOOKUP(order_details[[#This Row],[CustomerID]],orders[CustomerID],orders[ShipCountry])</f>
        <v>Austria</v>
      </c>
      <c r="R479" s="14">
        <f>order_details[[#This Row],[UnitPrice]]*order_details[[#This Row],[Quantity]]*(1-order_details[[#This Row],[Discount]])</f>
        <v>651</v>
      </c>
    </row>
    <row r="480" spans="1:18" x14ac:dyDescent="0.3">
      <c r="A480">
        <v>10428</v>
      </c>
      <c r="B480">
        <v>46</v>
      </c>
      <c r="C480">
        <v>9.6</v>
      </c>
      <c r="D480">
        <v>20</v>
      </c>
      <c r="E480">
        <v>0</v>
      </c>
      <c r="F480">
        <f>order_details[[#This Row],[UnitPrice]]*order_details[[#This Row],[Quantity]]*(1-order_details[[#This Row],[Discount]])</f>
        <v>192</v>
      </c>
      <c r="G480" t="str">
        <f>_xlfn.XLOOKUP(order_details[[#This Row],[OrderID]],orders[OrderID],orders[CustomerID])</f>
        <v>REGGC</v>
      </c>
      <c r="H480" t="str">
        <f>_xlfn.XLOOKUP(order_details[[#This Row],[CustomerID]],orders[CustomerID],orders[ShipCountry])</f>
        <v>Italy</v>
      </c>
      <c r="I480" t="str">
        <f>_xlfn.XLOOKUP(order_details[[#This Row],[CustomerID]],orders[CustomerID],orders[ShipCity])</f>
        <v>Reggio Emilia</v>
      </c>
      <c r="J480">
        <f>_xlfn.XLOOKUP(order_details[[#This Row],[ProductID]],products[ProductID],products[CategoryID])</f>
        <v>8</v>
      </c>
      <c r="K480" t="str">
        <f>_xlfn.XLOOKUP(order_details[[#This Row],[CategoryID]],categories[CategoryID],categories[CategoryName])</f>
        <v>Seafood</v>
      </c>
      <c r="L480" t="str">
        <f>_xlfn.XLOOKUP(order_details[[#This Row],[OrderID]],orders[OrderID],orders[month])</f>
        <v>Feb</v>
      </c>
      <c r="M480">
        <f>_xlfn.XLOOKUP(order_details[[#This Row],[OrderID]],orders[OrderID],orders[month number])</f>
        <v>2</v>
      </c>
      <c r="N480">
        <f>_xlfn.XLOOKUP(order_details[[#This Row],[OrderID]],orders[OrderID],orders[year])</f>
        <v>1995</v>
      </c>
      <c r="P480" s="13" t="str">
        <f>_xlfn.XLOOKUP(order_details[[#This Row],[CustomerID]],orders[CustomerID],orders[ShipCity])</f>
        <v>Reggio Emilia</v>
      </c>
      <c r="Q480" s="13" t="str">
        <f>_xlfn.XLOOKUP(order_details[[#This Row],[CustomerID]],orders[CustomerID],orders[ShipCountry])</f>
        <v>Italy</v>
      </c>
      <c r="R480" s="13">
        <f>order_details[[#This Row],[UnitPrice]]*order_details[[#This Row],[Quantity]]*(1-order_details[[#This Row],[Discount]])</f>
        <v>192</v>
      </c>
    </row>
    <row r="481" spans="1:18" x14ac:dyDescent="0.3">
      <c r="A481">
        <v>10429</v>
      </c>
      <c r="B481">
        <v>50</v>
      </c>
      <c r="C481">
        <v>13</v>
      </c>
      <c r="D481">
        <v>40</v>
      </c>
      <c r="E481">
        <v>0</v>
      </c>
      <c r="F481">
        <f>order_details[[#This Row],[UnitPrice]]*order_details[[#This Row],[Quantity]]*(1-order_details[[#This Row],[Discount]])</f>
        <v>520</v>
      </c>
      <c r="G481" t="str">
        <f>_xlfn.XLOOKUP(order_details[[#This Row],[OrderID]],orders[OrderID],orders[CustomerID])</f>
        <v>HUNGO</v>
      </c>
      <c r="H481" t="str">
        <f>_xlfn.XLOOKUP(order_details[[#This Row],[CustomerID]],orders[CustomerID],orders[ShipCountry])</f>
        <v>Ireland</v>
      </c>
      <c r="I481" t="str">
        <f>_xlfn.XLOOKUP(order_details[[#This Row],[CustomerID]],orders[CustomerID],orders[ShipCity])</f>
        <v>Cork</v>
      </c>
      <c r="J481">
        <f>_xlfn.XLOOKUP(order_details[[#This Row],[ProductID]],products[ProductID],products[CategoryID])</f>
        <v>3</v>
      </c>
      <c r="K481" t="str">
        <f>_xlfn.XLOOKUP(order_details[[#This Row],[CategoryID]],categories[CategoryID],categories[CategoryName])</f>
        <v>Confections</v>
      </c>
      <c r="L481" t="str">
        <f>_xlfn.XLOOKUP(order_details[[#This Row],[OrderID]],orders[OrderID],orders[month])</f>
        <v>Mar</v>
      </c>
      <c r="M481">
        <f>_xlfn.XLOOKUP(order_details[[#This Row],[OrderID]],orders[OrderID],orders[month number])</f>
        <v>3</v>
      </c>
      <c r="N481">
        <f>_xlfn.XLOOKUP(order_details[[#This Row],[OrderID]],orders[OrderID],orders[year])</f>
        <v>1995</v>
      </c>
      <c r="P481" s="14" t="str">
        <f>_xlfn.XLOOKUP(order_details[[#This Row],[CustomerID]],orders[CustomerID],orders[ShipCity])</f>
        <v>Cork</v>
      </c>
      <c r="Q481" s="14" t="str">
        <f>_xlfn.XLOOKUP(order_details[[#This Row],[CustomerID]],orders[CustomerID],orders[ShipCountry])</f>
        <v>Ireland</v>
      </c>
      <c r="R481" s="14">
        <f>order_details[[#This Row],[UnitPrice]]*order_details[[#This Row],[Quantity]]*(1-order_details[[#This Row],[Discount]])</f>
        <v>520</v>
      </c>
    </row>
    <row r="482" spans="1:18" x14ac:dyDescent="0.3">
      <c r="A482">
        <v>10429</v>
      </c>
      <c r="B482">
        <v>63</v>
      </c>
      <c r="C482">
        <v>35.1</v>
      </c>
      <c r="D482">
        <v>35</v>
      </c>
      <c r="E482">
        <v>0.25</v>
      </c>
      <c r="F482">
        <f>order_details[[#This Row],[UnitPrice]]*order_details[[#This Row],[Quantity]]*(1-order_details[[#This Row],[Discount]])</f>
        <v>921.375</v>
      </c>
      <c r="G482" t="str">
        <f>_xlfn.XLOOKUP(order_details[[#This Row],[OrderID]],orders[OrderID],orders[CustomerID])</f>
        <v>HUNGO</v>
      </c>
      <c r="H482" t="str">
        <f>_xlfn.XLOOKUP(order_details[[#This Row],[CustomerID]],orders[CustomerID],orders[ShipCountry])</f>
        <v>Ireland</v>
      </c>
      <c r="I482" t="str">
        <f>_xlfn.XLOOKUP(order_details[[#This Row],[CustomerID]],orders[CustomerID],orders[ShipCity])</f>
        <v>Cork</v>
      </c>
      <c r="J482">
        <f>_xlfn.XLOOKUP(order_details[[#This Row],[ProductID]],products[ProductID],products[CategoryID])</f>
        <v>2</v>
      </c>
      <c r="K482" t="str">
        <f>_xlfn.XLOOKUP(order_details[[#This Row],[CategoryID]],categories[CategoryID],categories[CategoryName])</f>
        <v>Condiments</v>
      </c>
      <c r="L482" t="str">
        <f>_xlfn.XLOOKUP(order_details[[#This Row],[OrderID]],orders[OrderID],orders[month])</f>
        <v>Mar</v>
      </c>
      <c r="M482">
        <f>_xlfn.XLOOKUP(order_details[[#This Row],[OrderID]],orders[OrderID],orders[month number])</f>
        <v>3</v>
      </c>
      <c r="N482">
        <f>_xlfn.XLOOKUP(order_details[[#This Row],[OrderID]],orders[OrderID],orders[year])</f>
        <v>1995</v>
      </c>
      <c r="P482" s="13" t="str">
        <f>_xlfn.XLOOKUP(order_details[[#This Row],[CustomerID]],orders[CustomerID],orders[ShipCity])</f>
        <v>Cork</v>
      </c>
      <c r="Q482" s="13" t="str">
        <f>_xlfn.XLOOKUP(order_details[[#This Row],[CustomerID]],orders[CustomerID],orders[ShipCountry])</f>
        <v>Ireland</v>
      </c>
      <c r="R482" s="13">
        <f>order_details[[#This Row],[UnitPrice]]*order_details[[#This Row],[Quantity]]*(1-order_details[[#This Row],[Discount]])</f>
        <v>921.375</v>
      </c>
    </row>
    <row r="483" spans="1:18" x14ac:dyDescent="0.3">
      <c r="A483">
        <v>10430</v>
      </c>
      <c r="B483">
        <v>17</v>
      </c>
      <c r="C483">
        <v>31.2</v>
      </c>
      <c r="D483">
        <v>45</v>
      </c>
      <c r="E483">
        <v>0.2</v>
      </c>
      <c r="F483">
        <f>order_details[[#This Row],[UnitPrice]]*order_details[[#This Row],[Quantity]]*(1-order_details[[#This Row],[Discount]])</f>
        <v>1123.2</v>
      </c>
      <c r="G483" t="str">
        <f>_xlfn.XLOOKUP(order_details[[#This Row],[OrderID]],orders[OrderID],orders[CustomerID])</f>
        <v>ERNSH</v>
      </c>
      <c r="H483" t="str">
        <f>_xlfn.XLOOKUP(order_details[[#This Row],[CustomerID]],orders[CustomerID],orders[ShipCountry])</f>
        <v>Austria</v>
      </c>
      <c r="I483" t="str">
        <f>_xlfn.XLOOKUP(order_details[[#This Row],[CustomerID]],orders[CustomerID],orders[ShipCity])</f>
        <v>Graz</v>
      </c>
      <c r="J483">
        <f>_xlfn.XLOOKUP(order_details[[#This Row],[ProductID]],products[ProductID],products[CategoryID])</f>
        <v>6</v>
      </c>
      <c r="K483" t="str">
        <f>_xlfn.XLOOKUP(order_details[[#This Row],[CategoryID]],categories[CategoryID],categories[CategoryName])</f>
        <v>Meat/Poultry</v>
      </c>
      <c r="L483" t="str">
        <f>_xlfn.XLOOKUP(order_details[[#This Row],[OrderID]],orders[OrderID],orders[month])</f>
        <v>Mar</v>
      </c>
      <c r="M483">
        <f>_xlfn.XLOOKUP(order_details[[#This Row],[OrderID]],orders[OrderID],orders[month number])</f>
        <v>3</v>
      </c>
      <c r="N483">
        <f>_xlfn.XLOOKUP(order_details[[#This Row],[OrderID]],orders[OrderID],orders[year])</f>
        <v>1995</v>
      </c>
      <c r="P483" s="14" t="str">
        <f>_xlfn.XLOOKUP(order_details[[#This Row],[CustomerID]],orders[CustomerID],orders[ShipCity])</f>
        <v>Graz</v>
      </c>
      <c r="Q483" s="14" t="str">
        <f>_xlfn.XLOOKUP(order_details[[#This Row],[CustomerID]],orders[CustomerID],orders[ShipCountry])</f>
        <v>Austria</v>
      </c>
      <c r="R483" s="14">
        <f>order_details[[#This Row],[UnitPrice]]*order_details[[#This Row],[Quantity]]*(1-order_details[[#This Row],[Discount]])</f>
        <v>1123.2</v>
      </c>
    </row>
    <row r="484" spans="1:18" x14ac:dyDescent="0.3">
      <c r="A484">
        <v>10430</v>
      </c>
      <c r="B484">
        <v>21</v>
      </c>
      <c r="C484">
        <v>8</v>
      </c>
      <c r="D484">
        <v>50</v>
      </c>
      <c r="E484">
        <v>0</v>
      </c>
      <c r="F484">
        <f>order_details[[#This Row],[UnitPrice]]*order_details[[#This Row],[Quantity]]*(1-order_details[[#This Row],[Discount]])</f>
        <v>400</v>
      </c>
      <c r="G484" t="str">
        <f>_xlfn.XLOOKUP(order_details[[#This Row],[OrderID]],orders[OrderID],orders[CustomerID])</f>
        <v>ERNSH</v>
      </c>
      <c r="H484" t="str">
        <f>_xlfn.XLOOKUP(order_details[[#This Row],[CustomerID]],orders[CustomerID],orders[ShipCountry])</f>
        <v>Austria</v>
      </c>
      <c r="I484" t="str">
        <f>_xlfn.XLOOKUP(order_details[[#This Row],[CustomerID]],orders[CustomerID],orders[ShipCity])</f>
        <v>Graz</v>
      </c>
      <c r="J484">
        <f>_xlfn.XLOOKUP(order_details[[#This Row],[ProductID]],products[ProductID],products[CategoryID])</f>
        <v>3</v>
      </c>
      <c r="K484" t="str">
        <f>_xlfn.XLOOKUP(order_details[[#This Row],[CategoryID]],categories[CategoryID],categories[CategoryName])</f>
        <v>Confections</v>
      </c>
      <c r="L484" t="str">
        <f>_xlfn.XLOOKUP(order_details[[#This Row],[OrderID]],orders[OrderID],orders[month])</f>
        <v>Mar</v>
      </c>
      <c r="M484">
        <f>_xlfn.XLOOKUP(order_details[[#This Row],[OrderID]],orders[OrderID],orders[month number])</f>
        <v>3</v>
      </c>
      <c r="N484">
        <f>_xlfn.XLOOKUP(order_details[[#This Row],[OrderID]],orders[OrderID],orders[year])</f>
        <v>1995</v>
      </c>
      <c r="P484" s="13" t="str">
        <f>_xlfn.XLOOKUP(order_details[[#This Row],[CustomerID]],orders[CustomerID],orders[ShipCity])</f>
        <v>Graz</v>
      </c>
      <c r="Q484" s="13" t="str">
        <f>_xlfn.XLOOKUP(order_details[[#This Row],[CustomerID]],orders[CustomerID],orders[ShipCountry])</f>
        <v>Austria</v>
      </c>
      <c r="R484" s="13">
        <f>order_details[[#This Row],[UnitPrice]]*order_details[[#This Row],[Quantity]]*(1-order_details[[#This Row],[Discount]])</f>
        <v>400</v>
      </c>
    </row>
    <row r="485" spans="1:18" x14ac:dyDescent="0.3">
      <c r="A485">
        <v>10430</v>
      </c>
      <c r="B485">
        <v>56</v>
      </c>
      <c r="C485">
        <v>30.4</v>
      </c>
      <c r="D485">
        <v>30</v>
      </c>
      <c r="E485">
        <v>0</v>
      </c>
      <c r="F485">
        <f>order_details[[#This Row],[UnitPrice]]*order_details[[#This Row],[Quantity]]*(1-order_details[[#This Row],[Discount]])</f>
        <v>912</v>
      </c>
      <c r="G485" t="str">
        <f>_xlfn.XLOOKUP(order_details[[#This Row],[OrderID]],orders[OrderID],orders[CustomerID])</f>
        <v>ERNSH</v>
      </c>
      <c r="H485" t="str">
        <f>_xlfn.XLOOKUP(order_details[[#This Row],[CustomerID]],orders[CustomerID],orders[ShipCountry])</f>
        <v>Austria</v>
      </c>
      <c r="I485" t="str">
        <f>_xlfn.XLOOKUP(order_details[[#This Row],[CustomerID]],orders[CustomerID],orders[ShipCity])</f>
        <v>Graz</v>
      </c>
      <c r="J485">
        <f>_xlfn.XLOOKUP(order_details[[#This Row],[ProductID]],products[ProductID],products[CategoryID])</f>
        <v>5</v>
      </c>
      <c r="K485" t="str">
        <f>_xlfn.XLOOKUP(order_details[[#This Row],[CategoryID]],categories[CategoryID],categories[CategoryName])</f>
        <v>Grains/Cereals</v>
      </c>
      <c r="L485" t="str">
        <f>_xlfn.XLOOKUP(order_details[[#This Row],[OrderID]],orders[OrderID],orders[month])</f>
        <v>Mar</v>
      </c>
      <c r="M485">
        <f>_xlfn.XLOOKUP(order_details[[#This Row],[OrderID]],orders[OrderID],orders[month number])</f>
        <v>3</v>
      </c>
      <c r="N485">
        <f>_xlfn.XLOOKUP(order_details[[#This Row],[OrderID]],orders[OrderID],orders[year])</f>
        <v>1995</v>
      </c>
      <c r="P485" s="14" t="str">
        <f>_xlfn.XLOOKUP(order_details[[#This Row],[CustomerID]],orders[CustomerID],orders[ShipCity])</f>
        <v>Graz</v>
      </c>
      <c r="Q485" s="14" t="str">
        <f>_xlfn.XLOOKUP(order_details[[#This Row],[CustomerID]],orders[CustomerID],orders[ShipCountry])</f>
        <v>Austria</v>
      </c>
      <c r="R485" s="14">
        <f>order_details[[#This Row],[UnitPrice]]*order_details[[#This Row],[Quantity]]*(1-order_details[[#This Row],[Discount]])</f>
        <v>912</v>
      </c>
    </row>
    <row r="486" spans="1:18" x14ac:dyDescent="0.3">
      <c r="A486">
        <v>10430</v>
      </c>
      <c r="B486">
        <v>59</v>
      </c>
      <c r="C486">
        <v>44</v>
      </c>
      <c r="D486">
        <v>70</v>
      </c>
      <c r="E486">
        <v>0.2</v>
      </c>
      <c r="F486">
        <f>order_details[[#This Row],[UnitPrice]]*order_details[[#This Row],[Quantity]]*(1-order_details[[#This Row],[Discount]])</f>
        <v>2464</v>
      </c>
      <c r="G486" t="str">
        <f>_xlfn.XLOOKUP(order_details[[#This Row],[OrderID]],orders[OrderID],orders[CustomerID])</f>
        <v>ERNSH</v>
      </c>
      <c r="H486" t="str">
        <f>_xlfn.XLOOKUP(order_details[[#This Row],[CustomerID]],orders[CustomerID],orders[ShipCountry])</f>
        <v>Austria</v>
      </c>
      <c r="I486" t="str">
        <f>_xlfn.XLOOKUP(order_details[[#This Row],[CustomerID]],orders[CustomerID],orders[ShipCity])</f>
        <v>Graz</v>
      </c>
      <c r="J486">
        <f>_xlfn.XLOOKUP(order_details[[#This Row],[ProductID]],products[ProductID],products[CategoryID])</f>
        <v>4</v>
      </c>
      <c r="K486" t="str">
        <f>_xlfn.XLOOKUP(order_details[[#This Row],[CategoryID]],categories[CategoryID],categories[CategoryName])</f>
        <v>Dairy Products</v>
      </c>
      <c r="L486" t="str">
        <f>_xlfn.XLOOKUP(order_details[[#This Row],[OrderID]],orders[OrderID],orders[month])</f>
        <v>Mar</v>
      </c>
      <c r="M486">
        <f>_xlfn.XLOOKUP(order_details[[#This Row],[OrderID]],orders[OrderID],orders[month number])</f>
        <v>3</v>
      </c>
      <c r="N486">
        <f>_xlfn.XLOOKUP(order_details[[#This Row],[OrderID]],orders[OrderID],orders[year])</f>
        <v>1995</v>
      </c>
      <c r="P486" s="13" t="str">
        <f>_xlfn.XLOOKUP(order_details[[#This Row],[CustomerID]],orders[CustomerID],orders[ShipCity])</f>
        <v>Graz</v>
      </c>
      <c r="Q486" s="13" t="str">
        <f>_xlfn.XLOOKUP(order_details[[#This Row],[CustomerID]],orders[CustomerID],orders[ShipCountry])</f>
        <v>Austria</v>
      </c>
      <c r="R486" s="13">
        <f>order_details[[#This Row],[UnitPrice]]*order_details[[#This Row],[Quantity]]*(1-order_details[[#This Row],[Discount]])</f>
        <v>2464</v>
      </c>
    </row>
    <row r="487" spans="1:18" x14ac:dyDescent="0.3">
      <c r="A487">
        <v>10431</v>
      </c>
      <c r="B487">
        <v>17</v>
      </c>
      <c r="C487">
        <v>31.2</v>
      </c>
      <c r="D487">
        <v>50</v>
      </c>
      <c r="E487">
        <v>0.25</v>
      </c>
      <c r="F487">
        <f>order_details[[#This Row],[UnitPrice]]*order_details[[#This Row],[Quantity]]*(1-order_details[[#This Row],[Discount]])</f>
        <v>1170</v>
      </c>
      <c r="G487" t="str">
        <f>_xlfn.XLOOKUP(order_details[[#This Row],[OrderID]],orders[OrderID],orders[CustomerID])</f>
        <v>BOTTM</v>
      </c>
      <c r="H487" t="str">
        <f>_xlfn.XLOOKUP(order_details[[#This Row],[CustomerID]],orders[CustomerID],orders[ShipCountry])</f>
        <v>Canada</v>
      </c>
      <c r="I487" t="str">
        <f>_xlfn.XLOOKUP(order_details[[#This Row],[CustomerID]],orders[CustomerID],orders[ShipCity])</f>
        <v>Tsawassen</v>
      </c>
      <c r="J487">
        <f>_xlfn.XLOOKUP(order_details[[#This Row],[ProductID]],products[ProductID],products[CategoryID])</f>
        <v>6</v>
      </c>
      <c r="K487" t="str">
        <f>_xlfn.XLOOKUP(order_details[[#This Row],[CategoryID]],categories[CategoryID],categories[CategoryName])</f>
        <v>Meat/Poultry</v>
      </c>
      <c r="L487" t="str">
        <f>_xlfn.XLOOKUP(order_details[[#This Row],[OrderID]],orders[OrderID],orders[month])</f>
        <v>Mar</v>
      </c>
      <c r="M487">
        <f>_xlfn.XLOOKUP(order_details[[#This Row],[OrderID]],orders[OrderID],orders[month number])</f>
        <v>3</v>
      </c>
      <c r="N487">
        <f>_xlfn.XLOOKUP(order_details[[#This Row],[OrderID]],orders[OrderID],orders[year])</f>
        <v>1995</v>
      </c>
      <c r="P487" s="14" t="str">
        <f>_xlfn.XLOOKUP(order_details[[#This Row],[CustomerID]],orders[CustomerID],orders[ShipCity])</f>
        <v>Tsawassen</v>
      </c>
      <c r="Q487" s="14" t="str">
        <f>_xlfn.XLOOKUP(order_details[[#This Row],[CustomerID]],orders[CustomerID],orders[ShipCountry])</f>
        <v>Canada</v>
      </c>
      <c r="R487" s="14">
        <f>order_details[[#This Row],[UnitPrice]]*order_details[[#This Row],[Quantity]]*(1-order_details[[#This Row],[Discount]])</f>
        <v>1170</v>
      </c>
    </row>
    <row r="488" spans="1:18" x14ac:dyDescent="0.3">
      <c r="A488">
        <v>10431</v>
      </c>
      <c r="B488">
        <v>40</v>
      </c>
      <c r="C488">
        <v>14.7</v>
      </c>
      <c r="D488">
        <v>50</v>
      </c>
      <c r="E488">
        <v>0.25</v>
      </c>
      <c r="F488">
        <f>order_details[[#This Row],[UnitPrice]]*order_details[[#This Row],[Quantity]]*(1-order_details[[#This Row],[Discount]])</f>
        <v>551.25</v>
      </c>
      <c r="G488" t="str">
        <f>_xlfn.XLOOKUP(order_details[[#This Row],[OrderID]],orders[OrderID],orders[CustomerID])</f>
        <v>BOTTM</v>
      </c>
      <c r="H488" t="str">
        <f>_xlfn.XLOOKUP(order_details[[#This Row],[CustomerID]],orders[CustomerID],orders[ShipCountry])</f>
        <v>Canada</v>
      </c>
      <c r="I488" t="str">
        <f>_xlfn.XLOOKUP(order_details[[#This Row],[CustomerID]],orders[CustomerID],orders[ShipCity])</f>
        <v>Tsawassen</v>
      </c>
      <c r="J488">
        <f>_xlfn.XLOOKUP(order_details[[#This Row],[ProductID]],products[ProductID],products[CategoryID])</f>
        <v>8</v>
      </c>
      <c r="K488" t="str">
        <f>_xlfn.XLOOKUP(order_details[[#This Row],[CategoryID]],categories[CategoryID],categories[CategoryName])</f>
        <v>Seafood</v>
      </c>
      <c r="L488" t="str">
        <f>_xlfn.XLOOKUP(order_details[[#This Row],[OrderID]],orders[OrderID],orders[month])</f>
        <v>Mar</v>
      </c>
      <c r="M488">
        <f>_xlfn.XLOOKUP(order_details[[#This Row],[OrderID]],orders[OrderID],orders[month number])</f>
        <v>3</v>
      </c>
      <c r="N488">
        <f>_xlfn.XLOOKUP(order_details[[#This Row],[OrderID]],orders[OrderID],orders[year])</f>
        <v>1995</v>
      </c>
      <c r="P488" s="13" t="str">
        <f>_xlfn.XLOOKUP(order_details[[#This Row],[CustomerID]],orders[CustomerID],orders[ShipCity])</f>
        <v>Tsawassen</v>
      </c>
      <c r="Q488" s="13" t="str">
        <f>_xlfn.XLOOKUP(order_details[[#This Row],[CustomerID]],orders[CustomerID],orders[ShipCountry])</f>
        <v>Canada</v>
      </c>
      <c r="R488" s="13">
        <f>order_details[[#This Row],[UnitPrice]]*order_details[[#This Row],[Quantity]]*(1-order_details[[#This Row],[Discount]])</f>
        <v>551.25</v>
      </c>
    </row>
    <row r="489" spans="1:18" x14ac:dyDescent="0.3">
      <c r="A489">
        <v>10431</v>
      </c>
      <c r="B489">
        <v>47</v>
      </c>
      <c r="C489">
        <v>7.6</v>
      </c>
      <c r="D489">
        <v>30</v>
      </c>
      <c r="E489">
        <v>0.25</v>
      </c>
      <c r="F489">
        <f>order_details[[#This Row],[UnitPrice]]*order_details[[#This Row],[Quantity]]*(1-order_details[[#This Row],[Discount]])</f>
        <v>171</v>
      </c>
      <c r="G489" t="str">
        <f>_xlfn.XLOOKUP(order_details[[#This Row],[OrderID]],orders[OrderID],orders[CustomerID])</f>
        <v>BOTTM</v>
      </c>
      <c r="H489" t="str">
        <f>_xlfn.XLOOKUP(order_details[[#This Row],[CustomerID]],orders[CustomerID],orders[ShipCountry])</f>
        <v>Canada</v>
      </c>
      <c r="I489" t="str">
        <f>_xlfn.XLOOKUP(order_details[[#This Row],[CustomerID]],orders[CustomerID],orders[ShipCity])</f>
        <v>Tsawassen</v>
      </c>
      <c r="J489">
        <f>_xlfn.XLOOKUP(order_details[[#This Row],[ProductID]],products[ProductID],products[CategoryID])</f>
        <v>3</v>
      </c>
      <c r="K489" t="str">
        <f>_xlfn.XLOOKUP(order_details[[#This Row],[CategoryID]],categories[CategoryID],categories[CategoryName])</f>
        <v>Confections</v>
      </c>
      <c r="L489" t="str">
        <f>_xlfn.XLOOKUP(order_details[[#This Row],[OrderID]],orders[OrderID],orders[month])</f>
        <v>Mar</v>
      </c>
      <c r="M489">
        <f>_xlfn.XLOOKUP(order_details[[#This Row],[OrderID]],orders[OrderID],orders[month number])</f>
        <v>3</v>
      </c>
      <c r="N489">
        <f>_xlfn.XLOOKUP(order_details[[#This Row],[OrderID]],orders[OrderID],orders[year])</f>
        <v>1995</v>
      </c>
      <c r="P489" s="14" t="str">
        <f>_xlfn.XLOOKUP(order_details[[#This Row],[CustomerID]],orders[CustomerID],orders[ShipCity])</f>
        <v>Tsawassen</v>
      </c>
      <c r="Q489" s="14" t="str">
        <f>_xlfn.XLOOKUP(order_details[[#This Row],[CustomerID]],orders[CustomerID],orders[ShipCountry])</f>
        <v>Canada</v>
      </c>
      <c r="R489" s="14">
        <f>order_details[[#This Row],[UnitPrice]]*order_details[[#This Row],[Quantity]]*(1-order_details[[#This Row],[Discount]])</f>
        <v>171</v>
      </c>
    </row>
    <row r="490" spans="1:18" x14ac:dyDescent="0.3">
      <c r="A490">
        <v>10432</v>
      </c>
      <c r="B490">
        <v>26</v>
      </c>
      <c r="C490">
        <v>24.9</v>
      </c>
      <c r="D490">
        <v>10</v>
      </c>
      <c r="E490">
        <v>0</v>
      </c>
      <c r="F490">
        <f>order_details[[#This Row],[UnitPrice]]*order_details[[#This Row],[Quantity]]*(1-order_details[[#This Row],[Discount]])</f>
        <v>249</v>
      </c>
      <c r="G490" t="str">
        <f>_xlfn.XLOOKUP(order_details[[#This Row],[OrderID]],orders[OrderID],orders[CustomerID])</f>
        <v>SPLIR</v>
      </c>
      <c r="H490" t="str">
        <f>_xlfn.XLOOKUP(order_details[[#This Row],[CustomerID]],orders[CustomerID],orders[ShipCountry])</f>
        <v>USA</v>
      </c>
      <c r="I490" t="str">
        <f>_xlfn.XLOOKUP(order_details[[#This Row],[CustomerID]],orders[CustomerID],orders[ShipCity])</f>
        <v>Lander</v>
      </c>
      <c r="J490">
        <f>_xlfn.XLOOKUP(order_details[[#This Row],[ProductID]],products[ProductID],products[CategoryID])</f>
        <v>3</v>
      </c>
      <c r="K490" t="str">
        <f>_xlfn.XLOOKUP(order_details[[#This Row],[CategoryID]],categories[CategoryID],categories[CategoryName])</f>
        <v>Confections</v>
      </c>
      <c r="L490" t="str">
        <f>_xlfn.XLOOKUP(order_details[[#This Row],[OrderID]],orders[OrderID],orders[month])</f>
        <v>Mar</v>
      </c>
      <c r="M490">
        <f>_xlfn.XLOOKUP(order_details[[#This Row],[OrderID]],orders[OrderID],orders[month number])</f>
        <v>3</v>
      </c>
      <c r="N490">
        <f>_xlfn.XLOOKUP(order_details[[#This Row],[OrderID]],orders[OrderID],orders[year])</f>
        <v>1995</v>
      </c>
      <c r="P490" s="13" t="str">
        <f>_xlfn.XLOOKUP(order_details[[#This Row],[CustomerID]],orders[CustomerID],orders[ShipCity])</f>
        <v>Lander</v>
      </c>
      <c r="Q490" s="13" t="str">
        <f>_xlfn.XLOOKUP(order_details[[#This Row],[CustomerID]],orders[CustomerID],orders[ShipCountry])</f>
        <v>USA</v>
      </c>
      <c r="R490" s="13">
        <f>order_details[[#This Row],[UnitPrice]]*order_details[[#This Row],[Quantity]]*(1-order_details[[#This Row],[Discount]])</f>
        <v>249</v>
      </c>
    </row>
    <row r="491" spans="1:18" x14ac:dyDescent="0.3">
      <c r="A491">
        <v>10432</v>
      </c>
      <c r="B491">
        <v>54</v>
      </c>
      <c r="C491">
        <v>5.9</v>
      </c>
      <c r="D491">
        <v>40</v>
      </c>
      <c r="E491">
        <v>0</v>
      </c>
      <c r="F491">
        <f>order_details[[#This Row],[UnitPrice]]*order_details[[#This Row],[Quantity]]*(1-order_details[[#This Row],[Discount]])</f>
        <v>236</v>
      </c>
      <c r="G491" t="str">
        <f>_xlfn.XLOOKUP(order_details[[#This Row],[OrderID]],orders[OrderID],orders[CustomerID])</f>
        <v>SPLIR</v>
      </c>
      <c r="H491" t="str">
        <f>_xlfn.XLOOKUP(order_details[[#This Row],[CustomerID]],orders[CustomerID],orders[ShipCountry])</f>
        <v>USA</v>
      </c>
      <c r="I491" t="str">
        <f>_xlfn.XLOOKUP(order_details[[#This Row],[CustomerID]],orders[CustomerID],orders[ShipCity])</f>
        <v>Lander</v>
      </c>
      <c r="J491">
        <f>_xlfn.XLOOKUP(order_details[[#This Row],[ProductID]],products[ProductID],products[CategoryID])</f>
        <v>6</v>
      </c>
      <c r="K491" t="str">
        <f>_xlfn.XLOOKUP(order_details[[#This Row],[CategoryID]],categories[CategoryID],categories[CategoryName])</f>
        <v>Meat/Poultry</v>
      </c>
      <c r="L491" t="str">
        <f>_xlfn.XLOOKUP(order_details[[#This Row],[OrderID]],orders[OrderID],orders[month])</f>
        <v>Mar</v>
      </c>
      <c r="M491">
        <f>_xlfn.XLOOKUP(order_details[[#This Row],[OrderID]],orders[OrderID],orders[month number])</f>
        <v>3</v>
      </c>
      <c r="N491">
        <f>_xlfn.XLOOKUP(order_details[[#This Row],[OrderID]],orders[OrderID],orders[year])</f>
        <v>1995</v>
      </c>
      <c r="P491" s="14" t="str">
        <f>_xlfn.XLOOKUP(order_details[[#This Row],[CustomerID]],orders[CustomerID],orders[ShipCity])</f>
        <v>Lander</v>
      </c>
      <c r="Q491" s="14" t="str">
        <f>_xlfn.XLOOKUP(order_details[[#This Row],[CustomerID]],orders[CustomerID],orders[ShipCountry])</f>
        <v>USA</v>
      </c>
      <c r="R491" s="14">
        <f>order_details[[#This Row],[UnitPrice]]*order_details[[#This Row],[Quantity]]*(1-order_details[[#This Row],[Discount]])</f>
        <v>236</v>
      </c>
    </row>
    <row r="492" spans="1:18" x14ac:dyDescent="0.3">
      <c r="A492">
        <v>10433</v>
      </c>
      <c r="B492">
        <v>56</v>
      </c>
      <c r="C492">
        <v>30.4</v>
      </c>
      <c r="D492">
        <v>28</v>
      </c>
      <c r="E492">
        <v>0</v>
      </c>
      <c r="F492">
        <f>order_details[[#This Row],[UnitPrice]]*order_details[[#This Row],[Quantity]]*(1-order_details[[#This Row],[Discount]])</f>
        <v>851.19999999999993</v>
      </c>
      <c r="G492" t="str">
        <f>_xlfn.XLOOKUP(order_details[[#This Row],[OrderID]],orders[OrderID],orders[CustomerID])</f>
        <v>PRINI</v>
      </c>
      <c r="H492" t="str">
        <f>_xlfn.XLOOKUP(order_details[[#This Row],[CustomerID]],orders[CustomerID],orders[ShipCountry])</f>
        <v>Portugal</v>
      </c>
      <c r="I492" t="str">
        <f>_xlfn.XLOOKUP(order_details[[#This Row],[CustomerID]],orders[CustomerID],orders[ShipCity])</f>
        <v>Lisboa</v>
      </c>
      <c r="J492">
        <f>_xlfn.XLOOKUP(order_details[[#This Row],[ProductID]],products[ProductID],products[CategoryID])</f>
        <v>5</v>
      </c>
      <c r="K492" t="str">
        <f>_xlfn.XLOOKUP(order_details[[#This Row],[CategoryID]],categories[CategoryID],categories[CategoryName])</f>
        <v>Grains/Cereals</v>
      </c>
      <c r="L492" t="str">
        <f>_xlfn.XLOOKUP(order_details[[#This Row],[OrderID]],orders[OrderID],orders[month])</f>
        <v>Mar</v>
      </c>
      <c r="M492">
        <f>_xlfn.XLOOKUP(order_details[[#This Row],[OrderID]],orders[OrderID],orders[month number])</f>
        <v>3</v>
      </c>
      <c r="N492">
        <f>_xlfn.XLOOKUP(order_details[[#This Row],[OrderID]],orders[OrderID],orders[year])</f>
        <v>1995</v>
      </c>
      <c r="P492" s="13" t="str">
        <f>_xlfn.XLOOKUP(order_details[[#This Row],[CustomerID]],orders[CustomerID],orders[ShipCity])</f>
        <v>Lisboa</v>
      </c>
      <c r="Q492" s="13" t="str">
        <f>_xlfn.XLOOKUP(order_details[[#This Row],[CustomerID]],orders[CustomerID],orders[ShipCountry])</f>
        <v>Portugal</v>
      </c>
      <c r="R492" s="13">
        <f>order_details[[#This Row],[UnitPrice]]*order_details[[#This Row],[Quantity]]*(1-order_details[[#This Row],[Discount]])</f>
        <v>851.19999999999993</v>
      </c>
    </row>
    <row r="493" spans="1:18" x14ac:dyDescent="0.3">
      <c r="A493">
        <v>10434</v>
      </c>
      <c r="B493">
        <v>11</v>
      </c>
      <c r="C493">
        <v>16.8</v>
      </c>
      <c r="D493">
        <v>6</v>
      </c>
      <c r="E493">
        <v>0</v>
      </c>
      <c r="F493">
        <f>order_details[[#This Row],[UnitPrice]]*order_details[[#This Row],[Quantity]]*(1-order_details[[#This Row],[Discount]])</f>
        <v>100.80000000000001</v>
      </c>
      <c r="G493" t="str">
        <f>_xlfn.XLOOKUP(order_details[[#This Row],[OrderID]],orders[OrderID],orders[CustomerID])</f>
        <v>FOLKO</v>
      </c>
      <c r="H493" t="str">
        <f>_xlfn.XLOOKUP(order_details[[#This Row],[CustomerID]],orders[CustomerID],orders[ShipCountry])</f>
        <v>Sweden</v>
      </c>
      <c r="I493" t="str">
        <f>_xlfn.XLOOKUP(order_details[[#This Row],[CustomerID]],orders[CustomerID],orders[ShipCity])</f>
        <v>Bräcke</v>
      </c>
      <c r="J493">
        <f>_xlfn.XLOOKUP(order_details[[#This Row],[ProductID]],products[ProductID],products[CategoryID])</f>
        <v>4</v>
      </c>
      <c r="K493" t="str">
        <f>_xlfn.XLOOKUP(order_details[[#This Row],[CategoryID]],categories[CategoryID],categories[CategoryName])</f>
        <v>Dairy Products</v>
      </c>
      <c r="L493" t="str">
        <f>_xlfn.XLOOKUP(order_details[[#This Row],[OrderID]],orders[OrderID],orders[month])</f>
        <v>Mar</v>
      </c>
      <c r="M493">
        <f>_xlfn.XLOOKUP(order_details[[#This Row],[OrderID]],orders[OrderID],orders[month number])</f>
        <v>3</v>
      </c>
      <c r="N493">
        <f>_xlfn.XLOOKUP(order_details[[#This Row],[OrderID]],orders[OrderID],orders[year])</f>
        <v>1995</v>
      </c>
      <c r="P493" s="14" t="str">
        <f>_xlfn.XLOOKUP(order_details[[#This Row],[CustomerID]],orders[CustomerID],orders[ShipCity])</f>
        <v>Bräcke</v>
      </c>
      <c r="Q493" s="14" t="str">
        <f>_xlfn.XLOOKUP(order_details[[#This Row],[CustomerID]],orders[CustomerID],orders[ShipCountry])</f>
        <v>Sweden</v>
      </c>
      <c r="R493" s="14">
        <f>order_details[[#This Row],[UnitPrice]]*order_details[[#This Row],[Quantity]]*(1-order_details[[#This Row],[Discount]])</f>
        <v>100.80000000000001</v>
      </c>
    </row>
    <row r="494" spans="1:18" x14ac:dyDescent="0.3">
      <c r="A494">
        <v>10434</v>
      </c>
      <c r="B494">
        <v>76</v>
      </c>
      <c r="C494">
        <v>14.4</v>
      </c>
      <c r="D494">
        <v>18</v>
      </c>
      <c r="E494">
        <v>0.15</v>
      </c>
      <c r="F494">
        <f>order_details[[#This Row],[UnitPrice]]*order_details[[#This Row],[Quantity]]*(1-order_details[[#This Row],[Discount]])</f>
        <v>220.32</v>
      </c>
      <c r="G494" t="str">
        <f>_xlfn.XLOOKUP(order_details[[#This Row],[OrderID]],orders[OrderID],orders[CustomerID])</f>
        <v>FOLKO</v>
      </c>
      <c r="H494" t="str">
        <f>_xlfn.XLOOKUP(order_details[[#This Row],[CustomerID]],orders[CustomerID],orders[ShipCountry])</f>
        <v>Sweden</v>
      </c>
      <c r="I494" t="str">
        <f>_xlfn.XLOOKUP(order_details[[#This Row],[CustomerID]],orders[CustomerID],orders[ShipCity])</f>
        <v>Bräcke</v>
      </c>
      <c r="J494">
        <f>_xlfn.XLOOKUP(order_details[[#This Row],[ProductID]],products[ProductID],products[CategoryID])</f>
        <v>1</v>
      </c>
      <c r="K494" t="str">
        <f>_xlfn.XLOOKUP(order_details[[#This Row],[CategoryID]],categories[CategoryID],categories[CategoryName])</f>
        <v>Beverages</v>
      </c>
      <c r="L494" t="str">
        <f>_xlfn.XLOOKUP(order_details[[#This Row],[OrderID]],orders[OrderID],orders[month])</f>
        <v>Mar</v>
      </c>
      <c r="M494">
        <f>_xlfn.XLOOKUP(order_details[[#This Row],[OrderID]],orders[OrderID],orders[month number])</f>
        <v>3</v>
      </c>
      <c r="N494">
        <f>_xlfn.XLOOKUP(order_details[[#This Row],[OrderID]],orders[OrderID],orders[year])</f>
        <v>1995</v>
      </c>
      <c r="P494" s="13" t="str">
        <f>_xlfn.XLOOKUP(order_details[[#This Row],[CustomerID]],orders[CustomerID],orders[ShipCity])</f>
        <v>Bräcke</v>
      </c>
      <c r="Q494" s="13" t="str">
        <f>_xlfn.XLOOKUP(order_details[[#This Row],[CustomerID]],orders[CustomerID],orders[ShipCountry])</f>
        <v>Sweden</v>
      </c>
      <c r="R494" s="13">
        <f>order_details[[#This Row],[UnitPrice]]*order_details[[#This Row],[Quantity]]*(1-order_details[[#This Row],[Discount]])</f>
        <v>220.32</v>
      </c>
    </row>
    <row r="495" spans="1:18" x14ac:dyDescent="0.3">
      <c r="A495">
        <v>10435</v>
      </c>
      <c r="B495">
        <v>2</v>
      </c>
      <c r="C495">
        <v>15.2</v>
      </c>
      <c r="D495">
        <v>10</v>
      </c>
      <c r="E495">
        <v>0</v>
      </c>
      <c r="F495">
        <f>order_details[[#This Row],[UnitPrice]]*order_details[[#This Row],[Quantity]]*(1-order_details[[#This Row],[Discount]])</f>
        <v>152</v>
      </c>
      <c r="G495" t="str">
        <f>_xlfn.XLOOKUP(order_details[[#This Row],[OrderID]],orders[OrderID],orders[CustomerID])</f>
        <v>CONSH</v>
      </c>
      <c r="H495" t="str">
        <f>_xlfn.XLOOKUP(order_details[[#This Row],[CustomerID]],orders[CustomerID],orders[ShipCountry])</f>
        <v>UK</v>
      </c>
      <c r="I495" t="str">
        <f>_xlfn.XLOOKUP(order_details[[#This Row],[CustomerID]],orders[CustomerID],orders[ShipCity])</f>
        <v>London</v>
      </c>
      <c r="J495">
        <f>_xlfn.XLOOKUP(order_details[[#This Row],[ProductID]],products[ProductID],products[CategoryID])</f>
        <v>1</v>
      </c>
      <c r="K495" t="str">
        <f>_xlfn.XLOOKUP(order_details[[#This Row],[CategoryID]],categories[CategoryID],categories[CategoryName])</f>
        <v>Beverages</v>
      </c>
      <c r="L495" t="str">
        <f>_xlfn.XLOOKUP(order_details[[#This Row],[OrderID]],orders[OrderID],orders[month])</f>
        <v>Mar</v>
      </c>
      <c r="M495">
        <f>_xlfn.XLOOKUP(order_details[[#This Row],[OrderID]],orders[OrderID],orders[month number])</f>
        <v>3</v>
      </c>
      <c r="N495">
        <f>_xlfn.XLOOKUP(order_details[[#This Row],[OrderID]],orders[OrderID],orders[year])</f>
        <v>1995</v>
      </c>
      <c r="P495" s="14" t="str">
        <f>_xlfn.XLOOKUP(order_details[[#This Row],[CustomerID]],orders[CustomerID],orders[ShipCity])</f>
        <v>London</v>
      </c>
      <c r="Q495" s="14" t="str">
        <f>_xlfn.XLOOKUP(order_details[[#This Row],[CustomerID]],orders[CustomerID],orders[ShipCountry])</f>
        <v>UK</v>
      </c>
      <c r="R495" s="14">
        <f>order_details[[#This Row],[UnitPrice]]*order_details[[#This Row],[Quantity]]*(1-order_details[[#This Row],[Discount]])</f>
        <v>152</v>
      </c>
    </row>
    <row r="496" spans="1:18" x14ac:dyDescent="0.3">
      <c r="A496">
        <v>10435</v>
      </c>
      <c r="B496">
        <v>22</v>
      </c>
      <c r="C496">
        <v>16.8</v>
      </c>
      <c r="D496">
        <v>12</v>
      </c>
      <c r="E496">
        <v>0</v>
      </c>
      <c r="F496">
        <f>order_details[[#This Row],[UnitPrice]]*order_details[[#This Row],[Quantity]]*(1-order_details[[#This Row],[Discount]])</f>
        <v>201.60000000000002</v>
      </c>
      <c r="G496" t="str">
        <f>_xlfn.XLOOKUP(order_details[[#This Row],[OrderID]],orders[OrderID],orders[CustomerID])</f>
        <v>CONSH</v>
      </c>
      <c r="H496" t="str">
        <f>_xlfn.XLOOKUP(order_details[[#This Row],[CustomerID]],orders[CustomerID],orders[ShipCountry])</f>
        <v>UK</v>
      </c>
      <c r="I496" t="str">
        <f>_xlfn.XLOOKUP(order_details[[#This Row],[CustomerID]],orders[CustomerID],orders[ShipCity])</f>
        <v>London</v>
      </c>
      <c r="J496">
        <f>_xlfn.XLOOKUP(order_details[[#This Row],[ProductID]],products[ProductID],products[CategoryID])</f>
        <v>5</v>
      </c>
      <c r="K496" t="str">
        <f>_xlfn.XLOOKUP(order_details[[#This Row],[CategoryID]],categories[CategoryID],categories[CategoryName])</f>
        <v>Grains/Cereals</v>
      </c>
      <c r="L496" t="str">
        <f>_xlfn.XLOOKUP(order_details[[#This Row],[OrderID]],orders[OrderID],orders[month])</f>
        <v>Mar</v>
      </c>
      <c r="M496">
        <f>_xlfn.XLOOKUP(order_details[[#This Row],[OrderID]],orders[OrderID],orders[month number])</f>
        <v>3</v>
      </c>
      <c r="N496">
        <f>_xlfn.XLOOKUP(order_details[[#This Row],[OrderID]],orders[OrderID],orders[year])</f>
        <v>1995</v>
      </c>
      <c r="P496" s="13" t="str">
        <f>_xlfn.XLOOKUP(order_details[[#This Row],[CustomerID]],orders[CustomerID],orders[ShipCity])</f>
        <v>London</v>
      </c>
      <c r="Q496" s="13" t="str">
        <f>_xlfn.XLOOKUP(order_details[[#This Row],[CustomerID]],orders[CustomerID],orders[ShipCountry])</f>
        <v>UK</v>
      </c>
      <c r="R496" s="13">
        <f>order_details[[#This Row],[UnitPrice]]*order_details[[#This Row],[Quantity]]*(1-order_details[[#This Row],[Discount]])</f>
        <v>201.60000000000002</v>
      </c>
    </row>
    <row r="497" spans="1:18" x14ac:dyDescent="0.3">
      <c r="A497">
        <v>10435</v>
      </c>
      <c r="B497">
        <v>72</v>
      </c>
      <c r="C497">
        <v>27.8</v>
      </c>
      <c r="D497">
        <v>10</v>
      </c>
      <c r="E497">
        <v>0</v>
      </c>
      <c r="F497">
        <f>order_details[[#This Row],[UnitPrice]]*order_details[[#This Row],[Quantity]]*(1-order_details[[#This Row],[Discount]])</f>
        <v>278</v>
      </c>
      <c r="G497" t="str">
        <f>_xlfn.XLOOKUP(order_details[[#This Row],[OrderID]],orders[OrderID],orders[CustomerID])</f>
        <v>CONSH</v>
      </c>
      <c r="H497" t="str">
        <f>_xlfn.XLOOKUP(order_details[[#This Row],[CustomerID]],orders[CustomerID],orders[ShipCountry])</f>
        <v>UK</v>
      </c>
      <c r="I497" t="str">
        <f>_xlfn.XLOOKUP(order_details[[#This Row],[CustomerID]],orders[CustomerID],orders[ShipCity])</f>
        <v>London</v>
      </c>
      <c r="J497">
        <f>_xlfn.XLOOKUP(order_details[[#This Row],[ProductID]],products[ProductID],products[CategoryID])</f>
        <v>4</v>
      </c>
      <c r="K497" t="str">
        <f>_xlfn.XLOOKUP(order_details[[#This Row],[CategoryID]],categories[CategoryID],categories[CategoryName])</f>
        <v>Dairy Products</v>
      </c>
      <c r="L497" t="str">
        <f>_xlfn.XLOOKUP(order_details[[#This Row],[OrderID]],orders[OrderID],orders[month])</f>
        <v>Mar</v>
      </c>
      <c r="M497">
        <f>_xlfn.XLOOKUP(order_details[[#This Row],[OrderID]],orders[OrderID],orders[month number])</f>
        <v>3</v>
      </c>
      <c r="N497">
        <f>_xlfn.XLOOKUP(order_details[[#This Row],[OrderID]],orders[OrderID],orders[year])</f>
        <v>1995</v>
      </c>
      <c r="P497" s="14" t="str">
        <f>_xlfn.XLOOKUP(order_details[[#This Row],[CustomerID]],orders[CustomerID],orders[ShipCity])</f>
        <v>London</v>
      </c>
      <c r="Q497" s="14" t="str">
        <f>_xlfn.XLOOKUP(order_details[[#This Row],[CustomerID]],orders[CustomerID],orders[ShipCountry])</f>
        <v>UK</v>
      </c>
      <c r="R497" s="14">
        <f>order_details[[#This Row],[UnitPrice]]*order_details[[#This Row],[Quantity]]*(1-order_details[[#This Row],[Discount]])</f>
        <v>278</v>
      </c>
    </row>
    <row r="498" spans="1:18" x14ac:dyDescent="0.3">
      <c r="A498">
        <v>10436</v>
      </c>
      <c r="B498">
        <v>46</v>
      </c>
      <c r="C498">
        <v>9.6</v>
      </c>
      <c r="D498">
        <v>5</v>
      </c>
      <c r="E498">
        <v>0</v>
      </c>
      <c r="F498">
        <f>order_details[[#This Row],[UnitPrice]]*order_details[[#This Row],[Quantity]]*(1-order_details[[#This Row],[Discount]])</f>
        <v>48</v>
      </c>
      <c r="G498" t="str">
        <f>_xlfn.XLOOKUP(order_details[[#This Row],[OrderID]],orders[OrderID],orders[CustomerID])</f>
        <v>BLONP</v>
      </c>
      <c r="H498" t="str">
        <f>_xlfn.XLOOKUP(order_details[[#This Row],[CustomerID]],orders[CustomerID],orders[ShipCountry])</f>
        <v>France</v>
      </c>
      <c r="I498" t="str">
        <f>_xlfn.XLOOKUP(order_details[[#This Row],[CustomerID]],orders[CustomerID],orders[ShipCity])</f>
        <v>Strasbourg</v>
      </c>
      <c r="J498">
        <f>_xlfn.XLOOKUP(order_details[[#This Row],[ProductID]],products[ProductID],products[CategoryID])</f>
        <v>8</v>
      </c>
      <c r="K498" t="str">
        <f>_xlfn.XLOOKUP(order_details[[#This Row],[CategoryID]],categories[CategoryID],categories[CategoryName])</f>
        <v>Seafood</v>
      </c>
      <c r="L498" t="str">
        <f>_xlfn.XLOOKUP(order_details[[#This Row],[OrderID]],orders[OrderID],orders[month])</f>
        <v>Mar</v>
      </c>
      <c r="M498">
        <f>_xlfn.XLOOKUP(order_details[[#This Row],[OrderID]],orders[OrderID],orders[month number])</f>
        <v>3</v>
      </c>
      <c r="N498">
        <f>_xlfn.XLOOKUP(order_details[[#This Row],[OrderID]],orders[OrderID],orders[year])</f>
        <v>1995</v>
      </c>
      <c r="P498" s="13" t="str">
        <f>_xlfn.XLOOKUP(order_details[[#This Row],[CustomerID]],orders[CustomerID],orders[ShipCity])</f>
        <v>Strasbourg</v>
      </c>
      <c r="Q498" s="13" t="str">
        <f>_xlfn.XLOOKUP(order_details[[#This Row],[CustomerID]],orders[CustomerID],orders[ShipCountry])</f>
        <v>France</v>
      </c>
      <c r="R498" s="13">
        <f>order_details[[#This Row],[UnitPrice]]*order_details[[#This Row],[Quantity]]*(1-order_details[[#This Row],[Discount]])</f>
        <v>48</v>
      </c>
    </row>
    <row r="499" spans="1:18" x14ac:dyDescent="0.3">
      <c r="A499">
        <v>10436</v>
      </c>
      <c r="B499">
        <v>56</v>
      </c>
      <c r="C499">
        <v>30.4</v>
      </c>
      <c r="D499">
        <v>40</v>
      </c>
      <c r="E499">
        <v>0.1</v>
      </c>
      <c r="F499">
        <f>order_details[[#This Row],[UnitPrice]]*order_details[[#This Row],[Quantity]]*(1-order_details[[#This Row],[Discount]])</f>
        <v>1094.4000000000001</v>
      </c>
      <c r="G499" t="str">
        <f>_xlfn.XLOOKUP(order_details[[#This Row],[OrderID]],orders[OrderID],orders[CustomerID])</f>
        <v>BLONP</v>
      </c>
      <c r="H499" t="str">
        <f>_xlfn.XLOOKUP(order_details[[#This Row],[CustomerID]],orders[CustomerID],orders[ShipCountry])</f>
        <v>France</v>
      </c>
      <c r="I499" t="str">
        <f>_xlfn.XLOOKUP(order_details[[#This Row],[CustomerID]],orders[CustomerID],orders[ShipCity])</f>
        <v>Strasbourg</v>
      </c>
      <c r="J499">
        <f>_xlfn.XLOOKUP(order_details[[#This Row],[ProductID]],products[ProductID],products[CategoryID])</f>
        <v>5</v>
      </c>
      <c r="K499" t="str">
        <f>_xlfn.XLOOKUP(order_details[[#This Row],[CategoryID]],categories[CategoryID],categories[CategoryName])</f>
        <v>Grains/Cereals</v>
      </c>
      <c r="L499" t="str">
        <f>_xlfn.XLOOKUP(order_details[[#This Row],[OrderID]],orders[OrderID],orders[month])</f>
        <v>Mar</v>
      </c>
      <c r="M499">
        <f>_xlfn.XLOOKUP(order_details[[#This Row],[OrderID]],orders[OrderID],orders[month number])</f>
        <v>3</v>
      </c>
      <c r="N499">
        <f>_xlfn.XLOOKUP(order_details[[#This Row],[OrderID]],orders[OrderID],orders[year])</f>
        <v>1995</v>
      </c>
      <c r="P499" s="14" t="str">
        <f>_xlfn.XLOOKUP(order_details[[#This Row],[CustomerID]],orders[CustomerID],orders[ShipCity])</f>
        <v>Strasbourg</v>
      </c>
      <c r="Q499" s="14" t="str">
        <f>_xlfn.XLOOKUP(order_details[[#This Row],[CustomerID]],orders[CustomerID],orders[ShipCountry])</f>
        <v>France</v>
      </c>
      <c r="R499" s="14">
        <f>order_details[[#This Row],[UnitPrice]]*order_details[[#This Row],[Quantity]]*(1-order_details[[#This Row],[Discount]])</f>
        <v>1094.4000000000001</v>
      </c>
    </row>
    <row r="500" spans="1:18" x14ac:dyDescent="0.3">
      <c r="A500">
        <v>10436</v>
      </c>
      <c r="B500">
        <v>64</v>
      </c>
      <c r="C500">
        <v>26.6</v>
      </c>
      <c r="D500">
        <v>30</v>
      </c>
      <c r="E500">
        <v>0.1</v>
      </c>
      <c r="F500">
        <f>order_details[[#This Row],[UnitPrice]]*order_details[[#This Row],[Quantity]]*(1-order_details[[#This Row],[Discount]])</f>
        <v>718.2</v>
      </c>
      <c r="G500" t="str">
        <f>_xlfn.XLOOKUP(order_details[[#This Row],[OrderID]],orders[OrderID],orders[CustomerID])</f>
        <v>BLONP</v>
      </c>
      <c r="H500" t="str">
        <f>_xlfn.XLOOKUP(order_details[[#This Row],[CustomerID]],orders[CustomerID],orders[ShipCountry])</f>
        <v>France</v>
      </c>
      <c r="I500" t="str">
        <f>_xlfn.XLOOKUP(order_details[[#This Row],[CustomerID]],orders[CustomerID],orders[ShipCity])</f>
        <v>Strasbourg</v>
      </c>
      <c r="J500">
        <f>_xlfn.XLOOKUP(order_details[[#This Row],[ProductID]],products[ProductID],products[CategoryID])</f>
        <v>5</v>
      </c>
      <c r="K500" t="str">
        <f>_xlfn.XLOOKUP(order_details[[#This Row],[CategoryID]],categories[CategoryID],categories[CategoryName])</f>
        <v>Grains/Cereals</v>
      </c>
      <c r="L500" t="str">
        <f>_xlfn.XLOOKUP(order_details[[#This Row],[OrderID]],orders[OrderID],orders[month])</f>
        <v>Mar</v>
      </c>
      <c r="M500">
        <f>_xlfn.XLOOKUP(order_details[[#This Row],[OrderID]],orders[OrderID],orders[month number])</f>
        <v>3</v>
      </c>
      <c r="N500">
        <f>_xlfn.XLOOKUP(order_details[[#This Row],[OrderID]],orders[OrderID],orders[year])</f>
        <v>1995</v>
      </c>
      <c r="P500" s="13" t="str">
        <f>_xlfn.XLOOKUP(order_details[[#This Row],[CustomerID]],orders[CustomerID],orders[ShipCity])</f>
        <v>Strasbourg</v>
      </c>
      <c r="Q500" s="13" t="str">
        <f>_xlfn.XLOOKUP(order_details[[#This Row],[CustomerID]],orders[CustomerID],orders[ShipCountry])</f>
        <v>France</v>
      </c>
      <c r="R500" s="13">
        <f>order_details[[#This Row],[UnitPrice]]*order_details[[#This Row],[Quantity]]*(1-order_details[[#This Row],[Discount]])</f>
        <v>718.2</v>
      </c>
    </row>
    <row r="501" spans="1:18" x14ac:dyDescent="0.3">
      <c r="A501">
        <v>10436</v>
      </c>
      <c r="B501">
        <v>75</v>
      </c>
      <c r="C501">
        <v>6.2</v>
      </c>
      <c r="D501">
        <v>24</v>
      </c>
      <c r="E501">
        <v>0.1</v>
      </c>
      <c r="F501">
        <f>order_details[[#This Row],[UnitPrice]]*order_details[[#This Row],[Quantity]]*(1-order_details[[#This Row],[Discount]])</f>
        <v>133.92000000000002</v>
      </c>
      <c r="G501" t="str">
        <f>_xlfn.XLOOKUP(order_details[[#This Row],[OrderID]],orders[OrderID],orders[CustomerID])</f>
        <v>BLONP</v>
      </c>
      <c r="H501" t="str">
        <f>_xlfn.XLOOKUP(order_details[[#This Row],[CustomerID]],orders[CustomerID],orders[ShipCountry])</f>
        <v>France</v>
      </c>
      <c r="I501" t="str">
        <f>_xlfn.XLOOKUP(order_details[[#This Row],[CustomerID]],orders[CustomerID],orders[ShipCity])</f>
        <v>Strasbourg</v>
      </c>
      <c r="J501">
        <f>_xlfn.XLOOKUP(order_details[[#This Row],[ProductID]],products[ProductID],products[CategoryID])</f>
        <v>1</v>
      </c>
      <c r="K501" t="str">
        <f>_xlfn.XLOOKUP(order_details[[#This Row],[CategoryID]],categories[CategoryID],categories[CategoryName])</f>
        <v>Beverages</v>
      </c>
      <c r="L501" t="str">
        <f>_xlfn.XLOOKUP(order_details[[#This Row],[OrderID]],orders[OrderID],orders[month])</f>
        <v>Mar</v>
      </c>
      <c r="M501">
        <f>_xlfn.XLOOKUP(order_details[[#This Row],[OrderID]],orders[OrderID],orders[month number])</f>
        <v>3</v>
      </c>
      <c r="N501">
        <f>_xlfn.XLOOKUP(order_details[[#This Row],[OrderID]],orders[OrderID],orders[year])</f>
        <v>1995</v>
      </c>
      <c r="P501" s="14" t="str">
        <f>_xlfn.XLOOKUP(order_details[[#This Row],[CustomerID]],orders[CustomerID],orders[ShipCity])</f>
        <v>Strasbourg</v>
      </c>
      <c r="Q501" s="14" t="str">
        <f>_xlfn.XLOOKUP(order_details[[#This Row],[CustomerID]],orders[CustomerID],orders[ShipCountry])</f>
        <v>France</v>
      </c>
      <c r="R501" s="14">
        <f>order_details[[#This Row],[UnitPrice]]*order_details[[#This Row],[Quantity]]*(1-order_details[[#This Row],[Discount]])</f>
        <v>133.92000000000002</v>
      </c>
    </row>
    <row r="502" spans="1:18" x14ac:dyDescent="0.3">
      <c r="A502">
        <v>10437</v>
      </c>
      <c r="B502">
        <v>53</v>
      </c>
      <c r="C502">
        <v>26.2</v>
      </c>
      <c r="D502">
        <v>15</v>
      </c>
      <c r="E502">
        <v>0</v>
      </c>
      <c r="F502">
        <f>order_details[[#This Row],[UnitPrice]]*order_details[[#This Row],[Quantity]]*(1-order_details[[#This Row],[Discount]])</f>
        <v>393</v>
      </c>
      <c r="G502" t="str">
        <f>_xlfn.XLOOKUP(order_details[[#This Row],[OrderID]],orders[OrderID],orders[CustomerID])</f>
        <v>WARTH</v>
      </c>
      <c r="H502" t="str">
        <f>_xlfn.XLOOKUP(order_details[[#This Row],[CustomerID]],orders[CustomerID],orders[ShipCountry])</f>
        <v>Finland</v>
      </c>
      <c r="I502" t="str">
        <f>_xlfn.XLOOKUP(order_details[[#This Row],[CustomerID]],orders[CustomerID],orders[ShipCity])</f>
        <v>Oulu</v>
      </c>
      <c r="J502">
        <f>_xlfn.XLOOKUP(order_details[[#This Row],[ProductID]],products[ProductID],products[CategoryID])</f>
        <v>6</v>
      </c>
      <c r="K502" t="str">
        <f>_xlfn.XLOOKUP(order_details[[#This Row],[CategoryID]],categories[CategoryID],categories[CategoryName])</f>
        <v>Meat/Poultry</v>
      </c>
      <c r="L502" t="str">
        <f>_xlfn.XLOOKUP(order_details[[#This Row],[OrderID]],orders[OrderID],orders[month])</f>
        <v>Mar</v>
      </c>
      <c r="M502">
        <f>_xlfn.XLOOKUP(order_details[[#This Row],[OrderID]],orders[OrderID],orders[month number])</f>
        <v>3</v>
      </c>
      <c r="N502">
        <f>_xlfn.XLOOKUP(order_details[[#This Row],[OrderID]],orders[OrderID],orders[year])</f>
        <v>1995</v>
      </c>
      <c r="P502" s="13" t="str">
        <f>_xlfn.XLOOKUP(order_details[[#This Row],[CustomerID]],orders[CustomerID],orders[ShipCity])</f>
        <v>Oulu</v>
      </c>
      <c r="Q502" s="13" t="str">
        <f>_xlfn.XLOOKUP(order_details[[#This Row],[CustomerID]],orders[CustomerID],orders[ShipCountry])</f>
        <v>Finland</v>
      </c>
      <c r="R502" s="13">
        <f>order_details[[#This Row],[UnitPrice]]*order_details[[#This Row],[Quantity]]*(1-order_details[[#This Row],[Discount]])</f>
        <v>393</v>
      </c>
    </row>
    <row r="503" spans="1:18" x14ac:dyDescent="0.3">
      <c r="A503">
        <v>10438</v>
      </c>
      <c r="B503">
        <v>19</v>
      </c>
      <c r="C503">
        <v>7.3</v>
      </c>
      <c r="D503">
        <v>15</v>
      </c>
      <c r="E503">
        <v>0.2</v>
      </c>
      <c r="F503">
        <f>order_details[[#This Row],[UnitPrice]]*order_details[[#This Row],[Quantity]]*(1-order_details[[#This Row],[Discount]])</f>
        <v>87.600000000000009</v>
      </c>
      <c r="G503" t="str">
        <f>_xlfn.XLOOKUP(order_details[[#This Row],[OrderID]],orders[OrderID],orders[CustomerID])</f>
        <v>TOMSP</v>
      </c>
      <c r="H503" t="str">
        <f>_xlfn.XLOOKUP(order_details[[#This Row],[CustomerID]],orders[CustomerID],orders[ShipCountry])</f>
        <v>Germany</v>
      </c>
      <c r="I503" t="str">
        <f>_xlfn.XLOOKUP(order_details[[#This Row],[CustomerID]],orders[CustomerID],orders[ShipCity])</f>
        <v>Münster</v>
      </c>
      <c r="J503">
        <f>_xlfn.XLOOKUP(order_details[[#This Row],[ProductID]],products[ProductID],products[CategoryID])</f>
        <v>3</v>
      </c>
      <c r="K503" t="str">
        <f>_xlfn.XLOOKUP(order_details[[#This Row],[CategoryID]],categories[CategoryID],categories[CategoryName])</f>
        <v>Confections</v>
      </c>
      <c r="L503" t="str">
        <f>_xlfn.XLOOKUP(order_details[[#This Row],[OrderID]],orders[OrderID],orders[month])</f>
        <v>Mar</v>
      </c>
      <c r="M503">
        <f>_xlfn.XLOOKUP(order_details[[#This Row],[OrderID]],orders[OrderID],orders[month number])</f>
        <v>3</v>
      </c>
      <c r="N503">
        <f>_xlfn.XLOOKUP(order_details[[#This Row],[OrderID]],orders[OrderID],orders[year])</f>
        <v>1995</v>
      </c>
      <c r="P503" s="14" t="str">
        <f>_xlfn.XLOOKUP(order_details[[#This Row],[CustomerID]],orders[CustomerID],orders[ShipCity])</f>
        <v>Münster</v>
      </c>
      <c r="Q503" s="14" t="str">
        <f>_xlfn.XLOOKUP(order_details[[#This Row],[CustomerID]],orders[CustomerID],orders[ShipCountry])</f>
        <v>Germany</v>
      </c>
      <c r="R503" s="14">
        <f>order_details[[#This Row],[UnitPrice]]*order_details[[#This Row],[Quantity]]*(1-order_details[[#This Row],[Discount]])</f>
        <v>87.600000000000009</v>
      </c>
    </row>
    <row r="504" spans="1:18" x14ac:dyDescent="0.3">
      <c r="A504">
        <v>10438</v>
      </c>
      <c r="B504">
        <v>34</v>
      </c>
      <c r="C504">
        <v>11.2</v>
      </c>
      <c r="D504">
        <v>20</v>
      </c>
      <c r="E504">
        <v>0.2</v>
      </c>
      <c r="F504">
        <f>order_details[[#This Row],[UnitPrice]]*order_details[[#This Row],[Quantity]]*(1-order_details[[#This Row],[Discount]])</f>
        <v>179.20000000000002</v>
      </c>
      <c r="G504" t="str">
        <f>_xlfn.XLOOKUP(order_details[[#This Row],[OrderID]],orders[OrderID],orders[CustomerID])</f>
        <v>TOMSP</v>
      </c>
      <c r="H504" t="str">
        <f>_xlfn.XLOOKUP(order_details[[#This Row],[CustomerID]],orders[CustomerID],orders[ShipCountry])</f>
        <v>Germany</v>
      </c>
      <c r="I504" t="str">
        <f>_xlfn.XLOOKUP(order_details[[#This Row],[CustomerID]],orders[CustomerID],orders[ShipCity])</f>
        <v>Münster</v>
      </c>
      <c r="J504">
        <f>_xlfn.XLOOKUP(order_details[[#This Row],[ProductID]],products[ProductID],products[CategoryID])</f>
        <v>1</v>
      </c>
      <c r="K504" t="str">
        <f>_xlfn.XLOOKUP(order_details[[#This Row],[CategoryID]],categories[CategoryID],categories[CategoryName])</f>
        <v>Beverages</v>
      </c>
      <c r="L504" t="str">
        <f>_xlfn.XLOOKUP(order_details[[#This Row],[OrderID]],orders[OrderID],orders[month])</f>
        <v>Mar</v>
      </c>
      <c r="M504">
        <f>_xlfn.XLOOKUP(order_details[[#This Row],[OrderID]],orders[OrderID],orders[month number])</f>
        <v>3</v>
      </c>
      <c r="N504">
        <f>_xlfn.XLOOKUP(order_details[[#This Row],[OrderID]],orders[OrderID],orders[year])</f>
        <v>1995</v>
      </c>
      <c r="P504" s="13" t="str">
        <f>_xlfn.XLOOKUP(order_details[[#This Row],[CustomerID]],orders[CustomerID],orders[ShipCity])</f>
        <v>Münster</v>
      </c>
      <c r="Q504" s="13" t="str">
        <f>_xlfn.XLOOKUP(order_details[[#This Row],[CustomerID]],orders[CustomerID],orders[ShipCountry])</f>
        <v>Germany</v>
      </c>
      <c r="R504" s="13">
        <f>order_details[[#This Row],[UnitPrice]]*order_details[[#This Row],[Quantity]]*(1-order_details[[#This Row],[Discount]])</f>
        <v>179.20000000000002</v>
      </c>
    </row>
    <row r="505" spans="1:18" x14ac:dyDescent="0.3">
      <c r="A505">
        <v>10438</v>
      </c>
      <c r="B505">
        <v>57</v>
      </c>
      <c r="C505">
        <v>15.6</v>
      </c>
      <c r="D505">
        <v>15</v>
      </c>
      <c r="E505">
        <v>0.2</v>
      </c>
      <c r="F505">
        <f>order_details[[#This Row],[UnitPrice]]*order_details[[#This Row],[Quantity]]*(1-order_details[[#This Row],[Discount]])</f>
        <v>187.20000000000002</v>
      </c>
      <c r="G505" t="str">
        <f>_xlfn.XLOOKUP(order_details[[#This Row],[OrderID]],orders[OrderID],orders[CustomerID])</f>
        <v>TOMSP</v>
      </c>
      <c r="H505" t="str">
        <f>_xlfn.XLOOKUP(order_details[[#This Row],[CustomerID]],orders[CustomerID],orders[ShipCountry])</f>
        <v>Germany</v>
      </c>
      <c r="I505" t="str">
        <f>_xlfn.XLOOKUP(order_details[[#This Row],[CustomerID]],orders[CustomerID],orders[ShipCity])</f>
        <v>Münster</v>
      </c>
      <c r="J505">
        <f>_xlfn.XLOOKUP(order_details[[#This Row],[ProductID]],products[ProductID],products[CategoryID])</f>
        <v>5</v>
      </c>
      <c r="K505" t="str">
        <f>_xlfn.XLOOKUP(order_details[[#This Row],[CategoryID]],categories[CategoryID],categories[CategoryName])</f>
        <v>Grains/Cereals</v>
      </c>
      <c r="L505" t="str">
        <f>_xlfn.XLOOKUP(order_details[[#This Row],[OrderID]],orders[OrderID],orders[month])</f>
        <v>Mar</v>
      </c>
      <c r="M505">
        <f>_xlfn.XLOOKUP(order_details[[#This Row],[OrderID]],orders[OrderID],orders[month number])</f>
        <v>3</v>
      </c>
      <c r="N505">
        <f>_xlfn.XLOOKUP(order_details[[#This Row],[OrderID]],orders[OrderID],orders[year])</f>
        <v>1995</v>
      </c>
      <c r="P505" s="14" t="str">
        <f>_xlfn.XLOOKUP(order_details[[#This Row],[CustomerID]],orders[CustomerID],orders[ShipCity])</f>
        <v>Münster</v>
      </c>
      <c r="Q505" s="14" t="str">
        <f>_xlfn.XLOOKUP(order_details[[#This Row],[CustomerID]],orders[CustomerID],orders[ShipCountry])</f>
        <v>Germany</v>
      </c>
      <c r="R505" s="14">
        <f>order_details[[#This Row],[UnitPrice]]*order_details[[#This Row],[Quantity]]*(1-order_details[[#This Row],[Discount]])</f>
        <v>187.20000000000002</v>
      </c>
    </row>
    <row r="506" spans="1:18" x14ac:dyDescent="0.3">
      <c r="A506">
        <v>10439</v>
      </c>
      <c r="B506">
        <v>12</v>
      </c>
      <c r="C506">
        <v>30.4</v>
      </c>
      <c r="D506">
        <v>15</v>
      </c>
      <c r="E506">
        <v>0</v>
      </c>
      <c r="F506">
        <f>order_details[[#This Row],[UnitPrice]]*order_details[[#This Row],[Quantity]]*(1-order_details[[#This Row],[Discount]])</f>
        <v>456</v>
      </c>
      <c r="G506" t="str">
        <f>_xlfn.XLOOKUP(order_details[[#This Row],[OrderID]],orders[OrderID],orders[CustomerID])</f>
        <v>MEREP</v>
      </c>
      <c r="H506" t="str">
        <f>_xlfn.XLOOKUP(order_details[[#This Row],[CustomerID]],orders[CustomerID],orders[ShipCountry])</f>
        <v>Canada</v>
      </c>
      <c r="I506" t="str">
        <f>_xlfn.XLOOKUP(order_details[[#This Row],[CustomerID]],orders[CustomerID],orders[ShipCity])</f>
        <v>Montréal</v>
      </c>
      <c r="J506">
        <f>_xlfn.XLOOKUP(order_details[[#This Row],[ProductID]],products[ProductID],products[CategoryID])</f>
        <v>4</v>
      </c>
      <c r="K506" t="str">
        <f>_xlfn.XLOOKUP(order_details[[#This Row],[CategoryID]],categories[CategoryID],categories[CategoryName])</f>
        <v>Dairy Products</v>
      </c>
      <c r="L506" t="str">
        <f>_xlfn.XLOOKUP(order_details[[#This Row],[OrderID]],orders[OrderID],orders[month])</f>
        <v>Mar</v>
      </c>
      <c r="M506">
        <f>_xlfn.XLOOKUP(order_details[[#This Row],[OrderID]],orders[OrderID],orders[month number])</f>
        <v>3</v>
      </c>
      <c r="N506">
        <f>_xlfn.XLOOKUP(order_details[[#This Row],[OrderID]],orders[OrderID],orders[year])</f>
        <v>1995</v>
      </c>
      <c r="P506" s="13" t="str">
        <f>_xlfn.XLOOKUP(order_details[[#This Row],[CustomerID]],orders[CustomerID],orders[ShipCity])</f>
        <v>Montréal</v>
      </c>
      <c r="Q506" s="13" t="str">
        <f>_xlfn.XLOOKUP(order_details[[#This Row],[CustomerID]],orders[CustomerID],orders[ShipCountry])</f>
        <v>Canada</v>
      </c>
      <c r="R506" s="13">
        <f>order_details[[#This Row],[UnitPrice]]*order_details[[#This Row],[Quantity]]*(1-order_details[[#This Row],[Discount]])</f>
        <v>456</v>
      </c>
    </row>
    <row r="507" spans="1:18" x14ac:dyDescent="0.3">
      <c r="A507">
        <v>10439</v>
      </c>
      <c r="B507">
        <v>16</v>
      </c>
      <c r="C507">
        <v>13.9</v>
      </c>
      <c r="D507">
        <v>16</v>
      </c>
      <c r="E507">
        <v>0</v>
      </c>
      <c r="F507">
        <f>order_details[[#This Row],[UnitPrice]]*order_details[[#This Row],[Quantity]]*(1-order_details[[#This Row],[Discount]])</f>
        <v>222.4</v>
      </c>
      <c r="G507" t="str">
        <f>_xlfn.XLOOKUP(order_details[[#This Row],[OrderID]],orders[OrderID],orders[CustomerID])</f>
        <v>MEREP</v>
      </c>
      <c r="H507" t="str">
        <f>_xlfn.XLOOKUP(order_details[[#This Row],[CustomerID]],orders[CustomerID],orders[ShipCountry])</f>
        <v>Canada</v>
      </c>
      <c r="I507" t="str">
        <f>_xlfn.XLOOKUP(order_details[[#This Row],[CustomerID]],orders[CustomerID],orders[ShipCity])</f>
        <v>Montréal</v>
      </c>
      <c r="J507">
        <f>_xlfn.XLOOKUP(order_details[[#This Row],[ProductID]],products[ProductID],products[CategoryID])</f>
        <v>3</v>
      </c>
      <c r="K507" t="str">
        <f>_xlfn.XLOOKUP(order_details[[#This Row],[CategoryID]],categories[CategoryID],categories[CategoryName])</f>
        <v>Confections</v>
      </c>
      <c r="L507" t="str">
        <f>_xlfn.XLOOKUP(order_details[[#This Row],[OrderID]],orders[OrderID],orders[month])</f>
        <v>Mar</v>
      </c>
      <c r="M507">
        <f>_xlfn.XLOOKUP(order_details[[#This Row],[OrderID]],orders[OrderID],orders[month number])</f>
        <v>3</v>
      </c>
      <c r="N507">
        <f>_xlfn.XLOOKUP(order_details[[#This Row],[OrderID]],orders[OrderID],orders[year])</f>
        <v>1995</v>
      </c>
      <c r="P507" s="14" t="str">
        <f>_xlfn.XLOOKUP(order_details[[#This Row],[CustomerID]],orders[CustomerID],orders[ShipCity])</f>
        <v>Montréal</v>
      </c>
      <c r="Q507" s="14" t="str">
        <f>_xlfn.XLOOKUP(order_details[[#This Row],[CustomerID]],orders[CustomerID],orders[ShipCountry])</f>
        <v>Canada</v>
      </c>
      <c r="R507" s="14">
        <f>order_details[[#This Row],[UnitPrice]]*order_details[[#This Row],[Quantity]]*(1-order_details[[#This Row],[Discount]])</f>
        <v>222.4</v>
      </c>
    </row>
    <row r="508" spans="1:18" x14ac:dyDescent="0.3">
      <c r="A508">
        <v>10439</v>
      </c>
      <c r="B508">
        <v>64</v>
      </c>
      <c r="C508">
        <v>26.6</v>
      </c>
      <c r="D508">
        <v>6</v>
      </c>
      <c r="E508">
        <v>0</v>
      </c>
      <c r="F508">
        <f>order_details[[#This Row],[UnitPrice]]*order_details[[#This Row],[Quantity]]*(1-order_details[[#This Row],[Discount]])</f>
        <v>159.60000000000002</v>
      </c>
      <c r="G508" t="str">
        <f>_xlfn.XLOOKUP(order_details[[#This Row],[OrderID]],orders[OrderID],orders[CustomerID])</f>
        <v>MEREP</v>
      </c>
      <c r="H508" t="str">
        <f>_xlfn.XLOOKUP(order_details[[#This Row],[CustomerID]],orders[CustomerID],orders[ShipCountry])</f>
        <v>Canada</v>
      </c>
      <c r="I508" t="str">
        <f>_xlfn.XLOOKUP(order_details[[#This Row],[CustomerID]],orders[CustomerID],orders[ShipCity])</f>
        <v>Montréal</v>
      </c>
      <c r="J508">
        <f>_xlfn.XLOOKUP(order_details[[#This Row],[ProductID]],products[ProductID],products[CategoryID])</f>
        <v>5</v>
      </c>
      <c r="K508" t="str">
        <f>_xlfn.XLOOKUP(order_details[[#This Row],[CategoryID]],categories[CategoryID],categories[CategoryName])</f>
        <v>Grains/Cereals</v>
      </c>
      <c r="L508" t="str">
        <f>_xlfn.XLOOKUP(order_details[[#This Row],[OrderID]],orders[OrderID],orders[month])</f>
        <v>Mar</v>
      </c>
      <c r="M508">
        <f>_xlfn.XLOOKUP(order_details[[#This Row],[OrderID]],orders[OrderID],orders[month number])</f>
        <v>3</v>
      </c>
      <c r="N508">
        <f>_xlfn.XLOOKUP(order_details[[#This Row],[OrderID]],orders[OrderID],orders[year])</f>
        <v>1995</v>
      </c>
      <c r="P508" s="13" t="str">
        <f>_xlfn.XLOOKUP(order_details[[#This Row],[CustomerID]],orders[CustomerID],orders[ShipCity])</f>
        <v>Montréal</v>
      </c>
      <c r="Q508" s="13" t="str">
        <f>_xlfn.XLOOKUP(order_details[[#This Row],[CustomerID]],orders[CustomerID],orders[ShipCountry])</f>
        <v>Canada</v>
      </c>
      <c r="R508" s="13">
        <f>order_details[[#This Row],[UnitPrice]]*order_details[[#This Row],[Quantity]]*(1-order_details[[#This Row],[Discount]])</f>
        <v>159.60000000000002</v>
      </c>
    </row>
    <row r="509" spans="1:18" x14ac:dyDescent="0.3">
      <c r="A509">
        <v>10439</v>
      </c>
      <c r="B509">
        <v>74</v>
      </c>
      <c r="C509">
        <v>8</v>
      </c>
      <c r="D509">
        <v>30</v>
      </c>
      <c r="E509">
        <v>0</v>
      </c>
      <c r="F509">
        <f>order_details[[#This Row],[UnitPrice]]*order_details[[#This Row],[Quantity]]*(1-order_details[[#This Row],[Discount]])</f>
        <v>240</v>
      </c>
      <c r="G509" t="str">
        <f>_xlfn.XLOOKUP(order_details[[#This Row],[OrderID]],orders[OrderID],orders[CustomerID])</f>
        <v>MEREP</v>
      </c>
      <c r="H509" t="str">
        <f>_xlfn.XLOOKUP(order_details[[#This Row],[CustomerID]],orders[CustomerID],orders[ShipCountry])</f>
        <v>Canada</v>
      </c>
      <c r="I509" t="str">
        <f>_xlfn.XLOOKUP(order_details[[#This Row],[CustomerID]],orders[CustomerID],orders[ShipCity])</f>
        <v>Montréal</v>
      </c>
      <c r="J509">
        <f>_xlfn.XLOOKUP(order_details[[#This Row],[ProductID]],products[ProductID],products[CategoryID])</f>
        <v>7</v>
      </c>
      <c r="K509" t="str">
        <f>_xlfn.XLOOKUP(order_details[[#This Row],[CategoryID]],categories[CategoryID],categories[CategoryName])</f>
        <v>Produce</v>
      </c>
      <c r="L509" t="str">
        <f>_xlfn.XLOOKUP(order_details[[#This Row],[OrderID]],orders[OrderID],orders[month])</f>
        <v>Mar</v>
      </c>
      <c r="M509">
        <f>_xlfn.XLOOKUP(order_details[[#This Row],[OrderID]],orders[OrderID],orders[month number])</f>
        <v>3</v>
      </c>
      <c r="N509">
        <f>_xlfn.XLOOKUP(order_details[[#This Row],[OrderID]],orders[OrderID],orders[year])</f>
        <v>1995</v>
      </c>
      <c r="P509" s="14" t="str">
        <f>_xlfn.XLOOKUP(order_details[[#This Row],[CustomerID]],orders[CustomerID],orders[ShipCity])</f>
        <v>Montréal</v>
      </c>
      <c r="Q509" s="14" t="str">
        <f>_xlfn.XLOOKUP(order_details[[#This Row],[CustomerID]],orders[CustomerID],orders[ShipCountry])</f>
        <v>Canada</v>
      </c>
      <c r="R509" s="14">
        <f>order_details[[#This Row],[UnitPrice]]*order_details[[#This Row],[Quantity]]*(1-order_details[[#This Row],[Discount]])</f>
        <v>240</v>
      </c>
    </row>
    <row r="510" spans="1:18" x14ac:dyDescent="0.3">
      <c r="A510">
        <v>10440</v>
      </c>
      <c r="B510">
        <v>2</v>
      </c>
      <c r="C510">
        <v>15.2</v>
      </c>
      <c r="D510">
        <v>45</v>
      </c>
      <c r="E510">
        <v>0.15</v>
      </c>
      <c r="F510">
        <f>order_details[[#This Row],[UnitPrice]]*order_details[[#This Row],[Quantity]]*(1-order_details[[#This Row],[Discount]])</f>
        <v>581.4</v>
      </c>
      <c r="G510" t="str">
        <f>_xlfn.XLOOKUP(order_details[[#This Row],[OrderID]],orders[OrderID],orders[CustomerID])</f>
        <v>SAVEA</v>
      </c>
      <c r="H510" t="str">
        <f>_xlfn.XLOOKUP(order_details[[#This Row],[CustomerID]],orders[CustomerID],orders[ShipCountry])</f>
        <v>USA</v>
      </c>
      <c r="I510" t="str">
        <f>_xlfn.XLOOKUP(order_details[[#This Row],[CustomerID]],orders[CustomerID],orders[ShipCity])</f>
        <v>Boise</v>
      </c>
      <c r="J510">
        <f>_xlfn.XLOOKUP(order_details[[#This Row],[ProductID]],products[ProductID],products[CategoryID])</f>
        <v>1</v>
      </c>
      <c r="K510" t="str">
        <f>_xlfn.XLOOKUP(order_details[[#This Row],[CategoryID]],categories[CategoryID],categories[CategoryName])</f>
        <v>Beverages</v>
      </c>
      <c r="L510" t="str">
        <f>_xlfn.XLOOKUP(order_details[[#This Row],[OrderID]],orders[OrderID],orders[month])</f>
        <v>Mar</v>
      </c>
      <c r="M510">
        <f>_xlfn.XLOOKUP(order_details[[#This Row],[OrderID]],orders[OrderID],orders[month number])</f>
        <v>3</v>
      </c>
      <c r="N510">
        <f>_xlfn.XLOOKUP(order_details[[#This Row],[OrderID]],orders[OrderID],orders[year])</f>
        <v>1995</v>
      </c>
      <c r="P510" s="13" t="str">
        <f>_xlfn.XLOOKUP(order_details[[#This Row],[CustomerID]],orders[CustomerID],orders[ShipCity])</f>
        <v>Boise</v>
      </c>
      <c r="Q510" s="13" t="str">
        <f>_xlfn.XLOOKUP(order_details[[#This Row],[CustomerID]],orders[CustomerID],orders[ShipCountry])</f>
        <v>USA</v>
      </c>
      <c r="R510" s="13">
        <f>order_details[[#This Row],[UnitPrice]]*order_details[[#This Row],[Quantity]]*(1-order_details[[#This Row],[Discount]])</f>
        <v>581.4</v>
      </c>
    </row>
    <row r="511" spans="1:18" x14ac:dyDescent="0.3">
      <c r="A511">
        <v>10440</v>
      </c>
      <c r="B511">
        <v>16</v>
      </c>
      <c r="C511">
        <v>13.9</v>
      </c>
      <c r="D511">
        <v>49</v>
      </c>
      <c r="E511">
        <v>0.15</v>
      </c>
      <c r="F511">
        <f>order_details[[#This Row],[UnitPrice]]*order_details[[#This Row],[Quantity]]*(1-order_details[[#This Row],[Discount]])</f>
        <v>578.93500000000006</v>
      </c>
      <c r="G511" t="str">
        <f>_xlfn.XLOOKUP(order_details[[#This Row],[OrderID]],orders[OrderID],orders[CustomerID])</f>
        <v>SAVEA</v>
      </c>
      <c r="H511" t="str">
        <f>_xlfn.XLOOKUP(order_details[[#This Row],[CustomerID]],orders[CustomerID],orders[ShipCountry])</f>
        <v>USA</v>
      </c>
      <c r="I511" t="str">
        <f>_xlfn.XLOOKUP(order_details[[#This Row],[CustomerID]],orders[CustomerID],orders[ShipCity])</f>
        <v>Boise</v>
      </c>
      <c r="J511">
        <f>_xlfn.XLOOKUP(order_details[[#This Row],[ProductID]],products[ProductID],products[CategoryID])</f>
        <v>3</v>
      </c>
      <c r="K511" t="str">
        <f>_xlfn.XLOOKUP(order_details[[#This Row],[CategoryID]],categories[CategoryID],categories[CategoryName])</f>
        <v>Confections</v>
      </c>
      <c r="L511" t="str">
        <f>_xlfn.XLOOKUP(order_details[[#This Row],[OrderID]],orders[OrderID],orders[month])</f>
        <v>Mar</v>
      </c>
      <c r="M511">
        <f>_xlfn.XLOOKUP(order_details[[#This Row],[OrderID]],orders[OrderID],orders[month number])</f>
        <v>3</v>
      </c>
      <c r="N511">
        <f>_xlfn.XLOOKUP(order_details[[#This Row],[OrderID]],orders[OrderID],orders[year])</f>
        <v>1995</v>
      </c>
      <c r="P511" s="14" t="str">
        <f>_xlfn.XLOOKUP(order_details[[#This Row],[CustomerID]],orders[CustomerID],orders[ShipCity])</f>
        <v>Boise</v>
      </c>
      <c r="Q511" s="14" t="str">
        <f>_xlfn.XLOOKUP(order_details[[#This Row],[CustomerID]],orders[CustomerID],orders[ShipCountry])</f>
        <v>USA</v>
      </c>
      <c r="R511" s="14">
        <f>order_details[[#This Row],[UnitPrice]]*order_details[[#This Row],[Quantity]]*(1-order_details[[#This Row],[Discount]])</f>
        <v>578.93500000000006</v>
      </c>
    </row>
    <row r="512" spans="1:18" x14ac:dyDescent="0.3">
      <c r="A512">
        <v>10440</v>
      </c>
      <c r="B512">
        <v>29</v>
      </c>
      <c r="C512">
        <v>99</v>
      </c>
      <c r="D512">
        <v>24</v>
      </c>
      <c r="E512">
        <v>0.15</v>
      </c>
      <c r="F512">
        <f>order_details[[#This Row],[UnitPrice]]*order_details[[#This Row],[Quantity]]*(1-order_details[[#This Row],[Discount]])</f>
        <v>2019.6</v>
      </c>
      <c r="G512" t="str">
        <f>_xlfn.XLOOKUP(order_details[[#This Row],[OrderID]],orders[OrderID],orders[CustomerID])</f>
        <v>SAVEA</v>
      </c>
      <c r="H512" t="str">
        <f>_xlfn.XLOOKUP(order_details[[#This Row],[CustomerID]],orders[CustomerID],orders[ShipCountry])</f>
        <v>USA</v>
      </c>
      <c r="I512" t="str">
        <f>_xlfn.XLOOKUP(order_details[[#This Row],[CustomerID]],orders[CustomerID],orders[ShipCity])</f>
        <v>Boise</v>
      </c>
      <c r="J512">
        <f>_xlfn.XLOOKUP(order_details[[#This Row],[ProductID]],products[ProductID],products[CategoryID])</f>
        <v>6</v>
      </c>
      <c r="K512" t="str">
        <f>_xlfn.XLOOKUP(order_details[[#This Row],[CategoryID]],categories[CategoryID],categories[CategoryName])</f>
        <v>Meat/Poultry</v>
      </c>
      <c r="L512" t="str">
        <f>_xlfn.XLOOKUP(order_details[[#This Row],[OrderID]],orders[OrderID],orders[month])</f>
        <v>Mar</v>
      </c>
      <c r="M512">
        <f>_xlfn.XLOOKUP(order_details[[#This Row],[OrderID]],orders[OrderID],orders[month number])</f>
        <v>3</v>
      </c>
      <c r="N512">
        <f>_xlfn.XLOOKUP(order_details[[#This Row],[OrderID]],orders[OrderID],orders[year])</f>
        <v>1995</v>
      </c>
      <c r="P512" s="13" t="str">
        <f>_xlfn.XLOOKUP(order_details[[#This Row],[CustomerID]],orders[CustomerID],orders[ShipCity])</f>
        <v>Boise</v>
      </c>
      <c r="Q512" s="13" t="str">
        <f>_xlfn.XLOOKUP(order_details[[#This Row],[CustomerID]],orders[CustomerID],orders[ShipCountry])</f>
        <v>USA</v>
      </c>
      <c r="R512" s="13">
        <f>order_details[[#This Row],[UnitPrice]]*order_details[[#This Row],[Quantity]]*(1-order_details[[#This Row],[Discount]])</f>
        <v>2019.6</v>
      </c>
    </row>
    <row r="513" spans="1:18" x14ac:dyDescent="0.3">
      <c r="A513">
        <v>10440</v>
      </c>
      <c r="B513">
        <v>61</v>
      </c>
      <c r="C513">
        <v>22.8</v>
      </c>
      <c r="D513">
        <v>90</v>
      </c>
      <c r="E513">
        <v>0.15</v>
      </c>
      <c r="F513">
        <f>order_details[[#This Row],[UnitPrice]]*order_details[[#This Row],[Quantity]]*(1-order_details[[#This Row],[Discount]])</f>
        <v>1744.2</v>
      </c>
      <c r="G513" t="str">
        <f>_xlfn.XLOOKUP(order_details[[#This Row],[OrderID]],orders[OrderID],orders[CustomerID])</f>
        <v>SAVEA</v>
      </c>
      <c r="H513" t="str">
        <f>_xlfn.XLOOKUP(order_details[[#This Row],[CustomerID]],orders[CustomerID],orders[ShipCountry])</f>
        <v>USA</v>
      </c>
      <c r="I513" t="str">
        <f>_xlfn.XLOOKUP(order_details[[#This Row],[CustomerID]],orders[CustomerID],orders[ShipCity])</f>
        <v>Boise</v>
      </c>
      <c r="J513">
        <f>_xlfn.XLOOKUP(order_details[[#This Row],[ProductID]],products[ProductID],products[CategoryID])</f>
        <v>2</v>
      </c>
      <c r="K513" t="str">
        <f>_xlfn.XLOOKUP(order_details[[#This Row],[CategoryID]],categories[CategoryID],categories[CategoryName])</f>
        <v>Condiments</v>
      </c>
      <c r="L513" t="str">
        <f>_xlfn.XLOOKUP(order_details[[#This Row],[OrderID]],orders[OrderID],orders[month])</f>
        <v>Mar</v>
      </c>
      <c r="M513">
        <f>_xlfn.XLOOKUP(order_details[[#This Row],[OrderID]],orders[OrderID],orders[month number])</f>
        <v>3</v>
      </c>
      <c r="N513">
        <f>_xlfn.XLOOKUP(order_details[[#This Row],[OrderID]],orders[OrderID],orders[year])</f>
        <v>1995</v>
      </c>
      <c r="P513" s="14" t="str">
        <f>_xlfn.XLOOKUP(order_details[[#This Row],[CustomerID]],orders[CustomerID],orders[ShipCity])</f>
        <v>Boise</v>
      </c>
      <c r="Q513" s="14" t="str">
        <f>_xlfn.XLOOKUP(order_details[[#This Row],[CustomerID]],orders[CustomerID],orders[ShipCountry])</f>
        <v>USA</v>
      </c>
      <c r="R513" s="14">
        <f>order_details[[#This Row],[UnitPrice]]*order_details[[#This Row],[Quantity]]*(1-order_details[[#This Row],[Discount]])</f>
        <v>1744.2</v>
      </c>
    </row>
    <row r="514" spans="1:18" x14ac:dyDescent="0.3">
      <c r="A514">
        <v>10441</v>
      </c>
      <c r="B514">
        <v>27</v>
      </c>
      <c r="C514">
        <v>35.1</v>
      </c>
      <c r="D514">
        <v>50</v>
      </c>
      <c r="E514">
        <v>0</v>
      </c>
      <c r="F514">
        <f>order_details[[#This Row],[UnitPrice]]*order_details[[#This Row],[Quantity]]*(1-order_details[[#This Row],[Discount]])</f>
        <v>1755</v>
      </c>
      <c r="G514" t="str">
        <f>_xlfn.XLOOKUP(order_details[[#This Row],[OrderID]],orders[OrderID],orders[CustomerID])</f>
        <v>OLDWO</v>
      </c>
      <c r="H514" t="str">
        <f>_xlfn.XLOOKUP(order_details[[#This Row],[CustomerID]],orders[CustomerID],orders[ShipCountry])</f>
        <v>USA</v>
      </c>
      <c r="I514" t="str">
        <f>_xlfn.XLOOKUP(order_details[[#This Row],[CustomerID]],orders[CustomerID],orders[ShipCity])</f>
        <v>Anchorage</v>
      </c>
      <c r="J514">
        <f>_xlfn.XLOOKUP(order_details[[#This Row],[ProductID]],products[ProductID],products[CategoryID])</f>
        <v>3</v>
      </c>
      <c r="K514" t="str">
        <f>_xlfn.XLOOKUP(order_details[[#This Row],[CategoryID]],categories[CategoryID],categories[CategoryName])</f>
        <v>Confections</v>
      </c>
      <c r="L514" t="str">
        <f>_xlfn.XLOOKUP(order_details[[#This Row],[OrderID]],orders[OrderID],orders[month])</f>
        <v>Mar</v>
      </c>
      <c r="M514">
        <f>_xlfn.XLOOKUP(order_details[[#This Row],[OrderID]],orders[OrderID],orders[month number])</f>
        <v>3</v>
      </c>
      <c r="N514">
        <f>_xlfn.XLOOKUP(order_details[[#This Row],[OrderID]],orders[OrderID],orders[year])</f>
        <v>1995</v>
      </c>
      <c r="P514" s="13" t="str">
        <f>_xlfn.XLOOKUP(order_details[[#This Row],[CustomerID]],orders[CustomerID],orders[ShipCity])</f>
        <v>Anchorage</v>
      </c>
      <c r="Q514" s="13" t="str">
        <f>_xlfn.XLOOKUP(order_details[[#This Row],[CustomerID]],orders[CustomerID],orders[ShipCountry])</f>
        <v>USA</v>
      </c>
      <c r="R514" s="13">
        <f>order_details[[#This Row],[UnitPrice]]*order_details[[#This Row],[Quantity]]*(1-order_details[[#This Row],[Discount]])</f>
        <v>1755</v>
      </c>
    </row>
    <row r="515" spans="1:18" x14ac:dyDescent="0.3">
      <c r="A515">
        <v>10442</v>
      </c>
      <c r="B515">
        <v>11</v>
      </c>
      <c r="C515">
        <v>16.8</v>
      </c>
      <c r="D515">
        <v>30</v>
      </c>
      <c r="E515">
        <v>0</v>
      </c>
      <c r="F515">
        <f>order_details[[#This Row],[UnitPrice]]*order_details[[#This Row],[Quantity]]*(1-order_details[[#This Row],[Discount]])</f>
        <v>504</v>
      </c>
      <c r="G515" t="str">
        <f>_xlfn.XLOOKUP(order_details[[#This Row],[OrderID]],orders[OrderID],orders[CustomerID])</f>
        <v>ERNSH</v>
      </c>
      <c r="H515" t="str">
        <f>_xlfn.XLOOKUP(order_details[[#This Row],[CustomerID]],orders[CustomerID],orders[ShipCountry])</f>
        <v>Austria</v>
      </c>
      <c r="I515" t="str">
        <f>_xlfn.XLOOKUP(order_details[[#This Row],[CustomerID]],orders[CustomerID],orders[ShipCity])</f>
        <v>Graz</v>
      </c>
      <c r="J515">
        <f>_xlfn.XLOOKUP(order_details[[#This Row],[ProductID]],products[ProductID],products[CategoryID])</f>
        <v>4</v>
      </c>
      <c r="K515" t="str">
        <f>_xlfn.XLOOKUP(order_details[[#This Row],[CategoryID]],categories[CategoryID],categories[CategoryName])</f>
        <v>Dairy Products</v>
      </c>
      <c r="L515" t="str">
        <f>_xlfn.XLOOKUP(order_details[[#This Row],[OrderID]],orders[OrderID],orders[month])</f>
        <v>Mar</v>
      </c>
      <c r="M515">
        <f>_xlfn.XLOOKUP(order_details[[#This Row],[OrderID]],orders[OrderID],orders[month number])</f>
        <v>3</v>
      </c>
      <c r="N515">
        <f>_xlfn.XLOOKUP(order_details[[#This Row],[OrderID]],orders[OrderID],orders[year])</f>
        <v>1995</v>
      </c>
      <c r="P515" s="14" t="str">
        <f>_xlfn.XLOOKUP(order_details[[#This Row],[CustomerID]],orders[CustomerID],orders[ShipCity])</f>
        <v>Graz</v>
      </c>
      <c r="Q515" s="14" t="str">
        <f>_xlfn.XLOOKUP(order_details[[#This Row],[CustomerID]],orders[CustomerID],orders[ShipCountry])</f>
        <v>Austria</v>
      </c>
      <c r="R515" s="14">
        <f>order_details[[#This Row],[UnitPrice]]*order_details[[#This Row],[Quantity]]*(1-order_details[[#This Row],[Discount]])</f>
        <v>504</v>
      </c>
    </row>
    <row r="516" spans="1:18" x14ac:dyDescent="0.3">
      <c r="A516">
        <v>10442</v>
      </c>
      <c r="B516">
        <v>54</v>
      </c>
      <c r="C516">
        <v>5.9</v>
      </c>
      <c r="D516">
        <v>80</v>
      </c>
      <c r="E516">
        <v>0</v>
      </c>
      <c r="F516">
        <f>order_details[[#This Row],[UnitPrice]]*order_details[[#This Row],[Quantity]]*(1-order_details[[#This Row],[Discount]])</f>
        <v>472</v>
      </c>
      <c r="G516" t="str">
        <f>_xlfn.XLOOKUP(order_details[[#This Row],[OrderID]],orders[OrderID],orders[CustomerID])</f>
        <v>ERNSH</v>
      </c>
      <c r="H516" t="str">
        <f>_xlfn.XLOOKUP(order_details[[#This Row],[CustomerID]],orders[CustomerID],orders[ShipCountry])</f>
        <v>Austria</v>
      </c>
      <c r="I516" t="str">
        <f>_xlfn.XLOOKUP(order_details[[#This Row],[CustomerID]],orders[CustomerID],orders[ShipCity])</f>
        <v>Graz</v>
      </c>
      <c r="J516">
        <f>_xlfn.XLOOKUP(order_details[[#This Row],[ProductID]],products[ProductID],products[CategoryID])</f>
        <v>6</v>
      </c>
      <c r="K516" t="str">
        <f>_xlfn.XLOOKUP(order_details[[#This Row],[CategoryID]],categories[CategoryID],categories[CategoryName])</f>
        <v>Meat/Poultry</v>
      </c>
      <c r="L516" t="str">
        <f>_xlfn.XLOOKUP(order_details[[#This Row],[OrderID]],orders[OrderID],orders[month])</f>
        <v>Mar</v>
      </c>
      <c r="M516">
        <f>_xlfn.XLOOKUP(order_details[[#This Row],[OrderID]],orders[OrderID],orders[month number])</f>
        <v>3</v>
      </c>
      <c r="N516">
        <f>_xlfn.XLOOKUP(order_details[[#This Row],[OrderID]],orders[OrderID],orders[year])</f>
        <v>1995</v>
      </c>
      <c r="P516" s="13" t="str">
        <f>_xlfn.XLOOKUP(order_details[[#This Row],[CustomerID]],orders[CustomerID],orders[ShipCity])</f>
        <v>Graz</v>
      </c>
      <c r="Q516" s="13" t="str">
        <f>_xlfn.XLOOKUP(order_details[[#This Row],[CustomerID]],orders[CustomerID],orders[ShipCountry])</f>
        <v>Austria</v>
      </c>
      <c r="R516" s="13">
        <f>order_details[[#This Row],[UnitPrice]]*order_details[[#This Row],[Quantity]]*(1-order_details[[#This Row],[Discount]])</f>
        <v>472</v>
      </c>
    </row>
    <row r="517" spans="1:18" x14ac:dyDescent="0.3">
      <c r="A517">
        <v>10442</v>
      </c>
      <c r="B517">
        <v>66</v>
      </c>
      <c r="C517">
        <v>13.6</v>
      </c>
      <c r="D517">
        <v>60</v>
      </c>
      <c r="E517">
        <v>0</v>
      </c>
      <c r="F517">
        <f>order_details[[#This Row],[UnitPrice]]*order_details[[#This Row],[Quantity]]*(1-order_details[[#This Row],[Discount]])</f>
        <v>816</v>
      </c>
      <c r="G517" t="str">
        <f>_xlfn.XLOOKUP(order_details[[#This Row],[OrderID]],orders[OrderID],orders[CustomerID])</f>
        <v>ERNSH</v>
      </c>
      <c r="H517" t="str">
        <f>_xlfn.XLOOKUP(order_details[[#This Row],[CustomerID]],orders[CustomerID],orders[ShipCountry])</f>
        <v>Austria</v>
      </c>
      <c r="I517" t="str">
        <f>_xlfn.XLOOKUP(order_details[[#This Row],[CustomerID]],orders[CustomerID],orders[ShipCity])</f>
        <v>Graz</v>
      </c>
      <c r="J517">
        <f>_xlfn.XLOOKUP(order_details[[#This Row],[ProductID]],products[ProductID],products[CategoryID])</f>
        <v>2</v>
      </c>
      <c r="K517" t="str">
        <f>_xlfn.XLOOKUP(order_details[[#This Row],[CategoryID]],categories[CategoryID],categories[CategoryName])</f>
        <v>Condiments</v>
      </c>
      <c r="L517" t="str">
        <f>_xlfn.XLOOKUP(order_details[[#This Row],[OrderID]],orders[OrderID],orders[month])</f>
        <v>Mar</v>
      </c>
      <c r="M517">
        <f>_xlfn.XLOOKUP(order_details[[#This Row],[OrderID]],orders[OrderID],orders[month number])</f>
        <v>3</v>
      </c>
      <c r="N517">
        <f>_xlfn.XLOOKUP(order_details[[#This Row],[OrderID]],orders[OrderID],orders[year])</f>
        <v>1995</v>
      </c>
      <c r="P517" s="14" t="str">
        <f>_xlfn.XLOOKUP(order_details[[#This Row],[CustomerID]],orders[CustomerID],orders[ShipCity])</f>
        <v>Graz</v>
      </c>
      <c r="Q517" s="14" t="str">
        <f>_xlfn.XLOOKUP(order_details[[#This Row],[CustomerID]],orders[CustomerID],orders[ShipCountry])</f>
        <v>Austria</v>
      </c>
      <c r="R517" s="14">
        <f>order_details[[#This Row],[UnitPrice]]*order_details[[#This Row],[Quantity]]*(1-order_details[[#This Row],[Discount]])</f>
        <v>816</v>
      </c>
    </row>
    <row r="518" spans="1:18" x14ac:dyDescent="0.3">
      <c r="A518">
        <v>10443</v>
      </c>
      <c r="B518">
        <v>11</v>
      </c>
      <c r="C518">
        <v>16.8</v>
      </c>
      <c r="D518">
        <v>6</v>
      </c>
      <c r="E518">
        <v>0.2</v>
      </c>
      <c r="F518">
        <f>order_details[[#This Row],[UnitPrice]]*order_details[[#This Row],[Quantity]]*(1-order_details[[#This Row],[Discount]])</f>
        <v>80.640000000000015</v>
      </c>
      <c r="G518" t="str">
        <f>_xlfn.XLOOKUP(order_details[[#This Row],[OrderID]],orders[OrderID],orders[CustomerID])</f>
        <v>REGGC</v>
      </c>
      <c r="H518" t="str">
        <f>_xlfn.XLOOKUP(order_details[[#This Row],[CustomerID]],orders[CustomerID],orders[ShipCountry])</f>
        <v>Italy</v>
      </c>
      <c r="I518" t="str">
        <f>_xlfn.XLOOKUP(order_details[[#This Row],[CustomerID]],orders[CustomerID],orders[ShipCity])</f>
        <v>Reggio Emilia</v>
      </c>
      <c r="J518">
        <f>_xlfn.XLOOKUP(order_details[[#This Row],[ProductID]],products[ProductID],products[CategoryID])</f>
        <v>4</v>
      </c>
      <c r="K518" t="str">
        <f>_xlfn.XLOOKUP(order_details[[#This Row],[CategoryID]],categories[CategoryID],categories[CategoryName])</f>
        <v>Dairy Products</v>
      </c>
      <c r="L518" t="str">
        <f>_xlfn.XLOOKUP(order_details[[#This Row],[OrderID]],orders[OrderID],orders[month])</f>
        <v>Mar</v>
      </c>
      <c r="M518">
        <f>_xlfn.XLOOKUP(order_details[[#This Row],[OrderID]],orders[OrderID],orders[month number])</f>
        <v>3</v>
      </c>
      <c r="N518">
        <f>_xlfn.XLOOKUP(order_details[[#This Row],[OrderID]],orders[OrderID],orders[year])</f>
        <v>1995</v>
      </c>
      <c r="P518" s="13" t="str">
        <f>_xlfn.XLOOKUP(order_details[[#This Row],[CustomerID]],orders[CustomerID],orders[ShipCity])</f>
        <v>Reggio Emilia</v>
      </c>
      <c r="Q518" s="13" t="str">
        <f>_xlfn.XLOOKUP(order_details[[#This Row],[CustomerID]],orders[CustomerID],orders[ShipCountry])</f>
        <v>Italy</v>
      </c>
      <c r="R518" s="13">
        <f>order_details[[#This Row],[UnitPrice]]*order_details[[#This Row],[Quantity]]*(1-order_details[[#This Row],[Discount]])</f>
        <v>80.640000000000015</v>
      </c>
    </row>
    <row r="519" spans="1:18" x14ac:dyDescent="0.3">
      <c r="A519">
        <v>10443</v>
      </c>
      <c r="B519">
        <v>28</v>
      </c>
      <c r="C519">
        <v>36.4</v>
      </c>
      <c r="D519">
        <v>12</v>
      </c>
      <c r="E519">
        <v>0</v>
      </c>
      <c r="F519">
        <f>order_details[[#This Row],[UnitPrice]]*order_details[[#This Row],[Quantity]]*(1-order_details[[#This Row],[Discount]])</f>
        <v>436.79999999999995</v>
      </c>
      <c r="G519" t="str">
        <f>_xlfn.XLOOKUP(order_details[[#This Row],[OrderID]],orders[OrderID],orders[CustomerID])</f>
        <v>REGGC</v>
      </c>
      <c r="H519" t="str">
        <f>_xlfn.XLOOKUP(order_details[[#This Row],[CustomerID]],orders[CustomerID],orders[ShipCountry])</f>
        <v>Italy</v>
      </c>
      <c r="I519" t="str">
        <f>_xlfn.XLOOKUP(order_details[[#This Row],[CustomerID]],orders[CustomerID],orders[ShipCity])</f>
        <v>Reggio Emilia</v>
      </c>
      <c r="J519">
        <f>_xlfn.XLOOKUP(order_details[[#This Row],[ProductID]],products[ProductID],products[CategoryID])</f>
        <v>7</v>
      </c>
      <c r="K519" t="str">
        <f>_xlfn.XLOOKUP(order_details[[#This Row],[CategoryID]],categories[CategoryID],categories[CategoryName])</f>
        <v>Produce</v>
      </c>
      <c r="L519" t="str">
        <f>_xlfn.XLOOKUP(order_details[[#This Row],[OrderID]],orders[OrderID],orders[month])</f>
        <v>Mar</v>
      </c>
      <c r="M519">
        <f>_xlfn.XLOOKUP(order_details[[#This Row],[OrderID]],orders[OrderID],orders[month number])</f>
        <v>3</v>
      </c>
      <c r="N519">
        <f>_xlfn.XLOOKUP(order_details[[#This Row],[OrderID]],orders[OrderID],orders[year])</f>
        <v>1995</v>
      </c>
      <c r="P519" s="14" t="str">
        <f>_xlfn.XLOOKUP(order_details[[#This Row],[CustomerID]],orders[CustomerID],orders[ShipCity])</f>
        <v>Reggio Emilia</v>
      </c>
      <c r="Q519" s="14" t="str">
        <f>_xlfn.XLOOKUP(order_details[[#This Row],[CustomerID]],orders[CustomerID],orders[ShipCountry])</f>
        <v>Italy</v>
      </c>
      <c r="R519" s="14">
        <f>order_details[[#This Row],[UnitPrice]]*order_details[[#This Row],[Quantity]]*(1-order_details[[#This Row],[Discount]])</f>
        <v>436.79999999999995</v>
      </c>
    </row>
    <row r="520" spans="1:18" x14ac:dyDescent="0.3">
      <c r="A520">
        <v>10444</v>
      </c>
      <c r="B520">
        <v>17</v>
      </c>
      <c r="C520">
        <v>31.2</v>
      </c>
      <c r="D520">
        <v>10</v>
      </c>
      <c r="E520">
        <v>0</v>
      </c>
      <c r="F520">
        <f>order_details[[#This Row],[UnitPrice]]*order_details[[#This Row],[Quantity]]*(1-order_details[[#This Row],[Discount]])</f>
        <v>312</v>
      </c>
      <c r="G520" t="str">
        <f>_xlfn.XLOOKUP(order_details[[#This Row],[OrderID]],orders[OrderID],orders[CustomerID])</f>
        <v>BERGS</v>
      </c>
      <c r="H520" t="str">
        <f>_xlfn.XLOOKUP(order_details[[#This Row],[CustomerID]],orders[CustomerID],orders[ShipCountry])</f>
        <v>Sweden</v>
      </c>
      <c r="I520" t="str">
        <f>_xlfn.XLOOKUP(order_details[[#This Row],[CustomerID]],orders[CustomerID],orders[ShipCity])</f>
        <v>Luleå</v>
      </c>
      <c r="J520">
        <f>_xlfn.XLOOKUP(order_details[[#This Row],[ProductID]],products[ProductID],products[CategoryID])</f>
        <v>6</v>
      </c>
      <c r="K520" t="str">
        <f>_xlfn.XLOOKUP(order_details[[#This Row],[CategoryID]],categories[CategoryID],categories[CategoryName])</f>
        <v>Meat/Poultry</v>
      </c>
      <c r="L520" t="str">
        <f>_xlfn.XLOOKUP(order_details[[#This Row],[OrderID]],orders[OrderID],orders[month])</f>
        <v>Mar</v>
      </c>
      <c r="M520">
        <f>_xlfn.XLOOKUP(order_details[[#This Row],[OrderID]],orders[OrderID],orders[month number])</f>
        <v>3</v>
      </c>
      <c r="N520">
        <f>_xlfn.XLOOKUP(order_details[[#This Row],[OrderID]],orders[OrderID],orders[year])</f>
        <v>1995</v>
      </c>
      <c r="P520" s="13" t="str">
        <f>_xlfn.XLOOKUP(order_details[[#This Row],[CustomerID]],orders[CustomerID],orders[ShipCity])</f>
        <v>Luleå</v>
      </c>
      <c r="Q520" s="13" t="str">
        <f>_xlfn.XLOOKUP(order_details[[#This Row],[CustomerID]],orders[CustomerID],orders[ShipCountry])</f>
        <v>Sweden</v>
      </c>
      <c r="R520" s="13">
        <f>order_details[[#This Row],[UnitPrice]]*order_details[[#This Row],[Quantity]]*(1-order_details[[#This Row],[Discount]])</f>
        <v>312</v>
      </c>
    </row>
    <row r="521" spans="1:18" x14ac:dyDescent="0.3">
      <c r="A521">
        <v>10444</v>
      </c>
      <c r="B521">
        <v>26</v>
      </c>
      <c r="C521">
        <v>24.9</v>
      </c>
      <c r="D521">
        <v>15</v>
      </c>
      <c r="E521">
        <v>0</v>
      </c>
      <c r="F521">
        <f>order_details[[#This Row],[UnitPrice]]*order_details[[#This Row],[Quantity]]*(1-order_details[[#This Row],[Discount]])</f>
        <v>373.5</v>
      </c>
      <c r="G521" t="str">
        <f>_xlfn.XLOOKUP(order_details[[#This Row],[OrderID]],orders[OrderID],orders[CustomerID])</f>
        <v>BERGS</v>
      </c>
      <c r="H521" t="str">
        <f>_xlfn.XLOOKUP(order_details[[#This Row],[CustomerID]],orders[CustomerID],orders[ShipCountry])</f>
        <v>Sweden</v>
      </c>
      <c r="I521" t="str">
        <f>_xlfn.XLOOKUP(order_details[[#This Row],[CustomerID]],orders[CustomerID],orders[ShipCity])</f>
        <v>Luleå</v>
      </c>
      <c r="J521">
        <f>_xlfn.XLOOKUP(order_details[[#This Row],[ProductID]],products[ProductID],products[CategoryID])</f>
        <v>3</v>
      </c>
      <c r="K521" t="str">
        <f>_xlfn.XLOOKUP(order_details[[#This Row],[CategoryID]],categories[CategoryID],categories[CategoryName])</f>
        <v>Confections</v>
      </c>
      <c r="L521" t="str">
        <f>_xlfn.XLOOKUP(order_details[[#This Row],[OrderID]],orders[OrderID],orders[month])</f>
        <v>Mar</v>
      </c>
      <c r="M521">
        <f>_xlfn.XLOOKUP(order_details[[#This Row],[OrderID]],orders[OrderID],orders[month number])</f>
        <v>3</v>
      </c>
      <c r="N521">
        <f>_xlfn.XLOOKUP(order_details[[#This Row],[OrderID]],orders[OrderID],orders[year])</f>
        <v>1995</v>
      </c>
      <c r="P521" s="14" t="str">
        <f>_xlfn.XLOOKUP(order_details[[#This Row],[CustomerID]],orders[CustomerID],orders[ShipCity])</f>
        <v>Luleå</v>
      </c>
      <c r="Q521" s="14" t="str">
        <f>_xlfn.XLOOKUP(order_details[[#This Row],[CustomerID]],orders[CustomerID],orders[ShipCountry])</f>
        <v>Sweden</v>
      </c>
      <c r="R521" s="14">
        <f>order_details[[#This Row],[UnitPrice]]*order_details[[#This Row],[Quantity]]*(1-order_details[[#This Row],[Discount]])</f>
        <v>373.5</v>
      </c>
    </row>
    <row r="522" spans="1:18" x14ac:dyDescent="0.3">
      <c r="A522">
        <v>10444</v>
      </c>
      <c r="B522">
        <v>35</v>
      </c>
      <c r="C522">
        <v>14.4</v>
      </c>
      <c r="D522">
        <v>8</v>
      </c>
      <c r="E522">
        <v>0</v>
      </c>
      <c r="F522">
        <f>order_details[[#This Row],[UnitPrice]]*order_details[[#This Row],[Quantity]]*(1-order_details[[#This Row],[Discount]])</f>
        <v>115.2</v>
      </c>
      <c r="G522" t="str">
        <f>_xlfn.XLOOKUP(order_details[[#This Row],[OrderID]],orders[OrderID],orders[CustomerID])</f>
        <v>BERGS</v>
      </c>
      <c r="H522" t="str">
        <f>_xlfn.XLOOKUP(order_details[[#This Row],[CustomerID]],orders[CustomerID],orders[ShipCountry])</f>
        <v>Sweden</v>
      </c>
      <c r="I522" t="str">
        <f>_xlfn.XLOOKUP(order_details[[#This Row],[CustomerID]],orders[CustomerID],orders[ShipCity])</f>
        <v>Luleå</v>
      </c>
      <c r="J522">
        <f>_xlfn.XLOOKUP(order_details[[#This Row],[ProductID]],products[ProductID],products[CategoryID])</f>
        <v>1</v>
      </c>
      <c r="K522" t="str">
        <f>_xlfn.XLOOKUP(order_details[[#This Row],[CategoryID]],categories[CategoryID],categories[CategoryName])</f>
        <v>Beverages</v>
      </c>
      <c r="L522" t="str">
        <f>_xlfn.XLOOKUP(order_details[[#This Row],[OrderID]],orders[OrderID],orders[month])</f>
        <v>Mar</v>
      </c>
      <c r="M522">
        <f>_xlfn.XLOOKUP(order_details[[#This Row],[OrderID]],orders[OrderID],orders[month number])</f>
        <v>3</v>
      </c>
      <c r="N522">
        <f>_xlfn.XLOOKUP(order_details[[#This Row],[OrderID]],orders[OrderID],orders[year])</f>
        <v>1995</v>
      </c>
      <c r="P522" s="13" t="str">
        <f>_xlfn.XLOOKUP(order_details[[#This Row],[CustomerID]],orders[CustomerID],orders[ShipCity])</f>
        <v>Luleå</v>
      </c>
      <c r="Q522" s="13" t="str">
        <f>_xlfn.XLOOKUP(order_details[[#This Row],[CustomerID]],orders[CustomerID],orders[ShipCountry])</f>
        <v>Sweden</v>
      </c>
      <c r="R522" s="13">
        <f>order_details[[#This Row],[UnitPrice]]*order_details[[#This Row],[Quantity]]*(1-order_details[[#This Row],[Discount]])</f>
        <v>115.2</v>
      </c>
    </row>
    <row r="523" spans="1:18" x14ac:dyDescent="0.3">
      <c r="A523">
        <v>10444</v>
      </c>
      <c r="B523">
        <v>41</v>
      </c>
      <c r="C523">
        <v>7.7</v>
      </c>
      <c r="D523">
        <v>30</v>
      </c>
      <c r="E523">
        <v>0</v>
      </c>
      <c r="F523">
        <f>order_details[[#This Row],[UnitPrice]]*order_details[[#This Row],[Quantity]]*(1-order_details[[#This Row],[Discount]])</f>
        <v>231</v>
      </c>
      <c r="G523" t="str">
        <f>_xlfn.XLOOKUP(order_details[[#This Row],[OrderID]],orders[OrderID],orders[CustomerID])</f>
        <v>BERGS</v>
      </c>
      <c r="H523" t="str">
        <f>_xlfn.XLOOKUP(order_details[[#This Row],[CustomerID]],orders[CustomerID],orders[ShipCountry])</f>
        <v>Sweden</v>
      </c>
      <c r="I523" t="str">
        <f>_xlfn.XLOOKUP(order_details[[#This Row],[CustomerID]],orders[CustomerID],orders[ShipCity])</f>
        <v>Luleå</v>
      </c>
      <c r="J523">
        <f>_xlfn.XLOOKUP(order_details[[#This Row],[ProductID]],products[ProductID],products[CategoryID])</f>
        <v>8</v>
      </c>
      <c r="K523" t="str">
        <f>_xlfn.XLOOKUP(order_details[[#This Row],[CategoryID]],categories[CategoryID],categories[CategoryName])</f>
        <v>Seafood</v>
      </c>
      <c r="L523" t="str">
        <f>_xlfn.XLOOKUP(order_details[[#This Row],[OrderID]],orders[OrderID],orders[month])</f>
        <v>Mar</v>
      </c>
      <c r="M523">
        <f>_xlfn.XLOOKUP(order_details[[#This Row],[OrderID]],orders[OrderID],orders[month number])</f>
        <v>3</v>
      </c>
      <c r="N523">
        <f>_xlfn.XLOOKUP(order_details[[#This Row],[OrderID]],orders[OrderID],orders[year])</f>
        <v>1995</v>
      </c>
      <c r="P523" s="14" t="str">
        <f>_xlfn.XLOOKUP(order_details[[#This Row],[CustomerID]],orders[CustomerID],orders[ShipCity])</f>
        <v>Luleå</v>
      </c>
      <c r="Q523" s="14" t="str">
        <f>_xlfn.XLOOKUP(order_details[[#This Row],[CustomerID]],orders[CustomerID],orders[ShipCountry])</f>
        <v>Sweden</v>
      </c>
      <c r="R523" s="14">
        <f>order_details[[#This Row],[UnitPrice]]*order_details[[#This Row],[Quantity]]*(1-order_details[[#This Row],[Discount]])</f>
        <v>231</v>
      </c>
    </row>
    <row r="524" spans="1:18" x14ac:dyDescent="0.3">
      <c r="A524">
        <v>10445</v>
      </c>
      <c r="B524">
        <v>39</v>
      </c>
      <c r="C524">
        <v>14.4</v>
      </c>
      <c r="D524">
        <v>6</v>
      </c>
      <c r="E524">
        <v>0</v>
      </c>
      <c r="F524">
        <f>order_details[[#This Row],[UnitPrice]]*order_details[[#This Row],[Quantity]]*(1-order_details[[#This Row],[Discount]])</f>
        <v>86.4</v>
      </c>
      <c r="G524" t="str">
        <f>_xlfn.XLOOKUP(order_details[[#This Row],[OrderID]],orders[OrderID],orders[CustomerID])</f>
        <v>BERGS</v>
      </c>
      <c r="H524" t="str">
        <f>_xlfn.XLOOKUP(order_details[[#This Row],[CustomerID]],orders[CustomerID],orders[ShipCountry])</f>
        <v>Sweden</v>
      </c>
      <c r="I524" t="str">
        <f>_xlfn.XLOOKUP(order_details[[#This Row],[CustomerID]],orders[CustomerID],orders[ShipCity])</f>
        <v>Luleå</v>
      </c>
      <c r="J524">
        <f>_xlfn.XLOOKUP(order_details[[#This Row],[ProductID]],products[ProductID],products[CategoryID])</f>
        <v>1</v>
      </c>
      <c r="K524" t="str">
        <f>_xlfn.XLOOKUP(order_details[[#This Row],[CategoryID]],categories[CategoryID],categories[CategoryName])</f>
        <v>Beverages</v>
      </c>
      <c r="L524" t="str">
        <f>_xlfn.XLOOKUP(order_details[[#This Row],[OrderID]],orders[OrderID],orders[month])</f>
        <v>Mar</v>
      </c>
      <c r="M524">
        <f>_xlfn.XLOOKUP(order_details[[#This Row],[OrderID]],orders[OrderID],orders[month number])</f>
        <v>3</v>
      </c>
      <c r="N524">
        <f>_xlfn.XLOOKUP(order_details[[#This Row],[OrderID]],orders[OrderID],orders[year])</f>
        <v>1995</v>
      </c>
      <c r="P524" s="13" t="str">
        <f>_xlfn.XLOOKUP(order_details[[#This Row],[CustomerID]],orders[CustomerID],orders[ShipCity])</f>
        <v>Luleå</v>
      </c>
      <c r="Q524" s="13" t="str">
        <f>_xlfn.XLOOKUP(order_details[[#This Row],[CustomerID]],orders[CustomerID],orders[ShipCountry])</f>
        <v>Sweden</v>
      </c>
      <c r="R524" s="13">
        <f>order_details[[#This Row],[UnitPrice]]*order_details[[#This Row],[Quantity]]*(1-order_details[[#This Row],[Discount]])</f>
        <v>86.4</v>
      </c>
    </row>
    <row r="525" spans="1:18" x14ac:dyDescent="0.3">
      <c r="A525">
        <v>10445</v>
      </c>
      <c r="B525">
        <v>54</v>
      </c>
      <c r="C525">
        <v>5.9</v>
      </c>
      <c r="D525">
        <v>15</v>
      </c>
      <c r="E525">
        <v>0</v>
      </c>
      <c r="F525">
        <f>order_details[[#This Row],[UnitPrice]]*order_details[[#This Row],[Quantity]]*(1-order_details[[#This Row],[Discount]])</f>
        <v>88.5</v>
      </c>
      <c r="G525" t="str">
        <f>_xlfn.XLOOKUP(order_details[[#This Row],[OrderID]],orders[OrderID],orders[CustomerID])</f>
        <v>BERGS</v>
      </c>
      <c r="H525" t="str">
        <f>_xlfn.XLOOKUP(order_details[[#This Row],[CustomerID]],orders[CustomerID],orders[ShipCountry])</f>
        <v>Sweden</v>
      </c>
      <c r="I525" t="str">
        <f>_xlfn.XLOOKUP(order_details[[#This Row],[CustomerID]],orders[CustomerID],orders[ShipCity])</f>
        <v>Luleå</v>
      </c>
      <c r="J525">
        <f>_xlfn.XLOOKUP(order_details[[#This Row],[ProductID]],products[ProductID],products[CategoryID])</f>
        <v>6</v>
      </c>
      <c r="K525" t="str">
        <f>_xlfn.XLOOKUP(order_details[[#This Row],[CategoryID]],categories[CategoryID],categories[CategoryName])</f>
        <v>Meat/Poultry</v>
      </c>
      <c r="L525" t="str">
        <f>_xlfn.XLOOKUP(order_details[[#This Row],[OrderID]],orders[OrderID],orders[month])</f>
        <v>Mar</v>
      </c>
      <c r="M525">
        <f>_xlfn.XLOOKUP(order_details[[#This Row],[OrderID]],orders[OrderID],orders[month number])</f>
        <v>3</v>
      </c>
      <c r="N525">
        <f>_xlfn.XLOOKUP(order_details[[#This Row],[OrderID]],orders[OrderID],orders[year])</f>
        <v>1995</v>
      </c>
      <c r="P525" s="14" t="str">
        <f>_xlfn.XLOOKUP(order_details[[#This Row],[CustomerID]],orders[CustomerID],orders[ShipCity])</f>
        <v>Luleå</v>
      </c>
      <c r="Q525" s="14" t="str">
        <f>_xlfn.XLOOKUP(order_details[[#This Row],[CustomerID]],orders[CustomerID],orders[ShipCountry])</f>
        <v>Sweden</v>
      </c>
      <c r="R525" s="14">
        <f>order_details[[#This Row],[UnitPrice]]*order_details[[#This Row],[Quantity]]*(1-order_details[[#This Row],[Discount]])</f>
        <v>88.5</v>
      </c>
    </row>
    <row r="526" spans="1:18" x14ac:dyDescent="0.3">
      <c r="A526">
        <v>10446</v>
      </c>
      <c r="B526">
        <v>19</v>
      </c>
      <c r="C526">
        <v>7.3</v>
      </c>
      <c r="D526">
        <v>12</v>
      </c>
      <c r="E526">
        <v>0.1</v>
      </c>
      <c r="F526">
        <f>order_details[[#This Row],[UnitPrice]]*order_details[[#This Row],[Quantity]]*(1-order_details[[#This Row],[Discount]])</f>
        <v>78.84</v>
      </c>
      <c r="G526" t="str">
        <f>_xlfn.XLOOKUP(order_details[[#This Row],[OrderID]],orders[OrderID],orders[CustomerID])</f>
        <v>TOMSP</v>
      </c>
      <c r="H526" t="str">
        <f>_xlfn.XLOOKUP(order_details[[#This Row],[CustomerID]],orders[CustomerID],orders[ShipCountry])</f>
        <v>Germany</v>
      </c>
      <c r="I526" t="str">
        <f>_xlfn.XLOOKUP(order_details[[#This Row],[CustomerID]],orders[CustomerID],orders[ShipCity])</f>
        <v>Münster</v>
      </c>
      <c r="J526">
        <f>_xlfn.XLOOKUP(order_details[[#This Row],[ProductID]],products[ProductID],products[CategoryID])</f>
        <v>3</v>
      </c>
      <c r="K526" t="str">
        <f>_xlfn.XLOOKUP(order_details[[#This Row],[CategoryID]],categories[CategoryID],categories[CategoryName])</f>
        <v>Confections</v>
      </c>
      <c r="L526" t="str">
        <f>_xlfn.XLOOKUP(order_details[[#This Row],[OrderID]],orders[OrderID],orders[month])</f>
        <v>Mar</v>
      </c>
      <c r="M526">
        <f>_xlfn.XLOOKUP(order_details[[#This Row],[OrderID]],orders[OrderID],orders[month number])</f>
        <v>3</v>
      </c>
      <c r="N526">
        <f>_xlfn.XLOOKUP(order_details[[#This Row],[OrderID]],orders[OrderID],orders[year])</f>
        <v>1995</v>
      </c>
      <c r="P526" s="13" t="str">
        <f>_xlfn.XLOOKUP(order_details[[#This Row],[CustomerID]],orders[CustomerID],orders[ShipCity])</f>
        <v>Münster</v>
      </c>
      <c r="Q526" s="13" t="str">
        <f>_xlfn.XLOOKUP(order_details[[#This Row],[CustomerID]],orders[CustomerID],orders[ShipCountry])</f>
        <v>Germany</v>
      </c>
      <c r="R526" s="13">
        <f>order_details[[#This Row],[UnitPrice]]*order_details[[#This Row],[Quantity]]*(1-order_details[[#This Row],[Discount]])</f>
        <v>78.84</v>
      </c>
    </row>
    <row r="527" spans="1:18" x14ac:dyDescent="0.3">
      <c r="A527">
        <v>10446</v>
      </c>
      <c r="B527">
        <v>24</v>
      </c>
      <c r="C527">
        <v>3.6</v>
      </c>
      <c r="D527">
        <v>20</v>
      </c>
      <c r="E527">
        <v>0.1</v>
      </c>
      <c r="F527">
        <f>order_details[[#This Row],[UnitPrice]]*order_details[[#This Row],[Quantity]]*(1-order_details[[#This Row],[Discount]])</f>
        <v>64.8</v>
      </c>
      <c r="G527" t="str">
        <f>_xlfn.XLOOKUP(order_details[[#This Row],[OrderID]],orders[OrderID],orders[CustomerID])</f>
        <v>TOMSP</v>
      </c>
      <c r="H527" t="str">
        <f>_xlfn.XLOOKUP(order_details[[#This Row],[CustomerID]],orders[CustomerID],orders[ShipCountry])</f>
        <v>Germany</v>
      </c>
      <c r="I527" t="str">
        <f>_xlfn.XLOOKUP(order_details[[#This Row],[CustomerID]],orders[CustomerID],orders[ShipCity])</f>
        <v>Münster</v>
      </c>
      <c r="J527">
        <f>_xlfn.XLOOKUP(order_details[[#This Row],[ProductID]],products[ProductID],products[CategoryID])</f>
        <v>1</v>
      </c>
      <c r="K527" t="str">
        <f>_xlfn.XLOOKUP(order_details[[#This Row],[CategoryID]],categories[CategoryID],categories[CategoryName])</f>
        <v>Beverages</v>
      </c>
      <c r="L527" t="str">
        <f>_xlfn.XLOOKUP(order_details[[#This Row],[OrderID]],orders[OrderID],orders[month])</f>
        <v>Mar</v>
      </c>
      <c r="M527">
        <f>_xlfn.XLOOKUP(order_details[[#This Row],[OrderID]],orders[OrderID],orders[month number])</f>
        <v>3</v>
      </c>
      <c r="N527">
        <f>_xlfn.XLOOKUP(order_details[[#This Row],[OrderID]],orders[OrderID],orders[year])</f>
        <v>1995</v>
      </c>
      <c r="P527" s="14" t="str">
        <f>_xlfn.XLOOKUP(order_details[[#This Row],[CustomerID]],orders[CustomerID],orders[ShipCity])</f>
        <v>Münster</v>
      </c>
      <c r="Q527" s="14" t="str">
        <f>_xlfn.XLOOKUP(order_details[[#This Row],[CustomerID]],orders[CustomerID],orders[ShipCountry])</f>
        <v>Germany</v>
      </c>
      <c r="R527" s="14">
        <f>order_details[[#This Row],[UnitPrice]]*order_details[[#This Row],[Quantity]]*(1-order_details[[#This Row],[Discount]])</f>
        <v>64.8</v>
      </c>
    </row>
    <row r="528" spans="1:18" x14ac:dyDescent="0.3">
      <c r="A528">
        <v>10446</v>
      </c>
      <c r="B528">
        <v>31</v>
      </c>
      <c r="C528">
        <v>10</v>
      </c>
      <c r="D528">
        <v>3</v>
      </c>
      <c r="E528">
        <v>0.1</v>
      </c>
      <c r="F528">
        <f>order_details[[#This Row],[UnitPrice]]*order_details[[#This Row],[Quantity]]*(1-order_details[[#This Row],[Discount]])</f>
        <v>27</v>
      </c>
      <c r="G528" t="str">
        <f>_xlfn.XLOOKUP(order_details[[#This Row],[OrderID]],orders[OrderID],orders[CustomerID])</f>
        <v>TOMSP</v>
      </c>
      <c r="H528" t="str">
        <f>_xlfn.XLOOKUP(order_details[[#This Row],[CustomerID]],orders[CustomerID],orders[ShipCountry])</f>
        <v>Germany</v>
      </c>
      <c r="I528" t="str">
        <f>_xlfn.XLOOKUP(order_details[[#This Row],[CustomerID]],orders[CustomerID],orders[ShipCity])</f>
        <v>Münster</v>
      </c>
      <c r="J528">
        <f>_xlfn.XLOOKUP(order_details[[#This Row],[ProductID]],products[ProductID],products[CategoryID])</f>
        <v>4</v>
      </c>
      <c r="K528" t="str">
        <f>_xlfn.XLOOKUP(order_details[[#This Row],[CategoryID]],categories[CategoryID],categories[CategoryName])</f>
        <v>Dairy Products</v>
      </c>
      <c r="L528" t="str">
        <f>_xlfn.XLOOKUP(order_details[[#This Row],[OrderID]],orders[OrderID],orders[month])</f>
        <v>Mar</v>
      </c>
      <c r="M528">
        <f>_xlfn.XLOOKUP(order_details[[#This Row],[OrderID]],orders[OrderID],orders[month number])</f>
        <v>3</v>
      </c>
      <c r="N528">
        <f>_xlfn.XLOOKUP(order_details[[#This Row],[OrderID]],orders[OrderID],orders[year])</f>
        <v>1995</v>
      </c>
      <c r="P528" s="13" t="str">
        <f>_xlfn.XLOOKUP(order_details[[#This Row],[CustomerID]],orders[CustomerID],orders[ShipCity])</f>
        <v>Münster</v>
      </c>
      <c r="Q528" s="13" t="str">
        <f>_xlfn.XLOOKUP(order_details[[#This Row],[CustomerID]],orders[CustomerID],orders[ShipCountry])</f>
        <v>Germany</v>
      </c>
      <c r="R528" s="13">
        <f>order_details[[#This Row],[UnitPrice]]*order_details[[#This Row],[Quantity]]*(1-order_details[[#This Row],[Discount]])</f>
        <v>27</v>
      </c>
    </row>
    <row r="529" spans="1:18" x14ac:dyDescent="0.3">
      <c r="A529">
        <v>10446</v>
      </c>
      <c r="B529">
        <v>52</v>
      </c>
      <c r="C529">
        <v>5.6</v>
      </c>
      <c r="D529">
        <v>15</v>
      </c>
      <c r="E529">
        <v>0.1</v>
      </c>
      <c r="F529">
        <f>order_details[[#This Row],[UnitPrice]]*order_details[[#This Row],[Quantity]]*(1-order_details[[#This Row],[Discount]])</f>
        <v>75.600000000000009</v>
      </c>
      <c r="G529" t="str">
        <f>_xlfn.XLOOKUP(order_details[[#This Row],[OrderID]],orders[OrderID],orders[CustomerID])</f>
        <v>TOMSP</v>
      </c>
      <c r="H529" t="str">
        <f>_xlfn.XLOOKUP(order_details[[#This Row],[CustomerID]],orders[CustomerID],orders[ShipCountry])</f>
        <v>Germany</v>
      </c>
      <c r="I529" t="str">
        <f>_xlfn.XLOOKUP(order_details[[#This Row],[CustomerID]],orders[CustomerID],orders[ShipCity])</f>
        <v>Münster</v>
      </c>
      <c r="J529">
        <f>_xlfn.XLOOKUP(order_details[[#This Row],[ProductID]],products[ProductID],products[CategoryID])</f>
        <v>5</v>
      </c>
      <c r="K529" t="str">
        <f>_xlfn.XLOOKUP(order_details[[#This Row],[CategoryID]],categories[CategoryID],categories[CategoryName])</f>
        <v>Grains/Cereals</v>
      </c>
      <c r="L529" t="str">
        <f>_xlfn.XLOOKUP(order_details[[#This Row],[OrderID]],orders[OrderID],orders[month])</f>
        <v>Mar</v>
      </c>
      <c r="M529">
        <f>_xlfn.XLOOKUP(order_details[[#This Row],[OrderID]],orders[OrderID],orders[month number])</f>
        <v>3</v>
      </c>
      <c r="N529">
        <f>_xlfn.XLOOKUP(order_details[[#This Row],[OrderID]],orders[OrderID],orders[year])</f>
        <v>1995</v>
      </c>
      <c r="P529" s="14" t="str">
        <f>_xlfn.XLOOKUP(order_details[[#This Row],[CustomerID]],orders[CustomerID],orders[ShipCity])</f>
        <v>Münster</v>
      </c>
      <c r="Q529" s="14" t="str">
        <f>_xlfn.XLOOKUP(order_details[[#This Row],[CustomerID]],orders[CustomerID],orders[ShipCountry])</f>
        <v>Germany</v>
      </c>
      <c r="R529" s="14">
        <f>order_details[[#This Row],[UnitPrice]]*order_details[[#This Row],[Quantity]]*(1-order_details[[#This Row],[Discount]])</f>
        <v>75.600000000000009</v>
      </c>
    </row>
    <row r="530" spans="1:18" x14ac:dyDescent="0.3">
      <c r="A530">
        <v>10447</v>
      </c>
      <c r="B530">
        <v>19</v>
      </c>
      <c r="C530">
        <v>7.3</v>
      </c>
      <c r="D530">
        <v>40</v>
      </c>
      <c r="E530">
        <v>0</v>
      </c>
      <c r="F530">
        <f>order_details[[#This Row],[UnitPrice]]*order_details[[#This Row],[Quantity]]*(1-order_details[[#This Row],[Discount]])</f>
        <v>292</v>
      </c>
      <c r="G530" t="str">
        <f>_xlfn.XLOOKUP(order_details[[#This Row],[OrderID]],orders[OrderID],orders[CustomerID])</f>
        <v>RICAR</v>
      </c>
      <c r="H530" t="str">
        <f>_xlfn.XLOOKUP(order_details[[#This Row],[CustomerID]],orders[CustomerID],orders[ShipCountry])</f>
        <v>Brazil</v>
      </c>
      <c r="I530" t="str">
        <f>_xlfn.XLOOKUP(order_details[[#This Row],[CustomerID]],orders[CustomerID],orders[ShipCity])</f>
        <v>Rio de Janeiro</v>
      </c>
      <c r="J530">
        <f>_xlfn.XLOOKUP(order_details[[#This Row],[ProductID]],products[ProductID],products[CategoryID])</f>
        <v>3</v>
      </c>
      <c r="K530" t="str">
        <f>_xlfn.XLOOKUP(order_details[[#This Row],[CategoryID]],categories[CategoryID],categories[CategoryName])</f>
        <v>Confections</v>
      </c>
      <c r="L530" t="str">
        <f>_xlfn.XLOOKUP(order_details[[#This Row],[OrderID]],orders[OrderID],orders[month])</f>
        <v>Mar</v>
      </c>
      <c r="M530">
        <f>_xlfn.XLOOKUP(order_details[[#This Row],[OrderID]],orders[OrderID],orders[month number])</f>
        <v>3</v>
      </c>
      <c r="N530">
        <f>_xlfn.XLOOKUP(order_details[[#This Row],[OrderID]],orders[OrderID],orders[year])</f>
        <v>1995</v>
      </c>
      <c r="P530" s="13" t="str">
        <f>_xlfn.XLOOKUP(order_details[[#This Row],[CustomerID]],orders[CustomerID],orders[ShipCity])</f>
        <v>Rio de Janeiro</v>
      </c>
      <c r="Q530" s="13" t="str">
        <f>_xlfn.XLOOKUP(order_details[[#This Row],[CustomerID]],orders[CustomerID],orders[ShipCountry])</f>
        <v>Brazil</v>
      </c>
      <c r="R530" s="13">
        <f>order_details[[#This Row],[UnitPrice]]*order_details[[#This Row],[Quantity]]*(1-order_details[[#This Row],[Discount]])</f>
        <v>292</v>
      </c>
    </row>
    <row r="531" spans="1:18" x14ac:dyDescent="0.3">
      <c r="A531">
        <v>10447</v>
      </c>
      <c r="B531">
        <v>65</v>
      </c>
      <c r="C531">
        <v>16.8</v>
      </c>
      <c r="D531">
        <v>35</v>
      </c>
      <c r="E531">
        <v>0</v>
      </c>
      <c r="F531">
        <f>order_details[[#This Row],[UnitPrice]]*order_details[[#This Row],[Quantity]]*(1-order_details[[#This Row],[Discount]])</f>
        <v>588</v>
      </c>
      <c r="G531" t="str">
        <f>_xlfn.XLOOKUP(order_details[[#This Row],[OrderID]],orders[OrderID],orders[CustomerID])</f>
        <v>RICAR</v>
      </c>
      <c r="H531" t="str">
        <f>_xlfn.XLOOKUP(order_details[[#This Row],[CustomerID]],orders[CustomerID],orders[ShipCountry])</f>
        <v>Brazil</v>
      </c>
      <c r="I531" t="str">
        <f>_xlfn.XLOOKUP(order_details[[#This Row],[CustomerID]],orders[CustomerID],orders[ShipCity])</f>
        <v>Rio de Janeiro</v>
      </c>
      <c r="J531">
        <f>_xlfn.XLOOKUP(order_details[[#This Row],[ProductID]],products[ProductID],products[CategoryID])</f>
        <v>2</v>
      </c>
      <c r="K531" t="str">
        <f>_xlfn.XLOOKUP(order_details[[#This Row],[CategoryID]],categories[CategoryID],categories[CategoryName])</f>
        <v>Condiments</v>
      </c>
      <c r="L531" t="str">
        <f>_xlfn.XLOOKUP(order_details[[#This Row],[OrderID]],orders[OrderID],orders[month])</f>
        <v>Mar</v>
      </c>
      <c r="M531">
        <f>_xlfn.XLOOKUP(order_details[[#This Row],[OrderID]],orders[OrderID],orders[month number])</f>
        <v>3</v>
      </c>
      <c r="N531">
        <f>_xlfn.XLOOKUP(order_details[[#This Row],[OrderID]],orders[OrderID],orders[year])</f>
        <v>1995</v>
      </c>
      <c r="P531" s="14" t="str">
        <f>_xlfn.XLOOKUP(order_details[[#This Row],[CustomerID]],orders[CustomerID],orders[ShipCity])</f>
        <v>Rio de Janeiro</v>
      </c>
      <c r="Q531" s="14" t="str">
        <f>_xlfn.XLOOKUP(order_details[[#This Row],[CustomerID]],orders[CustomerID],orders[ShipCountry])</f>
        <v>Brazil</v>
      </c>
      <c r="R531" s="14">
        <f>order_details[[#This Row],[UnitPrice]]*order_details[[#This Row],[Quantity]]*(1-order_details[[#This Row],[Discount]])</f>
        <v>588</v>
      </c>
    </row>
    <row r="532" spans="1:18" x14ac:dyDescent="0.3">
      <c r="A532">
        <v>10447</v>
      </c>
      <c r="B532">
        <v>71</v>
      </c>
      <c r="C532">
        <v>17.2</v>
      </c>
      <c r="D532">
        <v>2</v>
      </c>
      <c r="E532">
        <v>0</v>
      </c>
      <c r="F532">
        <f>order_details[[#This Row],[UnitPrice]]*order_details[[#This Row],[Quantity]]*(1-order_details[[#This Row],[Discount]])</f>
        <v>34.4</v>
      </c>
      <c r="G532" t="str">
        <f>_xlfn.XLOOKUP(order_details[[#This Row],[OrderID]],orders[OrderID],orders[CustomerID])</f>
        <v>RICAR</v>
      </c>
      <c r="H532" t="str">
        <f>_xlfn.XLOOKUP(order_details[[#This Row],[CustomerID]],orders[CustomerID],orders[ShipCountry])</f>
        <v>Brazil</v>
      </c>
      <c r="I532" t="str">
        <f>_xlfn.XLOOKUP(order_details[[#This Row],[CustomerID]],orders[CustomerID],orders[ShipCity])</f>
        <v>Rio de Janeiro</v>
      </c>
      <c r="J532">
        <f>_xlfn.XLOOKUP(order_details[[#This Row],[ProductID]],products[ProductID],products[CategoryID])</f>
        <v>4</v>
      </c>
      <c r="K532" t="str">
        <f>_xlfn.XLOOKUP(order_details[[#This Row],[CategoryID]],categories[CategoryID],categories[CategoryName])</f>
        <v>Dairy Products</v>
      </c>
      <c r="L532" t="str">
        <f>_xlfn.XLOOKUP(order_details[[#This Row],[OrderID]],orders[OrderID],orders[month])</f>
        <v>Mar</v>
      </c>
      <c r="M532">
        <f>_xlfn.XLOOKUP(order_details[[#This Row],[OrderID]],orders[OrderID],orders[month number])</f>
        <v>3</v>
      </c>
      <c r="N532">
        <f>_xlfn.XLOOKUP(order_details[[#This Row],[OrderID]],orders[OrderID],orders[year])</f>
        <v>1995</v>
      </c>
      <c r="P532" s="13" t="str">
        <f>_xlfn.XLOOKUP(order_details[[#This Row],[CustomerID]],orders[CustomerID],orders[ShipCity])</f>
        <v>Rio de Janeiro</v>
      </c>
      <c r="Q532" s="13" t="str">
        <f>_xlfn.XLOOKUP(order_details[[#This Row],[CustomerID]],orders[CustomerID],orders[ShipCountry])</f>
        <v>Brazil</v>
      </c>
      <c r="R532" s="13">
        <f>order_details[[#This Row],[UnitPrice]]*order_details[[#This Row],[Quantity]]*(1-order_details[[#This Row],[Discount]])</f>
        <v>34.4</v>
      </c>
    </row>
    <row r="533" spans="1:18" x14ac:dyDescent="0.3">
      <c r="A533">
        <v>10448</v>
      </c>
      <c r="B533">
        <v>26</v>
      </c>
      <c r="C533">
        <v>24.9</v>
      </c>
      <c r="D533">
        <v>6</v>
      </c>
      <c r="E533">
        <v>0</v>
      </c>
      <c r="F533">
        <f>order_details[[#This Row],[UnitPrice]]*order_details[[#This Row],[Quantity]]*(1-order_details[[#This Row],[Discount]])</f>
        <v>149.39999999999998</v>
      </c>
      <c r="G533" t="str">
        <f>_xlfn.XLOOKUP(order_details[[#This Row],[OrderID]],orders[OrderID],orders[CustomerID])</f>
        <v>RANCH</v>
      </c>
      <c r="H533" t="str">
        <f>_xlfn.XLOOKUP(order_details[[#This Row],[CustomerID]],orders[CustomerID],orders[ShipCountry])</f>
        <v>Argentina</v>
      </c>
      <c r="I533" t="str">
        <f>_xlfn.XLOOKUP(order_details[[#This Row],[CustomerID]],orders[CustomerID],orders[ShipCity])</f>
        <v>Buenos Aires</v>
      </c>
      <c r="J533">
        <f>_xlfn.XLOOKUP(order_details[[#This Row],[ProductID]],products[ProductID],products[CategoryID])</f>
        <v>3</v>
      </c>
      <c r="K533" t="str">
        <f>_xlfn.XLOOKUP(order_details[[#This Row],[CategoryID]],categories[CategoryID],categories[CategoryName])</f>
        <v>Confections</v>
      </c>
      <c r="L533" t="str">
        <f>_xlfn.XLOOKUP(order_details[[#This Row],[OrderID]],orders[OrderID],orders[month])</f>
        <v>Mar</v>
      </c>
      <c r="M533">
        <f>_xlfn.XLOOKUP(order_details[[#This Row],[OrderID]],orders[OrderID],orders[month number])</f>
        <v>3</v>
      </c>
      <c r="N533">
        <f>_xlfn.XLOOKUP(order_details[[#This Row],[OrderID]],orders[OrderID],orders[year])</f>
        <v>1995</v>
      </c>
      <c r="P533" s="14" t="str">
        <f>_xlfn.XLOOKUP(order_details[[#This Row],[CustomerID]],orders[CustomerID],orders[ShipCity])</f>
        <v>Buenos Aires</v>
      </c>
      <c r="Q533" s="14" t="str">
        <f>_xlfn.XLOOKUP(order_details[[#This Row],[CustomerID]],orders[CustomerID],orders[ShipCountry])</f>
        <v>Argentina</v>
      </c>
      <c r="R533" s="14">
        <f>order_details[[#This Row],[UnitPrice]]*order_details[[#This Row],[Quantity]]*(1-order_details[[#This Row],[Discount]])</f>
        <v>149.39999999999998</v>
      </c>
    </row>
    <row r="534" spans="1:18" x14ac:dyDescent="0.3">
      <c r="A534">
        <v>10448</v>
      </c>
      <c r="B534">
        <v>40</v>
      </c>
      <c r="C534">
        <v>14.7</v>
      </c>
      <c r="D534">
        <v>20</v>
      </c>
      <c r="E534">
        <v>0</v>
      </c>
      <c r="F534">
        <f>order_details[[#This Row],[UnitPrice]]*order_details[[#This Row],[Quantity]]*(1-order_details[[#This Row],[Discount]])</f>
        <v>294</v>
      </c>
      <c r="G534" t="str">
        <f>_xlfn.XLOOKUP(order_details[[#This Row],[OrderID]],orders[OrderID],orders[CustomerID])</f>
        <v>RANCH</v>
      </c>
      <c r="H534" t="str">
        <f>_xlfn.XLOOKUP(order_details[[#This Row],[CustomerID]],orders[CustomerID],orders[ShipCountry])</f>
        <v>Argentina</v>
      </c>
      <c r="I534" t="str">
        <f>_xlfn.XLOOKUP(order_details[[#This Row],[CustomerID]],orders[CustomerID],orders[ShipCity])</f>
        <v>Buenos Aires</v>
      </c>
      <c r="J534">
        <f>_xlfn.XLOOKUP(order_details[[#This Row],[ProductID]],products[ProductID],products[CategoryID])</f>
        <v>8</v>
      </c>
      <c r="K534" t="str">
        <f>_xlfn.XLOOKUP(order_details[[#This Row],[CategoryID]],categories[CategoryID],categories[CategoryName])</f>
        <v>Seafood</v>
      </c>
      <c r="L534" t="str">
        <f>_xlfn.XLOOKUP(order_details[[#This Row],[OrderID]],orders[OrderID],orders[month])</f>
        <v>Mar</v>
      </c>
      <c r="M534">
        <f>_xlfn.XLOOKUP(order_details[[#This Row],[OrderID]],orders[OrderID],orders[month number])</f>
        <v>3</v>
      </c>
      <c r="N534">
        <f>_xlfn.XLOOKUP(order_details[[#This Row],[OrderID]],orders[OrderID],orders[year])</f>
        <v>1995</v>
      </c>
      <c r="P534" s="13" t="str">
        <f>_xlfn.XLOOKUP(order_details[[#This Row],[CustomerID]],orders[CustomerID],orders[ShipCity])</f>
        <v>Buenos Aires</v>
      </c>
      <c r="Q534" s="13" t="str">
        <f>_xlfn.XLOOKUP(order_details[[#This Row],[CustomerID]],orders[CustomerID],orders[ShipCountry])</f>
        <v>Argentina</v>
      </c>
      <c r="R534" s="13">
        <f>order_details[[#This Row],[UnitPrice]]*order_details[[#This Row],[Quantity]]*(1-order_details[[#This Row],[Discount]])</f>
        <v>294</v>
      </c>
    </row>
    <row r="535" spans="1:18" x14ac:dyDescent="0.3">
      <c r="A535">
        <v>10449</v>
      </c>
      <c r="B535">
        <v>10</v>
      </c>
      <c r="C535">
        <v>24.8</v>
      </c>
      <c r="D535">
        <v>14</v>
      </c>
      <c r="E535">
        <v>0</v>
      </c>
      <c r="F535">
        <f>order_details[[#This Row],[UnitPrice]]*order_details[[#This Row],[Quantity]]*(1-order_details[[#This Row],[Discount]])</f>
        <v>347.2</v>
      </c>
      <c r="G535" t="str">
        <f>_xlfn.XLOOKUP(order_details[[#This Row],[OrderID]],orders[OrderID],orders[CustomerID])</f>
        <v>BLONP</v>
      </c>
      <c r="H535" t="str">
        <f>_xlfn.XLOOKUP(order_details[[#This Row],[CustomerID]],orders[CustomerID],orders[ShipCountry])</f>
        <v>France</v>
      </c>
      <c r="I535" t="str">
        <f>_xlfn.XLOOKUP(order_details[[#This Row],[CustomerID]],orders[CustomerID],orders[ShipCity])</f>
        <v>Strasbourg</v>
      </c>
      <c r="J535">
        <f>_xlfn.XLOOKUP(order_details[[#This Row],[ProductID]],products[ProductID],products[CategoryID])</f>
        <v>8</v>
      </c>
      <c r="K535" t="str">
        <f>_xlfn.XLOOKUP(order_details[[#This Row],[CategoryID]],categories[CategoryID],categories[CategoryName])</f>
        <v>Seafood</v>
      </c>
      <c r="L535" t="str">
        <f>_xlfn.XLOOKUP(order_details[[#This Row],[OrderID]],orders[OrderID],orders[month])</f>
        <v>Mar</v>
      </c>
      <c r="M535">
        <f>_xlfn.XLOOKUP(order_details[[#This Row],[OrderID]],orders[OrderID],orders[month number])</f>
        <v>3</v>
      </c>
      <c r="N535">
        <f>_xlfn.XLOOKUP(order_details[[#This Row],[OrderID]],orders[OrderID],orders[year])</f>
        <v>1995</v>
      </c>
      <c r="P535" s="14" t="str">
        <f>_xlfn.XLOOKUP(order_details[[#This Row],[CustomerID]],orders[CustomerID],orders[ShipCity])</f>
        <v>Strasbourg</v>
      </c>
      <c r="Q535" s="14" t="str">
        <f>_xlfn.XLOOKUP(order_details[[#This Row],[CustomerID]],orders[CustomerID],orders[ShipCountry])</f>
        <v>France</v>
      </c>
      <c r="R535" s="14">
        <f>order_details[[#This Row],[UnitPrice]]*order_details[[#This Row],[Quantity]]*(1-order_details[[#This Row],[Discount]])</f>
        <v>347.2</v>
      </c>
    </row>
    <row r="536" spans="1:18" x14ac:dyDescent="0.3">
      <c r="A536">
        <v>10449</v>
      </c>
      <c r="B536">
        <v>52</v>
      </c>
      <c r="C536">
        <v>5.6</v>
      </c>
      <c r="D536">
        <v>20</v>
      </c>
      <c r="E536">
        <v>0</v>
      </c>
      <c r="F536">
        <f>order_details[[#This Row],[UnitPrice]]*order_details[[#This Row],[Quantity]]*(1-order_details[[#This Row],[Discount]])</f>
        <v>112</v>
      </c>
      <c r="G536" t="str">
        <f>_xlfn.XLOOKUP(order_details[[#This Row],[OrderID]],orders[OrderID],orders[CustomerID])</f>
        <v>BLONP</v>
      </c>
      <c r="H536" t="str">
        <f>_xlfn.XLOOKUP(order_details[[#This Row],[CustomerID]],orders[CustomerID],orders[ShipCountry])</f>
        <v>France</v>
      </c>
      <c r="I536" t="str">
        <f>_xlfn.XLOOKUP(order_details[[#This Row],[CustomerID]],orders[CustomerID],orders[ShipCity])</f>
        <v>Strasbourg</v>
      </c>
      <c r="J536">
        <f>_xlfn.XLOOKUP(order_details[[#This Row],[ProductID]],products[ProductID],products[CategoryID])</f>
        <v>5</v>
      </c>
      <c r="K536" t="str">
        <f>_xlfn.XLOOKUP(order_details[[#This Row],[CategoryID]],categories[CategoryID],categories[CategoryName])</f>
        <v>Grains/Cereals</v>
      </c>
      <c r="L536" t="str">
        <f>_xlfn.XLOOKUP(order_details[[#This Row],[OrderID]],orders[OrderID],orders[month])</f>
        <v>Mar</v>
      </c>
      <c r="M536">
        <f>_xlfn.XLOOKUP(order_details[[#This Row],[OrderID]],orders[OrderID],orders[month number])</f>
        <v>3</v>
      </c>
      <c r="N536">
        <f>_xlfn.XLOOKUP(order_details[[#This Row],[OrderID]],orders[OrderID],orders[year])</f>
        <v>1995</v>
      </c>
      <c r="P536" s="13" t="str">
        <f>_xlfn.XLOOKUP(order_details[[#This Row],[CustomerID]],orders[CustomerID],orders[ShipCity])</f>
        <v>Strasbourg</v>
      </c>
      <c r="Q536" s="13" t="str">
        <f>_xlfn.XLOOKUP(order_details[[#This Row],[CustomerID]],orders[CustomerID],orders[ShipCountry])</f>
        <v>France</v>
      </c>
      <c r="R536" s="13">
        <f>order_details[[#This Row],[UnitPrice]]*order_details[[#This Row],[Quantity]]*(1-order_details[[#This Row],[Discount]])</f>
        <v>112</v>
      </c>
    </row>
    <row r="537" spans="1:18" x14ac:dyDescent="0.3">
      <c r="A537">
        <v>10449</v>
      </c>
      <c r="B537">
        <v>62</v>
      </c>
      <c r="C537">
        <v>39.4</v>
      </c>
      <c r="D537">
        <v>35</v>
      </c>
      <c r="E537">
        <v>0</v>
      </c>
      <c r="F537">
        <f>order_details[[#This Row],[UnitPrice]]*order_details[[#This Row],[Quantity]]*(1-order_details[[#This Row],[Discount]])</f>
        <v>1379</v>
      </c>
      <c r="G537" t="str">
        <f>_xlfn.XLOOKUP(order_details[[#This Row],[OrderID]],orders[OrderID],orders[CustomerID])</f>
        <v>BLONP</v>
      </c>
      <c r="H537" t="str">
        <f>_xlfn.XLOOKUP(order_details[[#This Row],[CustomerID]],orders[CustomerID],orders[ShipCountry])</f>
        <v>France</v>
      </c>
      <c r="I537" t="str">
        <f>_xlfn.XLOOKUP(order_details[[#This Row],[CustomerID]],orders[CustomerID],orders[ShipCity])</f>
        <v>Strasbourg</v>
      </c>
      <c r="J537">
        <f>_xlfn.XLOOKUP(order_details[[#This Row],[ProductID]],products[ProductID],products[CategoryID])</f>
        <v>3</v>
      </c>
      <c r="K537" t="str">
        <f>_xlfn.XLOOKUP(order_details[[#This Row],[CategoryID]],categories[CategoryID],categories[CategoryName])</f>
        <v>Confections</v>
      </c>
      <c r="L537" t="str">
        <f>_xlfn.XLOOKUP(order_details[[#This Row],[OrderID]],orders[OrderID],orders[month])</f>
        <v>Mar</v>
      </c>
      <c r="M537">
        <f>_xlfn.XLOOKUP(order_details[[#This Row],[OrderID]],orders[OrderID],orders[month number])</f>
        <v>3</v>
      </c>
      <c r="N537">
        <f>_xlfn.XLOOKUP(order_details[[#This Row],[OrderID]],orders[OrderID],orders[year])</f>
        <v>1995</v>
      </c>
      <c r="P537" s="14" t="str">
        <f>_xlfn.XLOOKUP(order_details[[#This Row],[CustomerID]],orders[CustomerID],orders[ShipCity])</f>
        <v>Strasbourg</v>
      </c>
      <c r="Q537" s="14" t="str">
        <f>_xlfn.XLOOKUP(order_details[[#This Row],[CustomerID]],orders[CustomerID],orders[ShipCountry])</f>
        <v>France</v>
      </c>
      <c r="R537" s="14">
        <f>order_details[[#This Row],[UnitPrice]]*order_details[[#This Row],[Quantity]]*(1-order_details[[#This Row],[Discount]])</f>
        <v>1379</v>
      </c>
    </row>
    <row r="538" spans="1:18" x14ac:dyDescent="0.3">
      <c r="A538">
        <v>10450</v>
      </c>
      <c r="B538">
        <v>10</v>
      </c>
      <c r="C538">
        <v>24.8</v>
      </c>
      <c r="D538">
        <v>20</v>
      </c>
      <c r="E538">
        <v>0.2</v>
      </c>
      <c r="F538">
        <f>order_details[[#This Row],[UnitPrice]]*order_details[[#This Row],[Quantity]]*(1-order_details[[#This Row],[Discount]])</f>
        <v>396.8</v>
      </c>
      <c r="G538" t="str">
        <f>_xlfn.XLOOKUP(order_details[[#This Row],[OrderID]],orders[OrderID],orders[CustomerID])</f>
        <v>VICTE</v>
      </c>
      <c r="H538" t="str">
        <f>_xlfn.XLOOKUP(order_details[[#This Row],[CustomerID]],orders[CustomerID],orders[ShipCountry])</f>
        <v>France</v>
      </c>
      <c r="I538" t="str">
        <f>_xlfn.XLOOKUP(order_details[[#This Row],[CustomerID]],orders[CustomerID],orders[ShipCity])</f>
        <v>Lyon</v>
      </c>
      <c r="J538">
        <f>_xlfn.XLOOKUP(order_details[[#This Row],[ProductID]],products[ProductID],products[CategoryID])</f>
        <v>8</v>
      </c>
      <c r="K538" t="str">
        <f>_xlfn.XLOOKUP(order_details[[#This Row],[CategoryID]],categories[CategoryID],categories[CategoryName])</f>
        <v>Seafood</v>
      </c>
      <c r="L538" t="str">
        <f>_xlfn.XLOOKUP(order_details[[#This Row],[OrderID]],orders[OrderID],orders[month])</f>
        <v>Mar</v>
      </c>
      <c r="M538">
        <f>_xlfn.XLOOKUP(order_details[[#This Row],[OrderID]],orders[OrderID],orders[month number])</f>
        <v>3</v>
      </c>
      <c r="N538">
        <f>_xlfn.XLOOKUP(order_details[[#This Row],[OrderID]],orders[OrderID],orders[year])</f>
        <v>1995</v>
      </c>
      <c r="P538" s="13" t="str">
        <f>_xlfn.XLOOKUP(order_details[[#This Row],[CustomerID]],orders[CustomerID],orders[ShipCity])</f>
        <v>Lyon</v>
      </c>
      <c r="Q538" s="13" t="str">
        <f>_xlfn.XLOOKUP(order_details[[#This Row],[CustomerID]],orders[CustomerID],orders[ShipCountry])</f>
        <v>France</v>
      </c>
      <c r="R538" s="13">
        <f>order_details[[#This Row],[UnitPrice]]*order_details[[#This Row],[Quantity]]*(1-order_details[[#This Row],[Discount]])</f>
        <v>396.8</v>
      </c>
    </row>
    <row r="539" spans="1:18" x14ac:dyDescent="0.3">
      <c r="A539">
        <v>10450</v>
      </c>
      <c r="B539">
        <v>54</v>
      </c>
      <c r="C539">
        <v>5.9</v>
      </c>
      <c r="D539">
        <v>6</v>
      </c>
      <c r="E539">
        <v>0.2</v>
      </c>
      <c r="F539">
        <f>order_details[[#This Row],[UnitPrice]]*order_details[[#This Row],[Quantity]]*(1-order_details[[#This Row],[Discount]])</f>
        <v>28.320000000000007</v>
      </c>
      <c r="G539" t="str">
        <f>_xlfn.XLOOKUP(order_details[[#This Row],[OrderID]],orders[OrderID],orders[CustomerID])</f>
        <v>VICTE</v>
      </c>
      <c r="H539" t="str">
        <f>_xlfn.XLOOKUP(order_details[[#This Row],[CustomerID]],orders[CustomerID],orders[ShipCountry])</f>
        <v>France</v>
      </c>
      <c r="I539" t="str">
        <f>_xlfn.XLOOKUP(order_details[[#This Row],[CustomerID]],orders[CustomerID],orders[ShipCity])</f>
        <v>Lyon</v>
      </c>
      <c r="J539">
        <f>_xlfn.XLOOKUP(order_details[[#This Row],[ProductID]],products[ProductID],products[CategoryID])</f>
        <v>6</v>
      </c>
      <c r="K539" t="str">
        <f>_xlfn.XLOOKUP(order_details[[#This Row],[CategoryID]],categories[CategoryID],categories[CategoryName])</f>
        <v>Meat/Poultry</v>
      </c>
      <c r="L539" t="str">
        <f>_xlfn.XLOOKUP(order_details[[#This Row],[OrderID]],orders[OrderID],orders[month])</f>
        <v>Mar</v>
      </c>
      <c r="M539">
        <f>_xlfn.XLOOKUP(order_details[[#This Row],[OrderID]],orders[OrderID],orders[month number])</f>
        <v>3</v>
      </c>
      <c r="N539">
        <f>_xlfn.XLOOKUP(order_details[[#This Row],[OrderID]],orders[OrderID],orders[year])</f>
        <v>1995</v>
      </c>
      <c r="P539" s="14" t="str">
        <f>_xlfn.XLOOKUP(order_details[[#This Row],[CustomerID]],orders[CustomerID],orders[ShipCity])</f>
        <v>Lyon</v>
      </c>
      <c r="Q539" s="14" t="str">
        <f>_xlfn.XLOOKUP(order_details[[#This Row],[CustomerID]],orders[CustomerID],orders[ShipCountry])</f>
        <v>France</v>
      </c>
      <c r="R539" s="14">
        <f>order_details[[#This Row],[UnitPrice]]*order_details[[#This Row],[Quantity]]*(1-order_details[[#This Row],[Discount]])</f>
        <v>28.320000000000007</v>
      </c>
    </row>
    <row r="540" spans="1:18" x14ac:dyDescent="0.3">
      <c r="A540">
        <v>10451</v>
      </c>
      <c r="B540">
        <v>55</v>
      </c>
      <c r="C540">
        <v>19.2</v>
      </c>
      <c r="D540">
        <v>120</v>
      </c>
      <c r="E540">
        <v>0.1</v>
      </c>
      <c r="F540">
        <f>order_details[[#This Row],[UnitPrice]]*order_details[[#This Row],[Quantity]]*(1-order_details[[#This Row],[Discount]])</f>
        <v>2073.6</v>
      </c>
      <c r="G540" t="str">
        <f>_xlfn.XLOOKUP(order_details[[#This Row],[OrderID]],orders[OrderID],orders[CustomerID])</f>
        <v>QUICK</v>
      </c>
      <c r="H540" t="str">
        <f>_xlfn.XLOOKUP(order_details[[#This Row],[CustomerID]],orders[CustomerID],orders[ShipCountry])</f>
        <v>Germany</v>
      </c>
      <c r="I540" t="str">
        <f>_xlfn.XLOOKUP(order_details[[#This Row],[CustomerID]],orders[CustomerID],orders[ShipCity])</f>
        <v>Cunewalde</v>
      </c>
      <c r="J540">
        <f>_xlfn.XLOOKUP(order_details[[#This Row],[ProductID]],products[ProductID],products[CategoryID])</f>
        <v>6</v>
      </c>
      <c r="K540" t="str">
        <f>_xlfn.XLOOKUP(order_details[[#This Row],[CategoryID]],categories[CategoryID],categories[CategoryName])</f>
        <v>Meat/Poultry</v>
      </c>
      <c r="L540" t="str">
        <f>_xlfn.XLOOKUP(order_details[[#This Row],[OrderID]],orders[OrderID],orders[month])</f>
        <v>Mar</v>
      </c>
      <c r="M540">
        <f>_xlfn.XLOOKUP(order_details[[#This Row],[OrderID]],orders[OrderID],orders[month number])</f>
        <v>3</v>
      </c>
      <c r="N540">
        <f>_xlfn.XLOOKUP(order_details[[#This Row],[OrderID]],orders[OrderID],orders[year])</f>
        <v>1995</v>
      </c>
      <c r="P540" s="13" t="str">
        <f>_xlfn.XLOOKUP(order_details[[#This Row],[CustomerID]],orders[CustomerID],orders[ShipCity])</f>
        <v>Cunewalde</v>
      </c>
      <c r="Q540" s="13" t="str">
        <f>_xlfn.XLOOKUP(order_details[[#This Row],[CustomerID]],orders[CustomerID],orders[ShipCountry])</f>
        <v>Germany</v>
      </c>
      <c r="R540" s="13">
        <f>order_details[[#This Row],[UnitPrice]]*order_details[[#This Row],[Quantity]]*(1-order_details[[#This Row],[Discount]])</f>
        <v>2073.6</v>
      </c>
    </row>
    <row r="541" spans="1:18" x14ac:dyDescent="0.3">
      <c r="A541">
        <v>10451</v>
      </c>
      <c r="B541">
        <v>64</v>
      </c>
      <c r="C541">
        <v>26.6</v>
      </c>
      <c r="D541">
        <v>35</v>
      </c>
      <c r="E541">
        <v>0.1</v>
      </c>
      <c r="F541">
        <f>order_details[[#This Row],[UnitPrice]]*order_details[[#This Row],[Quantity]]*(1-order_details[[#This Row],[Discount]])</f>
        <v>837.9</v>
      </c>
      <c r="G541" t="str">
        <f>_xlfn.XLOOKUP(order_details[[#This Row],[OrderID]],orders[OrderID],orders[CustomerID])</f>
        <v>QUICK</v>
      </c>
      <c r="H541" t="str">
        <f>_xlfn.XLOOKUP(order_details[[#This Row],[CustomerID]],orders[CustomerID],orders[ShipCountry])</f>
        <v>Germany</v>
      </c>
      <c r="I541" t="str">
        <f>_xlfn.XLOOKUP(order_details[[#This Row],[CustomerID]],orders[CustomerID],orders[ShipCity])</f>
        <v>Cunewalde</v>
      </c>
      <c r="J541">
        <f>_xlfn.XLOOKUP(order_details[[#This Row],[ProductID]],products[ProductID],products[CategoryID])</f>
        <v>5</v>
      </c>
      <c r="K541" t="str">
        <f>_xlfn.XLOOKUP(order_details[[#This Row],[CategoryID]],categories[CategoryID],categories[CategoryName])</f>
        <v>Grains/Cereals</v>
      </c>
      <c r="L541" t="str">
        <f>_xlfn.XLOOKUP(order_details[[#This Row],[OrderID]],orders[OrderID],orders[month])</f>
        <v>Mar</v>
      </c>
      <c r="M541">
        <f>_xlfn.XLOOKUP(order_details[[#This Row],[OrderID]],orders[OrderID],orders[month number])</f>
        <v>3</v>
      </c>
      <c r="N541">
        <f>_xlfn.XLOOKUP(order_details[[#This Row],[OrderID]],orders[OrderID],orders[year])</f>
        <v>1995</v>
      </c>
      <c r="P541" s="14" t="str">
        <f>_xlfn.XLOOKUP(order_details[[#This Row],[CustomerID]],orders[CustomerID],orders[ShipCity])</f>
        <v>Cunewalde</v>
      </c>
      <c r="Q541" s="14" t="str">
        <f>_xlfn.XLOOKUP(order_details[[#This Row],[CustomerID]],orders[CustomerID],orders[ShipCountry])</f>
        <v>Germany</v>
      </c>
      <c r="R541" s="14">
        <f>order_details[[#This Row],[UnitPrice]]*order_details[[#This Row],[Quantity]]*(1-order_details[[#This Row],[Discount]])</f>
        <v>837.9</v>
      </c>
    </row>
    <row r="542" spans="1:18" x14ac:dyDescent="0.3">
      <c r="A542">
        <v>10451</v>
      </c>
      <c r="B542">
        <v>65</v>
      </c>
      <c r="C542">
        <v>16.8</v>
      </c>
      <c r="D542">
        <v>28</v>
      </c>
      <c r="E542">
        <v>0.1</v>
      </c>
      <c r="F542">
        <f>order_details[[#This Row],[UnitPrice]]*order_details[[#This Row],[Quantity]]*(1-order_details[[#This Row],[Discount]])</f>
        <v>423.36</v>
      </c>
      <c r="G542" t="str">
        <f>_xlfn.XLOOKUP(order_details[[#This Row],[OrderID]],orders[OrderID],orders[CustomerID])</f>
        <v>QUICK</v>
      </c>
      <c r="H542" t="str">
        <f>_xlfn.XLOOKUP(order_details[[#This Row],[CustomerID]],orders[CustomerID],orders[ShipCountry])</f>
        <v>Germany</v>
      </c>
      <c r="I542" t="str">
        <f>_xlfn.XLOOKUP(order_details[[#This Row],[CustomerID]],orders[CustomerID],orders[ShipCity])</f>
        <v>Cunewalde</v>
      </c>
      <c r="J542">
        <f>_xlfn.XLOOKUP(order_details[[#This Row],[ProductID]],products[ProductID],products[CategoryID])</f>
        <v>2</v>
      </c>
      <c r="K542" t="str">
        <f>_xlfn.XLOOKUP(order_details[[#This Row],[CategoryID]],categories[CategoryID],categories[CategoryName])</f>
        <v>Condiments</v>
      </c>
      <c r="L542" t="str">
        <f>_xlfn.XLOOKUP(order_details[[#This Row],[OrderID]],orders[OrderID],orders[month])</f>
        <v>Mar</v>
      </c>
      <c r="M542">
        <f>_xlfn.XLOOKUP(order_details[[#This Row],[OrderID]],orders[OrderID],orders[month number])</f>
        <v>3</v>
      </c>
      <c r="N542">
        <f>_xlfn.XLOOKUP(order_details[[#This Row],[OrderID]],orders[OrderID],orders[year])</f>
        <v>1995</v>
      </c>
      <c r="P542" s="13" t="str">
        <f>_xlfn.XLOOKUP(order_details[[#This Row],[CustomerID]],orders[CustomerID],orders[ShipCity])</f>
        <v>Cunewalde</v>
      </c>
      <c r="Q542" s="13" t="str">
        <f>_xlfn.XLOOKUP(order_details[[#This Row],[CustomerID]],orders[CustomerID],orders[ShipCountry])</f>
        <v>Germany</v>
      </c>
      <c r="R542" s="13">
        <f>order_details[[#This Row],[UnitPrice]]*order_details[[#This Row],[Quantity]]*(1-order_details[[#This Row],[Discount]])</f>
        <v>423.36</v>
      </c>
    </row>
    <row r="543" spans="1:18" x14ac:dyDescent="0.3">
      <c r="A543">
        <v>10451</v>
      </c>
      <c r="B543">
        <v>77</v>
      </c>
      <c r="C543">
        <v>10.4</v>
      </c>
      <c r="D543">
        <v>55</v>
      </c>
      <c r="E543">
        <v>0.1</v>
      </c>
      <c r="F543">
        <f>order_details[[#This Row],[UnitPrice]]*order_details[[#This Row],[Quantity]]*(1-order_details[[#This Row],[Discount]])</f>
        <v>514.80000000000007</v>
      </c>
      <c r="G543" t="str">
        <f>_xlfn.XLOOKUP(order_details[[#This Row],[OrderID]],orders[OrderID],orders[CustomerID])</f>
        <v>QUICK</v>
      </c>
      <c r="H543" t="str">
        <f>_xlfn.XLOOKUP(order_details[[#This Row],[CustomerID]],orders[CustomerID],orders[ShipCountry])</f>
        <v>Germany</v>
      </c>
      <c r="I543" t="str">
        <f>_xlfn.XLOOKUP(order_details[[#This Row],[CustomerID]],orders[CustomerID],orders[ShipCity])</f>
        <v>Cunewalde</v>
      </c>
      <c r="J543">
        <f>_xlfn.XLOOKUP(order_details[[#This Row],[ProductID]],products[ProductID],products[CategoryID])</f>
        <v>2</v>
      </c>
      <c r="K543" t="str">
        <f>_xlfn.XLOOKUP(order_details[[#This Row],[CategoryID]],categories[CategoryID],categories[CategoryName])</f>
        <v>Condiments</v>
      </c>
      <c r="L543" t="str">
        <f>_xlfn.XLOOKUP(order_details[[#This Row],[OrderID]],orders[OrderID],orders[month])</f>
        <v>Mar</v>
      </c>
      <c r="M543">
        <f>_xlfn.XLOOKUP(order_details[[#This Row],[OrderID]],orders[OrderID],orders[month number])</f>
        <v>3</v>
      </c>
      <c r="N543">
        <f>_xlfn.XLOOKUP(order_details[[#This Row],[OrderID]],orders[OrderID],orders[year])</f>
        <v>1995</v>
      </c>
      <c r="P543" s="14" t="str">
        <f>_xlfn.XLOOKUP(order_details[[#This Row],[CustomerID]],orders[CustomerID],orders[ShipCity])</f>
        <v>Cunewalde</v>
      </c>
      <c r="Q543" s="14" t="str">
        <f>_xlfn.XLOOKUP(order_details[[#This Row],[CustomerID]],orders[CustomerID],orders[ShipCountry])</f>
        <v>Germany</v>
      </c>
      <c r="R543" s="14">
        <f>order_details[[#This Row],[UnitPrice]]*order_details[[#This Row],[Quantity]]*(1-order_details[[#This Row],[Discount]])</f>
        <v>514.80000000000007</v>
      </c>
    </row>
    <row r="544" spans="1:18" x14ac:dyDescent="0.3">
      <c r="A544">
        <v>10452</v>
      </c>
      <c r="B544">
        <v>28</v>
      </c>
      <c r="C544">
        <v>36.4</v>
      </c>
      <c r="D544">
        <v>15</v>
      </c>
      <c r="E544">
        <v>0</v>
      </c>
      <c r="F544">
        <f>order_details[[#This Row],[UnitPrice]]*order_details[[#This Row],[Quantity]]*(1-order_details[[#This Row],[Discount]])</f>
        <v>546</v>
      </c>
      <c r="G544" t="str">
        <f>_xlfn.XLOOKUP(order_details[[#This Row],[OrderID]],orders[OrderID],orders[CustomerID])</f>
        <v>SAVEA</v>
      </c>
      <c r="H544" t="str">
        <f>_xlfn.XLOOKUP(order_details[[#This Row],[CustomerID]],orders[CustomerID],orders[ShipCountry])</f>
        <v>USA</v>
      </c>
      <c r="I544" t="str">
        <f>_xlfn.XLOOKUP(order_details[[#This Row],[CustomerID]],orders[CustomerID],orders[ShipCity])</f>
        <v>Boise</v>
      </c>
      <c r="J544">
        <f>_xlfn.XLOOKUP(order_details[[#This Row],[ProductID]],products[ProductID],products[CategoryID])</f>
        <v>7</v>
      </c>
      <c r="K544" t="str">
        <f>_xlfn.XLOOKUP(order_details[[#This Row],[CategoryID]],categories[CategoryID],categories[CategoryName])</f>
        <v>Produce</v>
      </c>
      <c r="L544" t="str">
        <f>_xlfn.XLOOKUP(order_details[[#This Row],[OrderID]],orders[OrderID],orders[month])</f>
        <v>Mar</v>
      </c>
      <c r="M544">
        <f>_xlfn.XLOOKUP(order_details[[#This Row],[OrderID]],orders[OrderID],orders[month number])</f>
        <v>3</v>
      </c>
      <c r="N544">
        <f>_xlfn.XLOOKUP(order_details[[#This Row],[OrderID]],orders[OrderID],orders[year])</f>
        <v>1995</v>
      </c>
      <c r="P544" s="13" t="str">
        <f>_xlfn.XLOOKUP(order_details[[#This Row],[CustomerID]],orders[CustomerID],orders[ShipCity])</f>
        <v>Boise</v>
      </c>
      <c r="Q544" s="13" t="str">
        <f>_xlfn.XLOOKUP(order_details[[#This Row],[CustomerID]],orders[CustomerID],orders[ShipCountry])</f>
        <v>USA</v>
      </c>
      <c r="R544" s="13">
        <f>order_details[[#This Row],[UnitPrice]]*order_details[[#This Row],[Quantity]]*(1-order_details[[#This Row],[Discount]])</f>
        <v>546</v>
      </c>
    </row>
    <row r="545" spans="1:18" x14ac:dyDescent="0.3">
      <c r="A545">
        <v>10452</v>
      </c>
      <c r="B545">
        <v>44</v>
      </c>
      <c r="C545">
        <v>15.5</v>
      </c>
      <c r="D545">
        <v>100</v>
      </c>
      <c r="E545">
        <v>0.05</v>
      </c>
      <c r="F545">
        <f>order_details[[#This Row],[UnitPrice]]*order_details[[#This Row],[Quantity]]*(1-order_details[[#This Row],[Discount]])</f>
        <v>1472.5</v>
      </c>
      <c r="G545" t="str">
        <f>_xlfn.XLOOKUP(order_details[[#This Row],[OrderID]],orders[OrderID],orders[CustomerID])</f>
        <v>SAVEA</v>
      </c>
      <c r="H545" t="str">
        <f>_xlfn.XLOOKUP(order_details[[#This Row],[CustomerID]],orders[CustomerID],orders[ShipCountry])</f>
        <v>USA</v>
      </c>
      <c r="I545" t="str">
        <f>_xlfn.XLOOKUP(order_details[[#This Row],[CustomerID]],orders[CustomerID],orders[ShipCity])</f>
        <v>Boise</v>
      </c>
      <c r="J545">
        <f>_xlfn.XLOOKUP(order_details[[#This Row],[ProductID]],products[ProductID],products[CategoryID])</f>
        <v>2</v>
      </c>
      <c r="K545" t="str">
        <f>_xlfn.XLOOKUP(order_details[[#This Row],[CategoryID]],categories[CategoryID],categories[CategoryName])</f>
        <v>Condiments</v>
      </c>
      <c r="L545" t="str">
        <f>_xlfn.XLOOKUP(order_details[[#This Row],[OrderID]],orders[OrderID],orders[month])</f>
        <v>Mar</v>
      </c>
      <c r="M545">
        <f>_xlfn.XLOOKUP(order_details[[#This Row],[OrderID]],orders[OrderID],orders[month number])</f>
        <v>3</v>
      </c>
      <c r="N545">
        <f>_xlfn.XLOOKUP(order_details[[#This Row],[OrderID]],orders[OrderID],orders[year])</f>
        <v>1995</v>
      </c>
      <c r="P545" s="14" t="str">
        <f>_xlfn.XLOOKUP(order_details[[#This Row],[CustomerID]],orders[CustomerID],orders[ShipCity])</f>
        <v>Boise</v>
      </c>
      <c r="Q545" s="14" t="str">
        <f>_xlfn.XLOOKUP(order_details[[#This Row],[CustomerID]],orders[CustomerID],orders[ShipCountry])</f>
        <v>USA</v>
      </c>
      <c r="R545" s="14">
        <f>order_details[[#This Row],[UnitPrice]]*order_details[[#This Row],[Quantity]]*(1-order_details[[#This Row],[Discount]])</f>
        <v>1472.5</v>
      </c>
    </row>
    <row r="546" spans="1:18" x14ac:dyDescent="0.3">
      <c r="A546">
        <v>10453</v>
      </c>
      <c r="B546">
        <v>48</v>
      </c>
      <c r="C546">
        <v>10.199999999999999</v>
      </c>
      <c r="D546">
        <v>15</v>
      </c>
      <c r="E546">
        <v>0.1</v>
      </c>
      <c r="F546">
        <f>order_details[[#This Row],[UnitPrice]]*order_details[[#This Row],[Quantity]]*(1-order_details[[#This Row],[Discount]])</f>
        <v>137.70000000000002</v>
      </c>
      <c r="G546" t="str">
        <f>_xlfn.XLOOKUP(order_details[[#This Row],[OrderID]],orders[OrderID],orders[CustomerID])</f>
        <v>AROUT</v>
      </c>
      <c r="H546" t="str">
        <f>_xlfn.XLOOKUP(order_details[[#This Row],[CustomerID]],orders[CustomerID],orders[ShipCountry])</f>
        <v>UK</v>
      </c>
      <c r="I546" t="str">
        <f>_xlfn.XLOOKUP(order_details[[#This Row],[CustomerID]],orders[CustomerID],orders[ShipCity])</f>
        <v>Colchester</v>
      </c>
      <c r="J546">
        <f>_xlfn.XLOOKUP(order_details[[#This Row],[ProductID]],products[ProductID],products[CategoryID])</f>
        <v>3</v>
      </c>
      <c r="K546" t="str">
        <f>_xlfn.XLOOKUP(order_details[[#This Row],[CategoryID]],categories[CategoryID],categories[CategoryName])</f>
        <v>Confections</v>
      </c>
      <c r="L546" t="str">
        <f>_xlfn.XLOOKUP(order_details[[#This Row],[OrderID]],orders[OrderID],orders[month])</f>
        <v>Mar</v>
      </c>
      <c r="M546">
        <f>_xlfn.XLOOKUP(order_details[[#This Row],[OrderID]],orders[OrderID],orders[month number])</f>
        <v>3</v>
      </c>
      <c r="N546">
        <f>_xlfn.XLOOKUP(order_details[[#This Row],[OrderID]],orders[OrderID],orders[year])</f>
        <v>1995</v>
      </c>
      <c r="P546" s="13" t="str">
        <f>_xlfn.XLOOKUP(order_details[[#This Row],[CustomerID]],orders[CustomerID],orders[ShipCity])</f>
        <v>Colchester</v>
      </c>
      <c r="Q546" s="13" t="str">
        <f>_xlfn.XLOOKUP(order_details[[#This Row],[CustomerID]],orders[CustomerID],orders[ShipCountry])</f>
        <v>UK</v>
      </c>
      <c r="R546" s="13">
        <f>order_details[[#This Row],[UnitPrice]]*order_details[[#This Row],[Quantity]]*(1-order_details[[#This Row],[Discount]])</f>
        <v>137.70000000000002</v>
      </c>
    </row>
    <row r="547" spans="1:18" x14ac:dyDescent="0.3">
      <c r="A547">
        <v>10453</v>
      </c>
      <c r="B547">
        <v>70</v>
      </c>
      <c r="C547">
        <v>12</v>
      </c>
      <c r="D547">
        <v>25</v>
      </c>
      <c r="E547">
        <v>0.1</v>
      </c>
      <c r="F547">
        <f>order_details[[#This Row],[UnitPrice]]*order_details[[#This Row],[Quantity]]*(1-order_details[[#This Row],[Discount]])</f>
        <v>270</v>
      </c>
      <c r="G547" t="str">
        <f>_xlfn.XLOOKUP(order_details[[#This Row],[OrderID]],orders[OrderID],orders[CustomerID])</f>
        <v>AROUT</v>
      </c>
      <c r="H547" t="str">
        <f>_xlfn.XLOOKUP(order_details[[#This Row],[CustomerID]],orders[CustomerID],orders[ShipCountry])</f>
        <v>UK</v>
      </c>
      <c r="I547" t="str">
        <f>_xlfn.XLOOKUP(order_details[[#This Row],[CustomerID]],orders[CustomerID],orders[ShipCity])</f>
        <v>Colchester</v>
      </c>
      <c r="J547">
        <f>_xlfn.XLOOKUP(order_details[[#This Row],[ProductID]],products[ProductID],products[CategoryID])</f>
        <v>1</v>
      </c>
      <c r="K547" t="str">
        <f>_xlfn.XLOOKUP(order_details[[#This Row],[CategoryID]],categories[CategoryID],categories[CategoryName])</f>
        <v>Beverages</v>
      </c>
      <c r="L547" t="str">
        <f>_xlfn.XLOOKUP(order_details[[#This Row],[OrderID]],orders[OrderID],orders[month])</f>
        <v>Mar</v>
      </c>
      <c r="M547">
        <f>_xlfn.XLOOKUP(order_details[[#This Row],[OrderID]],orders[OrderID],orders[month number])</f>
        <v>3</v>
      </c>
      <c r="N547">
        <f>_xlfn.XLOOKUP(order_details[[#This Row],[OrderID]],orders[OrderID],orders[year])</f>
        <v>1995</v>
      </c>
      <c r="P547" s="14" t="str">
        <f>_xlfn.XLOOKUP(order_details[[#This Row],[CustomerID]],orders[CustomerID],orders[ShipCity])</f>
        <v>Colchester</v>
      </c>
      <c r="Q547" s="14" t="str">
        <f>_xlfn.XLOOKUP(order_details[[#This Row],[CustomerID]],orders[CustomerID],orders[ShipCountry])</f>
        <v>UK</v>
      </c>
      <c r="R547" s="14">
        <f>order_details[[#This Row],[UnitPrice]]*order_details[[#This Row],[Quantity]]*(1-order_details[[#This Row],[Discount]])</f>
        <v>270</v>
      </c>
    </row>
    <row r="548" spans="1:18" x14ac:dyDescent="0.3">
      <c r="A548">
        <v>10454</v>
      </c>
      <c r="B548">
        <v>16</v>
      </c>
      <c r="C548">
        <v>13.9</v>
      </c>
      <c r="D548">
        <v>20</v>
      </c>
      <c r="E548">
        <v>0.2</v>
      </c>
      <c r="F548">
        <f>order_details[[#This Row],[UnitPrice]]*order_details[[#This Row],[Quantity]]*(1-order_details[[#This Row],[Discount]])</f>
        <v>222.4</v>
      </c>
      <c r="G548" t="str">
        <f>_xlfn.XLOOKUP(order_details[[#This Row],[OrderID]],orders[OrderID],orders[CustomerID])</f>
        <v>LAMAI</v>
      </c>
      <c r="H548" t="str">
        <f>_xlfn.XLOOKUP(order_details[[#This Row],[CustomerID]],orders[CustomerID],orders[ShipCountry])</f>
        <v>France</v>
      </c>
      <c r="I548" t="str">
        <f>_xlfn.XLOOKUP(order_details[[#This Row],[CustomerID]],orders[CustomerID],orders[ShipCity])</f>
        <v>Toulouse</v>
      </c>
      <c r="J548">
        <f>_xlfn.XLOOKUP(order_details[[#This Row],[ProductID]],products[ProductID],products[CategoryID])</f>
        <v>3</v>
      </c>
      <c r="K548" t="str">
        <f>_xlfn.XLOOKUP(order_details[[#This Row],[CategoryID]],categories[CategoryID],categories[CategoryName])</f>
        <v>Confections</v>
      </c>
      <c r="L548" t="str">
        <f>_xlfn.XLOOKUP(order_details[[#This Row],[OrderID]],orders[OrderID],orders[month])</f>
        <v>Mar</v>
      </c>
      <c r="M548">
        <f>_xlfn.XLOOKUP(order_details[[#This Row],[OrderID]],orders[OrderID],orders[month number])</f>
        <v>3</v>
      </c>
      <c r="N548">
        <f>_xlfn.XLOOKUP(order_details[[#This Row],[OrderID]],orders[OrderID],orders[year])</f>
        <v>1995</v>
      </c>
      <c r="P548" s="13" t="str">
        <f>_xlfn.XLOOKUP(order_details[[#This Row],[CustomerID]],orders[CustomerID],orders[ShipCity])</f>
        <v>Toulouse</v>
      </c>
      <c r="Q548" s="13" t="str">
        <f>_xlfn.XLOOKUP(order_details[[#This Row],[CustomerID]],orders[CustomerID],orders[ShipCountry])</f>
        <v>France</v>
      </c>
      <c r="R548" s="13">
        <f>order_details[[#This Row],[UnitPrice]]*order_details[[#This Row],[Quantity]]*(1-order_details[[#This Row],[Discount]])</f>
        <v>222.4</v>
      </c>
    </row>
    <row r="549" spans="1:18" x14ac:dyDescent="0.3">
      <c r="A549">
        <v>10454</v>
      </c>
      <c r="B549">
        <v>33</v>
      </c>
      <c r="C549">
        <v>2</v>
      </c>
      <c r="D549">
        <v>20</v>
      </c>
      <c r="E549">
        <v>0.2</v>
      </c>
      <c r="F549">
        <f>order_details[[#This Row],[UnitPrice]]*order_details[[#This Row],[Quantity]]*(1-order_details[[#This Row],[Discount]])</f>
        <v>32</v>
      </c>
      <c r="G549" t="str">
        <f>_xlfn.XLOOKUP(order_details[[#This Row],[OrderID]],orders[OrderID],orders[CustomerID])</f>
        <v>LAMAI</v>
      </c>
      <c r="H549" t="str">
        <f>_xlfn.XLOOKUP(order_details[[#This Row],[CustomerID]],orders[CustomerID],orders[ShipCountry])</f>
        <v>France</v>
      </c>
      <c r="I549" t="str">
        <f>_xlfn.XLOOKUP(order_details[[#This Row],[CustomerID]],orders[CustomerID],orders[ShipCity])</f>
        <v>Toulouse</v>
      </c>
      <c r="J549">
        <f>_xlfn.XLOOKUP(order_details[[#This Row],[ProductID]],products[ProductID],products[CategoryID])</f>
        <v>4</v>
      </c>
      <c r="K549" t="str">
        <f>_xlfn.XLOOKUP(order_details[[#This Row],[CategoryID]],categories[CategoryID],categories[CategoryName])</f>
        <v>Dairy Products</v>
      </c>
      <c r="L549" t="str">
        <f>_xlfn.XLOOKUP(order_details[[#This Row],[OrderID]],orders[OrderID],orders[month])</f>
        <v>Mar</v>
      </c>
      <c r="M549">
        <f>_xlfn.XLOOKUP(order_details[[#This Row],[OrderID]],orders[OrderID],orders[month number])</f>
        <v>3</v>
      </c>
      <c r="N549">
        <f>_xlfn.XLOOKUP(order_details[[#This Row],[OrderID]],orders[OrderID],orders[year])</f>
        <v>1995</v>
      </c>
      <c r="P549" s="14" t="str">
        <f>_xlfn.XLOOKUP(order_details[[#This Row],[CustomerID]],orders[CustomerID],orders[ShipCity])</f>
        <v>Toulouse</v>
      </c>
      <c r="Q549" s="14" t="str">
        <f>_xlfn.XLOOKUP(order_details[[#This Row],[CustomerID]],orders[CustomerID],orders[ShipCountry])</f>
        <v>France</v>
      </c>
      <c r="R549" s="14">
        <f>order_details[[#This Row],[UnitPrice]]*order_details[[#This Row],[Quantity]]*(1-order_details[[#This Row],[Discount]])</f>
        <v>32</v>
      </c>
    </row>
    <row r="550" spans="1:18" x14ac:dyDescent="0.3">
      <c r="A550">
        <v>10454</v>
      </c>
      <c r="B550">
        <v>46</v>
      </c>
      <c r="C550">
        <v>9.6</v>
      </c>
      <c r="D550">
        <v>10</v>
      </c>
      <c r="E550">
        <v>0.2</v>
      </c>
      <c r="F550">
        <f>order_details[[#This Row],[UnitPrice]]*order_details[[#This Row],[Quantity]]*(1-order_details[[#This Row],[Discount]])</f>
        <v>76.800000000000011</v>
      </c>
      <c r="G550" t="str">
        <f>_xlfn.XLOOKUP(order_details[[#This Row],[OrderID]],orders[OrderID],orders[CustomerID])</f>
        <v>LAMAI</v>
      </c>
      <c r="H550" t="str">
        <f>_xlfn.XLOOKUP(order_details[[#This Row],[CustomerID]],orders[CustomerID],orders[ShipCountry])</f>
        <v>France</v>
      </c>
      <c r="I550" t="str">
        <f>_xlfn.XLOOKUP(order_details[[#This Row],[CustomerID]],orders[CustomerID],orders[ShipCity])</f>
        <v>Toulouse</v>
      </c>
      <c r="J550">
        <f>_xlfn.XLOOKUP(order_details[[#This Row],[ProductID]],products[ProductID],products[CategoryID])</f>
        <v>8</v>
      </c>
      <c r="K550" t="str">
        <f>_xlfn.XLOOKUP(order_details[[#This Row],[CategoryID]],categories[CategoryID],categories[CategoryName])</f>
        <v>Seafood</v>
      </c>
      <c r="L550" t="str">
        <f>_xlfn.XLOOKUP(order_details[[#This Row],[OrderID]],orders[OrderID],orders[month])</f>
        <v>Mar</v>
      </c>
      <c r="M550">
        <f>_xlfn.XLOOKUP(order_details[[#This Row],[OrderID]],orders[OrderID],orders[month number])</f>
        <v>3</v>
      </c>
      <c r="N550">
        <f>_xlfn.XLOOKUP(order_details[[#This Row],[OrderID]],orders[OrderID],orders[year])</f>
        <v>1995</v>
      </c>
      <c r="P550" s="13" t="str">
        <f>_xlfn.XLOOKUP(order_details[[#This Row],[CustomerID]],orders[CustomerID],orders[ShipCity])</f>
        <v>Toulouse</v>
      </c>
      <c r="Q550" s="13" t="str">
        <f>_xlfn.XLOOKUP(order_details[[#This Row],[CustomerID]],orders[CustomerID],orders[ShipCountry])</f>
        <v>France</v>
      </c>
      <c r="R550" s="13">
        <f>order_details[[#This Row],[UnitPrice]]*order_details[[#This Row],[Quantity]]*(1-order_details[[#This Row],[Discount]])</f>
        <v>76.800000000000011</v>
      </c>
    </row>
    <row r="551" spans="1:18" x14ac:dyDescent="0.3">
      <c r="A551">
        <v>10455</v>
      </c>
      <c r="B551">
        <v>39</v>
      </c>
      <c r="C551">
        <v>14.4</v>
      </c>
      <c r="D551">
        <v>20</v>
      </c>
      <c r="E551">
        <v>0</v>
      </c>
      <c r="F551">
        <f>order_details[[#This Row],[UnitPrice]]*order_details[[#This Row],[Quantity]]*(1-order_details[[#This Row],[Discount]])</f>
        <v>288</v>
      </c>
      <c r="G551" t="str">
        <f>_xlfn.XLOOKUP(order_details[[#This Row],[OrderID]],orders[OrderID],orders[CustomerID])</f>
        <v>WARTH</v>
      </c>
      <c r="H551" t="str">
        <f>_xlfn.XLOOKUP(order_details[[#This Row],[CustomerID]],orders[CustomerID],orders[ShipCountry])</f>
        <v>Finland</v>
      </c>
      <c r="I551" t="str">
        <f>_xlfn.XLOOKUP(order_details[[#This Row],[CustomerID]],orders[CustomerID],orders[ShipCity])</f>
        <v>Oulu</v>
      </c>
      <c r="J551">
        <f>_xlfn.XLOOKUP(order_details[[#This Row],[ProductID]],products[ProductID],products[CategoryID])</f>
        <v>1</v>
      </c>
      <c r="K551" t="str">
        <f>_xlfn.XLOOKUP(order_details[[#This Row],[CategoryID]],categories[CategoryID],categories[CategoryName])</f>
        <v>Beverages</v>
      </c>
      <c r="L551" t="str">
        <f>_xlfn.XLOOKUP(order_details[[#This Row],[OrderID]],orders[OrderID],orders[month])</f>
        <v>Mar</v>
      </c>
      <c r="M551">
        <f>_xlfn.XLOOKUP(order_details[[#This Row],[OrderID]],orders[OrderID],orders[month number])</f>
        <v>3</v>
      </c>
      <c r="N551">
        <f>_xlfn.XLOOKUP(order_details[[#This Row],[OrderID]],orders[OrderID],orders[year])</f>
        <v>1995</v>
      </c>
      <c r="P551" s="14" t="str">
        <f>_xlfn.XLOOKUP(order_details[[#This Row],[CustomerID]],orders[CustomerID],orders[ShipCity])</f>
        <v>Oulu</v>
      </c>
      <c r="Q551" s="14" t="str">
        <f>_xlfn.XLOOKUP(order_details[[#This Row],[CustomerID]],orders[CustomerID],orders[ShipCountry])</f>
        <v>Finland</v>
      </c>
      <c r="R551" s="14">
        <f>order_details[[#This Row],[UnitPrice]]*order_details[[#This Row],[Quantity]]*(1-order_details[[#This Row],[Discount]])</f>
        <v>288</v>
      </c>
    </row>
    <row r="552" spans="1:18" x14ac:dyDescent="0.3">
      <c r="A552">
        <v>10455</v>
      </c>
      <c r="B552">
        <v>53</v>
      </c>
      <c r="C552">
        <v>26.2</v>
      </c>
      <c r="D552">
        <v>50</v>
      </c>
      <c r="E552">
        <v>0</v>
      </c>
      <c r="F552">
        <f>order_details[[#This Row],[UnitPrice]]*order_details[[#This Row],[Quantity]]*(1-order_details[[#This Row],[Discount]])</f>
        <v>1310</v>
      </c>
      <c r="G552" t="str">
        <f>_xlfn.XLOOKUP(order_details[[#This Row],[OrderID]],orders[OrderID],orders[CustomerID])</f>
        <v>WARTH</v>
      </c>
      <c r="H552" t="str">
        <f>_xlfn.XLOOKUP(order_details[[#This Row],[CustomerID]],orders[CustomerID],orders[ShipCountry])</f>
        <v>Finland</v>
      </c>
      <c r="I552" t="str">
        <f>_xlfn.XLOOKUP(order_details[[#This Row],[CustomerID]],orders[CustomerID],orders[ShipCity])</f>
        <v>Oulu</v>
      </c>
      <c r="J552">
        <f>_xlfn.XLOOKUP(order_details[[#This Row],[ProductID]],products[ProductID],products[CategoryID])</f>
        <v>6</v>
      </c>
      <c r="K552" t="str">
        <f>_xlfn.XLOOKUP(order_details[[#This Row],[CategoryID]],categories[CategoryID],categories[CategoryName])</f>
        <v>Meat/Poultry</v>
      </c>
      <c r="L552" t="str">
        <f>_xlfn.XLOOKUP(order_details[[#This Row],[OrderID]],orders[OrderID],orders[month])</f>
        <v>Mar</v>
      </c>
      <c r="M552">
        <f>_xlfn.XLOOKUP(order_details[[#This Row],[OrderID]],orders[OrderID],orders[month number])</f>
        <v>3</v>
      </c>
      <c r="N552">
        <f>_xlfn.XLOOKUP(order_details[[#This Row],[OrderID]],orders[OrderID],orders[year])</f>
        <v>1995</v>
      </c>
      <c r="P552" s="13" t="str">
        <f>_xlfn.XLOOKUP(order_details[[#This Row],[CustomerID]],orders[CustomerID],orders[ShipCity])</f>
        <v>Oulu</v>
      </c>
      <c r="Q552" s="13" t="str">
        <f>_xlfn.XLOOKUP(order_details[[#This Row],[CustomerID]],orders[CustomerID],orders[ShipCountry])</f>
        <v>Finland</v>
      </c>
      <c r="R552" s="13">
        <f>order_details[[#This Row],[UnitPrice]]*order_details[[#This Row],[Quantity]]*(1-order_details[[#This Row],[Discount]])</f>
        <v>1310</v>
      </c>
    </row>
    <row r="553" spans="1:18" x14ac:dyDescent="0.3">
      <c r="A553">
        <v>10455</v>
      </c>
      <c r="B553">
        <v>61</v>
      </c>
      <c r="C553">
        <v>22.8</v>
      </c>
      <c r="D553">
        <v>25</v>
      </c>
      <c r="E553">
        <v>0</v>
      </c>
      <c r="F553">
        <f>order_details[[#This Row],[UnitPrice]]*order_details[[#This Row],[Quantity]]*(1-order_details[[#This Row],[Discount]])</f>
        <v>570</v>
      </c>
      <c r="G553" t="str">
        <f>_xlfn.XLOOKUP(order_details[[#This Row],[OrderID]],orders[OrderID],orders[CustomerID])</f>
        <v>WARTH</v>
      </c>
      <c r="H553" t="str">
        <f>_xlfn.XLOOKUP(order_details[[#This Row],[CustomerID]],orders[CustomerID],orders[ShipCountry])</f>
        <v>Finland</v>
      </c>
      <c r="I553" t="str">
        <f>_xlfn.XLOOKUP(order_details[[#This Row],[CustomerID]],orders[CustomerID],orders[ShipCity])</f>
        <v>Oulu</v>
      </c>
      <c r="J553">
        <f>_xlfn.XLOOKUP(order_details[[#This Row],[ProductID]],products[ProductID],products[CategoryID])</f>
        <v>2</v>
      </c>
      <c r="K553" t="str">
        <f>_xlfn.XLOOKUP(order_details[[#This Row],[CategoryID]],categories[CategoryID],categories[CategoryName])</f>
        <v>Condiments</v>
      </c>
      <c r="L553" t="str">
        <f>_xlfn.XLOOKUP(order_details[[#This Row],[OrderID]],orders[OrderID],orders[month])</f>
        <v>Mar</v>
      </c>
      <c r="M553">
        <f>_xlfn.XLOOKUP(order_details[[#This Row],[OrderID]],orders[OrderID],orders[month number])</f>
        <v>3</v>
      </c>
      <c r="N553">
        <f>_xlfn.XLOOKUP(order_details[[#This Row],[OrderID]],orders[OrderID],orders[year])</f>
        <v>1995</v>
      </c>
      <c r="P553" s="14" t="str">
        <f>_xlfn.XLOOKUP(order_details[[#This Row],[CustomerID]],orders[CustomerID],orders[ShipCity])</f>
        <v>Oulu</v>
      </c>
      <c r="Q553" s="14" t="str">
        <f>_xlfn.XLOOKUP(order_details[[#This Row],[CustomerID]],orders[CustomerID],orders[ShipCountry])</f>
        <v>Finland</v>
      </c>
      <c r="R553" s="14">
        <f>order_details[[#This Row],[UnitPrice]]*order_details[[#This Row],[Quantity]]*(1-order_details[[#This Row],[Discount]])</f>
        <v>570</v>
      </c>
    </row>
    <row r="554" spans="1:18" x14ac:dyDescent="0.3">
      <c r="A554">
        <v>10455</v>
      </c>
      <c r="B554">
        <v>71</v>
      </c>
      <c r="C554">
        <v>17.2</v>
      </c>
      <c r="D554">
        <v>30</v>
      </c>
      <c r="E554">
        <v>0</v>
      </c>
      <c r="F554">
        <f>order_details[[#This Row],[UnitPrice]]*order_details[[#This Row],[Quantity]]*(1-order_details[[#This Row],[Discount]])</f>
        <v>516</v>
      </c>
      <c r="G554" t="str">
        <f>_xlfn.XLOOKUP(order_details[[#This Row],[OrderID]],orders[OrderID],orders[CustomerID])</f>
        <v>WARTH</v>
      </c>
      <c r="H554" t="str">
        <f>_xlfn.XLOOKUP(order_details[[#This Row],[CustomerID]],orders[CustomerID],orders[ShipCountry])</f>
        <v>Finland</v>
      </c>
      <c r="I554" t="str">
        <f>_xlfn.XLOOKUP(order_details[[#This Row],[CustomerID]],orders[CustomerID],orders[ShipCity])</f>
        <v>Oulu</v>
      </c>
      <c r="J554">
        <f>_xlfn.XLOOKUP(order_details[[#This Row],[ProductID]],products[ProductID],products[CategoryID])</f>
        <v>4</v>
      </c>
      <c r="K554" t="str">
        <f>_xlfn.XLOOKUP(order_details[[#This Row],[CategoryID]],categories[CategoryID],categories[CategoryName])</f>
        <v>Dairy Products</v>
      </c>
      <c r="L554" t="str">
        <f>_xlfn.XLOOKUP(order_details[[#This Row],[OrderID]],orders[OrderID],orders[month])</f>
        <v>Mar</v>
      </c>
      <c r="M554">
        <f>_xlfn.XLOOKUP(order_details[[#This Row],[OrderID]],orders[OrderID],orders[month number])</f>
        <v>3</v>
      </c>
      <c r="N554">
        <f>_xlfn.XLOOKUP(order_details[[#This Row],[OrderID]],orders[OrderID],orders[year])</f>
        <v>1995</v>
      </c>
      <c r="P554" s="13" t="str">
        <f>_xlfn.XLOOKUP(order_details[[#This Row],[CustomerID]],orders[CustomerID],orders[ShipCity])</f>
        <v>Oulu</v>
      </c>
      <c r="Q554" s="13" t="str">
        <f>_xlfn.XLOOKUP(order_details[[#This Row],[CustomerID]],orders[CustomerID],orders[ShipCountry])</f>
        <v>Finland</v>
      </c>
      <c r="R554" s="13">
        <f>order_details[[#This Row],[UnitPrice]]*order_details[[#This Row],[Quantity]]*(1-order_details[[#This Row],[Discount]])</f>
        <v>516</v>
      </c>
    </row>
    <row r="555" spans="1:18" x14ac:dyDescent="0.3">
      <c r="A555">
        <v>10456</v>
      </c>
      <c r="B555">
        <v>21</v>
      </c>
      <c r="C555">
        <v>8</v>
      </c>
      <c r="D555">
        <v>40</v>
      </c>
      <c r="E555">
        <v>0.15</v>
      </c>
      <c r="F555">
        <f>order_details[[#This Row],[UnitPrice]]*order_details[[#This Row],[Quantity]]*(1-order_details[[#This Row],[Discount]])</f>
        <v>272</v>
      </c>
      <c r="G555" t="str">
        <f>_xlfn.XLOOKUP(order_details[[#This Row],[OrderID]],orders[OrderID],orders[CustomerID])</f>
        <v>KOENE</v>
      </c>
      <c r="H555" t="str">
        <f>_xlfn.XLOOKUP(order_details[[#This Row],[CustomerID]],orders[CustomerID],orders[ShipCountry])</f>
        <v>Germany</v>
      </c>
      <c r="I555" t="str">
        <f>_xlfn.XLOOKUP(order_details[[#This Row],[CustomerID]],orders[CustomerID],orders[ShipCity])</f>
        <v>Brandenburg</v>
      </c>
      <c r="J555">
        <f>_xlfn.XLOOKUP(order_details[[#This Row],[ProductID]],products[ProductID],products[CategoryID])</f>
        <v>3</v>
      </c>
      <c r="K555" t="str">
        <f>_xlfn.XLOOKUP(order_details[[#This Row],[CategoryID]],categories[CategoryID],categories[CategoryName])</f>
        <v>Confections</v>
      </c>
      <c r="L555" t="str">
        <f>_xlfn.XLOOKUP(order_details[[#This Row],[OrderID]],orders[OrderID],orders[month])</f>
        <v>Mar</v>
      </c>
      <c r="M555">
        <f>_xlfn.XLOOKUP(order_details[[#This Row],[OrderID]],orders[OrderID],orders[month number])</f>
        <v>3</v>
      </c>
      <c r="N555">
        <f>_xlfn.XLOOKUP(order_details[[#This Row],[OrderID]],orders[OrderID],orders[year])</f>
        <v>1995</v>
      </c>
      <c r="P555" s="14" t="str">
        <f>_xlfn.XLOOKUP(order_details[[#This Row],[CustomerID]],orders[CustomerID],orders[ShipCity])</f>
        <v>Brandenburg</v>
      </c>
      <c r="Q555" s="14" t="str">
        <f>_xlfn.XLOOKUP(order_details[[#This Row],[CustomerID]],orders[CustomerID],orders[ShipCountry])</f>
        <v>Germany</v>
      </c>
      <c r="R555" s="14">
        <f>order_details[[#This Row],[UnitPrice]]*order_details[[#This Row],[Quantity]]*(1-order_details[[#This Row],[Discount]])</f>
        <v>272</v>
      </c>
    </row>
    <row r="556" spans="1:18" x14ac:dyDescent="0.3">
      <c r="A556">
        <v>10456</v>
      </c>
      <c r="B556">
        <v>49</v>
      </c>
      <c r="C556">
        <v>16</v>
      </c>
      <c r="D556">
        <v>21</v>
      </c>
      <c r="E556">
        <v>0.15</v>
      </c>
      <c r="F556">
        <f>order_details[[#This Row],[UnitPrice]]*order_details[[#This Row],[Quantity]]*(1-order_details[[#This Row],[Discount]])</f>
        <v>285.59999999999997</v>
      </c>
      <c r="G556" t="str">
        <f>_xlfn.XLOOKUP(order_details[[#This Row],[OrderID]],orders[OrderID],orders[CustomerID])</f>
        <v>KOENE</v>
      </c>
      <c r="H556" t="str">
        <f>_xlfn.XLOOKUP(order_details[[#This Row],[CustomerID]],orders[CustomerID],orders[ShipCountry])</f>
        <v>Germany</v>
      </c>
      <c r="I556" t="str">
        <f>_xlfn.XLOOKUP(order_details[[#This Row],[CustomerID]],orders[CustomerID],orders[ShipCity])</f>
        <v>Brandenburg</v>
      </c>
      <c r="J556">
        <f>_xlfn.XLOOKUP(order_details[[#This Row],[ProductID]],products[ProductID],products[CategoryID])</f>
        <v>3</v>
      </c>
      <c r="K556" t="str">
        <f>_xlfn.XLOOKUP(order_details[[#This Row],[CategoryID]],categories[CategoryID],categories[CategoryName])</f>
        <v>Confections</v>
      </c>
      <c r="L556" t="str">
        <f>_xlfn.XLOOKUP(order_details[[#This Row],[OrderID]],orders[OrderID],orders[month])</f>
        <v>Mar</v>
      </c>
      <c r="M556">
        <f>_xlfn.XLOOKUP(order_details[[#This Row],[OrderID]],orders[OrderID],orders[month number])</f>
        <v>3</v>
      </c>
      <c r="N556">
        <f>_xlfn.XLOOKUP(order_details[[#This Row],[OrderID]],orders[OrderID],orders[year])</f>
        <v>1995</v>
      </c>
      <c r="P556" s="13" t="str">
        <f>_xlfn.XLOOKUP(order_details[[#This Row],[CustomerID]],orders[CustomerID],orders[ShipCity])</f>
        <v>Brandenburg</v>
      </c>
      <c r="Q556" s="13" t="str">
        <f>_xlfn.XLOOKUP(order_details[[#This Row],[CustomerID]],orders[CustomerID],orders[ShipCountry])</f>
        <v>Germany</v>
      </c>
      <c r="R556" s="13">
        <f>order_details[[#This Row],[UnitPrice]]*order_details[[#This Row],[Quantity]]*(1-order_details[[#This Row],[Discount]])</f>
        <v>285.59999999999997</v>
      </c>
    </row>
    <row r="557" spans="1:18" x14ac:dyDescent="0.3">
      <c r="A557">
        <v>10457</v>
      </c>
      <c r="B557">
        <v>59</v>
      </c>
      <c r="C557">
        <v>44</v>
      </c>
      <c r="D557">
        <v>36</v>
      </c>
      <c r="E557">
        <v>0</v>
      </c>
      <c r="F557">
        <f>order_details[[#This Row],[UnitPrice]]*order_details[[#This Row],[Quantity]]*(1-order_details[[#This Row],[Discount]])</f>
        <v>1584</v>
      </c>
      <c r="G557" t="str">
        <f>_xlfn.XLOOKUP(order_details[[#This Row],[OrderID]],orders[OrderID],orders[CustomerID])</f>
        <v>KOENE</v>
      </c>
      <c r="H557" t="str">
        <f>_xlfn.XLOOKUP(order_details[[#This Row],[CustomerID]],orders[CustomerID],orders[ShipCountry])</f>
        <v>Germany</v>
      </c>
      <c r="I557" t="str">
        <f>_xlfn.XLOOKUP(order_details[[#This Row],[CustomerID]],orders[CustomerID],orders[ShipCity])</f>
        <v>Brandenburg</v>
      </c>
      <c r="J557">
        <f>_xlfn.XLOOKUP(order_details[[#This Row],[ProductID]],products[ProductID],products[CategoryID])</f>
        <v>4</v>
      </c>
      <c r="K557" t="str">
        <f>_xlfn.XLOOKUP(order_details[[#This Row],[CategoryID]],categories[CategoryID],categories[CategoryName])</f>
        <v>Dairy Products</v>
      </c>
      <c r="L557" t="str">
        <f>_xlfn.XLOOKUP(order_details[[#This Row],[OrderID]],orders[OrderID],orders[month])</f>
        <v>Mar</v>
      </c>
      <c r="M557">
        <f>_xlfn.XLOOKUP(order_details[[#This Row],[OrderID]],orders[OrderID],orders[month number])</f>
        <v>3</v>
      </c>
      <c r="N557">
        <f>_xlfn.XLOOKUP(order_details[[#This Row],[OrderID]],orders[OrderID],orders[year])</f>
        <v>1995</v>
      </c>
      <c r="P557" s="14" t="str">
        <f>_xlfn.XLOOKUP(order_details[[#This Row],[CustomerID]],orders[CustomerID],orders[ShipCity])</f>
        <v>Brandenburg</v>
      </c>
      <c r="Q557" s="14" t="str">
        <f>_xlfn.XLOOKUP(order_details[[#This Row],[CustomerID]],orders[CustomerID],orders[ShipCountry])</f>
        <v>Germany</v>
      </c>
      <c r="R557" s="14">
        <f>order_details[[#This Row],[UnitPrice]]*order_details[[#This Row],[Quantity]]*(1-order_details[[#This Row],[Discount]])</f>
        <v>1584</v>
      </c>
    </row>
    <row r="558" spans="1:18" x14ac:dyDescent="0.3">
      <c r="A558">
        <v>10458</v>
      </c>
      <c r="B558">
        <v>26</v>
      </c>
      <c r="C558">
        <v>24.9</v>
      </c>
      <c r="D558">
        <v>30</v>
      </c>
      <c r="E558">
        <v>0</v>
      </c>
      <c r="F558">
        <f>order_details[[#This Row],[UnitPrice]]*order_details[[#This Row],[Quantity]]*(1-order_details[[#This Row],[Discount]])</f>
        <v>747</v>
      </c>
      <c r="G558" t="str">
        <f>_xlfn.XLOOKUP(order_details[[#This Row],[OrderID]],orders[OrderID],orders[CustomerID])</f>
        <v>SUPRD</v>
      </c>
      <c r="H558" t="str">
        <f>_xlfn.XLOOKUP(order_details[[#This Row],[CustomerID]],orders[CustomerID],orders[ShipCountry])</f>
        <v>Belgium</v>
      </c>
      <c r="I558" t="str">
        <f>_xlfn.XLOOKUP(order_details[[#This Row],[CustomerID]],orders[CustomerID],orders[ShipCity])</f>
        <v>Charleroi</v>
      </c>
      <c r="J558">
        <f>_xlfn.XLOOKUP(order_details[[#This Row],[ProductID]],products[ProductID],products[CategoryID])</f>
        <v>3</v>
      </c>
      <c r="K558" t="str">
        <f>_xlfn.XLOOKUP(order_details[[#This Row],[CategoryID]],categories[CategoryID],categories[CategoryName])</f>
        <v>Confections</v>
      </c>
      <c r="L558" t="str">
        <f>_xlfn.XLOOKUP(order_details[[#This Row],[OrderID]],orders[OrderID],orders[month])</f>
        <v>Mar</v>
      </c>
      <c r="M558">
        <f>_xlfn.XLOOKUP(order_details[[#This Row],[OrderID]],orders[OrderID],orders[month number])</f>
        <v>3</v>
      </c>
      <c r="N558">
        <f>_xlfn.XLOOKUP(order_details[[#This Row],[OrderID]],orders[OrderID],orders[year])</f>
        <v>1995</v>
      </c>
      <c r="P558" s="13" t="str">
        <f>_xlfn.XLOOKUP(order_details[[#This Row],[CustomerID]],orders[CustomerID],orders[ShipCity])</f>
        <v>Charleroi</v>
      </c>
      <c r="Q558" s="13" t="str">
        <f>_xlfn.XLOOKUP(order_details[[#This Row],[CustomerID]],orders[CustomerID],orders[ShipCountry])</f>
        <v>Belgium</v>
      </c>
      <c r="R558" s="13">
        <f>order_details[[#This Row],[UnitPrice]]*order_details[[#This Row],[Quantity]]*(1-order_details[[#This Row],[Discount]])</f>
        <v>747</v>
      </c>
    </row>
    <row r="559" spans="1:18" x14ac:dyDescent="0.3">
      <c r="A559">
        <v>10458</v>
      </c>
      <c r="B559">
        <v>28</v>
      </c>
      <c r="C559">
        <v>36.4</v>
      </c>
      <c r="D559">
        <v>30</v>
      </c>
      <c r="E559">
        <v>0</v>
      </c>
      <c r="F559">
        <f>order_details[[#This Row],[UnitPrice]]*order_details[[#This Row],[Quantity]]*(1-order_details[[#This Row],[Discount]])</f>
        <v>1092</v>
      </c>
      <c r="G559" t="str">
        <f>_xlfn.XLOOKUP(order_details[[#This Row],[OrderID]],orders[OrderID],orders[CustomerID])</f>
        <v>SUPRD</v>
      </c>
      <c r="H559" t="str">
        <f>_xlfn.XLOOKUP(order_details[[#This Row],[CustomerID]],orders[CustomerID],orders[ShipCountry])</f>
        <v>Belgium</v>
      </c>
      <c r="I559" t="str">
        <f>_xlfn.XLOOKUP(order_details[[#This Row],[CustomerID]],orders[CustomerID],orders[ShipCity])</f>
        <v>Charleroi</v>
      </c>
      <c r="J559">
        <f>_xlfn.XLOOKUP(order_details[[#This Row],[ProductID]],products[ProductID],products[CategoryID])</f>
        <v>7</v>
      </c>
      <c r="K559" t="str">
        <f>_xlfn.XLOOKUP(order_details[[#This Row],[CategoryID]],categories[CategoryID],categories[CategoryName])</f>
        <v>Produce</v>
      </c>
      <c r="L559" t="str">
        <f>_xlfn.XLOOKUP(order_details[[#This Row],[OrderID]],orders[OrderID],orders[month])</f>
        <v>Mar</v>
      </c>
      <c r="M559">
        <f>_xlfn.XLOOKUP(order_details[[#This Row],[OrderID]],orders[OrderID],orders[month number])</f>
        <v>3</v>
      </c>
      <c r="N559">
        <f>_xlfn.XLOOKUP(order_details[[#This Row],[OrderID]],orders[OrderID],orders[year])</f>
        <v>1995</v>
      </c>
      <c r="P559" s="14" t="str">
        <f>_xlfn.XLOOKUP(order_details[[#This Row],[CustomerID]],orders[CustomerID],orders[ShipCity])</f>
        <v>Charleroi</v>
      </c>
      <c r="Q559" s="14" t="str">
        <f>_xlfn.XLOOKUP(order_details[[#This Row],[CustomerID]],orders[CustomerID],orders[ShipCountry])</f>
        <v>Belgium</v>
      </c>
      <c r="R559" s="14">
        <f>order_details[[#This Row],[UnitPrice]]*order_details[[#This Row],[Quantity]]*(1-order_details[[#This Row],[Discount]])</f>
        <v>1092</v>
      </c>
    </row>
    <row r="560" spans="1:18" x14ac:dyDescent="0.3">
      <c r="A560">
        <v>10458</v>
      </c>
      <c r="B560">
        <v>43</v>
      </c>
      <c r="C560">
        <v>36.799999999999997</v>
      </c>
      <c r="D560">
        <v>20</v>
      </c>
      <c r="E560">
        <v>0</v>
      </c>
      <c r="F560">
        <f>order_details[[#This Row],[UnitPrice]]*order_details[[#This Row],[Quantity]]*(1-order_details[[#This Row],[Discount]])</f>
        <v>736</v>
      </c>
      <c r="G560" t="str">
        <f>_xlfn.XLOOKUP(order_details[[#This Row],[OrderID]],orders[OrderID],orders[CustomerID])</f>
        <v>SUPRD</v>
      </c>
      <c r="H560" t="str">
        <f>_xlfn.XLOOKUP(order_details[[#This Row],[CustomerID]],orders[CustomerID],orders[ShipCountry])</f>
        <v>Belgium</v>
      </c>
      <c r="I560" t="str">
        <f>_xlfn.XLOOKUP(order_details[[#This Row],[CustomerID]],orders[CustomerID],orders[ShipCity])</f>
        <v>Charleroi</v>
      </c>
      <c r="J560">
        <f>_xlfn.XLOOKUP(order_details[[#This Row],[ProductID]],products[ProductID],products[CategoryID])</f>
        <v>1</v>
      </c>
      <c r="K560" t="str">
        <f>_xlfn.XLOOKUP(order_details[[#This Row],[CategoryID]],categories[CategoryID],categories[CategoryName])</f>
        <v>Beverages</v>
      </c>
      <c r="L560" t="str">
        <f>_xlfn.XLOOKUP(order_details[[#This Row],[OrderID]],orders[OrderID],orders[month])</f>
        <v>Mar</v>
      </c>
      <c r="M560">
        <f>_xlfn.XLOOKUP(order_details[[#This Row],[OrderID]],orders[OrderID],orders[month number])</f>
        <v>3</v>
      </c>
      <c r="N560">
        <f>_xlfn.XLOOKUP(order_details[[#This Row],[OrderID]],orders[OrderID],orders[year])</f>
        <v>1995</v>
      </c>
      <c r="P560" s="13" t="str">
        <f>_xlfn.XLOOKUP(order_details[[#This Row],[CustomerID]],orders[CustomerID],orders[ShipCity])</f>
        <v>Charleroi</v>
      </c>
      <c r="Q560" s="13" t="str">
        <f>_xlfn.XLOOKUP(order_details[[#This Row],[CustomerID]],orders[CustomerID],orders[ShipCountry])</f>
        <v>Belgium</v>
      </c>
      <c r="R560" s="13">
        <f>order_details[[#This Row],[UnitPrice]]*order_details[[#This Row],[Quantity]]*(1-order_details[[#This Row],[Discount]])</f>
        <v>736</v>
      </c>
    </row>
    <row r="561" spans="1:18" x14ac:dyDescent="0.3">
      <c r="A561">
        <v>10458</v>
      </c>
      <c r="B561">
        <v>56</v>
      </c>
      <c r="C561">
        <v>30.4</v>
      </c>
      <c r="D561">
        <v>15</v>
      </c>
      <c r="E561">
        <v>0</v>
      </c>
      <c r="F561">
        <f>order_details[[#This Row],[UnitPrice]]*order_details[[#This Row],[Quantity]]*(1-order_details[[#This Row],[Discount]])</f>
        <v>456</v>
      </c>
      <c r="G561" t="str">
        <f>_xlfn.XLOOKUP(order_details[[#This Row],[OrderID]],orders[OrderID],orders[CustomerID])</f>
        <v>SUPRD</v>
      </c>
      <c r="H561" t="str">
        <f>_xlfn.XLOOKUP(order_details[[#This Row],[CustomerID]],orders[CustomerID],orders[ShipCountry])</f>
        <v>Belgium</v>
      </c>
      <c r="I561" t="str">
        <f>_xlfn.XLOOKUP(order_details[[#This Row],[CustomerID]],orders[CustomerID],orders[ShipCity])</f>
        <v>Charleroi</v>
      </c>
      <c r="J561">
        <f>_xlfn.XLOOKUP(order_details[[#This Row],[ProductID]],products[ProductID],products[CategoryID])</f>
        <v>5</v>
      </c>
      <c r="K561" t="str">
        <f>_xlfn.XLOOKUP(order_details[[#This Row],[CategoryID]],categories[CategoryID],categories[CategoryName])</f>
        <v>Grains/Cereals</v>
      </c>
      <c r="L561" t="str">
        <f>_xlfn.XLOOKUP(order_details[[#This Row],[OrderID]],orders[OrderID],orders[month])</f>
        <v>Mar</v>
      </c>
      <c r="M561">
        <f>_xlfn.XLOOKUP(order_details[[#This Row],[OrderID]],orders[OrderID],orders[month number])</f>
        <v>3</v>
      </c>
      <c r="N561">
        <f>_xlfn.XLOOKUP(order_details[[#This Row],[OrderID]],orders[OrderID],orders[year])</f>
        <v>1995</v>
      </c>
      <c r="P561" s="14" t="str">
        <f>_xlfn.XLOOKUP(order_details[[#This Row],[CustomerID]],orders[CustomerID],orders[ShipCity])</f>
        <v>Charleroi</v>
      </c>
      <c r="Q561" s="14" t="str">
        <f>_xlfn.XLOOKUP(order_details[[#This Row],[CustomerID]],orders[CustomerID],orders[ShipCountry])</f>
        <v>Belgium</v>
      </c>
      <c r="R561" s="14">
        <f>order_details[[#This Row],[UnitPrice]]*order_details[[#This Row],[Quantity]]*(1-order_details[[#This Row],[Discount]])</f>
        <v>456</v>
      </c>
    </row>
    <row r="562" spans="1:18" x14ac:dyDescent="0.3">
      <c r="A562">
        <v>10458</v>
      </c>
      <c r="B562">
        <v>71</v>
      </c>
      <c r="C562">
        <v>17.2</v>
      </c>
      <c r="D562">
        <v>50</v>
      </c>
      <c r="E562">
        <v>0</v>
      </c>
      <c r="F562">
        <f>order_details[[#This Row],[UnitPrice]]*order_details[[#This Row],[Quantity]]*(1-order_details[[#This Row],[Discount]])</f>
        <v>860</v>
      </c>
      <c r="G562" t="str">
        <f>_xlfn.XLOOKUP(order_details[[#This Row],[OrderID]],orders[OrderID],orders[CustomerID])</f>
        <v>SUPRD</v>
      </c>
      <c r="H562" t="str">
        <f>_xlfn.XLOOKUP(order_details[[#This Row],[CustomerID]],orders[CustomerID],orders[ShipCountry])</f>
        <v>Belgium</v>
      </c>
      <c r="I562" t="str">
        <f>_xlfn.XLOOKUP(order_details[[#This Row],[CustomerID]],orders[CustomerID],orders[ShipCity])</f>
        <v>Charleroi</v>
      </c>
      <c r="J562">
        <f>_xlfn.XLOOKUP(order_details[[#This Row],[ProductID]],products[ProductID],products[CategoryID])</f>
        <v>4</v>
      </c>
      <c r="K562" t="str">
        <f>_xlfn.XLOOKUP(order_details[[#This Row],[CategoryID]],categories[CategoryID],categories[CategoryName])</f>
        <v>Dairy Products</v>
      </c>
      <c r="L562" t="str">
        <f>_xlfn.XLOOKUP(order_details[[#This Row],[OrderID]],orders[OrderID],orders[month])</f>
        <v>Mar</v>
      </c>
      <c r="M562">
        <f>_xlfn.XLOOKUP(order_details[[#This Row],[OrderID]],orders[OrderID],orders[month number])</f>
        <v>3</v>
      </c>
      <c r="N562">
        <f>_xlfn.XLOOKUP(order_details[[#This Row],[OrderID]],orders[OrderID],orders[year])</f>
        <v>1995</v>
      </c>
      <c r="P562" s="13" t="str">
        <f>_xlfn.XLOOKUP(order_details[[#This Row],[CustomerID]],orders[CustomerID],orders[ShipCity])</f>
        <v>Charleroi</v>
      </c>
      <c r="Q562" s="13" t="str">
        <f>_xlfn.XLOOKUP(order_details[[#This Row],[CustomerID]],orders[CustomerID],orders[ShipCountry])</f>
        <v>Belgium</v>
      </c>
      <c r="R562" s="13">
        <f>order_details[[#This Row],[UnitPrice]]*order_details[[#This Row],[Quantity]]*(1-order_details[[#This Row],[Discount]])</f>
        <v>860</v>
      </c>
    </row>
    <row r="563" spans="1:18" x14ac:dyDescent="0.3">
      <c r="A563">
        <v>10459</v>
      </c>
      <c r="B563">
        <v>7</v>
      </c>
      <c r="C563">
        <v>24</v>
      </c>
      <c r="D563">
        <v>16</v>
      </c>
      <c r="E563">
        <v>0.05</v>
      </c>
      <c r="F563">
        <f>order_details[[#This Row],[UnitPrice]]*order_details[[#This Row],[Quantity]]*(1-order_details[[#This Row],[Discount]])</f>
        <v>364.79999999999995</v>
      </c>
      <c r="G563" t="str">
        <f>_xlfn.XLOOKUP(order_details[[#This Row],[OrderID]],orders[OrderID],orders[CustomerID])</f>
        <v>VICTE</v>
      </c>
      <c r="H563" t="str">
        <f>_xlfn.XLOOKUP(order_details[[#This Row],[CustomerID]],orders[CustomerID],orders[ShipCountry])</f>
        <v>France</v>
      </c>
      <c r="I563" t="str">
        <f>_xlfn.XLOOKUP(order_details[[#This Row],[CustomerID]],orders[CustomerID],orders[ShipCity])</f>
        <v>Lyon</v>
      </c>
      <c r="J563">
        <f>_xlfn.XLOOKUP(order_details[[#This Row],[ProductID]],products[ProductID],products[CategoryID])</f>
        <v>7</v>
      </c>
      <c r="K563" t="str">
        <f>_xlfn.XLOOKUP(order_details[[#This Row],[CategoryID]],categories[CategoryID],categories[CategoryName])</f>
        <v>Produce</v>
      </c>
      <c r="L563" t="str">
        <f>_xlfn.XLOOKUP(order_details[[#This Row],[OrderID]],orders[OrderID],orders[month])</f>
        <v>Mar</v>
      </c>
      <c r="M563">
        <f>_xlfn.XLOOKUP(order_details[[#This Row],[OrderID]],orders[OrderID],orders[month number])</f>
        <v>3</v>
      </c>
      <c r="N563">
        <f>_xlfn.XLOOKUP(order_details[[#This Row],[OrderID]],orders[OrderID],orders[year])</f>
        <v>1995</v>
      </c>
      <c r="P563" s="14" t="str">
        <f>_xlfn.XLOOKUP(order_details[[#This Row],[CustomerID]],orders[CustomerID],orders[ShipCity])</f>
        <v>Lyon</v>
      </c>
      <c r="Q563" s="14" t="str">
        <f>_xlfn.XLOOKUP(order_details[[#This Row],[CustomerID]],orders[CustomerID],orders[ShipCountry])</f>
        <v>France</v>
      </c>
      <c r="R563" s="14">
        <f>order_details[[#This Row],[UnitPrice]]*order_details[[#This Row],[Quantity]]*(1-order_details[[#This Row],[Discount]])</f>
        <v>364.79999999999995</v>
      </c>
    </row>
    <row r="564" spans="1:18" x14ac:dyDescent="0.3">
      <c r="A564">
        <v>10459</v>
      </c>
      <c r="B564">
        <v>46</v>
      </c>
      <c r="C564">
        <v>9.6</v>
      </c>
      <c r="D564">
        <v>20</v>
      </c>
      <c r="E564">
        <v>0.05</v>
      </c>
      <c r="F564">
        <f>order_details[[#This Row],[UnitPrice]]*order_details[[#This Row],[Quantity]]*(1-order_details[[#This Row],[Discount]])</f>
        <v>182.39999999999998</v>
      </c>
      <c r="G564" t="str">
        <f>_xlfn.XLOOKUP(order_details[[#This Row],[OrderID]],orders[OrderID],orders[CustomerID])</f>
        <v>VICTE</v>
      </c>
      <c r="H564" t="str">
        <f>_xlfn.XLOOKUP(order_details[[#This Row],[CustomerID]],orders[CustomerID],orders[ShipCountry])</f>
        <v>France</v>
      </c>
      <c r="I564" t="str">
        <f>_xlfn.XLOOKUP(order_details[[#This Row],[CustomerID]],orders[CustomerID],orders[ShipCity])</f>
        <v>Lyon</v>
      </c>
      <c r="J564">
        <f>_xlfn.XLOOKUP(order_details[[#This Row],[ProductID]],products[ProductID],products[CategoryID])</f>
        <v>8</v>
      </c>
      <c r="K564" t="str">
        <f>_xlfn.XLOOKUP(order_details[[#This Row],[CategoryID]],categories[CategoryID],categories[CategoryName])</f>
        <v>Seafood</v>
      </c>
      <c r="L564" t="str">
        <f>_xlfn.XLOOKUP(order_details[[#This Row],[OrderID]],orders[OrderID],orders[month])</f>
        <v>Mar</v>
      </c>
      <c r="M564">
        <f>_xlfn.XLOOKUP(order_details[[#This Row],[OrderID]],orders[OrderID],orders[month number])</f>
        <v>3</v>
      </c>
      <c r="N564">
        <f>_xlfn.XLOOKUP(order_details[[#This Row],[OrderID]],orders[OrderID],orders[year])</f>
        <v>1995</v>
      </c>
      <c r="P564" s="13" t="str">
        <f>_xlfn.XLOOKUP(order_details[[#This Row],[CustomerID]],orders[CustomerID],orders[ShipCity])</f>
        <v>Lyon</v>
      </c>
      <c r="Q564" s="13" t="str">
        <f>_xlfn.XLOOKUP(order_details[[#This Row],[CustomerID]],orders[CustomerID],orders[ShipCountry])</f>
        <v>France</v>
      </c>
      <c r="R564" s="13">
        <f>order_details[[#This Row],[UnitPrice]]*order_details[[#This Row],[Quantity]]*(1-order_details[[#This Row],[Discount]])</f>
        <v>182.39999999999998</v>
      </c>
    </row>
    <row r="565" spans="1:18" x14ac:dyDescent="0.3">
      <c r="A565">
        <v>10459</v>
      </c>
      <c r="B565">
        <v>72</v>
      </c>
      <c r="C565">
        <v>27.8</v>
      </c>
      <c r="D565">
        <v>40</v>
      </c>
      <c r="E565">
        <v>0</v>
      </c>
      <c r="F565">
        <f>order_details[[#This Row],[UnitPrice]]*order_details[[#This Row],[Quantity]]*(1-order_details[[#This Row],[Discount]])</f>
        <v>1112</v>
      </c>
      <c r="G565" t="str">
        <f>_xlfn.XLOOKUP(order_details[[#This Row],[OrderID]],orders[OrderID],orders[CustomerID])</f>
        <v>VICTE</v>
      </c>
      <c r="H565" t="str">
        <f>_xlfn.XLOOKUP(order_details[[#This Row],[CustomerID]],orders[CustomerID],orders[ShipCountry])</f>
        <v>France</v>
      </c>
      <c r="I565" t="str">
        <f>_xlfn.XLOOKUP(order_details[[#This Row],[CustomerID]],orders[CustomerID],orders[ShipCity])</f>
        <v>Lyon</v>
      </c>
      <c r="J565">
        <f>_xlfn.XLOOKUP(order_details[[#This Row],[ProductID]],products[ProductID],products[CategoryID])</f>
        <v>4</v>
      </c>
      <c r="K565" t="str">
        <f>_xlfn.XLOOKUP(order_details[[#This Row],[CategoryID]],categories[CategoryID],categories[CategoryName])</f>
        <v>Dairy Products</v>
      </c>
      <c r="L565" t="str">
        <f>_xlfn.XLOOKUP(order_details[[#This Row],[OrderID]],orders[OrderID],orders[month])</f>
        <v>Mar</v>
      </c>
      <c r="M565">
        <f>_xlfn.XLOOKUP(order_details[[#This Row],[OrderID]],orders[OrderID],orders[month number])</f>
        <v>3</v>
      </c>
      <c r="N565">
        <f>_xlfn.XLOOKUP(order_details[[#This Row],[OrderID]],orders[OrderID],orders[year])</f>
        <v>1995</v>
      </c>
      <c r="P565" s="14" t="str">
        <f>_xlfn.XLOOKUP(order_details[[#This Row],[CustomerID]],orders[CustomerID],orders[ShipCity])</f>
        <v>Lyon</v>
      </c>
      <c r="Q565" s="14" t="str">
        <f>_xlfn.XLOOKUP(order_details[[#This Row],[CustomerID]],orders[CustomerID],orders[ShipCountry])</f>
        <v>France</v>
      </c>
      <c r="R565" s="14">
        <f>order_details[[#This Row],[UnitPrice]]*order_details[[#This Row],[Quantity]]*(1-order_details[[#This Row],[Discount]])</f>
        <v>1112</v>
      </c>
    </row>
    <row r="566" spans="1:18" x14ac:dyDescent="0.3">
      <c r="A566">
        <v>10460</v>
      </c>
      <c r="B566">
        <v>68</v>
      </c>
      <c r="C566">
        <v>10</v>
      </c>
      <c r="D566">
        <v>21</v>
      </c>
      <c r="E566">
        <v>0.25</v>
      </c>
      <c r="F566">
        <f>order_details[[#This Row],[UnitPrice]]*order_details[[#This Row],[Quantity]]*(1-order_details[[#This Row],[Discount]])</f>
        <v>157.5</v>
      </c>
      <c r="G566" t="str">
        <f>_xlfn.XLOOKUP(order_details[[#This Row],[OrderID]],orders[OrderID],orders[CustomerID])</f>
        <v>FOLKO</v>
      </c>
      <c r="H566" t="str">
        <f>_xlfn.XLOOKUP(order_details[[#This Row],[CustomerID]],orders[CustomerID],orders[ShipCountry])</f>
        <v>Sweden</v>
      </c>
      <c r="I566" t="str">
        <f>_xlfn.XLOOKUP(order_details[[#This Row],[CustomerID]],orders[CustomerID],orders[ShipCity])</f>
        <v>Bräcke</v>
      </c>
      <c r="J566">
        <f>_xlfn.XLOOKUP(order_details[[#This Row],[ProductID]],products[ProductID],products[CategoryID])</f>
        <v>3</v>
      </c>
      <c r="K566" t="str">
        <f>_xlfn.XLOOKUP(order_details[[#This Row],[CategoryID]],categories[CategoryID],categories[CategoryName])</f>
        <v>Confections</v>
      </c>
      <c r="L566" t="str">
        <f>_xlfn.XLOOKUP(order_details[[#This Row],[OrderID]],orders[OrderID],orders[month])</f>
        <v>Mar</v>
      </c>
      <c r="M566">
        <f>_xlfn.XLOOKUP(order_details[[#This Row],[OrderID]],orders[OrderID],orders[month number])</f>
        <v>3</v>
      </c>
      <c r="N566">
        <f>_xlfn.XLOOKUP(order_details[[#This Row],[OrderID]],orders[OrderID],orders[year])</f>
        <v>1995</v>
      </c>
      <c r="P566" s="13" t="str">
        <f>_xlfn.XLOOKUP(order_details[[#This Row],[CustomerID]],orders[CustomerID],orders[ShipCity])</f>
        <v>Bräcke</v>
      </c>
      <c r="Q566" s="13" t="str">
        <f>_xlfn.XLOOKUP(order_details[[#This Row],[CustomerID]],orders[CustomerID],orders[ShipCountry])</f>
        <v>Sweden</v>
      </c>
      <c r="R566" s="13">
        <f>order_details[[#This Row],[UnitPrice]]*order_details[[#This Row],[Quantity]]*(1-order_details[[#This Row],[Discount]])</f>
        <v>157.5</v>
      </c>
    </row>
    <row r="567" spans="1:18" x14ac:dyDescent="0.3">
      <c r="A567">
        <v>10460</v>
      </c>
      <c r="B567">
        <v>75</v>
      </c>
      <c r="C567">
        <v>6.2</v>
      </c>
      <c r="D567">
        <v>4</v>
      </c>
      <c r="E567">
        <v>0.25</v>
      </c>
      <c r="F567">
        <f>order_details[[#This Row],[UnitPrice]]*order_details[[#This Row],[Quantity]]*(1-order_details[[#This Row],[Discount]])</f>
        <v>18.600000000000001</v>
      </c>
      <c r="G567" t="str">
        <f>_xlfn.XLOOKUP(order_details[[#This Row],[OrderID]],orders[OrderID],orders[CustomerID])</f>
        <v>FOLKO</v>
      </c>
      <c r="H567" t="str">
        <f>_xlfn.XLOOKUP(order_details[[#This Row],[CustomerID]],orders[CustomerID],orders[ShipCountry])</f>
        <v>Sweden</v>
      </c>
      <c r="I567" t="str">
        <f>_xlfn.XLOOKUP(order_details[[#This Row],[CustomerID]],orders[CustomerID],orders[ShipCity])</f>
        <v>Bräcke</v>
      </c>
      <c r="J567">
        <f>_xlfn.XLOOKUP(order_details[[#This Row],[ProductID]],products[ProductID],products[CategoryID])</f>
        <v>1</v>
      </c>
      <c r="K567" t="str">
        <f>_xlfn.XLOOKUP(order_details[[#This Row],[CategoryID]],categories[CategoryID],categories[CategoryName])</f>
        <v>Beverages</v>
      </c>
      <c r="L567" t="str">
        <f>_xlfn.XLOOKUP(order_details[[#This Row],[OrderID]],orders[OrderID],orders[month])</f>
        <v>Mar</v>
      </c>
      <c r="M567">
        <f>_xlfn.XLOOKUP(order_details[[#This Row],[OrderID]],orders[OrderID],orders[month number])</f>
        <v>3</v>
      </c>
      <c r="N567">
        <f>_xlfn.XLOOKUP(order_details[[#This Row],[OrderID]],orders[OrderID],orders[year])</f>
        <v>1995</v>
      </c>
      <c r="P567" s="14" t="str">
        <f>_xlfn.XLOOKUP(order_details[[#This Row],[CustomerID]],orders[CustomerID],orders[ShipCity])</f>
        <v>Bräcke</v>
      </c>
      <c r="Q567" s="14" t="str">
        <f>_xlfn.XLOOKUP(order_details[[#This Row],[CustomerID]],orders[CustomerID],orders[ShipCountry])</f>
        <v>Sweden</v>
      </c>
      <c r="R567" s="14">
        <f>order_details[[#This Row],[UnitPrice]]*order_details[[#This Row],[Quantity]]*(1-order_details[[#This Row],[Discount]])</f>
        <v>18.600000000000001</v>
      </c>
    </row>
    <row r="568" spans="1:18" x14ac:dyDescent="0.3">
      <c r="A568">
        <v>10461</v>
      </c>
      <c r="B568">
        <v>21</v>
      </c>
      <c r="C568">
        <v>8</v>
      </c>
      <c r="D568">
        <v>40</v>
      </c>
      <c r="E568">
        <v>0.25</v>
      </c>
      <c r="F568">
        <f>order_details[[#This Row],[UnitPrice]]*order_details[[#This Row],[Quantity]]*(1-order_details[[#This Row],[Discount]])</f>
        <v>240</v>
      </c>
      <c r="G568" t="str">
        <f>_xlfn.XLOOKUP(order_details[[#This Row],[OrderID]],orders[OrderID],orders[CustomerID])</f>
        <v>LILAS</v>
      </c>
      <c r="H568" t="str">
        <f>_xlfn.XLOOKUP(order_details[[#This Row],[CustomerID]],orders[CustomerID],orders[ShipCountry])</f>
        <v>Venezuela</v>
      </c>
      <c r="I568" t="str">
        <f>_xlfn.XLOOKUP(order_details[[#This Row],[CustomerID]],orders[CustomerID],orders[ShipCity])</f>
        <v>Barquisimeto</v>
      </c>
      <c r="J568">
        <f>_xlfn.XLOOKUP(order_details[[#This Row],[ProductID]],products[ProductID],products[CategoryID])</f>
        <v>3</v>
      </c>
      <c r="K568" t="str">
        <f>_xlfn.XLOOKUP(order_details[[#This Row],[CategoryID]],categories[CategoryID],categories[CategoryName])</f>
        <v>Confections</v>
      </c>
      <c r="L568" t="str">
        <f>_xlfn.XLOOKUP(order_details[[#This Row],[OrderID]],orders[OrderID],orders[month])</f>
        <v>Mar</v>
      </c>
      <c r="M568">
        <f>_xlfn.XLOOKUP(order_details[[#This Row],[OrderID]],orders[OrderID],orders[month number])</f>
        <v>3</v>
      </c>
      <c r="N568">
        <f>_xlfn.XLOOKUP(order_details[[#This Row],[OrderID]],orders[OrderID],orders[year])</f>
        <v>1995</v>
      </c>
      <c r="P568" s="13" t="str">
        <f>_xlfn.XLOOKUP(order_details[[#This Row],[CustomerID]],orders[CustomerID],orders[ShipCity])</f>
        <v>Barquisimeto</v>
      </c>
      <c r="Q568" s="13" t="str">
        <f>_xlfn.XLOOKUP(order_details[[#This Row],[CustomerID]],orders[CustomerID],orders[ShipCountry])</f>
        <v>Venezuela</v>
      </c>
      <c r="R568" s="13">
        <f>order_details[[#This Row],[UnitPrice]]*order_details[[#This Row],[Quantity]]*(1-order_details[[#This Row],[Discount]])</f>
        <v>240</v>
      </c>
    </row>
    <row r="569" spans="1:18" x14ac:dyDescent="0.3">
      <c r="A569">
        <v>10461</v>
      </c>
      <c r="B569">
        <v>30</v>
      </c>
      <c r="C569">
        <v>20.7</v>
      </c>
      <c r="D569">
        <v>28</v>
      </c>
      <c r="E569">
        <v>0.25</v>
      </c>
      <c r="F569">
        <f>order_details[[#This Row],[UnitPrice]]*order_details[[#This Row],[Quantity]]*(1-order_details[[#This Row],[Discount]])</f>
        <v>434.70000000000005</v>
      </c>
      <c r="G569" t="str">
        <f>_xlfn.XLOOKUP(order_details[[#This Row],[OrderID]],orders[OrderID],orders[CustomerID])</f>
        <v>LILAS</v>
      </c>
      <c r="H569" t="str">
        <f>_xlfn.XLOOKUP(order_details[[#This Row],[CustomerID]],orders[CustomerID],orders[ShipCountry])</f>
        <v>Venezuela</v>
      </c>
      <c r="I569" t="str">
        <f>_xlfn.XLOOKUP(order_details[[#This Row],[CustomerID]],orders[CustomerID],orders[ShipCity])</f>
        <v>Barquisimeto</v>
      </c>
      <c r="J569">
        <f>_xlfn.XLOOKUP(order_details[[#This Row],[ProductID]],products[ProductID],products[CategoryID])</f>
        <v>8</v>
      </c>
      <c r="K569" t="str">
        <f>_xlfn.XLOOKUP(order_details[[#This Row],[CategoryID]],categories[CategoryID],categories[CategoryName])</f>
        <v>Seafood</v>
      </c>
      <c r="L569" t="str">
        <f>_xlfn.XLOOKUP(order_details[[#This Row],[OrderID]],orders[OrderID],orders[month])</f>
        <v>Mar</v>
      </c>
      <c r="M569">
        <f>_xlfn.XLOOKUP(order_details[[#This Row],[OrderID]],orders[OrderID],orders[month number])</f>
        <v>3</v>
      </c>
      <c r="N569">
        <f>_xlfn.XLOOKUP(order_details[[#This Row],[OrderID]],orders[OrderID],orders[year])</f>
        <v>1995</v>
      </c>
      <c r="P569" s="14" t="str">
        <f>_xlfn.XLOOKUP(order_details[[#This Row],[CustomerID]],orders[CustomerID],orders[ShipCity])</f>
        <v>Barquisimeto</v>
      </c>
      <c r="Q569" s="14" t="str">
        <f>_xlfn.XLOOKUP(order_details[[#This Row],[CustomerID]],orders[CustomerID],orders[ShipCountry])</f>
        <v>Venezuela</v>
      </c>
      <c r="R569" s="14">
        <f>order_details[[#This Row],[UnitPrice]]*order_details[[#This Row],[Quantity]]*(1-order_details[[#This Row],[Discount]])</f>
        <v>434.70000000000005</v>
      </c>
    </row>
    <row r="570" spans="1:18" x14ac:dyDescent="0.3">
      <c r="A570">
        <v>10461</v>
      </c>
      <c r="B570">
        <v>55</v>
      </c>
      <c r="C570">
        <v>19.2</v>
      </c>
      <c r="D570">
        <v>60</v>
      </c>
      <c r="E570">
        <v>0.25</v>
      </c>
      <c r="F570">
        <f>order_details[[#This Row],[UnitPrice]]*order_details[[#This Row],[Quantity]]*(1-order_details[[#This Row],[Discount]])</f>
        <v>864</v>
      </c>
      <c r="G570" t="str">
        <f>_xlfn.XLOOKUP(order_details[[#This Row],[OrderID]],orders[OrderID],orders[CustomerID])</f>
        <v>LILAS</v>
      </c>
      <c r="H570" t="str">
        <f>_xlfn.XLOOKUP(order_details[[#This Row],[CustomerID]],orders[CustomerID],orders[ShipCountry])</f>
        <v>Venezuela</v>
      </c>
      <c r="I570" t="str">
        <f>_xlfn.XLOOKUP(order_details[[#This Row],[CustomerID]],orders[CustomerID],orders[ShipCity])</f>
        <v>Barquisimeto</v>
      </c>
      <c r="J570">
        <f>_xlfn.XLOOKUP(order_details[[#This Row],[ProductID]],products[ProductID],products[CategoryID])</f>
        <v>6</v>
      </c>
      <c r="K570" t="str">
        <f>_xlfn.XLOOKUP(order_details[[#This Row],[CategoryID]],categories[CategoryID],categories[CategoryName])</f>
        <v>Meat/Poultry</v>
      </c>
      <c r="L570" t="str">
        <f>_xlfn.XLOOKUP(order_details[[#This Row],[OrderID]],orders[OrderID],orders[month])</f>
        <v>Mar</v>
      </c>
      <c r="M570">
        <f>_xlfn.XLOOKUP(order_details[[#This Row],[OrderID]],orders[OrderID],orders[month number])</f>
        <v>3</v>
      </c>
      <c r="N570">
        <f>_xlfn.XLOOKUP(order_details[[#This Row],[OrderID]],orders[OrderID],orders[year])</f>
        <v>1995</v>
      </c>
      <c r="P570" s="13" t="str">
        <f>_xlfn.XLOOKUP(order_details[[#This Row],[CustomerID]],orders[CustomerID],orders[ShipCity])</f>
        <v>Barquisimeto</v>
      </c>
      <c r="Q570" s="13" t="str">
        <f>_xlfn.XLOOKUP(order_details[[#This Row],[CustomerID]],orders[CustomerID],orders[ShipCountry])</f>
        <v>Venezuela</v>
      </c>
      <c r="R570" s="13">
        <f>order_details[[#This Row],[UnitPrice]]*order_details[[#This Row],[Quantity]]*(1-order_details[[#This Row],[Discount]])</f>
        <v>864</v>
      </c>
    </row>
    <row r="571" spans="1:18" x14ac:dyDescent="0.3">
      <c r="A571">
        <v>10462</v>
      </c>
      <c r="B571">
        <v>13</v>
      </c>
      <c r="C571">
        <v>4.8</v>
      </c>
      <c r="D571">
        <v>1</v>
      </c>
      <c r="E571">
        <v>0</v>
      </c>
      <c r="F571">
        <f>order_details[[#This Row],[UnitPrice]]*order_details[[#This Row],[Quantity]]*(1-order_details[[#This Row],[Discount]])</f>
        <v>4.8</v>
      </c>
      <c r="G571" t="str">
        <f>_xlfn.XLOOKUP(order_details[[#This Row],[OrderID]],orders[OrderID],orders[CustomerID])</f>
        <v>CONSH</v>
      </c>
      <c r="H571" t="str">
        <f>_xlfn.XLOOKUP(order_details[[#This Row],[CustomerID]],orders[CustomerID],orders[ShipCountry])</f>
        <v>UK</v>
      </c>
      <c r="I571" t="str">
        <f>_xlfn.XLOOKUP(order_details[[#This Row],[CustomerID]],orders[CustomerID],orders[ShipCity])</f>
        <v>London</v>
      </c>
      <c r="J571">
        <f>_xlfn.XLOOKUP(order_details[[#This Row],[ProductID]],products[ProductID],products[CategoryID])</f>
        <v>8</v>
      </c>
      <c r="K571" t="str">
        <f>_xlfn.XLOOKUP(order_details[[#This Row],[CategoryID]],categories[CategoryID],categories[CategoryName])</f>
        <v>Seafood</v>
      </c>
      <c r="L571" t="str">
        <f>_xlfn.XLOOKUP(order_details[[#This Row],[OrderID]],orders[OrderID],orders[month])</f>
        <v>Apr</v>
      </c>
      <c r="M571">
        <f>_xlfn.XLOOKUP(order_details[[#This Row],[OrderID]],orders[OrderID],orders[month number])</f>
        <v>4</v>
      </c>
      <c r="N571">
        <f>_xlfn.XLOOKUP(order_details[[#This Row],[OrderID]],orders[OrderID],orders[year])</f>
        <v>1995</v>
      </c>
      <c r="P571" s="14" t="str">
        <f>_xlfn.XLOOKUP(order_details[[#This Row],[CustomerID]],orders[CustomerID],orders[ShipCity])</f>
        <v>London</v>
      </c>
      <c r="Q571" s="14" t="str">
        <f>_xlfn.XLOOKUP(order_details[[#This Row],[CustomerID]],orders[CustomerID],orders[ShipCountry])</f>
        <v>UK</v>
      </c>
      <c r="R571" s="14">
        <f>order_details[[#This Row],[UnitPrice]]*order_details[[#This Row],[Quantity]]*(1-order_details[[#This Row],[Discount]])</f>
        <v>4.8</v>
      </c>
    </row>
    <row r="572" spans="1:18" x14ac:dyDescent="0.3">
      <c r="A572">
        <v>10462</v>
      </c>
      <c r="B572">
        <v>23</v>
      </c>
      <c r="C572">
        <v>7.2</v>
      </c>
      <c r="D572">
        <v>21</v>
      </c>
      <c r="E572">
        <v>0</v>
      </c>
      <c r="F572">
        <f>order_details[[#This Row],[UnitPrice]]*order_details[[#This Row],[Quantity]]*(1-order_details[[#This Row],[Discount]])</f>
        <v>151.20000000000002</v>
      </c>
      <c r="G572" t="str">
        <f>_xlfn.XLOOKUP(order_details[[#This Row],[OrderID]],orders[OrderID],orders[CustomerID])</f>
        <v>CONSH</v>
      </c>
      <c r="H572" t="str">
        <f>_xlfn.XLOOKUP(order_details[[#This Row],[CustomerID]],orders[CustomerID],orders[ShipCountry])</f>
        <v>UK</v>
      </c>
      <c r="I572" t="str">
        <f>_xlfn.XLOOKUP(order_details[[#This Row],[CustomerID]],orders[CustomerID],orders[ShipCity])</f>
        <v>London</v>
      </c>
      <c r="J572">
        <f>_xlfn.XLOOKUP(order_details[[#This Row],[ProductID]],products[ProductID],products[CategoryID])</f>
        <v>5</v>
      </c>
      <c r="K572" t="str">
        <f>_xlfn.XLOOKUP(order_details[[#This Row],[CategoryID]],categories[CategoryID],categories[CategoryName])</f>
        <v>Grains/Cereals</v>
      </c>
      <c r="L572" t="str">
        <f>_xlfn.XLOOKUP(order_details[[#This Row],[OrderID]],orders[OrderID],orders[month])</f>
        <v>Apr</v>
      </c>
      <c r="M572">
        <f>_xlfn.XLOOKUP(order_details[[#This Row],[OrderID]],orders[OrderID],orders[month number])</f>
        <v>4</v>
      </c>
      <c r="N572">
        <f>_xlfn.XLOOKUP(order_details[[#This Row],[OrderID]],orders[OrderID],orders[year])</f>
        <v>1995</v>
      </c>
      <c r="P572" s="13" t="str">
        <f>_xlfn.XLOOKUP(order_details[[#This Row],[CustomerID]],orders[CustomerID],orders[ShipCity])</f>
        <v>London</v>
      </c>
      <c r="Q572" s="13" t="str">
        <f>_xlfn.XLOOKUP(order_details[[#This Row],[CustomerID]],orders[CustomerID],orders[ShipCountry])</f>
        <v>UK</v>
      </c>
      <c r="R572" s="13">
        <f>order_details[[#This Row],[UnitPrice]]*order_details[[#This Row],[Quantity]]*(1-order_details[[#This Row],[Discount]])</f>
        <v>151.20000000000002</v>
      </c>
    </row>
    <row r="573" spans="1:18" x14ac:dyDescent="0.3">
      <c r="A573">
        <v>10463</v>
      </c>
      <c r="B573">
        <v>19</v>
      </c>
      <c r="C573">
        <v>7.3</v>
      </c>
      <c r="D573">
        <v>21</v>
      </c>
      <c r="E573">
        <v>0</v>
      </c>
      <c r="F573">
        <f>order_details[[#This Row],[UnitPrice]]*order_details[[#This Row],[Quantity]]*(1-order_details[[#This Row],[Discount]])</f>
        <v>153.29999999999998</v>
      </c>
      <c r="G573" t="str">
        <f>_xlfn.XLOOKUP(order_details[[#This Row],[OrderID]],orders[OrderID],orders[CustomerID])</f>
        <v>SUPRD</v>
      </c>
      <c r="H573" t="str">
        <f>_xlfn.XLOOKUP(order_details[[#This Row],[CustomerID]],orders[CustomerID],orders[ShipCountry])</f>
        <v>Belgium</v>
      </c>
      <c r="I573" t="str">
        <f>_xlfn.XLOOKUP(order_details[[#This Row],[CustomerID]],orders[CustomerID],orders[ShipCity])</f>
        <v>Charleroi</v>
      </c>
      <c r="J573">
        <f>_xlfn.XLOOKUP(order_details[[#This Row],[ProductID]],products[ProductID],products[CategoryID])</f>
        <v>3</v>
      </c>
      <c r="K573" t="str">
        <f>_xlfn.XLOOKUP(order_details[[#This Row],[CategoryID]],categories[CategoryID],categories[CategoryName])</f>
        <v>Confections</v>
      </c>
      <c r="L573" t="str">
        <f>_xlfn.XLOOKUP(order_details[[#This Row],[OrderID]],orders[OrderID],orders[month])</f>
        <v>Apr</v>
      </c>
      <c r="M573">
        <f>_xlfn.XLOOKUP(order_details[[#This Row],[OrderID]],orders[OrderID],orders[month number])</f>
        <v>4</v>
      </c>
      <c r="N573">
        <f>_xlfn.XLOOKUP(order_details[[#This Row],[OrderID]],orders[OrderID],orders[year])</f>
        <v>1995</v>
      </c>
      <c r="P573" s="14" t="str">
        <f>_xlfn.XLOOKUP(order_details[[#This Row],[CustomerID]],orders[CustomerID],orders[ShipCity])</f>
        <v>Charleroi</v>
      </c>
      <c r="Q573" s="14" t="str">
        <f>_xlfn.XLOOKUP(order_details[[#This Row],[CustomerID]],orders[CustomerID],orders[ShipCountry])</f>
        <v>Belgium</v>
      </c>
      <c r="R573" s="14">
        <f>order_details[[#This Row],[UnitPrice]]*order_details[[#This Row],[Quantity]]*(1-order_details[[#This Row],[Discount]])</f>
        <v>153.29999999999998</v>
      </c>
    </row>
    <row r="574" spans="1:18" x14ac:dyDescent="0.3">
      <c r="A574">
        <v>10463</v>
      </c>
      <c r="B574">
        <v>42</v>
      </c>
      <c r="C574">
        <v>11.2</v>
      </c>
      <c r="D574">
        <v>50</v>
      </c>
      <c r="E574">
        <v>0</v>
      </c>
      <c r="F574">
        <f>order_details[[#This Row],[UnitPrice]]*order_details[[#This Row],[Quantity]]*(1-order_details[[#This Row],[Discount]])</f>
        <v>560</v>
      </c>
      <c r="G574" t="str">
        <f>_xlfn.XLOOKUP(order_details[[#This Row],[OrderID]],orders[OrderID],orders[CustomerID])</f>
        <v>SUPRD</v>
      </c>
      <c r="H574" t="str">
        <f>_xlfn.XLOOKUP(order_details[[#This Row],[CustomerID]],orders[CustomerID],orders[ShipCountry])</f>
        <v>Belgium</v>
      </c>
      <c r="I574" t="str">
        <f>_xlfn.XLOOKUP(order_details[[#This Row],[CustomerID]],orders[CustomerID],orders[ShipCity])</f>
        <v>Charleroi</v>
      </c>
      <c r="J574">
        <f>_xlfn.XLOOKUP(order_details[[#This Row],[ProductID]],products[ProductID],products[CategoryID])</f>
        <v>5</v>
      </c>
      <c r="K574" t="str">
        <f>_xlfn.XLOOKUP(order_details[[#This Row],[CategoryID]],categories[CategoryID],categories[CategoryName])</f>
        <v>Grains/Cereals</v>
      </c>
      <c r="L574" t="str">
        <f>_xlfn.XLOOKUP(order_details[[#This Row],[OrderID]],orders[OrderID],orders[month])</f>
        <v>Apr</v>
      </c>
      <c r="M574">
        <f>_xlfn.XLOOKUP(order_details[[#This Row],[OrderID]],orders[OrderID],orders[month number])</f>
        <v>4</v>
      </c>
      <c r="N574">
        <f>_xlfn.XLOOKUP(order_details[[#This Row],[OrderID]],orders[OrderID],orders[year])</f>
        <v>1995</v>
      </c>
      <c r="P574" s="13" t="str">
        <f>_xlfn.XLOOKUP(order_details[[#This Row],[CustomerID]],orders[CustomerID],orders[ShipCity])</f>
        <v>Charleroi</v>
      </c>
      <c r="Q574" s="13" t="str">
        <f>_xlfn.XLOOKUP(order_details[[#This Row],[CustomerID]],orders[CustomerID],orders[ShipCountry])</f>
        <v>Belgium</v>
      </c>
      <c r="R574" s="13">
        <f>order_details[[#This Row],[UnitPrice]]*order_details[[#This Row],[Quantity]]*(1-order_details[[#This Row],[Discount]])</f>
        <v>560</v>
      </c>
    </row>
    <row r="575" spans="1:18" x14ac:dyDescent="0.3">
      <c r="A575">
        <v>10464</v>
      </c>
      <c r="B575">
        <v>4</v>
      </c>
      <c r="C575">
        <v>17.600000000000001</v>
      </c>
      <c r="D575">
        <v>16</v>
      </c>
      <c r="E575">
        <v>0.2</v>
      </c>
      <c r="F575">
        <f>order_details[[#This Row],[UnitPrice]]*order_details[[#This Row],[Quantity]]*(1-order_details[[#This Row],[Discount]])</f>
        <v>225.28000000000003</v>
      </c>
      <c r="G575" t="str">
        <f>_xlfn.XLOOKUP(order_details[[#This Row],[OrderID]],orders[OrderID],orders[CustomerID])</f>
        <v>FURIB</v>
      </c>
      <c r="H575" t="str">
        <f>_xlfn.XLOOKUP(order_details[[#This Row],[CustomerID]],orders[CustomerID],orders[ShipCountry])</f>
        <v>Portugal</v>
      </c>
      <c r="I575" t="str">
        <f>_xlfn.XLOOKUP(order_details[[#This Row],[CustomerID]],orders[CustomerID],orders[ShipCity])</f>
        <v>Lisboa</v>
      </c>
      <c r="J575">
        <f>_xlfn.XLOOKUP(order_details[[#This Row],[ProductID]],products[ProductID],products[CategoryID])</f>
        <v>2</v>
      </c>
      <c r="K575" t="str">
        <f>_xlfn.XLOOKUP(order_details[[#This Row],[CategoryID]],categories[CategoryID],categories[CategoryName])</f>
        <v>Condiments</v>
      </c>
      <c r="L575" t="str">
        <f>_xlfn.XLOOKUP(order_details[[#This Row],[OrderID]],orders[OrderID],orders[month])</f>
        <v>Apr</v>
      </c>
      <c r="M575">
        <f>_xlfn.XLOOKUP(order_details[[#This Row],[OrderID]],orders[OrderID],orders[month number])</f>
        <v>4</v>
      </c>
      <c r="N575">
        <f>_xlfn.XLOOKUP(order_details[[#This Row],[OrderID]],orders[OrderID],orders[year])</f>
        <v>1995</v>
      </c>
      <c r="P575" s="14" t="str">
        <f>_xlfn.XLOOKUP(order_details[[#This Row],[CustomerID]],orders[CustomerID],orders[ShipCity])</f>
        <v>Lisboa</v>
      </c>
      <c r="Q575" s="14" t="str">
        <f>_xlfn.XLOOKUP(order_details[[#This Row],[CustomerID]],orders[CustomerID],orders[ShipCountry])</f>
        <v>Portugal</v>
      </c>
      <c r="R575" s="14">
        <f>order_details[[#This Row],[UnitPrice]]*order_details[[#This Row],[Quantity]]*(1-order_details[[#This Row],[Discount]])</f>
        <v>225.28000000000003</v>
      </c>
    </row>
    <row r="576" spans="1:18" x14ac:dyDescent="0.3">
      <c r="A576">
        <v>10464</v>
      </c>
      <c r="B576">
        <v>43</v>
      </c>
      <c r="C576">
        <v>36.799999999999997</v>
      </c>
      <c r="D576">
        <v>3</v>
      </c>
      <c r="E576">
        <v>0</v>
      </c>
      <c r="F576">
        <f>order_details[[#This Row],[UnitPrice]]*order_details[[#This Row],[Quantity]]*(1-order_details[[#This Row],[Discount]])</f>
        <v>110.39999999999999</v>
      </c>
      <c r="G576" t="str">
        <f>_xlfn.XLOOKUP(order_details[[#This Row],[OrderID]],orders[OrderID],orders[CustomerID])</f>
        <v>FURIB</v>
      </c>
      <c r="H576" t="str">
        <f>_xlfn.XLOOKUP(order_details[[#This Row],[CustomerID]],orders[CustomerID],orders[ShipCountry])</f>
        <v>Portugal</v>
      </c>
      <c r="I576" t="str">
        <f>_xlfn.XLOOKUP(order_details[[#This Row],[CustomerID]],orders[CustomerID],orders[ShipCity])</f>
        <v>Lisboa</v>
      </c>
      <c r="J576">
        <f>_xlfn.XLOOKUP(order_details[[#This Row],[ProductID]],products[ProductID],products[CategoryID])</f>
        <v>1</v>
      </c>
      <c r="K576" t="str">
        <f>_xlfn.XLOOKUP(order_details[[#This Row],[CategoryID]],categories[CategoryID],categories[CategoryName])</f>
        <v>Beverages</v>
      </c>
      <c r="L576" t="str">
        <f>_xlfn.XLOOKUP(order_details[[#This Row],[OrderID]],orders[OrderID],orders[month])</f>
        <v>Apr</v>
      </c>
      <c r="M576">
        <f>_xlfn.XLOOKUP(order_details[[#This Row],[OrderID]],orders[OrderID],orders[month number])</f>
        <v>4</v>
      </c>
      <c r="N576">
        <f>_xlfn.XLOOKUP(order_details[[#This Row],[OrderID]],orders[OrderID],orders[year])</f>
        <v>1995</v>
      </c>
      <c r="P576" s="13" t="str">
        <f>_xlfn.XLOOKUP(order_details[[#This Row],[CustomerID]],orders[CustomerID],orders[ShipCity])</f>
        <v>Lisboa</v>
      </c>
      <c r="Q576" s="13" t="str">
        <f>_xlfn.XLOOKUP(order_details[[#This Row],[CustomerID]],orders[CustomerID],orders[ShipCountry])</f>
        <v>Portugal</v>
      </c>
      <c r="R576" s="13">
        <f>order_details[[#This Row],[UnitPrice]]*order_details[[#This Row],[Quantity]]*(1-order_details[[#This Row],[Discount]])</f>
        <v>110.39999999999999</v>
      </c>
    </row>
    <row r="577" spans="1:18" x14ac:dyDescent="0.3">
      <c r="A577">
        <v>10464</v>
      </c>
      <c r="B577">
        <v>56</v>
      </c>
      <c r="C577">
        <v>30.4</v>
      </c>
      <c r="D577">
        <v>30</v>
      </c>
      <c r="E577">
        <v>0.2</v>
      </c>
      <c r="F577">
        <f>order_details[[#This Row],[UnitPrice]]*order_details[[#This Row],[Quantity]]*(1-order_details[[#This Row],[Discount]])</f>
        <v>729.6</v>
      </c>
      <c r="G577" t="str">
        <f>_xlfn.XLOOKUP(order_details[[#This Row],[OrderID]],orders[OrderID],orders[CustomerID])</f>
        <v>FURIB</v>
      </c>
      <c r="H577" t="str">
        <f>_xlfn.XLOOKUP(order_details[[#This Row],[CustomerID]],orders[CustomerID],orders[ShipCountry])</f>
        <v>Portugal</v>
      </c>
      <c r="I577" t="str">
        <f>_xlfn.XLOOKUP(order_details[[#This Row],[CustomerID]],orders[CustomerID],orders[ShipCity])</f>
        <v>Lisboa</v>
      </c>
      <c r="J577">
        <f>_xlfn.XLOOKUP(order_details[[#This Row],[ProductID]],products[ProductID],products[CategoryID])</f>
        <v>5</v>
      </c>
      <c r="K577" t="str">
        <f>_xlfn.XLOOKUP(order_details[[#This Row],[CategoryID]],categories[CategoryID],categories[CategoryName])</f>
        <v>Grains/Cereals</v>
      </c>
      <c r="L577" t="str">
        <f>_xlfn.XLOOKUP(order_details[[#This Row],[OrderID]],orders[OrderID],orders[month])</f>
        <v>Apr</v>
      </c>
      <c r="M577">
        <f>_xlfn.XLOOKUP(order_details[[#This Row],[OrderID]],orders[OrderID],orders[month number])</f>
        <v>4</v>
      </c>
      <c r="N577">
        <f>_xlfn.XLOOKUP(order_details[[#This Row],[OrderID]],orders[OrderID],orders[year])</f>
        <v>1995</v>
      </c>
      <c r="P577" s="14" t="str">
        <f>_xlfn.XLOOKUP(order_details[[#This Row],[CustomerID]],orders[CustomerID],orders[ShipCity])</f>
        <v>Lisboa</v>
      </c>
      <c r="Q577" s="14" t="str">
        <f>_xlfn.XLOOKUP(order_details[[#This Row],[CustomerID]],orders[CustomerID],orders[ShipCountry])</f>
        <v>Portugal</v>
      </c>
      <c r="R577" s="14">
        <f>order_details[[#This Row],[UnitPrice]]*order_details[[#This Row],[Quantity]]*(1-order_details[[#This Row],[Discount]])</f>
        <v>729.6</v>
      </c>
    </row>
    <row r="578" spans="1:18" x14ac:dyDescent="0.3">
      <c r="A578">
        <v>10464</v>
      </c>
      <c r="B578">
        <v>60</v>
      </c>
      <c r="C578">
        <v>27.2</v>
      </c>
      <c r="D578">
        <v>20</v>
      </c>
      <c r="E578">
        <v>0</v>
      </c>
      <c r="F578">
        <f>order_details[[#This Row],[UnitPrice]]*order_details[[#This Row],[Quantity]]*(1-order_details[[#This Row],[Discount]])</f>
        <v>544</v>
      </c>
      <c r="G578" t="str">
        <f>_xlfn.XLOOKUP(order_details[[#This Row],[OrderID]],orders[OrderID],orders[CustomerID])</f>
        <v>FURIB</v>
      </c>
      <c r="H578" t="str">
        <f>_xlfn.XLOOKUP(order_details[[#This Row],[CustomerID]],orders[CustomerID],orders[ShipCountry])</f>
        <v>Portugal</v>
      </c>
      <c r="I578" t="str">
        <f>_xlfn.XLOOKUP(order_details[[#This Row],[CustomerID]],orders[CustomerID],orders[ShipCity])</f>
        <v>Lisboa</v>
      </c>
      <c r="J578">
        <f>_xlfn.XLOOKUP(order_details[[#This Row],[ProductID]],products[ProductID],products[CategoryID])</f>
        <v>4</v>
      </c>
      <c r="K578" t="str">
        <f>_xlfn.XLOOKUP(order_details[[#This Row],[CategoryID]],categories[CategoryID],categories[CategoryName])</f>
        <v>Dairy Products</v>
      </c>
      <c r="L578" t="str">
        <f>_xlfn.XLOOKUP(order_details[[#This Row],[OrderID]],orders[OrderID],orders[month])</f>
        <v>Apr</v>
      </c>
      <c r="M578">
        <f>_xlfn.XLOOKUP(order_details[[#This Row],[OrderID]],orders[OrderID],orders[month number])</f>
        <v>4</v>
      </c>
      <c r="N578">
        <f>_xlfn.XLOOKUP(order_details[[#This Row],[OrderID]],orders[OrderID],orders[year])</f>
        <v>1995</v>
      </c>
      <c r="P578" s="13" t="str">
        <f>_xlfn.XLOOKUP(order_details[[#This Row],[CustomerID]],orders[CustomerID],orders[ShipCity])</f>
        <v>Lisboa</v>
      </c>
      <c r="Q578" s="13" t="str">
        <f>_xlfn.XLOOKUP(order_details[[#This Row],[CustomerID]],orders[CustomerID],orders[ShipCountry])</f>
        <v>Portugal</v>
      </c>
      <c r="R578" s="13">
        <f>order_details[[#This Row],[UnitPrice]]*order_details[[#This Row],[Quantity]]*(1-order_details[[#This Row],[Discount]])</f>
        <v>544</v>
      </c>
    </row>
    <row r="579" spans="1:18" x14ac:dyDescent="0.3">
      <c r="A579">
        <v>10465</v>
      </c>
      <c r="B579">
        <v>24</v>
      </c>
      <c r="C579">
        <v>3.6</v>
      </c>
      <c r="D579">
        <v>25</v>
      </c>
      <c r="E579">
        <v>0</v>
      </c>
      <c r="F579">
        <f>order_details[[#This Row],[UnitPrice]]*order_details[[#This Row],[Quantity]]*(1-order_details[[#This Row],[Discount]])</f>
        <v>90</v>
      </c>
      <c r="G579" t="str">
        <f>_xlfn.XLOOKUP(order_details[[#This Row],[OrderID]],orders[OrderID],orders[CustomerID])</f>
        <v>VAFFE</v>
      </c>
      <c r="H579" t="str">
        <f>_xlfn.XLOOKUP(order_details[[#This Row],[CustomerID]],orders[CustomerID],orders[ShipCountry])</f>
        <v>Denmark</v>
      </c>
      <c r="I579" t="str">
        <f>_xlfn.XLOOKUP(order_details[[#This Row],[CustomerID]],orders[CustomerID],orders[ShipCity])</f>
        <v>Århus</v>
      </c>
      <c r="J579">
        <f>_xlfn.XLOOKUP(order_details[[#This Row],[ProductID]],products[ProductID],products[CategoryID])</f>
        <v>1</v>
      </c>
      <c r="K579" t="str">
        <f>_xlfn.XLOOKUP(order_details[[#This Row],[CategoryID]],categories[CategoryID],categories[CategoryName])</f>
        <v>Beverages</v>
      </c>
      <c r="L579" t="str">
        <f>_xlfn.XLOOKUP(order_details[[#This Row],[OrderID]],orders[OrderID],orders[month])</f>
        <v>Apr</v>
      </c>
      <c r="M579">
        <f>_xlfn.XLOOKUP(order_details[[#This Row],[OrderID]],orders[OrderID],orders[month number])</f>
        <v>4</v>
      </c>
      <c r="N579">
        <f>_xlfn.XLOOKUP(order_details[[#This Row],[OrderID]],orders[OrderID],orders[year])</f>
        <v>1995</v>
      </c>
      <c r="P579" s="14" t="str">
        <f>_xlfn.XLOOKUP(order_details[[#This Row],[CustomerID]],orders[CustomerID],orders[ShipCity])</f>
        <v>Århus</v>
      </c>
      <c r="Q579" s="14" t="str">
        <f>_xlfn.XLOOKUP(order_details[[#This Row],[CustomerID]],orders[CustomerID],orders[ShipCountry])</f>
        <v>Denmark</v>
      </c>
      <c r="R579" s="14">
        <f>order_details[[#This Row],[UnitPrice]]*order_details[[#This Row],[Quantity]]*(1-order_details[[#This Row],[Discount]])</f>
        <v>90</v>
      </c>
    </row>
    <row r="580" spans="1:18" x14ac:dyDescent="0.3">
      <c r="A580">
        <v>10465</v>
      </c>
      <c r="B580">
        <v>29</v>
      </c>
      <c r="C580">
        <v>99</v>
      </c>
      <c r="D580">
        <v>18</v>
      </c>
      <c r="E580">
        <v>0.1</v>
      </c>
      <c r="F580">
        <f>order_details[[#This Row],[UnitPrice]]*order_details[[#This Row],[Quantity]]*(1-order_details[[#This Row],[Discount]])</f>
        <v>1603.8</v>
      </c>
      <c r="G580" t="str">
        <f>_xlfn.XLOOKUP(order_details[[#This Row],[OrderID]],orders[OrderID],orders[CustomerID])</f>
        <v>VAFFE</v>
      </c>
      <c r="H580" t="str">
        <f>_xlfn.XLOOKUP(order_details[[#This Row],[CustomerID]],orders[CustomerID],orders[ShipCountry])</f>
        <v>Denmark</v>
      </c>
      <c r="I580" t="str">
        <f>_xlfn.XLOOKUP(order_details[[#This Row],[CustomerID]],orders[CustomerID],orders[ShipCity])</f>
        <v>Århus</v>
      </c>
      <c r="J580">
        <f>_xlfn.XLOOKUP(order_details[[#This Row],[ProductID]],products[ProductID],products[CategoryID])</f>
        <v>6</v>
      </c>
      <c r="K580" t="str">
        <f>_xlfn.XLOOKUP(order_details[[#This Row],[CategoryID]],categories[CategoryID],categories[CategoryName])</f>
        <v>Meat/Poultry</v>
      </c>
      <c r="L580" t="str">
        <f>_xlfn.XLOOKUP(order_details[[#This Row],[OrderID]],orders[OrderID],orders[month])</f>
        <v>Apr</v>
      </c>
      <c r="M580">
        <f>_xlfn.XLOOKUP(order_details[[#This Row],[OrderID]],orders[OrderID],orders[month number])</f>
        <v>4</v>
      </c>
      <c r="N580">
        <f>_xlfn.XLOOKUP(order_details[[#This Row],[OrderID]],orders[OrderID],orders[year])</f>
        <v>1995</v>
      </c>
      <c r="P580" s="13" t="str">
        <f>_xlfn.XLOOKUP(order_details[[#This Row],[CustomerID]],orders[CustomerID],orders[ShipCity])</f>
        <v>Århus</v>
      </c>
      <c r="Q580" s="13" t="str">
        <f>_xlfn.XLOOKUP(order_details[[#This Row],[CustomerID]],orders[CustomerID],orders[ShipCountry])</f>
        <v>Denmark</v>
      </c>
      <c r="R580" s="13">
        <f>order_details[[#This Row],[UnitPrice]]*order_details[[#This Row],[Quantity]]*(1-order_details[[#This Row],[Discount]])</f>
        <v>1603.8</v>
      </c>
    </row>
    <row r="581" spans="1:18" x14ac:dyDescent="0.3">
      <c r="A581">
        <v>10465</v>
      </c>
      <c r="B581">
        <v>40</v>
      </c>
      <c r="C581">
        <v>14.7</v>
      </c>
      <c r="D581">
        <v>20</v>
      </c>
      <c r="E581">
        <v>0</v>
      </c>
      <c r="F581">
        <f>order_details[[#This Row],[UnitPrice]]*order_details[[#This Row],[Quantity]]*(1-order_details[[#This Row],[Discount]])</f>
        <v>294</v>
      </c>
      <c r="G581" t="str">
        <f>_xlfn.XLOOKUP(order_details[[#This Row],[OrderID]],orders[OrderID],orders[CustomerID])</f>
        <v>VAFFE</v>
      </c>
      <c r="H581" t="str">
        <f>_xlfn.XLOOKUP(order_details[[#This Row],[CustomerID]],orders[CustomerID],orders[ShipCountry])</f>
        <v>Denmark</v>
      </c>
      <c r="I581" t="str">
        <f>_xlfn.XLOOKUP(order_details[[#This Row],[CustomerID]],orders[CustomerID],orders[ShipCity])</f>
        <v>Århus</v>
      </c>
      <c r="J581">
        <f>_xlfn.XLOOKUP(order_details[[#This Row],[ProductID]],products[ProductID],products[CategoryID])</f>
        <v>8</v>
      </c>
      <c r="K581" t="str">
        <f>_xlfn.XLOOKUP(order_details[[#This Row],[CategoryID]],categories[CategoryID],categories[CategoryName])</f>
        <v>Seafood</v>
      </c>
      <c r="L581" t="str">
        <f>_xlfn.XLOOKUP(order_details[[#This Row],[OrderID]],orders[OrderID],orders[month])</f>
        <v>Apr</v>
      </c>
      <c r="M581">
        <f>_xlfn.XLOOKUP(order_details[[#This Row],[OrderID]],orders[OrderID],orders[month number])</f>
        <v>4</v>
      </c>
      <c r="N581">
        <f>_xlfn.XLOOKUP(order_details[[#This Row],[OrderID]],orders[OrderID],orders[year])</f>
        <v>1995</v>
      </c>
      <c r="P581" s="14" t="str">
        <f>_xlfn.XLOOKUP(order_details[[#This Row],[CustomerID]],orders[CustomerID],orders[ShipCity])</f>
        <v>Århus</v>
      </c>
      <c r="Q581" s="14" t="str">
        <f>_xlfn.XLOOKUP(order_details[[#This Row],[CustomerID]],orders[CustomerID],orders[ShipCountry])</f>
        <v>Denmark</v>
      </c>
      <c r="R581" s="14">
        <f>order_details[[#This Row],[UnitPrice]]*order_details[[#This Row],[Quantity]]*(1-order_details[[#This Row],[Discount]])</f>
        <v>294</v>
      </c>
    </row>
    <row r="582" spans="1:18" x14ac:dyDescent="0.3">
      <c r="A582">
        <v>10465</v>
      </c>
      <c r="B582">
        <v>45</v>
      </c>
      <c r="C582">
        <v>7.6</v>
      </c>
      <c r="D582">
        <v>30</v>
      </c>
      <c r="E582">
        <v>0.1</v>
      </c>
      <c r="F582">
        <f>order_details[[#This Row],[UnitPrice]]*order_details[[#This Row],[Quantity]]*(1-order_details[[#This Row],[Discount]])</f>
        <v>205.20000000000002</v>
      </c>
      <c r="G582" t="str">
        <f>_xlfn.XLOOKUP(order_details[[#This Row],[OrderID]],orders[OrderID],orders[CustomerID])</f>
        <v>VAFFE</v>
      </c>
      <c r="H582" t="str">
        <f>_xlfn.XLOOKUP(order_details[[#This Row],[CustomerID]],orders[CustomerID],orders[ShipCountry])</f>
        <v>Denmark</v>
      </c>
      <c r="I582" t="str">
        <f>_xlfn.XLOOKUP(order_details[[#This Row],[CustomerID]],orders[CustomerID],orders[ShipCity])</f>
        <v>Århus</v>
      </c>
      <c r="J582">
        <f>_xlfn.XLOOKUP(order_details[[#This Row],[ProductID]],products[ProductID],products[CategoryID])</f>
        <v>8</v>
      </c>
      <c r="K582" t="str">
        <f>_xlfn.XLOOKUP(order_details[[#This Row],[CategoryID]],categories[CategoryID],categories[CategoryName])</f>
        <v>Seafood</v>
      </c>
      <c r="L582" t="str">
        <f>_xlfn.XLOOKUP(order_details[[#This Row],[OrderID]],orders[OrderID],orders[month])</f>
        <v>Apr</v>
      </c>
      <c r="M582">
        <f>_xlfn.XLOOKUP(order_details[[#This Row],[OrderID]],orders[OrderID],orders[month number])</f>
        <v>4</v>
      </c>
      <c r="N582">
        <f>_xlfn.XLOOKUP(order_details[[#This Row],[OrderID]],orders[OrderID],orders[year])</f>
        <v>1995</v>
      </c>
      <c r="P582" s="13" t="str">
        <f>_xlfn.XLOOKUP(order_details[[#This Row],[CustomerID]],orders[CustomerID],orders[ShipCity])</f>
        <v>Århus</v>
      </c>
      <c r="Q582" s="13" t="str">
        <f>_xlfn.XLOOKUP(order_details[[#This Row],[CustomerID]],orders[CustomerID],orders[ShipCountry])</f>
        <v>Denmark</v>
      </c>
      <c r="R582" s="13">
        <f>order_details[[#This Row],[UnitPrice]]*order_details[[#This Row],[Quantity]]*(1-order_details[[#This Row],[Discount]])</f>
        <v>205.20000000000002</v>
      </c>
    </row>
    <row r="583" spans="1:18" x14ac:dyDescent="0.3">
      <c r="A583">
        <v>10465</v>
      </c>
      <c r="B583">
        <v>50</v>
      </c>
      <c r="C583">
        <v>13</v>
      </c>
      <c r="D583">
        <v>25</v>
      </c>
      <c r="E583">
        <v>0</v>
      </c>
      <c r="F583">
        <f>order_details[[#This Row],[UnitPrice]]*order_details[[#This Row],[Quantity]]*(1-order_details[[#This Row],[Discount]])</f>
        <v>325</v>
      </c>
      <c r="G583" t="str">
        <f>_xlfn.XLOOKUP(order_details[[#This Row],[OrderID]],orders[OrderID],orders[CustomerID])</f>
        <v>VAFFE</v>
      </c>
      <c r="H583" t="str">
        <f>_xlfn.XLOOKUP(order_details[[#This Row],[CustomerID]],orders[CustomerID],orders[ShipCountry])</f>
        <v>Denmark</v>
      </c>
      <c r="I583" t="str">
        <f>_xlfn.XLOOKUP(order_details[[#This Row],[CustomerID]],orders[CustomerID],orders[ShipCity])</f>
        <v>Århus</v>
      </c>
      <c r="J583">
        <f>_xlfn.XLOOKUP(order_details[[#This Row],[ProductID]],products[ProductID],products[CategoryID])</f>
        <v>3</v>
      </c>
      <c r="K583" t="str">
        <f>_xlfn.XLOOKUP(order_details[[#This Row],[CategoryID]],categories[CategoryID],categories[CategoryName])</f>
        <v>Confections</v>
      </c>
      <c r="L583" t="str">
        <f>_xlfn.XLOOKUP(order_details[[#This Row],[OrderID]],orders[OrderID],orders[month])</f>
        <v>Apr</v>
      </c>
      <c r="M583">
        <f>_xlfn.XLOOKUP(order_details[[#This Row],[OrderID]],orders[OrderID],orders[month number])</f>
        <v>4</v>
      </c>
      <c r="N583">
        <f>_xlfn.XLOOKUP(order_details[[#This Row],[OrderID]],orders[OrderID],orders[year])</f>
        <v>1995</v>
      </c>
      <c r="P583" s="14" t="str">
        <f>_xlfn.XLOOKUP(order_details[[#This Row],[CustomerID]],orders[CustomerID],orders[ShipCity])</f>
        <v>Århus</v>
      </c>
      <c r="Q583" s="14" t="str">
        <f>_xlfn.XLOOKUP(order_details[[#This Row],[CustomerID]],orders[CustomerID],orders[ShipCountry])</f>
        <v>Denmark</v>
      </c>
      <c r="R583" s="14">
        <f>order_details[[#This Row],[UnitPrice]]*order_details[[#This Row],[Quantity]]*(1-order_details[[#This Row],[Discount]])</f>
        <v>325</v>
      </c>
    </row>
    <row r="584" spans="1:18" x14ac:dyDescent="0.3">
      <c r="A584">
        <v>10466</v>
      </c>
      <c r="B584">
        <v>11</v>
      </c>
      <c r="C584">
        <v>16.8</v>
      </c>
      <c r="D584">
        <v>10</v>
      </c>
      <c r="E584">
        <v>0</v>
      </c>
      <c r="F584">
        <f>order_details[[#This Row],[UnitPrice]]*order_details[[#This Row],[Quantity]]*(1-order_details[[#This Row],[Discount]])</f>
        <v>168</v>
      </c>
      <c r="G584" t="str">
        <f>_xlfn.XLOOKUP(order_details[[#This Row],[OrderID]],orders[OrderID],orders[CustomerID])</f>
        <v>COMMI</v>
      </c>
      <c r="H584" t="str">
        <f>_xlfn.XLOOKUP(order_details[[#This Row],[CustomerID]],orders[CustomerID],orders[ShipCountry])</f>
        <v>Brazil</v>
      </c>
      <c r="I584" t="str">
        <f>_xlfn.XLOOKUP(order_details[[#This Row],[CustomerID]],orders[CustomerID],orders[ShipCity])</f>
        <v>São Paulo</v>
      </c>
      <c r="J584">
        <f>_xlfn.XLOOKUP(order_details[[#This Row],[ProductID]],products[ProductID],products[CategoryID])</f>
        <v>4</v>
      </c>
      <c r="K584" t="str">
        <f>_xlfn.XLOOKUP(order_details[[#This Row],[CategoryID]],categories[CategoryID],categories[CategoryName])</f>
        <v>Dairy Products</v>
      </c>
      <c r="L584" t="str">
        <f>_xlfn.XLOOKUP(order_details[[#This Row],[OrderID]],orders[OrderID],orders[month])</f>
        <v>Apr</v>
      </c>
      <c r="M584">
        <f>_xlfn.XLOOKUP(order_details[[#This Row],[OrderID]],orders[OrderID],orders[month number])</f>
        <v>4</v>
      </c>
      <c r="N584">
        <f>_xlfn.XLOOKUP(order_details[[#This Row],[OrderID]],orders[OrderID],orders[year])</f>
        <v>1995</v>
      </c>
      <c r="P584" s="13" t="str">
        <f>_xlfn.XLOOKUP(order_details[[#This Row],[CustomerID]],orders[CustomerID],orders[ShipCity])</f>
        <v>São Paulo</v>
      </c>
      <c r="Q584" s="13" t="str">
        <f>_xlfn.XLOOKUP(order_details[[#This Row],[CustomerID]],orders[CustomerID],orders[ShipCountry])</f>
        <v>Brazil</v>
      </c>
      <c r="R584" s="13">
        <f>order_details[[#This Row],[UnitPrice]]*order_details[[#This Row],[Quantity]]*(1-order_details[[#This Row],[Discount]])</f>
        <v>168</v>
      </c>
    </row>
    <row r="585" spans="1:18" x14ac:dyDescent="0.3">
      <c r="A585">
        <v>10466</v>
      </c>
      <c r="B585">
        <v>46</v>
      </c>
      <c r="C585">
        <v>9.6</v>
      </c>
      <c r="D585">
        <v>5</v>
      </c>
      <c r="E585">
        <v>0</v>
      </c>
      <c r="F585">
        <f>order_details[[#This Row],[UnitPrice]]*order_details[[#This Row],[Quantity]]*(1-order_details[[#This Row],[Discount]])</f>
        <v>48</v>
      </c>
      <c r="G585" t="str">
        <f>_xlfn.XLOOKUP(order_details[[#This Row],[OrderID]],orders[OrderID],orders[CustomerID])</f>
        <v>COMMI</v>
      </c>
      <c r="H585" t="str">
        <f>_xlfn.XLOOKUP(order_details[[#This Row],[CustomerID]],orders[CustomerID],orders[ShipCountry])</f>
        <v>Brazil</v>
      </c>
      <c r="I585" t="str">
        <f>_xlfn.XLOOKUP(order_details[[#This Row],[CustomerID]],orders[CustomerID],orders[ShipCity])</f>
        <v>São Paulo</v>
      </c>
      <c r="J585">
        <f>_xlfn.XLOOKUP(order_details[[#This Row],[ProductID]],products[ProductID],products[CategoryID])</f>
        <v>8</v>
      </c>
      <c r="K585" t="str">
        <f>_xlfn.XLOOKUP(order_details[[#This Row],[CategoryID]],categories[CategoryID],categories[CategoryName])</f>
        <v>Seafood</v>
      </c>
      <c r="L585" t="str">
        <f>_xlfn.XLOOKUP(order_details[[#This Row],[OrderID]],orders[OrderID],orders[month])</f>
        <v>Apr</v>
      </c>
      <c r="M585">
        <f>_xlfn.XLOOKUP(order_details[[#This Row],[OrderID]],orders[OrderID],orders[month number])</f>
        <v>4</v>
      </c>
      <c r="N585">
        <f>_xlfn.XLOOKUP(order_details[[#This Row],[OrderID]],orders[OrderID],orders[year])</f>
        <v>1995</v>
      </c>
      <c r="P585" s="14" t="str">
        <f>_xlfn.XLOOKUP(order_details[[#This Row],[CustomerID]],orders[CustomerID],orders[ShipCity])</f>
        <v>São Paulo</v>
      </c>
      <c r="Q585" s="14" t="str">
        <f>_xlfn.XLOOKUP(order_details[[#This Row],[CustomerID]],orders[CustomerID],orders[ShipCountry])</f>
        <v>Brazil</v>
      </c>
      <c r="R585" s="14">
        <f>order_details[[#This Row],[UnitPrice]]*order_details[[#This Row],[Quantity]]*(1-order_details[[#This Row],[Discount]])</f>
        <v>48</v>
      </c>
    </row>
    <row r="586" spans="1:18" x14ac:dyDescent="0.3">
      <c r="A586">
        <v>10467</v>
      </c>
      <c r="B586">
        <v>24</v>
      </c>
      <c r="C586">
        <v>3.6</v>
      </c>
      <c r="D586">
        <v>28</v>
      </c>
      <c r="E586">
        <v>0</v>
      </c>
      <c r="F586">
        <f>order_details[[#This Row],[UnitPrice]]*order_details[[#This Row],[Quantity]]*(1-order_details[[#This Row],[Discount]])</f>
        <v>100.8</v>
      </c>
      <c r="G586" t="str">
        <f>_xlfn.XLOOKUP(order_details[[#This Row],[OrderID]],orders[OrderID],orders[CustomerID])</f>
        <v>MAGAA</v>
      </c>
      <c r="H586" t="str">
        <f>_xlfn.XLOOKUP(order_details[[#This Row],[CustomerID]],orders[CustomerID],orders[ShipCountry])</f>
        <v>Italy</v>
      </c>
      <c r="I586" t="str">
        <f>_xlfn.XLOOKUP(order_details[[#This Row],[CustomerID]],orders[CustomerID],orders[ShipCity])</f>
        <v>Bergamo</v>
      </c>
      <c r="J586">
        <f>_xlfn.XLOOKUP(order_details[[#This Row],[ProductID]],products[ProductID],products[CategoryID])</f>
        <v>1</v>
      </c>
      <c r="K586" t="str">
        <f>_xlfn.XLOOKUP(order_details[[#This Row],[CategoryID]],categories[CategoryID],categories[CategoryName])</f>
        <v>Beverages</v>
      </c>
      <c r="L586" t="str">
        <f>_xlfn.XLOOKUP(order_details[[#This Row],[OrderID]],orders[OrderID],orders[month])</f>
        <v>Apr</v>
      </c>
      <c r="M586">
        <f>_xlfn.XLOOKUP(order_details[[#This Row],[OrderID]],orders[OrderID],orders[month number])</f>
        <v>4</v>
      </c>
      <c r="N586">
        <f>_xlfn.XLOOKUP(order_details[[#This Row],[OrderID]],orders[OrderID],orders[year])</f>
        <v>1995</v>
      </c>
      <c r="P586" s="13" t="str">
        <f>_xlfn.XLOOKUP(order_details[[#This Row],[CustomerID]],orders[CustomerID],orders[ShipCity])</f>
        <v>Bergamo</v>
      </c>
      <c r="Q586" s="13" t="str">
        <f>_xlfn.XLOOKUP(order_details[[#This Row],[CustomerID]],orders[CustomerID],orders[ShipCountry])</f>
        <v>Italy</v>
      </c>
      <c r="R586" s="13">
        <f>order_details[[#This Row],[UnitPrice]]*order_details[[#This Row],[Quantity]]*(1-order_details[[#This Row],[Discount]])</f>
        <v>100.8</v>
      </c>
    </row>
    <row r="587" spans="1:18" x14ac:dyDescent="0.3">
      <c r="A587">
        <v>10467</v>
      </c>
      <c r="B587">
        <v>25</v>
      </c>
      <c r="C587">
        <v>11.2</v>
      </c>
      <c r="D587">
        <v>12</v>
      </c>
      <c r="E587">
        <v>0</v>
      </c>
      <c r="F587">
        <f>order_details[[#This Row],[UnitPrice]]*order_details[[#This Row],[Quantity]]*(1-order_details[[#This Row],[Discount]])</f>
        <v>134.39999999999998</v>
      </c>
      <c r="G587" t="str">
        <f>_xlfn.XLOOKUP(order_details[[#This Row],[OrderID]],orders[OrderID],orders[CustomerID])</f>
        <v>MAGAA</v>
      </c>
      <c r="H587" t="str">
        <f>_xlfn.XLOOKUP(order_details[[#This Row],[CustomerID]],orders[CustomerID],orders[ShipCountry])</f>
        <v>Italy</v>
      </c>
      <c r="I587" t="str">
        <f>_xlfn.XLOOKUP(order_details[[#This Row],[CustomerID]],orders[CustomerID],orders[ShipCity])</f>
        <v>Bergamo</v>
      </c>
      <c r="J587">
        <f>_xlfn.XLOOKUP(order_details[[#This Row],[ProductID]],products[ProductID],products[CategoryID])</f>
        <v>3</v>
      </c>
      <c r="K587" t="str">
        <f>_xlfn.XLOOKUP(order_details[[#This Row],[CategoryID]],categories[CategoryID],categories[CategoryName])</f>
        <v>Confections</v>
      </c>
      <c r="L587" t="str">
        <f>_xlfn.XLOOKUP(order_details[[#This Row],[OrderID]],orders[OrderID],orders[month])</f>
        <v>Apr</v>
      </c>
      <c r="M587">
        <f>_xlfn.XLOOKUP(order_details[[#This Row],[OrderID]],orders[OrderID],orders[month number])</f>
        <v>4</v>
      </c>
      <c r="N587">
        <f>_xlfn.XLOOKUP(order_details[[#This Row],[OrderID]],orders[OrderID],orders[year])</f>
        <v>1995</v>
      </c>
      <c r="P587" s="14" t="str">
        <f>_xlfn.XLOOKUP(order_details[[#This Row],[CustomerID]],orders[CustomerID],orders[ShipCity])</f>
        <v>Bergamo</v>
      </c>
      <c r="Q587" s="14" t="str">
        <f>_xlfn.XLOOKUP(order_details[[#This Row],[CustomerID]],orders[CustomerID],orders[ShipCountry])</f>
        <v>Italy</v>
      </c>
      <c r="R587" s="14">
        <f>order_details[[#This Row],[UnitPrice]]*order_details[[#This Row],[Quantity]]*(1-order_details[[#This Row],[Discount]])</f>
        <v>134.39999999999998</v>
      </c>
    </row>
    <row r="588" spans="1:18" x14ac:dyDescent="0.3">
      <c r="A588">
        <v>10468</v>
      </c>
      <c r="B588">
        <v>30</v>
      </c>
      <c r="C588">
        <v>20.7</v>
      </c>
      <c r="D588">
        <v>8</v>
      </c>
      <c r="E588">
        <v>0</v>
      </c>
      <c r="F588">
        <f>order_details[[#This Row],[UnitPrice]]*order_details[[#This Row],[Quantity]]*(1-order_details[[#This Row],[Discount]])</f>
        <v>165.6</v>
      </c>
      <c r="G588" t="str">
        <f>_xlfn.XLOOKUP(order_details[[#This Row],[OrderID]],orders[OrderID],orders[CustomerID])</f>
        <v>KOENE</v>
      </c>
      <c r="H588" t="str">
        <f>_xlfn.XLOOKUP(order_details[[#This Row],[CustomerID]],orders[CustomerID],orders[ShipCountry])</f>
        <v>Germany</v>
      </c>
      <c r="I588" t="str">
        <f>_xlfn.XLOOKUP(order_details[[#This Row],[CustomerID]],orders[CustomerID],orders[ShipCity])</f>
        <v>Brandenburg</v>
      </c>
      <c r="J588">
        <f>_xlfn.XLOOKUP(order_details[[#This Row],[ProductID]],products[ProductID],products[CategoryID])</f>
        <v>8</v>
      </c>
      <c r="K588" t="str">
        <f>_xlfn.XLOOKUP(order_details[[#This Row],[CategoryID]],categories[CategoryID],categories[CategoryName])</f>
        <v>Seafood</v>
      </c>
      <c r="L588" t="str">
        <f>_xlfn.XLOOKUP(order_details[[#This Row],[OrderID]],orders[OrderID],orders[month])</f>
        <v>Apr</v>
      </c>
      <c r="M588">
        <f>_xlfn.XLOOKUP(order_details[[#This Row],[OrderID]],orders[OrderID],orders[month number])</f>
        <v>4</v>
      </c>
      <c r="N588">
        <f>_xlfn.XLOOKUP(order_details[[#This Row],[OrderID]],orders[OrderID],orders[year])</f>
        <v>1995</v>
      </c>
      <c r="P588" s="13" t="str">
        <f>_xlfn.XLOOKUP(order_details[[#This Row],[CustomerID]],orders[CustomerID],orders[ShipCity])</f>
        <v>Brandenburg</v>
      </c>
      <c r="Q588" s="13" t="str">
        <f>_xlfn.XLOOKUP(order_details[[#This Row],[CustomerID]],orders[CustomerID],orders[ShipCountry])</f>
        <v>Germany</v>
      </c>
      <c r="R588" s="13">
        <f>order_details[[#This Row],[UnitPrice]]*order_details[[#This Row],[Quantity]]*(1-order_details[[#This Row],[Discount]])</f>
        <v>165.6</v>
      </c>
    </row>
    <row r="589" spans="1:18" x14ac:dyDescent="0.3">
      <c r="A589">
        <v>10468</v>
      </c>
      <c r="B589">
        <v>43</v>
      </c>
      <c r="C589">
        <v>36.799999999999997</v>
      </c>
      <c r="D589">
        <v>15</v>
      </c>
      <c r="E589">
        <v>0</v>
      </c>
      <c r="F589">
        <f>order_details[[#This Row],[UnitPrice]]*order_details[[#This Row],[Quantity]]*(1-order_details[[#This Row],[Discount]])</f>
        <v>552</v>
      </c>
      <c r="G589" t="str">
        <f>_xlfn.XLOOKUP(order_details[[#This Row],[OrderID]],orders[OrderID],orders[CustomerID])</f>
        <v>KOENE</v>
      </c>
      <c r="H589" t="str">
        <f>_xlfn.XLOOKUP(order_details[[#This Row],[CustomerID]],orders[CustomerID],orders[ShipCountry])</f>
        <v>Germany</v>
      </c>
      <c r="I589" t="str">
        <f>_xlfn.XLOOKUP(order_details[[#This Row],[CustomerID]],orders[CustomerID],orders[ShipCity])</f>
        <v>Brandenburg</v>
      </c>
      <c r="J589">
        <f>_xlfn.XLOOKUP(order_details[[#This Row],[ProductID]],products[ProductID],products[CategoryID])</f>
        <v>1</v>
      </c>
      <c r="K589" t="str">
        <f>_xlfn.XLOOKUP(order_details[[#This Row],[CategoryID]],categories[CategoryID],categories[CategoryName])</f>
        <v>Beverages</v>
      </c>
      <c r="L589" t="str">
        <f>_xlfn.XLOOKUP(order_details[[#This Row],[OrderID]],orders[OrderID],orders[month])</f>
        <v>Apr</v>
      </c>
      <c r="M589">
        <f>_xlfn.XLOOKUP(order_details[[#This Row],[OrderID]],orders[OrderID],orders[month number])</f>
        <v>4</v>
      </c>
      <c r="N589">
        <f>_xlfn.XLOOKUP(order_details[[#This Row],[OrderID]],orders[OrderID],orders[year])</f>
        <v>1995</v>
      </c>
      <c r="P589" s="14" t="str">
        <f>_xlfn.XLOOKUP(order_details[[#This Row],[CustomerID]],orders[CustomerID],orders[ShipCity])</f>
        <v>Brandenburg</v>
      </c>
      <c r="Q589" s="14" t="str">
        <f>_xlfn.XLOOKUP(order_details[[#This Row],[CustomerID]],orders[CustomerID],orders[ShipCountry])</f>
        <v>Germany</v>
      </c>
      <c r="R589" s="14">
        <f>order_details[[#This Row],[UnitPrice]]*order_details[[#This Row],[Quantity]]*(1-order_details[[#This Row],[Discount]])</f>
        <v>552</v>
      </c>
    </row>
    <row r="590" spans="1:18" x14ac:dyDescent="0.3">
      <c r="A590">
        <v>10469</v>
      </c>
      <c r="B590">
        <v>2</v>
      </c>
      <c r="C590">
        <v>15.2</v>
      </c>
      <c r="D590">
        <v>40</v>
      </c>
      <c r="E590">
        <v>0.15</v>
      </c>
      <c r="F590">
        <f>order_details[[#This Row],[UnitPrice]]*order_details[[#This Row],[Quantity]]*(1-order_details[[#This Row],[Discount]])</f>
        <v>516.79999999999995</v>
      </c>
      <c r="G590" t="str">
        <f>_xlfn.XLOOKUP(order_details[[#This Row],[OrderID]],orders[OrderID],orders[CustomerID])</f>
        <v>WHITC</v>
      </c>
      <c r="H590" t="str">
        <f>_xlfn.XLOOKUP(order_details[[#This Row],[CustomerID]],orders[CustomerID],orders[ShipCountry])</f>
        <v>USA</v>
      </c>
      <c r="I590" t="str">
        <f>_xlfn.XLOOKUP(order_details[[#This Row],[CustomerID]],orders[CustomerID],orders[ShipCity])</f>
        <v>Seattle</v>
      </c>
      <c r="J590">
        <f>_xlfn.XLOOKUP(order_details[[#This Row],[ProductID]],products[ProductID],products[CategoryID])</f>
        <v>1</v>
      </c>
      <c r="K590" t="str">
        <f>_xlfn.XLOOKUP(order_details[[#This Row],[CategoryID]],categories[CategoryID],categories[CategoryName])</f>
        <v>Beverages</v>
      </c>
      <c r="L590" t="str">
        <f>_xlfn.XLOOKUP(order_details[[#This Row],[OrderID]],orders[OrderID],orders[month])</f>
        <v>Apr</v>
      </c>
      <c r="M590">
        <f>_xlfn.XLOOKUP(order_details[[#This Row],[OrderID]],orders[OrderID],orders[month number])</f>
        <v>4</v>
      </c>
      <c r="N590">
        <f>_xlfn.XLOOKUP(order_details[[#This Row],[OrderID]],orders[OrderID],orders[year])</f>
        <v>1995</v>
      </c>
      <c r="P590" s="13" t="str">
        <f>_xlfn.XLOOKUP(order_details[[#This Row],[CustomerID]],orders[CustomerID],orders[ShipCity])</f>
        <v>Seattle</v>
      </c>
      <c r="Q590" s="13" t="str">
        <f>_xlfn.XLOOKUP(order_details[[#This Row],[CustomerID]],orders[CustomerID],orders[ShipCountry])</f>
        <v>USA</v>
      </c>
      <c r="R590" s="13">
        <f>order_details[[#This Row],[UnitPrice]]*order_details[[#This Row],[Quantity]]*(1-order_details[[#This Row],[Discount]])</f>
        <v>516.79999999999995</v>
      </c>
    </row>
    <row r="591" spans="1:18" x14ac:dyDescent="0.3">
      <c r="A591">
        <v>10469</v>
      </c>
      <c r="B591">
        <v>16</v>
      </c>
      <c r="C591">
        <v>13.9</v>
      </c>
      <c r="D591">
        <v>35</v>
      </c>
      <c r="E591">
        <v>0.15</v>
      </c>
      <c r="F591">
        <f>order_details[[#This Row],[UnitPrice]]*order_details[[#This Row],[Quantity]]*(1-order_details[[#This Row],[Discount]])</f>
        <v>413.52499999999998</v>
      </c>
      <c r="G591" t="str">
        <f>_xlfn.XLOOKUP(order_details[[#This Row],[OrderID]],orders[OrderID],orders[CustomerID])</f>
        <v>WHITC</v>
      </c>
      <c r="H591" t="str">
        <f>_xlfn.XLOOKUP(order_details[[#This Row],[CustomerID]],orders[CustomerID],orders[ShipCountry])</f>
        <v>USA</v>
      </c>
      <c r="I591" t="str">
        <f>_xlfn.XLOOKUP(order_details[[#This Row],[CustomerID]],orders[CustomerID],orders[ShipCity])</f>
        <v>Seattle</v>
      </c>
      <c r="J591">
        <f>_xlfn.XLOOKUP(order_details[[#This Row],[ProductID]],products[ProductID],products[CategoryID])</f>
        <v>3</v>
      </c>
      <c r="K591" t="str">
        <f>_xlfn.XLOOKUP(order_details[[#This Row],[CategoryID]],categories[CategoryID],categories[CategoryName])</f>
        <v>Confections</v>
      </c>
      <c r="L591" t="str">
        <f>_xlfn.XLOOKUP(order_details[[#This Row],[OrderID]],orders[OrderID],orders[month])</f>
        <v>Apr</v>
      </c>
      <c r="M591">
        <f>_xlfn.XLOOKUP(order_details[[#This Row],[OrderID]],orders[OrderID],orders[month number])</f>
        <v>4</v>
      </c>
      <c r="N591">
        <f>_xlfn.XLOOKUP(order_details[[#This Row],[OrderID]],orders[OrderID],orders[year])</f>
        <v>1995</v>
      </c>
      <c r="P591" s="14" t="str">
        <f>_xlfn.XLOOKUP(order_details[[#This Row],[CustomerID]],orders[CustomerID],orders[ShipCity])</f>
        <v>Seattle</v>
      </c>
      <c r="Q591" s="14" t="str">
        <f>_xlfn.XLOOKUP(order_details[[#This Row],[CustomerID]],orders[CustomerID],orders[ShipCountry])</f>
        <v>USA</v>
      </c>
      <c r="R591" s="14">
        <f>order_details[[#This Row],[UnitPrice]]*order_details[[#This Row],[Quantity]]*(1-order_details[[#This Row],[Discount]])</f>
        <v>413.52499999999998</v>
      </c>
    </row>
    <row r="592" spans="1:18" x14ac:dyDescent="0.3">
      <c r="A592">
        <v>10469</v>
      </c>
      <c r="B592">
        <v>44</v>
      </c>
      <c r="C592">
        <v>15.5</v>
      </c>
      <c r="D592">
        <v>2</v>
      </c>
      <c r="E592">
        <v>0.15</v>
      </c>
      <c r="F592">
        <f>order_details[[#This Row],[UnitPrice]]*order_details[[#This Row],[Quantity]]*(1-order_details[[#This Row],[Discount]])</f>
        <v>26.349999999999998</v>
      </c>
      <c r="G592" t="str">
        <f>_xlfn.XLOOKUP(order_details[[#This Row],[OrderID]],orders[OrderID],orders[CustomerID])</f>
        <v>WHITC</v>
      </c>
      <c r="H592" t="str">
        <f>_xlfn.XLOOKUP(order_details[[#This Row],[CustomerID]],orders[CustomerID],orders[ShipCountry])</f>
        <v>USA</v>
      </c>
      <c r="I592" t="str">
        <f>_xlfn.XLOOKUP(order_details[[#This Row],[CustomerID]],orders[CustomerID],orders[ShipCity])</f>
        <v>Seattle</v>
      </c>
      <c r="J592">
        <f>_xlfn.XLOOKUP(order_details[[#This Row],[ProductID]],products[ProductID],products[CategoryID])</f>
        <v>2</v>
      </c>
      <c r="K592" t="str">
        <f>_xlfn.XLOOKUP(order_details[[#This Row],[CategoryID]],categories[CategoryID],categories[CategoryName])</f>
        <v>Condiments</v>
      </c>
      <c r="L592" t="str">
        <f>_xlfn.XLOOKUP(order_details[[#This Row],[OrderID]],orders[OrderID],orders[month])</f>
        <v>Apr</v>
      </c>
      <c r="M592">
        <f>_xlfn.XLOOKUP(order_details[[#This Row],[OrderID]],orders[OrderID],orders[month number])</f>
        <v>4</v>
      </c>
      <c r="N592">
        <f>_xlfn.XLOOKUP(order_details[[#This Row],[OrderID]],orders[OrderID],orders[year])</f>
        <v>1995</v>
      </c>
      <c r="P592" s="13" t="str">
        <f>_xlfn.XLOOKUP(order_details[[#This Row],[CustomerID]],orders[CustomerID],orders[ShipCity])</f>
        <v>Seattle</v>
      </c>
      <c r="Q592" s="13" t="str">
        <f>_xlfn.XLOOKUP(order_details[[#This Row],[CustomerID]],orders[CustomerID],orders[ShipCountry])</f>
        <v>USA</v>
      </c>
      <c r="R592" s="13">
        <f>order_details[[#This Row],[UnitPrice]]*order_details[[#This Row],[Quantity]]*(1-order_details[[#This Row],[Discount]])</f>
        <v>26.349999999999998</v>
      </c>
    </row>
    <row r="593" spans="1:18" x14ac:dyDescent="0.3">
      <c r="A593">
        <v>10470</v>
      </c>
      <c r="B593">
        <v>18</v>
      </c>
      <c r="C593">
        <v>50</v>
      </c>
      <c r="D593">
        <v>30</v>
      </c>
      <c r="E593">
        <v>0</v>
      </c>
      <c r="F593">
        <f>order_details[[#This Row],[UnitPrice]]*order_details[[#This Row],[Quantity]]*(1-order_details[[#This Row],[Discount]])</f>
        <v>1500</v>
      </c>
      <c r="G593" t="str">
        <f>_xlfn.XLOOKUP(order_details[[#This Row],[OrderID]],orders[OrderID],orders[CustomerID])</f>
        <v>BONAP</v>
      </c>
      <c r="H593" t="str">
        <f>_xlfn.XLOOKUP(order_details[[#This Row],[CustomerID]],orders[CustomerID],orders[ShipCountry])</f>
        <v>France</v>
      </c>
      <c r="I593" t="str">
        <f>_xlfn.XLOOKUP(order_details[[#This Row],[CustomerID]],orders[CustomerID],orders[ShipCity])</f>
        <v>Marseille</v>
      </c>
      <c r="J593">
        <f>_xlfn.XLOOKUP(order_details[[#This Row],[ProductID]],products[ProductID],products[CategoryID])</f>
        <v>8</v>
      </c>
      <c r="K593" t="str">
        <f>_xlfn.XLOOKUP(order_details[[#This Row],[CategoryID]],categories[CategoryID],categories[CategoryName])</f>
        <v>Seafood</v>
      </c>
      <c r="L593" t="str">
        <f>_xlfn.XLOOKUP(order_details[[#This Row],[OrderID]],orders[OrderID],orders[month])</f>
        <v>Apr</v>
      </c>
      <c r="M593">
        <f>_xlfn.XLOOKUP(order_details[[#This Row],[OrderID]],orders[OrderID],orders[month number])</f>
        <v>4</v>
      </c>
      <c r="N593">
        <f>_xlfn.XLOOKUP(order_details[[#This Row],[OrderID]],orders[OrderID],orders[year])</f>
        <v>1995</v>
      </c>
      <c r="P593" s="14" t="str">
        <f>_xlfn.XLOOKUP(order_details[[#This Row],[CustomerID]],orders[CustomerID],orders[ShipCity])</f>
        <v>Marseille</v>
      </c>
      <c r="Q593" s="14" t="str">
        <f>_xlfn.XLOOKUP(order_details[[#This Row],[CustomerID]],orders[CustomerID],orders[ShipCountry])</f>
        <v>France</v>
      </c>
      <c r="R593" s="14">
        <f>order_details[[#This Row],[UnitPrice]]*order_details[[#This Row],[Quantity]]*(1-order_details[[#This Row],[Discount]])</f>
        <v>1500</v>
      </c>
    </row>
    <row r="594" spans="1:18" x14ac:dyDescent="0.3">
      <c r="A594">
        <v>10470</v>
      </c>
      <c r="B594">
        <v>23</v>
      </c>
      <c r="C594">
        <v>7.2</v>
      </c>
      <c r="D594">
        <v>15</v>
      </c>
      <c r="E594">
        <v>0</v>
      </c>
      <c r="F594">
        <f>order_details[[#This Row],[UnitPrice]]*order_details[[#This Row],[Quantity]]*(1-order_details[[#This Row],[Discount]])</f>
        <v>108</v>
      </c>
      <c r="G594" t="str">
        <f>_xlfn.XLOOKUP(order_details[[#This Row],[OrderID]],orders[OrderID],orders[CustomerID])</f>
        <v>BONAP</v>
      </c>
      <c r="H594" t="str">
        <f>_xlfn.XLOOKUP(order_details[[#This Row],[CustomerID]],orders[CustomerID],orders[ShipCountry])</f>
        <v>France</v>
      </c>
      <c r="I594" t="str">
        <f>_xlfn.XLOOKUP(order_details[[#This Row],[CustomerID]],orders[CustomerID],orders[ShipCity])</f>
        <v>Marseille</v>
      </c>
      <c r="J594">
        <f>_xlfn.XLOOKUP(order_details[[#This Row],[ProductID]],products[ProductID],products[CategoryID])</f>
        <v>5</v>
      </c>
      <c r="K594" t="str">
        <f>_xlfn.XLOOKUP(order_details[[#This Row],[CategoryID]],categories[CategoryID],categories[CategoryName])</f>
        <v>Grains/Cereals</v>
      </c>
      <c r="L594" t="str">
        <f>_xlfn.XLOOKUP(order_details[[#This Row],[OrderID]],orders[OrderID],orders[month])</f>
        <v>Apr</v>
      </c>
      <c r="M594">
        <f>_xlfn.XLOOKUP(order_details[[#This Row],[OrderID]],orders[OrderID],orders[month number])</f>
        <v>4</v>
      </c>
      <c r="N594">
        <f>_xlfn.XLOOKUP(order_details[[#This Row],[OrderID]],orders[OrderID],orders[year])</f>
        <v>1995</v>
      </c>
      <c r="P594" s="13" t="str">
        <f>_xlfn.XLOOKUP(order_details[[#This Row],[CustomerID]],orders[CustomerID],orders[ShipCity])</f>
        <v>Marseille</v>
      </c>
      <c r="Q594" s="13" t="str">
        <f>_xlfn.XLOOKUP(order_details[[#This Row],[CustomerID]],orders[CustomerID],orders[ShipCountry])</f>
        <v>France</v>
      </c>
      <c r="R594" s="13">
        <f>order_details[[#This Row],[UnitPrice]]*order_details[[#This Row],[Quantity]]*(1-order_details[[#This Row],[Discount]])</f>
        <v>108</v>
      </c>
    </row>
    <row r="595" spans="1:18" x14ac:dyDescent="0.3">
      <c r="A595">
        <v>10470</v>
      </c>
      <c r="B595">
        <v>64</v>
      </c>
      <c r="C595">
        <v>26.6</v>
      </c>
      <c r="D595">
        <v>8</v>
      </c>
      <c r="E595">
        <v>0</v>
      </c>
      <c r="F595">
        <f>order_details[[#This Row],[UnitPrice]]*order_details[[#This Row],[Quantity]]*(1-order_details[[#This Row],[Discount]])</f>
        <v>212.8</v>
      </c>
      <c r="G595" t="str">
        <f>_xlfn.XLOOKUP(order_details[[#This Row],[OrderID]],orders[OrderID],orders[CustomerID])</f>
        <v>BONAP</v>
      </c>
      <c r="H595" t="str">
        <f>_xlfn.XLOOKUP(order_details[[#This Row],[CustomerID]],orders[CustomerID],orders[ShipCountry])</f>
        <v>France</v>
      </c>
      <c r="I595" t="str">
        <f>_xlfn.XLOOKUP(order_details[[#This Row],[CustomerID]],orders[CustomerID],orders[ShipCity])</f>
        <v>Marseille</v>
      </c>
      <c r="J595">
        <f>_xlfn.XLOOKUP(order_details[[#This Row],[ProductID]],products[ProductID],products[CategoryID])</f>
        <v>5</v>
      </c>
      <c r="K595" t="str">
        <f>_xlfn.XLOOKUP(order_details[[#This Row],[CategoryID]],categories[CategoryID],categories[CategoryName])</f>
        <v>Grains/Cereals</v>
      </c>
      <c r="L595" t="str">
        <f>_xlfn.XLOOKUP(order_details[[#This Row],[OrderID]],orders[OrderID],orders[month])</f>
        <v>Apr</v>
      </c>
      <c r="M595">
        <f>_xlfn.XLOOKUP(order_details[[#This Row],[OrderID]],orders[OrderID],orders[month number])</f>
        <v>4</v>
      </c>
      <c r="N595">
        <f>_xlfn.XLOOKUP(order_details[[#This Row],[OrderID]],orders[OrderID],orders[year])</f>
        <v>1995</v>
      </c>
      <c r="P595" s="14" t="str">
        <f>_xlfn.XLOOKUP(order_details[[#This Row],[CustomerID]],orders[CustomerID],orders[ShipCity])</f>
        <v>Marseille</v>
      </c>
      <c r="Q595" s="14" t="str">
        <f>_xlfn.XLOOKUP(order_details[[#This Row],[CustomerID]],orders[CustomerID],orders[ShipCountry])</f>
        <v>France</v>
      </c>
      <c r="R595" s="14">
        <f>order_details[[#This Row],[UnitPrice]]*order_details[[#This Row],[Quantity]]*(1-order_details[[#This Row],[Discount]])</f>
        <v>212.8</v>
      </c>
    </row>
    <row r="596" spans="1:18" x14ac:dyDescent="0.3">
      <c r="A596">
        <v>10471</v>
      </c>
      <c r="B596">
        <v>7</v>
      </c>
      <c r="C596">
        <v>24</v>
      </c>
      <c r="D596">
        <v>30</v>
      </c>
      <c r="E596">
        <v>0</v>
      </c>
      <c r="F596">
        <f>order_details[[#This Row],[UnitPrice]]*order_details[[#This Row],[Quantity]]*(1-order_details[[#This Row],[Discount]])</f>
        <v>720</v>
      </c>
      <c r="G596" t="str">
        <f>_xlfn.XLOOKUP(order_details[[#This Row],[OrderID]],orders[OrderID],orders[CustomerID])</f>
        <v>BSBEV</v>
      </c>
      <c r="H596" t="str">
        <f>_xlfn.XLOOKUP(order_details[[#This Row],[CustomerID]],orders[CustomerID],orders[ShipCountry])</f>
        <v>UK</v>
      </c>
      <c r="I596" t="str">
        <f>_xlfn.XLOOKUP(order_details[[#This Row],[CustomerID]],orders[CustomerID],orders[ShipCity])</f>
        <v>London</v>
      </c>
      <c r="J596">
        <f>_xlfn.XLOOKUP(order_details[[#This Row],[ProductID]],products[ProductID],products[CategoryID])</f>
        <v>7</v>
      </c>
      <c r="K596" t="str">
        <f>_xlfn.XLOOKUP(order_details[[#This Row],[CategoryID]],categories[CategoryID],categories[CategoryName])</f>
        <v>Produce</v>
      </c>
      <c r="L596" t="str">
        <f>_xlfn.XLOOKUP(order_details[[#This Row],[OrderID]],orders[OrderID],orders[month])</f>
        <v>Apr</v>
      </c>
      <c r="M596">
        <f>_xlfn.XLOOKUP(order_details[[#This Row],[OrderID]],orders[OrderID],orders[month number])</f>
        <v>4</v>
      </c>
      <c r="N596">
        <f>_xlfn.XLOOKUP(order_details[[#This Row],[OrderID]],orders[OrderID],orders[year])</f>
        <v>1995</v>
      </c>
      <c r="P596" s="13" t="str">
        <f>_xlfn.XLOOKUP(order_details[[#This Row],[CustomerID]],orders[CustomerID],orders[ShipCity])</f>
        <v>London</v>
      </c>
      <c r="Q596" s="13" t="str">
        <f>_xlfn.XLOOKUP(order_details[[#This Row],[CustomerID]],orders[CustomerID],orders[ShipCountry])</f>
        <v>UK</v>
      </c>
      <c r="R596" s="13">
        <f>order_details[[#This Row],[UnitPrice]]*order_details[[#This Row],[Quantity]]*(1-order_details[[#This Row],[Discount]])</f>
        <v>720</v>
      </c>
    </row>
    <row r="597" spans="1:18" x14ac:dyDescent="0.3">
      <c r="A597">
        <v>10471</v>
      </c>
      <c r="B597">
        <v>56</v>
      </c>
      <c r="C597">
        <v>30.4</v>
      </c>
      <c r="D597">
        <v>20</v>
      </c>
      <c r="E597">
        <v>0</v>
      </c>
      <c r="F597">
        <f>order_details[[#This Row],[UnitPrice]]*order_details[[#This Row],[Quantity]]*(1-order_details[[#This Row],[Discount]])</f>
        <v>608</v>
      </c>
      <c r="G597" t="str">
        <f>_xlfn.XLOOKUP(order_details[[#This Row],[OrderID]],orders[OrderID],orders[CustomerID])</f>
        <v>BSBEV</v>
      </c>
      <c r="H597" t="str">
        <f>_xlfn.XLOOKUP(order_details[[#This Row],[CustomerID]],orders[CustomerID],orders[ShipCountry])</f>
        <v>UK</v>
      </c>
      <c r="I597" t="str">
        <f>_xlfn.XLOOKUP(order_details[[#This Row],[CustomerID]],orders[CustomerID],orders[ShipCity])</f>
        <v>London</v>
      </c>
      <c r="J597">
        <f>_xlfn.XLOOKUP(order_details[[#This Row],[ProductID]],products[ProductID],products[CategoryID])</f>
        <v>5</v>
      </c>
      <c r="K597" t="str">
        <f>_xlfn.XLOOKUP(order_details[[#This Row],[CategoryID]],categories[CategoryID],categories[CategoryName])</f>
        <v>Grains/Cereals</v>
      </c>
      <c r="L597" t="str">
        <f>_xlfn.XLOOKUP(order_details[[#This Row],[OrderID]],orders[OrderID],orders[month])</f>
        <v>Apr</v>
      </c>
      <c r="M597">
        <f>_xlfn.XLOOKUP(order_details[[#This Row],[OrderID]],orders[OrderID],orders[month number])</f>
        <v>4</v>
      </c>
      <c r="N597">
        <f>_xlfn.XLOOKUP(order_details[[#This Row],[OrderID]],orders[OrderID],orders[year])</f>
        <v>1995</v>
      </c>
      <c r="P597" s="14" t="str">
        <f>_xlfn.XLOOKUP(order_details[[#This Row],[CustomerID]],orders[CustomerID],orders[ShipCity])</f>
        <v>London</v>
      </c>
      <c r="Q597" s="14" t="str">
        <f>_xlfn.XLOOKUP(order_details[[#This Row],[CustomerID]],orders[CustomerID],orders[ShipCountry])</f>
        <v>UK</v>
      </c>
      <c r="R597" s="14">
        <f>order_details[[#This Row],[UnitPrice]]*order_details[[#This Row],[Quantity]]*(1-order_details[[#This Row],[Discount]])</f>
        <v>608</v>
      </c>
    </row>
    <row r="598" spans="1:18" x14ac:dyDescent="0.3">
      <c r="A598">
        <v>10472</v>
      </c>
      <c r="B598">
        <v>24</v>
      </c>
      <c r="C598">
        <v>3.6</v>
      </c>
      <c r="D598">
        <v>80</v>
      </c>
      <c r="E598">
        <v>0.05</v>
      </c>
      <c r="F598">
        <f>order_details[[#This Row],[UnitPrice]]*order_details[[#This Row],[Quantity]]*(1-order_details[[#This Row],[Discount]])</f>
        <v>273.59999999999997</v>
      </c>
      <c r="G598" t="str">
        <f>_xlfn.XLOOKUP(order_details[[#This Row],[OrderID]],orders[OrderID],orders[CustomerID])</f>
        <v>SEVES</v>
      </c>
      <c r="H598" t="str">
        <f>_xlfn.XLOOKUP(order_details[[#This Row],[CustomerID]],orders[CustomerID],orders[ShipCountry])</f>
        <v>UK</v>
      </c>
      <c r="I598" t="str">
        <f>_xlfn.XLOOKUP(order_details[[#This Row],[CustomerID]],orders[CustomerID],orders[ShipCity])</f>
        <v>London</v>
      </c>
      <c r="J598">
        <f>_xlfn.XLOOKUP(order_details[[#This Row],[ProductID]],products[ProductID],products[CategoryID])</f>
        <v>1</v>
      </c>
      <c r="K598" t="str">
        <f>_xlfn.XLOOKUP(order_details[[#This Row],[CategoryID]],categories[CategoryID],categories[CategoryName])</f>
        <v>Beverages</v>
      </c>
      <c r="L598" t="str">
        <f>_xlfn.XLOOKUP(order_details[[#This Row],[OrderID]],orders[OrderID],orders[month])</f>
        <v>Apr</v>
      </c>
      <c r="M598">
        <f>_xlfn.XLOOKUP(order_details[[#This Row],[OrderID]],orders[OrderID],orders[month number])</f>
        <v>4</v>
      </c>
      <c r="N598">
        <f>_xlfn.XLOOKUP(order_details[[#This Row],[OrderID]],orders[OrderID],orders[year])</f>
        <v>1995</v>
      </c>
      <c r="P598" s="13" t="str">
        <f>_xlfn.XLOOKUP(order_details[[#This Row],[CustomerID]],orders[CustomerID],orders[ShipCity])</f>
        <v>London</v>
      </c>
      <c r="Q598" s="13" t="str">
        <f>_xlfn.XLOOKUP(order_details[[#This Row],[CustomerID]],orders[CustomerID],orders[ShipCountry])</f>
        <v>UK</v>
      </c>
      <c r="R598" s="13">
        <f>order_details[[#This Row],[UnitPrice]]*order_details[[#This Row],[Quantity]]*(1-order_details[[#This Row],[Discount]])</f>
        <v>273.59999999999997</v>
      </c>
    </row>
    <row r="599" spans="1:18" x14ac:dyDescent="0.3">
      <c r="A599">
        <v>10472</v>
      </c>
      <c r="B599">
        <v>51</v>
      </c>
      <c r="C599">
        <v>42.4</v>
      </c>
      <c r="D599">
        <v>18</v>
      </c>
      <c r="E599">
        <v>0</v>
      </c>
      <c r="F599">
        <f>order_details[[#This Row],[UnitPrice]]*order_details[[#This Row],[Quantity]]*(1-order_details[[#This Row],[Discount]])</f>
        <v>763.19999999999993</v>
      </c>
      <c r="G599" t="str">
        <f>_xlfn.XLOOKUP(order_details[[#This Row],[OrderID]],orders[OrderID],orders[CustomerID])</f>
        <v>SEVES</v>
      </c>
      <c r="H599" t="str">
        <f>_xlfn.XLOOKUP(order_details[[#This Row],[CustomerID]],orders[CustomerID],orders[ShipCountry])</f>
        <v>UK</v>
      </c>
      <c r="I599" t="str">
        <f>_xlfn.XLOOKUP(order_details[[#This Row],[CustomerID]],orders[CustomerID],orders[ShipCity])</f>
        <v>London</v>
      </c>
      <c r="J599">
        <f>_xlfn.XLOOKUP(order_details[[#This Row],[ProductID]],products[ProductID],products[CategoryID])</f>
        <v>7</v>
      </c>
      <c r="K599" t="str">
        <f>_xlfn.XLOOKUP(order_details[[#This Row],[CategoryID]],categories[CategoryID],categories[CategoryName])</f>
        <v>Produce</v>
      </c>
      <c r="L599" t="str">
        <f>_xlfn.XLOOKUP(order_details[[#This Row],[OrderID]],orders[OrderID],orders[month])</f>
        <v>Apr</v>
      </c>
      <c r="M599">
        <f>_xlfn.XLOOKUP(order_details[[#This Row],[OrderID]],orders[OrderID],orders[month number])</f>
        <v>4</v>
      </c>
      <c r="N599">
        <f>_xlfn.XLOOKUP(order_details[[#This Row],[OrderID]],orders[OrderID],orders[year])</f>
        <v>1995</v>
      </c>
      <c r="P599" s="14" t="str">
        <f>_xlfn.XLOOKUP(order_details[[#This Row],[CustomerID]],orders[CustomerID],orders[ShipCity])</f>
        <v>London</v>
      </c>
      <c r="Q599" s="14" t="str">
        <f>_xlfn.XLOOKUP(order_details[[#This Row],[CustomerID]],orders[CustomerID],orders[ShipCountry])</f>
        <v>UK</v>
      </c>
      <c r="R599" s="14">
        <f>order_details[[#This Row],[UnitPrice]]*order_details[[#This Row],[Quantity]]*(1-order_details[[#This Row],[Discount]])</f>
        <v>763.19999999999993</v>
      </c>
    </row>
    <row r="600" spans="1:18" x14ac:dyDescent="0.3">
      <c r="A600">
        <v>10473</v>
      </c>
      <c r="B600">
        <v>33</v>
      </c>
      <c r="C600">
        <v>2</v>
      </c>
      <c r="D600">
        <v>12</v>
      </c>
      <c r="E600">
        <v>0</v>
      </c>
      <c r="F600">
        <f>order_details[[#This Row],[UnitPrice]]*order_details[[#This Row],[Quantity]]*(1-order_details[[#This Row],[Discount]])</f>
        <v>24</v>
      </c>
      <c r="G600" t="str">
        <f>_xlfn.XLOOKUP(order_details[[#This Row],[OrderID]],orders[OrderID],orders[CustomerID])</f>
        <v>ISLAT</v>
      </c>
      <c r="H600" t="str">
        <f>_xlfn.XLOOKUP(order_details[[#This Row],[CustomerID]],orders[CustomerID],orders[ShipCountry])</f>
        <v>UK</v>
      </c>
      <c r="I600" t="str">
        <f>_xlfn.XLOOKUP(order_details[[#This Row],[CustomerID]],orders[CustomerID],orders[ShipCity])</f>
        <v>Cowes</v>
      </c>
      <c r="J600">
        <f>_xlfn.XLOOKUP(order_details[[#This Row],[ProductID]],products[ProductID],products[CategoryID])</f>
        <v>4</v>
      </c>
      <c r="K600" t="str">
        <f>_xlfn.XLOOKUP(order_details[[#This Row],[CategoryID]],categories[CategoryID],categories[CategoryName])</f>
        <v>Dairy Products</v>
      </c>
      <c r="L600" t="str">
        <f>_xlfn.XLOOKUP(order_details[[#This Row],[OrderID]],orders[OrderID],orders[month])</f>
        <v>Apr</v>
      </c>
      <c r="M600">
        <f>_xlfn.XLOOKUP(order_details[[#This Row],[OrderID]],orders[OrderID],orders[month number])</f>
        <v>4</v>
      </c>
      <c r="N600">
        <f>_xlfn.XLOOKUP(order_details[[#This Row],[OrderID]],orders[OrderID],orders[year])</f>
        <v>1995</v>
      </c>
      <c r="P600" s="13" t="str">
        <f>_xlfn.XLOOKUP(order_details[[#This Row],[CustomerID]],orders[CustomerID],orders[ShipCity])</f>
        <v>Cowes</v>
      </c>
      <c r="Q600" s="13" t="str">
        <f>_xlfn.XLOOKUP(order_details[[#This Row],[CustomerID]],orders[CustomerID],orders[ShipCountry])</f>
        <v>UK</v>
      </c>
      <c r="R600" s="13">
        <f>order_details[[#This Row],[UnitPrice]]*order_details[[#This Row],[Quantity]]*(1-order_details[[#This Row],[Discount]])</f>
        <v>24</v>
      </c>
    </row>
    <row r="601" spans="1:18" x14ac:dyDescent="0.3">
      <c r="A601">
        <v>10473</v>
      </c>
      <c r="B601">
        <v>71</v>
      </c>
      <c r="C601">
        <v>17.2</v>
      </c>
      <c r="D601">
        <v>12</v>
      </c>
      <c r="E601">
        <v>0</v>
      </c>
      <c r="F601">
        <f>order_details[[#This Row],[UnitPrice]]*order_details[[#This Row],[Quantity]]*(1-order_details[[#This Row],[Discount]])</f>
        <v>206.39999999999998</v>
      </c>
      <c r="G601" t="str">
        <f>_xlfn.XLOOKUP(order_details[[#This Row],[OrderID]],orders[OrderID],orders[CustomerID])</f>
        <v>ISLAT</v>
      </c>
      <c r="H601" t="str">
        <f>_xlfn.XLOOKUP(order_details[[#This Row],[CustomerID]],orders[CustomerID],orders[ShipCountry])</f>
        <v>UK</v>
      </c>
      <c r="I601" t="str">
        <f>_xlfn.XLOOKUP(order_details[[#This Row],[CustomerID]],orders[CustomerID],orders[ShipCity])</f>
        <v>Cowes</v>
      </c>
      <c r="J601">
        <f>_xlfn.XLOOKUP(order_details[[#This Row],[ProductID]],products[ProductID],products[CategoryID])</f>
        <v>4</v>
      </c>
      <c r="K601" t="str">
        <f>_xlfn.XLOOKUP(order_details[[#This Row],[CategoryID]],categories[CategoryID],categories[CategoryName])</f>
        <v>Dairy Products</v>
      </c>
      <c r="L601" t="str">
        <f>_xlfn.XLOOKUP(order_details[[#This Row],[OrderID]],orders[OrderID],orders[month])</f>
        <v>Apr</v>
      </c>
      <c r="M601">
        <f>_xlfn.XLOOKUP(order_details[[#This Row],[OrderID]],orders[OrderID],orders[month number])</f>
        <v>4</v>
      </c>
      <c r="N601">
        <f>_xlfn.XLOOKUP(order_details[[#This Row],[OrderID]],orders[OrderID],orders[year])</f>
        <v>1995</v>
      </c>
      <c r="P601" s="14" t="str">
        <f>_xlfn.XLOOKUP(order_details[[#This Row],[CustomerID]],orders[CustomerID],orders[ShipCity])</f>
        <v>Cowes</v>
      </c>
      <c r="Q601" s="14" t="str">
        <f>_xlfn.XLOOKUP(order_details[[#This Row],[CustomerID]],orders[CustomerID],orders[ShipCountry])</f>
        <v>UK</v>
      </c>
      <c r="R601" s="14">
        <f>order_details[[#This Row],[UnitPrice]]*order_details[[#This Row],[Quantity]]*(1-order_details[[#This Row],[Discount]])</f>
        <v>206.39999999999998</v>
      </c>
    </row>
    <row r="602" spans="1:18" x14ac:dyDescent="0.3">
      <c r="A602">
        <v>10474</v>
      </c>
      <c r="B602">
        <v>14</v>
      </c>
      <c r="C602">
        <v>18.600000000000001</v>
      </c>
      <c r="D602">
        <v>12</v>
      </c>
      <c r="E602">
        <v>0</v>
      </c>
      <c r="F602">
        <f>order_details[[#This Row],[UnitPrice]]*order_details[[#This Row],[Quantity]]*(1-order_details[[#This Row],[Discount]])</f>
        <v>223.20000000000002</v>
      </c>
      <c r="G602" t="str">
        <f>_xlfn.XLOOKUP(order_details[[#This Row],[OrderID]],orders[OrderID],orders[CustomerID])</f>
        <v>PERIC</v>
      </c>
      <c r="H602" t="str">
        <f>_xlfn.XLOOKUP(order_details[[#This Row],[CustomerID]],orders[CustomerID],orders[ShipCountry])</f>
        <v>Mexico</v>
      </c>
      <c r="I602" t="str">
        <f>_xlfn.XLOOKUP(order_details[[#This Row],[CustomerID]],orders[CustomerID],orders[ShipCity])</f>
        <v>México D.F.</v>
      </c>
      <c r="J602">
        <f>_xlfn.XLOOKUP(order_details[[#This Row],[ProductID]],products[ProductID],products[CategoryID])</f>
        <v>7</v>
      </c>
      <c r="K602" t="str">
        <f>_xlfn.XLOOKUP(order_details[[#This Row],[CategoryID]],categories[CategoryID],categories[CategoryName])</f>
        <v>Produce</v>
      </c>
      <c r="L602" t="str">
        <f>_xlfn.XLOOKUP(order_details[[#This Row],[OrderID]],orders[OrderID],orders[month])</f>
        <v>Apr</v>
      </c>
      <c r="M602">
        <f>_xlfn.XLOOKUP(order_details[[#This Row],[OrderID]],orders[OrderID],orders[month number])</f>
        <v>4</v>
      </c>
      <c r="N602">
        <f>_xlfn.XLOOKUP(order_details[[#This Row],[OrderID]],orders[OrderID],orders[year])</f>
        <v>1995</v>
      </c>
      <c r="P602" s="13" t="str">
        <f>_xlfn.XLOOKUP(order_details[[#This Row],[CustomerID]],orders[CustomerID],orders[ShipCity])</f>
        <v>México D.F.</v>
      </c>
      <c r="Q602" s="13" t="str">
        <f>_xlfn.XLOOKUP(order_details[[#This Row],[CustomerID]],orders[CustomerID],orders[ShipCountry])</f>
        <v>Mexico</v>
      </c>
      <c r="R602" s="13">
        <f>order_details[[#This Row],[UnitPrice]]*order_details[[#This Row],[Quantity]]*(1-order_details[[#This Row],[Discount]])</f>
        <v>223.20000000000002</v>
      </c>
    </row>
    <row r="603" spans="1:18" x14ac:dyDescent="0.3">
      <c r="A603">
        <v>10474</v>
      </c>
      <c r="B603">
        <v>28</v>
      </c>
      <c r="C603">
        <v>36.4</v>
      </c>
      <c r="D603">
        <v>18</v>
      </c>
      <c r="E603">
        <v>0</v>
      </c>
      <c r="F603">
        <f>order_details[[#This Row],[UnitPrice]]*order_details[[#This Row],[Quantity]]*(1-order_details[[#This Row],[Discount]])</f>
        <v>655.19999999999993</v>
      </c>
      <c r="G603" t="str">
        <f>_xlfn.XLOOKUP(order_details[[#This Row],[OrderID]],orders[OrderID],orders[CustomerID])</f>
        <v>PERIC</v>
      </c>
      <c r="H603" t="str">
        <f>_xlfn.XLOOKUP(order_details[[#This Row],[CustomerID]],orders[CustomerID],orders[ShipCountry])</f>
        <v>Mexico</v>
      </c>
      <c r="I603" t="str">
        <f>_xlfn.XLOOKUP(order_details[[#This Row],[CustomerID]],orders[CustomerID],orders[ShipCity])</f>
        <v>México D.F.</v>
      </c>
      <c r="J603">
        <f>_xlfn.XLOOKUP(order_details[[#This Row],[ProductID]],products[ProductID],products[CategoryID])</f>
        <v>7</v>
      </c>
      <c r="K603" t="str">
        <f>_xlfn.XLOOKUP(order_details[[#This Row],[CategoryID]],categories[CategoryID],categories[CategoryName])</f>
        <v>Produce</v>
      </c>
      <c r="L603" t="str">
        <f>_xlfn.XLOOKUP(order_details[[#This Row],[OrderID]],orders[OrderID],orders[month])</f>
        <v>Apr</v>
      </c>
      <c r="M603">
        <f>_xlfn.XLOOKUP(order_details[[#This Row],[OrderID]],orders[OrderID],orders[month number])</f>
        <v>4</v>
      </c>
      <c r="N603">
        <f>_xlfn.XLOOKUP(order_details[[#This Row],[OrderID]],orders[OrderID],orders[year])</f>
        <v>1995</v>
      </c>
      <c r="P603" s="14" t="str">
        <f>_xlfn.XLOOKUP(order_details[[#This Row],[CustomerID]],orders[CustomerID],orders[ShipCity])</f>
        <v>México D.F.</v>
      </c>
      <c r="Q603" s="14" t="str">
        <f>_xlfn.XLOOKUP(order_details[[#This Row],[CustomerID]],orders[CustomerID],orders[ShipCountry])</f>
        <v>Mexico</v>
      </c>
      <c r="R603" s="14">
        <f>order_details[[#This Row],[UnitPrice]]*order_details[[#This Row],[Quantity]]*(1-order_details[[#This Row],[Discount]])</f>
        <v>655.19999999999993</v>
      </c>
    </row>
    <row r="604" spans="1:18" x14ac:dyDescent="0.3">
      <c r="A604">
        <v>10474</v>
      </c>
      <c r="B604">
        <v>40</v>
      </c>
      <c r="C604">
        <v>14.7</v>
      </c>
      <c r="D604">
        <v>21</v>
      </c>
      <c r="E604">
        <v>0</v>
      </c>
      <c r="F604">
        <f>order_details[[#This Row],[UnitPrice]]*order_details[[#This Row],[Quantity]]*(1-order_details[[#This Row],[Discount]])</f>
        <v>308.7</v>
      </c>
      <c r="G604" t="str">
        <f>_xlfn.XLOOKUP(order_details[[#This Row],[OrderID]],orders[OrderID],orders[CustomerID])</f>
        <v>PERIC</v>
      </c>
      <c r="H604" t="str">
        <f>_xlfn.XLOOKUP(order_details[[#This Row],[CustomerID]],orders[CustomerID],orders[ShipCountry])</f>
        <v>Mexico</v>
      </c>
      <c r="I604" t="str">
        <f>_xlfn.XLOOKUP(order_details[[#This Row],[CustomerID]],orders[CustomerID],orders[ShipCity])</f>
        <v>México D.F.</v>
      </c>
      <c r="J604">
        <f>_xlfn.XLOOKUP(order_details[[#This Row],[ProductID]],products[ProductID],products[CategoryID])</f>
        <v>8</v>
      </c>
      <c r="K604" t="str">
        <f>_xlfn.XLOOKUP(order_details[[#This Row],[CategoryID]],categories[CategoryID],categories[CategoryName])</f>
        <v>Seafood</v>
      </c>
      <c r="L604" t="str">
        <f>_xlfn.XLOOKUP(order_details[[#This Row],[OrderID]],orders[OrderID],orders[month])</f>
        <v>Apr</v>
      </c>
      <c r="M604">
        <f>_xlfn.XLOOKUP(order_details[[#This Row],[OrderID]],orders[OrderID],orders[month number])</f>
        <v>4</v>
      </c>
      <c r="N604">
        <f>_xlfn.XLOOKUP(order_details[[#This Row],[OrderID]],orders[OrderID],orders[year])</f>
        <v>1995</v>
      </c>
      <c r="P604" s="13" t="str">
        <f>_xlfn.XLOOKUP(order_details[[#This Row],[CustomerID]],orders[CustomerID],orders[ShipCity])</f>
        <v>México D.F.</v>
      </c>
      <c r="Q604" s="13" t="str">
        <f>_xlfn.XLOOKUP(order_details[[#This Row],[CustomerID]],orders[CustomerID],orders[ShipCountry])</f>
        <v>Mexico</v>
      </c>
      <c r="R604" s="13">
        <f>order_details[[#This Row],[UnitPrice]]*order_details[[#This Row],[Quantity]]*(1-order_details[[#This Row],[Discount]])</f>
        <v>308.7</v>
      </c>
    </row>
    <row r="605" spans="1:18" x14ac:dyDescent="0.3">
      <c r="A605">
        <v>10474</v>
      </c>
      <c r="B605">
        <v>75</v>
      </c>
      <c r="C605">
        <v>6.2</v>
      </c>
      <c r="D605">
        <v>10</v>
      </c>
      <c r="E605">
        <v>0</v>
      </c>
      <c r="F605">
        <f>order_details[[#This Row],[UnitPrice]]*order_details[[#This Row],[Quantity]]*(1-order_details[[#This Row],[Discount]])</f>
        <v>62</v>
      </c>
      <c r="G605" t="str">
        <f>_xlfn.XLOOKUP(order_details[[#This Row],[OrderID]],orders[OrderID],orders[CustomerID])</f>
        <v>PERIC</v>
      </c>
      <c r="H605" t="str">
        <f>_xlfn.XLOOKUP(order_details[[#This Row],[CustomerID]],orders[CustomerID],orders[ShipCountry])</f>
        <v>Mexico</v>
      </c>
      <c r="I605" t="str">
        <f>_xlfn.XLOOKUP(order_details[[#This Row],[CustomerID]],orders[CustomerID],orders[ShipCity])</f>
        <v>México D.F.</v>
      </c>
      <c r="J605">
        <f>_xlfn.XLOOKUP(order_details[[#This Row],[ProductID]],products[ProductID],products[CategoryID])</f>
        <v>1</v>
      </c>
      <c r="K605" t="str">
        <f>_xlfn.XLOOKUP(order_details[[#This Row],[CategoryID]],categories[CategoryID],categories[CategoryName])</f>
        <v>Beverages</v>
      </c>
      <c r="L605" t="str">
        <f>_xlfn.XLOOKUP(order_details[[#This Row],[OrderID]],orders[OrderID],orders[month])</f>
        <v>Apr</v>
      </c>
      <c r="M605">
        <f>_xlfn.XLOOKUP(order_details[[#This Row],[OrderID]],orders[OrderID],orders[month number])</f>
        <v>4</v>
      </c>
      <c r="N605">
        <f>_xlfn.XLOOKUP(order_details[[#This Row],[OrderID]],orders[OrderID],orders[year])</f>
        <v>1995</v>
      </c>
      <c r="P605" s="14" t="str">
        <f>_xlfn.XLOOKUP(order_details[[#This Row],[CustomerID]],orders[CustomerID],orders[ShipCity])</f>
        <v>México D.F.</v>
      </c>
      <c r="Q605" s="14" t="str">
        <f>_xlfn.XLOOKUP(order_details[[#This Row],[CustomerID]],orders[CustomerID],orders[ShipCountry])</f>
        <v>Mexico</v>
      </c>
      <c r="R605" s="14">
        <f>order_details[[#This Row],[UnitPrice]]*order_details[[#This Row],[Quantity]]*(1-order_details[[#This Row],[Discount]])</f>
        <v>62</v>
      </c>
    </row>
    <row r="606" spans="1:18" x14ac:dyDescent="0.3">
      <c r="A606">
        <v>10475</v>
      </c>
      <c r="B606">
        <v>31</v>
      </c>
      <c r="C606">
        <v>10</v>
      </c>
      <c r="D606">
        <v>35</v>
      </c>
      <c r="E606">
        <v>0.15</v>
      </c>
      <c r="F606">
        <f>order_details[[#This Row],[UnitPrice]]*order_details[[#This Row],[Quantity]]*(1-order_details[[#This Row],[Discount]])</f>
        <v>297.5</v>
      </c>
      <c r="G606" t="str">
        <f>_xlfn.XLOOKUP(order_details[[#This Row],[OrderID]],orders[OrderID],orders[CustomerID])</f>
        <v>SUPRD</v>
      </c>
      <c r="H606" t="str">
        <f>_xlfn.XLOOKUP(order_details[[#This Row],[CustomerID]],orders[CustomerID],orders[ShipCountry])</f>
        <v>Belgium</v>
      </c>
      <c r="I606" t="str">
        <f>_xlfn.XLOOKUP(order_details[[#This Row],[CustomerID]],orders[CustomerID],orders[ShipCity])</f>
        <v>Charleroi</v>
      </c>
      <c r="J606">
        <f>_xlfn.XLOOKUP(order_details[[#This Row],[ProductID]],products[ProductID],products[CategoryID])</f>
        <v>4</v>
      </c>
      <c r="K606" t="str">
        <f>_xlfn.XLOOKUP(order_details[[#This Row],[CategoryID]],categories[CategoryID],categories[CategoryName])</f>
        <v>Dairy Products</v>
      </c>
      <c r="L606" t="str">
        <f>_xlfn.XLOOKUP(order_details[[#This Row],[OrderID]],orders[OrderID],orders[month])</f>
        <v>Apr</v>
      </c>
      <c r="M606">
        <f>_xlfn.XLOOKUP(order_details[[#This Row],[OrderID]],orders[OrderID],orders[month number])</f>
        <v>4</v>
      </c>
      <c r="N606">
        <f>_xlfn.XLOOKUP(order_details[[#This Row],[OrderID]],orders[OrderID],orders[year])</f>
        <v>1995</v>
      </c>
      <c r="P606" s="13" t="str">
        <f>_xlfn.XLOOKUP(order_details[[#This Row],[CustomerID]],orders[CustomerID],orders[ShipCity])</f>
        <v>Charleroi</v>
      </c>
      <c r="Q606" s="13" t="str">
        <f>_xlfn.XLOOKUP(order_details[[#This Row],[CustomerID]],orders[CustomerID],orders[ShipCountry])</f>
        <v>Belgium</v>
      </c>
      <c r="R606" s="13">
        <f>order_details[[#This Row],[UnitPrice]]*order_details[[#This Row],[Quantity]]*(1-order_details[[#This Row],[Discount]])</f>
        <v>297.5</v>
      </c>
    </row>
    <row r="607" spans="1:18" x14ac:dyDescent="0.3">
      <c r="A607">
        <v>10475</v>
      </c>
      <c r="B607">
        <v>66</v>
      </c>
      <c r="C607">
        <v>13.6</v>
      </c>
      <c r="D607">
        <v>60</v>
      </c>
      <c r="E607">
        <v>0.15</v>
      </c>
      <c r="F607">
        <f>order_details[[#This Row],[UnitPrice]]*order_details[[#This Row],[Quantity]]*(1-order_details[[#This Row],[Discount]])</f>
        <v>693.6</v>
      </c>
      <c r="G607" t="str">
        <f>_xlfn.XLOOKUP(order_details[[#This Row],[OrderID]],orders[OrderID],orders[CustomerID])</f>
        <v>SUPRD</v>
      </c>
      <c r="H607" t="str">
        <f>_xlfn.XLOOKUP(order_details[[#This Row],[CustomerID]],orders[CustomerID],orders[ShipCountry])</f>
        <v>Belgium</v>
      </c>
      <c r="I607" t="str">
        <f>_xlfn.XLOOKUP(order_details[[#This Row],[CustomerID]],orders[CustomerID],orders[ShipCity])</f>
        <v>Charleroi</v>
      </c>
      <c r="J607">
        <f>_xlfn.XLOOKUP(order_details[[#This Row],[ProductID]],products[ProductID],products[CategoryID])</f>
        <v>2</v>
      </c>
      <c r="K607" t="str">
        <f>_xlfn.XLOOKUP(order_details[[#This Row],[CategoryID]],categories[CategoryID],categories[CategoryName])</f>
        <v>Condiments</v>
      </c>
      <c r="L607" t="str">
        <f>_xlfn.XLOOKUP(order_details[[#This Row],[OrderID]],orders[OrderID],orders[month])</f>
        <v>Apr</v>
      </c>
      <c r="M607">
        <f>_xlfn.XLOOKUP(order_details[[#This Row],[OrderID]],orders[OrderID],orders[month number])</f>
        <v>4</v>
      </c>
      <c r="N607">
        <f>_xlfn.XLOOKUP(order_details[[#This Row],[OrderID]],orders[OrderID],orders[year])</f>
        <v>1995</v>
      </c>
      <c r="P607" s="14" t="str">
        <f>_xlfn.XLOOKUP(order_details[[#This Row],[CustomerID]],orders[CustomerID],orders[ShipCity])</f>
        <v>Charleroi</v>
      </c>
      <c r="Q607" s="14" t="str">
        <f>_xlfn.XLOOKUP(order_details[[#This Row],[CustomerID]],orders[CustomerID],orders[ShipCountry])</f>
        <v>Belgium</v>
      </c>
      <c r="R607" s="14">
        <f>order_details[[#This Row],[UnitPrice]]*order_details[[#This Row],[Quantity]]*(1-order_details[[#This Row],[Discount]])</f>
        <v>693.6</v>
      </c>
    </row>
    <row r="608" spans="1:18" x14ac:dyDescent="0.3">
      <c r="A608">
        <v>10475</v>
      </c>
      <c r="B608">
        <v>76</v>
      </c>
      <c r="C608">
        <v>14.4</v>
      </c>
      <c r="D608">
        <v>42</v>
      </c>
      <c r="E608">
        <v>0.15</v>
      </c>
      <c r="F608">
        <f>order_details[[#This Row],[UnitPrice]]*order_details[[#This Row],[Quantity]]*(1-order_details[[#This Row],[Discount]])</f>
        <v>514.08000000000004</v>
      </c>
      <c r="G608" t="str">
        <f>_xlfn.XLOOKUP(order_details[[#This Row],[OrderID]],orders[OrderID],orders[CustomerID])</f>
        <v>SUPRD</v>
      </c>
      <c r="H608" t="str">
        <f>_xlfn.XLOOKUP(order_details[[#This Row],[CustomerID]],orders[CustomerID],orders[ShipCountry])</f>
        <v>Belgium</v>
      </c>
      <c r="I608" t="str">
        <f>_xlfn.XLOOKUP(order_details[[#This Row],[CustomerID]],orders[CustomerID],orders[ShipCity])</f>
        <v>Charleroi</v>
      </c>
      <c r="J608">
        <f>_xlfn.XLOOKUP(order_details[[#This Row],[ProductID]],products[ProductID],products[CategoryID])</f>
        <v>1</v>
      </c>
      <c r="K608" t="str">
        <f>_xlfn.XLOOKUP(order_details[[#This Row],[CategoryID]],categories[CategoryID],categories[CategoryName])</f>
        <v>Beverages</v>
      </c>
      <c r="L608" t="str">
        <f>_xlfn.XLOOKUP(order_details[[#This Row],[OrderID]],orders[OrderID],orders[month])</f>
        <v>Apr</v>
      </c>
      <c r="M608">
        <f>_xlfn.XLOOKUP(order_details[[#This Row],[OrderID]],orders[OrderID],orders[month number])</f>
        <v>4</v>
      </c>
      <c r="N608">
        <f>_xlfn.XLOOKUP(order_details[[#This Row],[OrderID]],orders[OrderID],orders[year])</f>
        <v>1995</v>
      </c>
      <c r="P608" s="13" t="str">
        <f>_xlfn.XLOOKUP(order_details[[#This Row],[CustomerID]],orders[CustomerID],orders[ShipCity])</f>
        <v>Charleroi</v>
      </c>
      <c r="Q608" s="13" t="str">
        <f>_xlfn.XLOOKUP(order_details[[#This Row],[CustomerID]],orders[CustomerID],orders[ShipCountry])</f>
        <v>Belgium</v>
      </c>
      <c r="R608" s="13">
        <f>order_details[[#This Row],[UnitPrice]]*order_details[[#This Row],[Quantity]]*(1-order_details[[#This Row],[Discount]])</f>
        <v>514.08000000000004</v>
      </c>
    </row>
    <row r="609" spans="1:18" x14ac:dyDescent="0.3">
      <c r="A609">
        <v>10476</v>
      </c>
      <c r="B609">
        <v>55</v>
      </c>
      <c r="C609">
        <v>19.2</v>
      </c>
      <c r="D609">
        <v>2</v>
      </c>
      <c r="E609">
        <v>0.05</v>
      </c>
      <c r="F609">
        <f>order_details[[#This Row],[UnitPrice]]*order_details[[#This Row],[Quantity]]*(1-order_details[[#This Row],[Discount]])</f>
        <v>36.479999999999997</v>
      </c>
      <c r="G609" t="str">
        <f>_xlfn.XLOOKUP(order_details[[#This Row],[OrderID]],orders[OrderID],orders[CustomerID])</f>
        <v>HILAA</v>
      </c>
      <c r="H609" t="str">
        <f>_xlfn.XLOOKUP(order_details[[#This Row],[CustomerID]],orders[CustomerID],orders[ShipCountry])</f>
        <v>Venezuela</v>
      </c>
      <c r="I609" t="str">
        <f>_xlfn.XLOOKUP(order_details[[#This Row],[CustomerID]],orders[CustomerID],orders[ShipCity])</f>
        <v>San Cristóbal</v>
      </c>
      <c r="J609">
        <f>_xlfn.XLOOKUP(order_details[[#This Row],[ProductID]],products[ProductID],products[CategoryID])</f>
        <v>6</v>
      </c>
      <c r="K609" t="str">
        <f>_xlfn.XLOOKUP(order_details[[#This Row],[CategoryID]],categories[CategoryID],categories[CategoryName])</f>
        <v>Meat/Poultry</v>
      </c>
      <c r="L609" t="str">
        <f>_xlfn.XLOOKUP(order_details[[#This Row],[OrderID]],orders[OrderID],orders[month])</f>
        <v>Apr</v>
      </c>
      <c r="M609">
        <f>_xlfn.XLOOKUP(order_details[[#This Row],[OrderID]],orders[OrderID],orders[month number])</f>
        <v>4</v>
      </c>
      <c r="N609">
        <f>_xlfn.XLOOKUP(order_details[[#This Row],[OrderID]],orders[OrderID],orders[year])</f>
        <v>1995</v>
      </c>
      <c r="P609" s="14" t="str">
        <f>_xlfn.XLOOKUP(order_details[[#This Row],[CustomerID]],orders[CustomerID],orders[ShipCity])</f>
        <v>San Cristóbal</v>
      </c>
      <c r="Q609" s="14" t="str">
        <f>_xlfn.XLOOKUP(order_details[[#This Row],[CustomerID]],orders[CustomerID],orders[ShipCountry])</f>
        <v>Venezuela</v>
      </c>
      <c r="R609" s="14">
        <f>order_details[[#This Row],[UnitPrice]]*order_details[[#This Row],[Quantity]]*(1-order_details[[#This Row],[Discount]])</f>
        <v>36.479999999999997</v>
      </c>
    </row>
    <row r="610" spans="1:18" x14ac:dyDescent="0.3">
      <c r="A610">
        <v>10476</v>
      </c>
      <c r="B610">
        <v>70</v>
      </c>
      <c r="C610">
        <v>12</v>
      </c>
      <c r="D610">
        <v>12</v>
      </c>
      <c r="E610">
        <v>0</v>
      </c>
      <c r="F610">
        <f>order_details[[#This Row],[UnitPrice]]*order_details[[#This Row],[Quantity]]*(1-order_details[[#This Row],[Discount]])</f>
        <v>144</v>
      </c>
      <c r="G610" t="str">
        <f>_xlfn.XLOOKUP(order_details[[#This Row],[OrderID]],orders[OrderID],orders[CustomerID])</f>
        <v>HILAA</v>
      </c>
      <c r="H610" t="str">
        <f>_xlfn.XLOOKUP(order_details[[#This Row],[CustomerID]],orders[CustomerID],orders[ShipCountry])</f>
        <v>Venezuela</v>
      </c>
      <c r="I610" t="str">
        <f>_xlfn.XLOOKUP(order_details[[#This Row],[CustomerID]],orders[CustomerID],orders[ShipCity])</f>
        <v>San Cristóbal</v>
      </c>
      <c r="J610">
        <f>_xlfn.XLOOKUP(order_details[[#This Row],[ProductID]],products[ProductID],products[CategoryID])</f>
        <v>1</v>
      </c>
      <c r="K610" t="str">
        <f>_xlfn.XLOOKUP(order_details[[#This Row],[CategoryID]],categories[CategoryID],categories[CategoryName])</f>
        <v>Beverages</v>
      </c>
      <c r="L610" t="str">
        <f>_xlfn.XLOOKUP(order_details[[#This Row],[OrderID]],orders[OrderID],orders[month])</f>
        <v>Apr</v>
      </c>
      <c r="M610">
        <f>_xlfn.XLOOKUP(order_details[[#This Row],[OrderID]],orders[OrderID],orders[month number])</f>
        <v>4</v>
      </c>
      <c r="N610">
        <f>_xlfn.XLOOKUP(order_details[[#This Row],[OrderID]],orders[OrderID],orders[year])</f>
        <v>1995</v>
      </c>
      <c r="P610" s="13" t="str">
        <f>_xlfn.XLOOKUP(order_details[[#This Row],[CustomerID]],orders[CustomerID],orders[ShipCity])</f>
        <v>San Cristóbal</v>
      </c>
      <c r="Q610" s="13" t="str">
        <f>_xlfn.XLOOKUP(order_details[[#This Row],[CustomerID]],orders[CustomerID],orders[ShipCountry])</f>
        <v>Venezuela</v>
      </c>
      <c r="R610" s="13">
        <f>order_details[[#This Row],[UnitPrice]]*order_details[[#This Row],[Quantity]]*(1-order_details[[#This Row],[Discount]])</f>
        <v>144</v>
      </c>
    </row>
    <row r="611" spans="1:18" x14ac:dyDescent="0.3">
      <c r="A611">
        <v>10477</v>
      </c>
      <c r="B611">
        <v>1</v>
      </c>
      <c r="C611">
        <v>14.4</v>
      </c>
      <c r="D611">
        <v>15</v>
      </c>
      <c r="E611">
        <v>0</v>
      </c>
      <c r="F611">
        <f>order_details[[#This Row],[UnitPrice]]*order_details[[#This Row],[Quantity]]*(1-order_details[[#This Row],[Discount]])</f>
        <v>216</v>
      </c>
      <c r="G611" t="str">
        <f>_xlfn.XLOOKUP(order_details[[#This Row],[OrderID]],orders[OrderID],orders[CustomerID])</f>
        <v>PRINI</v>
      </c>
      <c r="H611" t="str">
        <f>_xlfn.XLOOKUP(order_details[[#This Row],[CustomerID]],orders[CustomerID],orders[ShipCountry])</f>
        <v>Portugal</v>
      </c>
      <c r="I611" t="str">
        <f>_xlfn.XLOOKUP(order_details[[#This Row],[CustomerID]],orders[CustomerID],orders[ShipCity])</f>
        <v>Lisboa</v>
      </c>
      <c r="J611">
        <f>_xlfn.XLOOKUP(order_details[[#This Row],[ProductID]],products[ProductID],products[CategoryID])</f>
        <v>1</v>
      </c>
      <c r="K611" t="str">
        <f>_xlfn.XLOOKUP(order_details[[#This Row],[CategoryID]],categories[CategoryID],categories[CategoryName])</f>
        <v>Beverages</v>
      </c>
      <c r="L611" t="str">
        <f>_xlfn.XLOOKUP(order_details[[#This Row],[OrderID]],orders[OrderID],orders[month])</f>
        <v>Apr</v>
      </c>
      <c r="M611">
        <f>_xlfn.XLOOKUP(order_details[[#This Row],[OrderID]],orders[OrderID],orders[month number])</f>
        <v>4</v>
      </c>
      <c r="N611">
        <f>_xlfn.XLOOKUP(order_details[[#This Row],[OrderID]],orders[OrderID],orders[year])</f>
        <v>1995</v>
      </c>
      <c r="P611" s="14" t="str">
        <f>_xlfn.XLOOKUP(order_details[[#This Row],[CustomerID]],orders[CustomerID],orders[ShipCity])</f>
        <v>Lisboa</v>
      </c>
      <c r="Q611" s="14" t="str">
        <f>_xlfn.XLOOKUP(order_details[[#This Row],[CustomerID]],orders[CustomerID],orders[ShipCountry])</f>
        <v>Portugal</v>
      </c>
      <c r="R611" s="14">
        <f>order_details[[#This Row],[UnitPrice]]*order_details[[#This Row],[Quantity]]*(1-order_details[[#This Row],[Discount]])</f>
        <v>216</v>
      </c>
    </row>
    <row r="612" spans="1:18" x14ac:dyDescent="0.3">
      <c r="A612">
        <v>10477</v>
      </c>
      <c r="B612">
        <v>21</v>
      </c>
      <c r="C612">
        <v>8</v>
      </c>
      <c r="D612">
        <v>21</v>
      </c>
      <c r="E612">
        <v>0.25</v>
      </c>
      <c r="F612">
        <f>order_details[[#This Row],[UnitPrice]]*order_details[[#This Row],[Quantity]]*(1-order_details[[#This Row],[Discount]])</f>
        <v>126</v>
      </c>
      <c r="G612" t="str">
        <f>_xlfn.XLOOKUP(order_details[[#This Row],[OrderID]],orders[OrderID],orders[CustomerID])</f>
        <v>PRINI</v>
      </c>
      <c r="H612" t="str">
        <f>_xlfn.XLOOKUP(order_details[[#This Row],[CustomerID]],orders[CustomerID],orders[ShipCountry])</f>
        <v>Portugal</v>
      </c>
      <c r="I612" t="str">
        <f>_xlfn.XLOOKUP(order_details[[#This Row],[CustomerID]],orders[CustomerID],orders[ShipCity])</f>
        <v>Lisboa</v>
      </c>
      <c r="J612">
        <f>_xlfn.XLOOKUP(order_details[[#This Row],[ProductID]],products[ProductID],products[CategoryID])</f>
        <v>3</v>
      </c>
      <c r="K612" t="str">
        <f>_xlfn.XLOOKUP(order_details[[#This Row],[CategoryID]],categories[CategoryID],categories[CategoryName])</f>
        <v>Confections</v>
      </c>
      <c r="L612" t="str">
        <f>_xlfn.XLOOKUP(order_details[[#This Row],[OrderID]],orders[OrderID],orders[month])</f>
        <v>Apr</v>
      </c>
      <c r="M612">
        <f>_xlfn.XLOOKUP(order_details[[#This Row],[OrderID]],orders[OrderID],orders[month number])</f>
        <v>4</v>
      </c>
      <c r="N612">
        <f>_xlfn.XLOOKUP(order_details[[#This Row],[OrderID]],orders[OrderID],orders[year])</f>
        <v>1995</v>
      </c>
      <c r="P612" s="13" t="str">
        <f>_xlfn.XLOOKUP(order_details[[#This Row],[CustomerID]],orders[CustomerID],orders[ShipCity])</f>
        <v>Lisboa</v>
      </c>
      <c r="Q612" s="13" t="str">
        <f>_xlfn.XLOOKUP(order_details[[#This Row],[CustomerID]],orders[CustomerID],orders[ShipCountry])</f>
        <v>Portugal</v>
      </c>
      <c r="R612" s="13">
        <f>order_details[[#This Row],[UnitPrice]]*order_details[[#This Row],[Quantity]]*(1-order_details[[#This Row],[Discount]])</f>
        <v>126</v>
      </c>
    </row>
    <row r="613" spans="1:18" x14ac:dyDescent="0.3">
      <c r="A613">
        <v>10477</v>
      </c>
      <c r="B613">
        <v>39</v>
      </c>
      <c r="C613">
        <v>14.4</v>
      </c>
      <c r="D613">
        <v>20</v>
      </c>
      <c r="E613">
        <v>0.25</v>
      </c>
      <c r="F613">
        <f>order_details[[#This Row],[UnitPrice]]*order_details[[#This Row],[Quantity]]*(1-order_details[[#This Row],[Discount]])</f>
        <v>216</v>
      </c>
      <c r="G613" t="str">
        <f>_xlfn.XLOOKUP(order_details[[#This Row],[OrderID]],orders[OrderID],orders[CustomerID])</f>
        <v>PRINI</v>
      </c>
      <c r="H613" t="str">
        <f>_xlfn.XLOOKUP(order_details[[#This Row],[CustomerID]],orders[CustomerID],orders[ShipCountry])</f>
        <v>Portugal</v>
      </c>
      <c r="I613" t="str">
        <f>_xlfn.XLOOKUP(order_details[[#This Row],[CustomerID]],orders[CustomerID],orders[ShipCity])</f>
        <v>Lisboa</v>
      </c>
      <c r="J613">
        <f>_xlfn.XLOOKUP(order_details[[#This Row],[ProductID]],products[ProductID],products[CategoryID])</f>
        <v>1</v>
      </c>
      <c r="K613" t="str">
        <f>_xlfn.XLOOKUP(order_details[[#This Row],[CategoryID]],categories[CategoryID],categories[CategoryName])</f>
        <v>Beverages</v>
      </c>
      <c r="L613" t="str">
        <f>_xlfn.XLOOKUP(order_details[[#This Row],[OrderID]],orders[OrderID],orders[month])</f>
        <v>Apr</v>
      </c>
      <c r="M613">
        <f>_xlfn.XLOOKUP(order_details[[#This Row],[OrderID]],orders[OrderID],orders[month number])</f>
        <v>4</v>
      </c>
      <c r="N613">
        <f>_xlfn.XLOOKUP(order_details[[#This Row],[OrderID]],orders[OrderID],orders[year])</f>
        <v>1995</v>
      </c>
      <c r="P613" s="14" t="str">
        <f>_xlfn.XLOOKUP(order_details[[#This Row],[CustomerID]],orders[CustomerID],orders[ShipCity])</f>
        <v>Lisboa</v>
      </c>
      <c r="Q613" s="14" t="str">
        <f>_xlfn.XLOOKUP(order_details[[#This Row],[CustomerID]],orders[CustomerID],orders[ShipCountry])</f>
        <v>Portugal</v>
      </c>
      <c r="R613" s="14">
        <f>order_details[[#This Row],[UnitPrice]]*order_details[[#This Row],[Quantity]]*(1-order_details[[#This Row],[Discount]])</f>
        <v>216</v>
      </c>
    </row>
    <row r="614" spans="1:18" x14ac:dyDescent="0.3">
      <c r="A614">
        <v>10478</v>
      </c>
      <c r="B614">
        <v>10</v>
      </c>
      <c r="C614">
        <v>24.8</v>
      </c>
      <c r="D614">
        <v>20</v>
      </c>
      <c r="E614">
        <v>0.05</v>
      </c>
      <c r="F614">
        <f>order_details[[#This Row],[UnitPrice]]*order_details[[#This Row],[Quantity]]*(1-order_details[[#This Row],[Discount]])</f>
        <v>471.2</v>
      </c>
      <c r="G614" t="str">
        <f>_xlfn.XLOOKUP(order_details[[#This Row],[OrderID]],orders[OrderID],orders[CustomerID])</f>
        <v>VICTE</v>
      </c>
      <c r="H614" t="str">
        <f>_xlfn.XLOOKUP(order_details[[#This Row],[CustomerID]],orders[CustomerID],orders[ShipCountry])</f>
        <v>France</v>
      </c>
      <c r="I614" t="str">
        <f>_xlfn.XLOOKUP(order_details[[#This Row],[CustomerID]],orders[CustomerID],orders[ShipCity])</f>
        <v>Lyon</v>
      </c>
      <c r="J614">
        <f>_xlfn.XLOOKUP(order_details[[#This Row],[ProductID]],products[ProductID],products[CategoryID])</f>
        <v>8</v>
      </c>
      <c r="K614" t="str">
        <f>_xlfn.XLOOKUP(order_details[[#This Row],[CategoryID]],categories[CategoryID],categories[CategoryName])</f>
        <v>Seafood</v>
      </c>
      <c r="L614" t="str">
        <f>_xlfn.XLOOKUP(order_details[[#This Row],[OrderID]],orders[OrderID],orders[month])</f>
        <v>Apr</v>
      </c>
      <c r="M614">
        <f>_xlfn.XLOOKUP(order_details[[#This Row],[OrderID]],orders[OrderID],orders[month number])</f>
        <v>4</v>
      </c>
      <c r="N614">
        <f>_xlfn.XLOOKUP(order_details[[#This Row],[OrderID]],orders[OrderID],orders[year])</f>
        <v>1995</v>
      </c>
      <c r="P614" s="13" t="str">
        <f>_xlfn.XLOOKUP(order_details[[#This Row],[CustomerID]],orders[CustomerID],orders[ShipCity])</f>
        <v>Lyon</v>
      </c>
      <c r="Q614" s="13" t="str">
        <f>_xlfn.XLOOKUP(order_details[[#This Row],[CustomerID]],orders[CustomerID],orders[ShipCountry])</f>
        <v>France</v>
      </c>
      <c r="R614" s="13">
        <f>order_details[[#This Row],[UnitPrice]]*order_details[[#This Row],[Quantity]]*(1-order_details[[#This Row],[Discount]])</f>
        <v>471.2</v>
      </c>
    </row>
    <row r="615" spans="1:18" x14ac:dyDescent="0.3">
      <c r="A615">
        <v>10479</v>
      </c>
      <c r="B615">
        <v>38</v>
      </c>
      <c r="C615">
        <v>210.8</v>
      </c>
      <c r="D615">
        <v>30</v>
      </c>
      <c r="E615">
        <v>0</v>
      </c>
      <c r="F615">
        <f>order_details[[#This Row],[UnitPrice]]*order_details[[#This Row],[Quantity]]*(1-order_details[[#This Row],[Discount]])</f>
        <v>6324</v>
      </c>
      <c r="G615" t="str">
        <f>_xlfn.XLOOKUP(order_details[[#This Row],[OrderID]],orders[OrderID],orders[CustomerID])</f>
        <v>RATTC</v>
      </c>
      <c r="H615" t="str">
        <f>_xlfn.XLOOKUP(order_details[[#This Row],[CustomerID]],orders[CustomerID],orders[ShipCountry])</f>
        <v>USA</v>
      </c>
      <c r="I615" t="str">
        <f>_xlfn.XLOOKUP(order_details[[#This Row],[CustomerID]],orders[CustomerID],orders[ShipCity])</f>
        <v>Albuquerque</v>
      </c>
      <c r="J615">
        <f>_xlfn.XLOOKUP(order_details[[#This Row],[ProductID]],products[ProductID],products[CategoryID])</f>
        <v>1</v>
      </c>
      <c r="K615" t="str">
        <f>_xlfn.XLOOKUP(order_details[[#This Row],[CategoryID]],categories[CategoryID],categories[CategoryName])</f>
        <v>Beverages</v>
      </c>
      <c r="L615" t="str">
        <f>_xlfn.XLOOKUP(order_details[[#This Row],[OrderID]],orders[OrderID],orders[month])</f>
        <v>Apr</v>
      </c>
      <c r="M615">
        <f>_xlfn.XLOOKUP(order_details[[#This Row],[OrderID]],orders[OrderID],orders[month number])</f>
        <v>4</v>
      </c>
      <c r="N615">
        <f>_xlfn.XLOOKUP(order_details[[#This Row],[OrderID]],orders[OrderID],orders[year])</f>
        <v>1995</v>
      </c>
      <c r="P615" s="14" t="str">
        <f>_xlfn.XLOOKUP(order_details[[#This Row],[CustomerID]],orders[CustomerID],orders[ShipCity])</f>
        <v>Albuquerque</v>
      </c>
      <c r="Q615" s="14" t="str">
        <f>_xlfn.XLOOKUP(order_details[[#This Row],[CustomerID]],orders[CustomerID],orders[ShipCountry])</f>
        <v>USA</v>
      </c>
      <c r="R615" s="14">
        <f>order_details[[#This Row],[UnitPrice]]*order_details[[#This Row],[Quantity]]*(1-order_details[[#This Row],[Discount]])</f>
        <v>6324</v>
      </c>
    </row>
    <row r="616" spans="1:18" x14ac:dyDescent="0.3">
      <c r="A616">
        <v>10479</v>
      </c>
      <c r="B616">
        <v>53</v>
      </c>
      <c r="C616">
        <v>26.2</v>
      </c>
      <c r="D616">
        <v>28</v>
      </c>
      <c r="E616">
        <v>0</v>
      </c>
      <c r="F616">
        <f>order_details[[#This Row],[UnitPrice]]*order_details[[#This Row],[Quantity]]*(1-order_details[[#This Row],[Discount]])</f>
        <v>733.6</v>
      </c>
      <c r="G616" t="str">
        <f>_xlfn.XLOOKUP(order_details[[#This Row],[OrderID]],orders[OrderID],orders[CustomerID])</f>
        <v>RATTC</v>
      </c>
      <c r="H616" t="str">
        <f>_xlfn.XLOOKUP(order_details[[#This Row],[CustomerID]],orders[CustomerID],orders[ShipCountry])</f>
        <v>USA</v>
      </c>
      <c r="I616" t="str">
        <f>_xlfn.XLOOKUP(order_details[[#This Row],[CustomerID]],orders[CustomerID],orders[ShipCity])</f>
        <v>Albuquerque</v>
      </c>
      <c r="J616">
        <f>_xlfn.XLOOKUP(order_details[[#This Row],[ProductID]],products[ProductID],products[CategoryID])</f>
        <v>6</v>
      </c>
      <c r="K616" t="str">
        <f>_xlfn.XLOOKUP(order_details[[#This Row],[CategoryID]],categories[CategoryID],categories[CategoryName])</f>
        <v>Meat/Poultry</v>
      </c>
      <c r="L616" t="str">
        <f>_xlfn.XLOOKUP(order_details[[#This Row],[OrderID]],orders[OrderID],orders[month])</f>
        <v>Apr</v>
      </c>
      <c r="M616">
        <f>_xlfn.XLOOKUP(order_details[[#This Row],[OrderID]],orders[OrderID],orders[month number])</f>
        <v>4</v>
      </c>
      <c r="N616">
        <f>_xlfn.XLOOKUP(order_details[[#This Row],[OrderID]],orders[OrderID],orders[year])</f>
        <v>1995</v>
      </c>
      <c r="P616" s="13" t="str">
        <f>_xlfn.XLOOKUP(order_details[[#This Row],[CustomerID]],orders[CustomerID],orders[ShipCity])</f>
        <v>Albuquerque</v>
      </c>
      <c r="Q616" s="13" t="str">
        <f>_xlfn.XLOOKUP(order_details[[#This Row],[CustomerID]],orders[CustomerID],orders[ShipCountry])</f>
        <v>USA</v>
      </c>
      <c r="R616" s="13">
        <f>order_details[[#This Row],[UnitPrice]]*order_details[[#This Row],[Quantity]]*(1-order_details[[#This Row],[Discount]])</f>
        <v>733.6</v>
      </c>
    </row>
    <row r="617" spans="1:18" x14ac:dyDescent="0.3">
      <c r="A617">
        <v>10479</v>
      </c>
      <c r="B617">
        <v>59</v>
      </c>
      <c r="C617">
        <v>44</v>
      </c>
      <c r="D617">
        <v>60</v>
      </c>
      <c r="E617">
        <v>0</v>
      </c>
      <c r="F617">
        <f>order_details[[#This Row],[UnitPrice]]*order_details[[#This Row],[Quantity]]*(1-order_details[[#This Row],[Discount]])</f>
        <v>2640</v>
      </c>
      <c r="G617" t="str">
        <f>_xlfn.XLOOKUP(order_details[[#This Row],[OrderID]],orders[OrderID],orders[CustomerID])</f>
        <v>RATTC</v>
      </c>
      <c r="H617" t="str">
        <f>_xlfn.XLOOKUP(order_details[[#This Row],[CustomerID]],orders[CustomerID],orders[ShipCountry])</f>
        <v>USA</v>
      </c>
      <c r="I617" t="str">
        <f>_xlfn.XLOOKUP(order_details[[#This Row],[CustomerID]],orders[CustomerID],orders[ShipCity])</f>
        <v>Albuquerque</v>
      </c>
      <c r="J617">
        <f>_xlfn.XLOOKUP(order_details[[#This Row],[ProductID]],products[ProductID],products[CategoryID])</f>
        <v>4</v>
      </c>
      <c r="K617" t="str">
        <f>_xlfn.XLOOKUP(order_details[[#This Row],[CategoryID]],categories[CategoryID],categories[CategoryName])</f>
        <v>Dairy Products</v>
      </c>
      <c r="L617" t="str">
        <f>_xlfn.XLOOKUP(order_details[[#This Row],[OrderID]],orders[OrderID],orders[month])</f>
        <v>Apr</v>
      </c>
      <c r="M617">
        <f>_xlfn.XLOOKUP(order_details[[#This Row],[OrderID]],orders[OrderID],orders[month number])</f>
        <v>4</v>
      </c>
      <c r="N617">
        <f>_xlfn.XLOOKUP(order_details[[#This Row],[OrderID]],orders[OrderID],orders[year])</f>
        <v>1995</v>
      </c>
      <c r="P617" s="14" t="str">
        <f>_xlfn.XLOOKUP(order_details[[#This Row],[CustomerID]],orders[CustomerID],orders[ShipCity])</f>
        <v>Albuquerque</v>
      </c>
      <c r="Q617" s="14" t="str">
        <f>_xlfn.XLOOKUP(order_details[[#This Row],[CustomerID]],orders[CustomerID],orders[ShipCountry])</f>
        <v>USA</v>
      </c>
      <c r="R617" s="14">
        <f>order_details[[#This Row],[UnitPrice]]*order_details[[#This Row],[Quantity]]*(1-order_details[[#This Row],[Discount]])</f>
        <v>2640</v>
      </c>
    </row>
    <row r="618" spans="1:18" x14ac:dyDescent="0.3">
      <c r="A618">
        <v>10479</v>
      </c>
      <c r="B618">
        <v>64</v>
      </c>
      <c r="C618">
        <v>26.6</v>
      </c>
      <c r="D618">
        <v>30</v>
      </c>
      <c r="E618">
        <v>0</v>
      </c>
      <c r="F618">
        <f>order_details[[#This Row],[UnitPrice]]*order_details[[#This Row],[Quantity]]*(1-order_details[[#This Row],[Discount]])</f>
        <v>798</v>
      </c>
      <c r="G618" t="str">
        <f>_xlfn.XLOOKUP(order_details[[#This Row],[OrderID]],orders[OrderID],orders[CustomerID])</f>
        <v>RATTC</v>
      </c>
      <c r="H618" t="str">
        <f>_xlfn.XLOOKUP(order_details[[#This Row],[CustomerID]],orders[CustomerID],orders[ShipCountry])</f>
        <v>USA</v>
      </c>
      <c r="I618" t="str">
        <f>_xlfn.XLOOKUP(order_details[[#This Row],[CustomerID]],orders[CustomerID],orders[ShipCity])</f>
        <v>Albuquerque</v>
      </c>
      <c r="J618">
        <f>_xlfn.XLOOKUP(order_details[[#This Row],[ProductID]],products[ProductID],products[CategoryID])</f>
        <v>5</v>
      </c>
      <c r="K618" t="str">
        <f>_xlfn.XLOOKUP(order_details[[#This Row],[CategoryID]],categories[CategoryID],categories[CategoryName])</f>
        <v>Grains/Cereals</v>
      </c>
      <c r="L618" t="str">
        <f>_xlfn.XLOOKUP(order_details[[#This Row],[OrderID]],orders[OrderID],orders[month])</f>
        <v>Apr</v>
      </c>
      <c r="M618">
        <f>_xlfn.XLOOKUP(order_details[[#This Row],[OrderID]],orders[OrderID],orders[month number])</f>
        <v>4</v>
      </c>
      <c r="N618">
        <f>_xlfn.XLOOKUP(order_details[[#This Row],[OrderID]],orders[OrderID],orders[year])</f>
        <v>1995</v>
      </c>
      <c r="P618" s="13" t="str">
        <f>_xlfn.XLOOKUP(order_details[[#This Row],[CustomerID]],orders[CustomerID],orders[ShipCity])</f>
        <v>Albuquerque</v>
      </c>
      <c r="Q618" s="13" t="str">
        <f>_xlfn.XLOOKUP(order_details[[#This Row],[CustomerID]],orders[CustomerID],orders[ShipCountry])</f>
        <v>USA</v>
      </c>
      <c r="R618" s="13">
        <f>order_details[[#This Row],[UnitPrice]]*order_details[[#This Row],[Quantity]]*(1-order_details[[#This Row],[Discount]])</f>
        <v>798</v>
      </c>
    </row>
    <row r="619" spans="1:18" x14ac:dyDescent="0.3">
      <c r="A619">
        <v>10480</v>
      </c>
      <c r="B619">
        <v>47</v>
      </c>
      <c r="C619">
        <v>7.6</v>
      </c>
      <c r="D619">
        <v>30</v>
      </c>
      <c r="E619">
        <v>0</v>
      </c>
      <c r="F619">
        <f>order_details[[#This Row],[UnitPrice]]*order_details[[#This Row],[Quantity]]*(1-order_details[[#This Row],[Discount]])</f>
        <v>228</v>
      </c>
      <c r="G619" t="str">
        <f>_xlfn.XLOOKUP(order_details[[#This Row],[OrderID]],orders[OrderID],orders[CustomerID])</f>
        <v>FOLIG</v>
      </c>
      <c r="H619" t="str">
        <f>_xlfn.XLOOKUP(order_details[[#This Row],[CustomerID]],orders[CustomerID],orders[ShipCountry])</f>
        <v>France</v>
      </c>
      <c r="I619" t="str">
        <f>_xlfn.XLOOKUP(order_details[[#This Row],[CustomerID]],orders[CustomerID],orders[ShipCity])</f>
        <v>Lille</v>
      </c>
      <c r="J619">
        <f>_xlfn.XLOOKUP(order_details[[#This Row],[ProductID]],products[ProductID],products[CategoryID])</f>
        <v>3</v>
      </c>
      <c r="K619" t="str">
        <f>_xlfn.XLOOKUP(order_details[[#This Row],[CategoryID]],categories[CategoryID],categories[CategoryName])</f>
        <v>Confections</v>
      </c>
      <c r="L619" t="str">
        <f>_xlfn.XLOOKUP(order_details[[#This Row],[OrderID]],orders[OrderID],orders[month])</f>
        <v>Apr</v>
      </c>
      <c r="M619">
        <f>_xlfn.XLOOKUP(order_details[[#This Row],[OrderID]],orders[OrderID],orders[month number])</f>
        <v>4</v>
      </c>
      <c r="N619">
        <f>_xlfn.XLOOKUP(order_details[[#This Row],[OrderID]],orders[OrderID],orders[year])</f>
        <v>1995</v>
      </c>
      <c r="P619" s="14" t="str">
        <f>_xlfn.XLOOKUP(order_details[[#This Row],[CustomerID]],orders[CustomerID],orders[ShipCity])</f>
        <v>Lille</v>
      </c>
      <c r="Q619" s="14" t="str">
        <f>_xlfn.XLOOKUP(order_details[[#This Row],[CustomerID]],orders[CustomerID],orders[ShipCountry])</f>
        <v>France</v>
      </c>
      <c r="R619" s="14">
        <f>order_details[[#This Row],[UnitPrice]]*order_details[[#This Row],[Quantity]]*(1-order_details[[#This Row],[Discount]])</f>
        <v>228</v>
      </c>
    </row>
    <row r="620" spans="1:18" x14ac:dyDescent="0.3">
      <c r="A620">
        <v>10480</v>
      </c>
      <c r="B620">
        <v>59</v>
      </c>
      <c r="C620">
        <v>44</v>
      </c>
      <c r="D620">
        <v>12</v>
      </c>
      <c r="E620">
        <v>0</v>
      </c>
      <c r="F620">
        <f>order_details[[#This Row],[UnitPrice]]*order_details[[#This Row],[Quantity]]*(1-order_details[[#This Row],[Discount]])</f>
        <v>528</v>
      </c>
      <c r="G620" t="str">
        <f>_xlfn.XLOOKUP(order_details[[#This Row],[OrderID]],orders[OrderID],orders[CustomerID])</f>
        <v>FOLIG</v>
      </c>
      <c r="H620" t="str">
        <f>_xlfn.XLOOKUP(order_details[[#This Row],[CustomerID]],orders[CustomerID],orders[ShipCountry])</f>
        <v>France</v>
      </c>
      <c r="I620" t="str">
        <f>_xlfn.XLOOKUP(order_details[[#This Row],[CustomerID]],orders[CustomerID],orders[ShipCity])</f>
        <v>Lille</v>
      </c>
      <c r="J620">
        <f>_xlfn.XLOOKUP(order_details[[#This Row],[ProductID]],products[ProductID],products[CategoryID])</f>
        <v>4</v>
      </c>
      <c r="K620" t="str">
        <f>_xlfn.XLOOKUP(order_details[[#This Row],[CategoryID]],categories[CategoryID],categories[CategoryName])</f>
        <v>Dairy Products</v>
      </c>
      <c r="L620" t="str">
        <f>_xlfn.XLOOKUP(order_details[[#This Row],[OrderID]],orders[OrderID],orders[month])</f>
        <v>Apr</v>
      </c>
      <c r="M620">
        <f>_xlfn.XLOOKUP(order_details[[#This Row],[OrderID]],orders[OrderID],orders[month number])</f>
        <v>4</v>
      </c>
      <c r="N620">
        <f>_xlfn.XLOOKUP(order_details[[#This Row],[OrderID]],orders[OrderID],orders[year])</f>
        <v>1995</v>
      </c>
      <c r="P620" s="13" t="str">
        <f>_xlfn.XLOOKUP(order_details[[#This Row],[CustomerID]],orders[CustomerID],orders[ShipCity])</f>
        <v>Lille</v>
      </c>
      <c r="Q620" s="13" t="str">
        <f>_xlfn.XLOOKUP(order_details[[#This Row],[CustomerID]],orders[CustomerID],orders[ShipCountry])</f>
        <v>France</v>
      </c>
      <c r="R620" s="13">
        <f>order_details[[#This Row],[UnitPrice]]*order_details[[#This Row],[Quantity]]*(1-order_details[[#This Row],[Discount]])</f>
        <v>528</v>
      </c>
    </row>
    <row r="621" spans="1:18" x14ac:dyDescent="0.3">
      <c r="A621">
        <v>10481</v>
      </c>
      <c r="B621">
        <v>49</v>
      </c>
      <c r="C621">
        <v>16</v>
      </c>
      <c r="D621">
        <v>24</v>
      </c>
      <c r="E621">
        <v>0</v>
      </c>
      <c r="F621">
        <f>order_details[[#This Row],[UnitPrice]]*order_details[[#This Row],[Quantity]]*(1-order_details[[#This Row],[Discount]])</f>
        <v>384</v>
      </c>
      <c r="G621" t="str">
        <f>_xlfn.XLOOKUP(order_details[[#This Row],[OrderID]],orders[OrderID],orders[CustomerID])</f>
        <v>RICAR</v>
      </c>
      <c r="H621" t="str">
        <f>_xlfn.XLOOKUP(order_details[[#This Row],[CustomerID]],orders[CustomerID],orders[ShipCountry])</f>
        <v>Brazil</v>
      </c>
      <c r="I621" t="str">
        <f>_xlfn.XLOOKUP(order_details[[#This Row],[CustomerID]],orders[CustomerID],orders[ShipCity])</f>
        <v>Rio de Janeiro</v>
      </c>
      <c r="J621">
        <f>_xlfn.XLOOKUP(order_details[[#This Row],[ProductID]],products[ProductID],products[CategoryID])</f>
        <v>3</v>
      </c>
      <c r="K621" t="str">
        <f>_xlfn.XLOOKUP(order_details[[#This Row],[CategoryID]],categories[CategoryID],categories[CategoryName])</f>
        <v>Confections</v>
      </c>
      <c r="L621" t="str">
        <f>_xlfn.XLOOKUP(order_details[[#This Row],[OrderID]],orders[OrderID],orders[month])</f>
        <v>Apr</v>
      </c>
      <c r="M621">
        <f>_xlfn.XLOOKUP(order_details[[#This Row],[OrderID]],orders[OrderID],orders[month number])</f>
        <v>4</v>
      </c>
      <c r="N621">
        <f>_xlfn.XLOOKUP(order_details[[#This Row],[OrderID]],orders[OrderID],orders[year])</f>
        <v>1995</v>
      </c>
      <c r="P621" s="14" t="str">
        <f>_xlfn.XLOOKUP(order_details[[#This Row],[CustomerID]],orders[CustomerID],orders[ShipCity])</f>
        <v>Rio de Janeiro</v>
      </c>
      <c r="Q621" s="14" t="str">
        <f>_xlfn.XLOOKUP(order_details[[#This Row],[CustomerID]],orders[CustomerID],orders[ShipCountry])</f>
        <v>Brazil</v>
      </c>
      <c r="R621" s="14">
        <f>order_details[[#This Row],[UnitPrice]]*order_details[[#This Row],[Quantity]]*(1-order_details[[#This Row],[Discount]])</f>
        <v>384</v>
      </c>
    </row>
    <row r="622" spans="1:18" x14ac:dyDescent="0.3">
      <c r="A622">
        <v>10481</v>
      </c>
      <c r="B622">
        <v>60</v>
      </c>
      <c r="C622">
        <v>27.2</v>
      </c>
      <c r="D622">
        <v>40</v>
      </c>
      <c r="E622">
        <v>0</v>
      </c>
      <c r="F622">
        <f>order_details[[#This Row],[UnitPrice]]*order_details[[#This Row],[Quantity]]*(1-order_details[[#This Row],[Discount]])</f>
        <v>1088</v>
      </c>
      <c r="G622" t="str">
        <f>_xlfn.XLOOKUP(order_details[[#This Row],[OrderID]],orders[OrderID],orders[CustomerID])</f>
        <v>RICAR</v>
      </c>
      <c r="H622" t="str">
        <f>_xlfn.XLOOKUP(order_details[[#This Row],[CustomerID]],orders[CustomerID],orders[ShipCountry])</f>
        <v>Brazil</v>
      </c>
      <c r="I622" t="str">
        <f>_xlfn.XLOOKUP(order_details[[#This Row],[CustomerID]],orders[CustomerID],orders[ShipCity])</f>
        <v>Rio de Janeiro</v>
      </c>
      <c r="J622">
        <f>_xlfn.XLOOKUP(order_details[[#This Row],[ProductID]],products[ProductID],products[CategoryID])</f>
        <v>4</v>
      </c>
      <c r="K622" t="str">
        <f>_xlfn.XLOOKUP(order_details[[#This Row],[CategoryID]],categories[CategoryID],categories[CategoryName])</f>
        <v>Dairy Products</v>
      </c>
      <c r="L622" t="str">
        <f>_xlfn.XLOOKUP(order_details[[#This Row],[OrderID]],orders[OrderID],orders[month])</f>
        <v>Apr</v>
      </c>
      <c r="M622">
        <f>_xlfn.XLOOKUP(order_details[[#This Row],[OrderID]],orders[OrderID],orders[month number])</f>
        <v>4</v>
      </c>
      <c r="N622">
        <f>_xlfn.XLOOKUP(order_details[[#This Row],[OrderID]],orders[OrderID],orders[year])</f>
        <v>1995</v>
      </c>
      <c r="P622" s="13" t="str">
        <f>_xlfn.XLOOKUP(order_details[[#This Row],[CustomerID]],orders[CustomerID],orders[ShipCity])</f>
        <v>Rio de Janeiro</v>
      </c>
      <c r="Q622" s="13" t="str">
        <f>_xlfn.XLOOKUP(order_details[[#This Row],[CustomerID]],orders[CustomerID],orders[ShipCountry])</f>
        <v>Brazil</v>
      </c>
      <c r="R622" s="13">
        <f>order_details[[#This Row],[UnitPrice]]*order_details[[#This Row],[Quantity]]*(1-order_details[[#This Row],[Discount]])</f>
        <v>1088</v>
      </c>
    </row>
    <row r="623" spans="1:18" x14ac:dyDescent="0.3">
      <c r="A623">
        <v>10482</v>
      </c>
      <c r="B623">
        <v>40</v>
      </c>
      <c r="C623">
        <v>14.7</v>
      </c>
      <c r="D623">
        <v>10</v>
      </c>
      <c r="E623">
        <v>0</v>
      </c>
      <c r="F623">
        <f>order_details[[#This Row],[UnitPrice]]*order_details[[#This Row],[Quantity]]*(1-order_details[[#This Row],[Discount]])</f>
        <v>147</v>
      </c>
      <c r="G623" t="str">
        <f>_xlfn.XLOOKUP(order_details[[#This Row],[OrderID]],orders[OrderID],orders[CustomerID])</f>
        <v>LAZYK</v>
      </c>
      <c r="H623" t="str">
        <f>_xlfn.XLOOKUP(order_details[[#This Row],[CustomerID]],orders[CustomerID],orders[ShipCountry])</f>
        <v>USA</v>
      </c>
      <c r="I623" t="str">
        <f>_xlfn.XLOOKUP(order_details[[#This Row],[CustomerID]],orders[CustomerID],orders[ShipCity])</f>
        <v>Walla Walla</v>
      </c>
      <c r="J623">
        <f>_xlfn.XLOOKUP(order_details[[#This Row],[ProductID]],products[ProductID],products[CategoryID])</f>
        <v>8</v>
      </c>
      <c r="K623" t="str">
        <f>_xlfn.XLOOKUP(order_details[[#This Row],[CategoryID]],categories[CategoryID],categories[CategoryName])</f>
        <v>Seafood</v>
      </c>
      <c r="L623" t="str">
        <f>_xlfn.XLOOKUP(order_details[[#This Row],[OrderID]],orders[OrderID],orders[month])</f>
        <v>Apr</v>
      </c>
      <c r="M623">
        <f>_xlfn.XLOOKUP(order_details[[#This Row],[OrderID]],orders[OrderID],orders[month number])</f>
        <v>4</v>
      </c>
      <c r="N623">
        <f>_xlfn.XLOOKUP(order_details[[#This Row],[OrderID]],orders[OrderID],orders[year])</f>
        <v>1995</v>
      </c>
      <c r="P623" s="14" t="str">
        <f>_xlfn.XLOOKUP(order_details[[#This Row],[CustomerID]],orders[CustomerID],orders[ShipCity])</f>
        <v>Walla Walla</v>
      </c>
      <c r="Q623" s="14" t="str">
        <f>_xlfn.XLOOKUP(order_details[[#This Row],[CustomerID]],orders[CustomerID],orders[ShipCountry])</f>
        <v>USA</v>
      </c>
      <c r="R623" s="14">
        <f>order_details[[#This Row],[UnitPrice]]*order_details[[#This Row],[Quantity]]*(1-order_details[[#This Row],[Discount]])</f>
        <v>147</v>
      </c>
    </row>
    <row r="624" spans="1:18" x14ac:dyDescent="0.3">
      <c r="A624">
        <v>10483</v>
      </c>
      <c r="B624">
        <v>34</v>
      </c>
      <c r="C624">
        <v>11.2</v>
      </c>
      <c r="D624">
        <v>35</v>
      </c>
      <c r="E624">
        <v>0.05</v>
      </c>
      <c r="F624">
        <f>order_details[[#This Row],[UnitPrice]]*order_details[[#This Row],[Quantity]]*(1-order_details[[#This Row],[Discount]])</f>
        <v>372.4</v>
      </c>
      <c r="G624" t="str">
        <f>_xlfn.XLOOKUP(order_details[[#This Row],[OrderID]],orders[OrderID],orders[CustomerID])</f>
        <v>WHITC</v>
      </c>
      <c r="H624" t="str">
        <f>_xlfn.XLOOKUP(order_details[[#This Row],[CustomerID]],orders[CustomerID],orders[ShipCountry])</f>
        <v>USA</v>
      </c>
      <c r="I624" t="str">
        <f>_xlfn.XLOOKUP(order_details[[#This Row],[CustomerID]],orders[CustomerID],orders[ShipCity])</f>
        <v>Seattle</v>
      </c>
      <c r="J624">
        <f>_xlfn.XLOOKUP(order_details[[#This Row],[ProductID]],products[ProductID],products[CategoryID])</f>
        <v>1</v>
      </c>
      <c r="K624" t="str">
        <f>_xlfn.XLOOKUP(order_details[[#This Row],[CategoryID]],categories[CategoryID],categories[CategoryName])</f>
        <v>Beverages</v>
      </c>
      <c r="L624" t="str">
        <f>_xlfn.XLOOKUP(order_details[[#This Row],[OrderID]],orders[OrderID],orders[month])</f>
        <v>Apr</v>
      </c>
      <c r="M624">
        <f>_xlfn.XLOOKUP(order_details[[#This Row],[OrderID]],orders[OrderID],orders[month number])</f>
        <v>4</v>
      </c>
      <c r="N624">
        <f>_xlfn.XLOOKUP(order_details[[#This Row],[OrderID]],orders[OrderID],orders[year])</f>
        <v>1995</v>
      </c>
      <c r="P624" s="13" t="str">
        <f>_xlfn.XLOOKUP(order_details[[#This Row],[CustomerID]],orders[CustomerID],orders[ShipCity])</f>
        <v>Seattle</v>
      </c>
      <c r="Q624" s="13" t="str">
        <f>_xlfn.XLOOKUP(order_details[[#This Row],[CustomerID]],orders[CustomerID],orders[ShipCountry])</f>
        <v>USA</v>
      </c>
      <c r="R624" s="13">
        <f>order_details[[#This Row],[UnitPrice]]*order_details[[#This Row],[Quantity]]*(1-order_details[[#This Row],[Discount]])</f>
        <v>372.4</v>
      </c>
    </row>
    <row r="625" spans="1:18" x14ac:dyDescent="0.3">
      <c r="A625">
        <v>10483</v>
      </c>
      <c r="B625">
        <v>77</v>
      </c>
      <c r="C625">
        <v>10.4</v>
      </c>
      <c r="D625">
        <v>30</v>
      </c>
      <c r="E625">
        <v>0.05</v>
      </c>
      <c r="F625">
        <f>order_details[[#This Row],[UnitPrice]]*order_details[[#This Row],[Quantity]]*(1-order_details[[#This Row],[Discount]])</f>
        <v>296.39999999999998</v>
      </c>
      <c r="G625" t="str">
        <f>_xlfn.XLOOKUP(order_details[[#This Row],[OrderID]],orders[OrderID],orders[CustomerID])</f>
        <v>WHITC</v>
      </c>
      <c r="H625" t="str">
        <f>_xlfn.XLOOKUP(order_details[[#This Row],[CustomerID]],orders[CustomerID],orders[ShipCountry])</f>
        <v>USA</v>
      </c>
      <c r="I625" t="str">
        <f>_xlfn.XLOOKUP(order_details[[#This Row],[CustomerID]],orders[CustomerID],orders[ShipCity])</f>
        <v>Seattle</v>
      </c>
      <c r="J625">
        <f>_xlfn.XLOOKUP(order_details[[#This Row],[ProductID]],products[ProductID],products[CategoryID])</f>
        <v>2</v>
      </c>
      <c r="K625" t="str">
        <f>_xlfn.XLOOKUP(order_details[[#This Row],[CategoryID]],categories[CategoryID],categories[CategoryName])</f>
        <v>Condiments</v>
      </c>
      <c r="L625" t="str">
        <f>_xlfn.XLOOKUP(order_details[[#This Row],[OrderID]],orders[OrderID],orders[month])</f>
        <v>Apr</v>
      </c>
      <c r="M625">
        <f>_xlfn.XLOOKUP(order_details[[#This Row],[OrderID]],orders[OrderID],orders[month number])</f>
        <v>4</v>
      </c>
      <c r="N625">
        <f>_xlfn.XLOOKUP(order_details[[#This Row],[OrderID]],orders[OrderID],orders[year])</f>
        <v>1995</v>
      </c>
      <c r="P625" s="14" t="str">
        <f>_xlfn.XLOOKUP(order_details[[#This Row],[CustomerID]],orders[CustomerID],orders[ShipCity])</f>
        <v>Seattle</v>
      </c>
      <c r="Q625" s="14" t="str">
        <f>_xlfn.XLOOKUP(order_details[[#This Row],[CustomerID]],orders[CustomerID],orders[ShipCountry])</f>
        <v>USA</v>
      </c>
      <c r="R625" s="14">
        <f>order_details[[#This Row],[UnitPrice]]*order_details[[#This Row],[Quantity]]*(1-order_details[[#This Row],[Discount]])</f>
        <v>296.39999999999998</v>
      </c>
    </row>
    <row r="626" spans="1:18" x14ac:dyDescent="0.3">
      <c r="A626">
        <v>10484</v>
      </c>
      <c r="B626">
        <v>21</v>
      </c>
      <c r="C626">
        <v>8</v>
      </c>
      <c r="D626">
        <v>14</v>
      </c>
      <c r="E626">
        <v>0</v>
      </c>
      <c r="F626">
        <f>order_details[[#This Row],[UnitPrice]]*order_details[[#This Row],[Quantity]]*(1-order_details[[#This Row],[Discount]])</f>
        <v>112</v>
      </c>
      <c r="G626" t="str">
        <f>_xlfn.XLOOKUP(order_details[[#This Row],[OrderID]],orders[OrderID],orders[CustomerID])</f>
        <v>BSBEV</v>
      </c>
      <c r="H626" t="str">
        <f>_xlfn.XLOOKUP(order_details[[#This Row],[CustomerID]],orders[CustomerID],orders[ShipCountry])</f>
        <v>UK</v>
      </c>
      <c r="I626" t="str">
        <f>_xlfn.XLOOKUP(order_details[[#This Row],[CustomerID]],orders[CustomerID],orders[ShipCity])</f>
        <v>London</v>
      </c>
      <c r="J626">
        <f>_xlfn.XLOOKUP(order_details[[#This Row],[ProductID]],products[ProductID],products[CategoryID])</f>
        <v>3</v>
      </c>
      <c r="K626" t="str">
        <f>_xlfn.XLOOKUP(order_details[[#This Row],[CategoryID]],categories[CategoryID],categories[CategoryName])</f>
        <v>Confections</v>
      </c>
      <c r="L626" t="str">
        <f>_xlfn.XLOOKUP(order_details[[#This Row],[OrderID]],orders[OrderID],orders[month])</f>
        <v>Apr</v>
      </c>
      <c r="M626">
        <f>_xlfn.XLOOKUP(order_details[[#This Row],[OrderID]],orders[OrderID],orders[month number])</f>
        <v>4</v>
      </c>
      <c r="N626">
        <f>_xlfn.XLOOKUP(order_details[[#This Row],[OrderID]],orders[OrderID],orders[year])</f>
        <v>1995</v>
      </c>
      <c r="P626" s="13" t="str">
        <f>_xlfn.XLOOKUP(order_details[[#This Row],[CustomerID]],orders[CustomerID],orders[ShipCity])</f>
        <v>London</v>
      </c>
      <c r="Q626" s="13" t="str">
        <f>_xlfn.XLOOKUP(order_details[[#This Row],[CustomerID]],orders[CustomerID],orders[ShipCountry])</f>
        <v>UK</v>
      </c>
      <c r="R626" s="13">
        <f>order_details[[#This Row],[UnitPrice]]*order_details[[#This Row],[Quantity]]*(1-order_details[[#This Row],[Discount]])</f>
        <v>112</v>
      </c>
    </row>
    <row r="627" spans="1:18" x14ac:dyDescent="0.3">
      <c r="A627">
        <v>10484</v>
      </c>
      <c r="B627">
        <v>40</v>
      </c>
      <c r="C627">
        <v>14.7</v>
      </c>
      <c r="D627">
        <v>10</v>
      </c>
      <c r="E627">
        <v>0</v>
      </c>
      <c r="F627">
        <f>order_details[[#This Row],[UnitPrice]]*order_details[[#This Row],[Quantity]]*(1-order_details[[#This Row],[Discount]])</f>
        <v>147</v>
      </c>
      <c r="G627" t="str">
        <f>_xlfn.XLOOKUP(order_details[[#This Row],[OrderID]],orders[OrderID],orders[CustomerID])</f>
        <v>BSBEV</v>
      </c>
      <c r="H627" t="str">
        <f>_xlfn.XLOOKUP(order_details[[#This Row],[CustomerID]],orders[CustomerID],orders[ShipCountry])</f>
        <v>UK</v>
      </c>
      <c r="I627" t="str">
        <f>_xlfn.XLOOKUP(order_details[[#This Row],[CustomerID]],orders[CustomerID],orders[ShipCity])</f>
        <v>London</v>
      </c>
      <c r="J627">
        <f>_xlfn.XLOOKUP(order_details[[#This Row],[ProductID]],products[ProductID],products[CategoryID])</f>
        <v>8</v>
      </c>
      <c r="K627" t="str">
        <f>_xlfn.XLOOKUP(order_details[[#This Row],[CategoryID]],categories[CategoryID],categories[CategoryName])</f>
        <v>Seafood</v>
      </c>
      <c r="L627" t="str">
        <f>_xlfn.XLOOKUP(order_details[[#This Row],[OrderID]],orders[OrderID],orders[month])</f>
        <v>Apr</v>
      </c>
      <c r="M627">
        <f>_xlfn.XLOOKUP(order_details[[#This Row],[OrderID]],orders[OrderID],orders[month number])</f>
        <v>4</v>
      </c>
      <c r="N627">
        <f>_xlfn.XLOOKUP(order_details[[#This Row],[OrderID]],orders[OrderID],orders[year])</f>
        <v>1995</v>
      </c>
      <c r="P627" s="14" t="str">
        <f>_xlfn.XLOOKUP(order_details[[#This Row],[CustomerID]],orders[CustomerID],orders[ShipCity])</f>
        <v>London</v>
      </c>
      <c r="Q627" s="14" t="str">
        <f>_xlfn.XLOOKUP(order_details[[#This Row],[CustomerID]],orders[CustomerID],orders[ShipCountry])</f>
        <v>UK</v>
      </c>
      <c r="R627" s="14">
        <f>order_details[[#This Row],[UnitPrice]]*order_details[[#This Row],[Quantity]]*(1-order_details[[#This Row],[Discount]])</f>
        <v>147</v>
      </c>
    </row>
    <row r="628" spans="1:18" x14ac:dyDescent="0.3">
      <c r="A628">
        <v>10484</v>
      </c>
      <c r="B628">
        <v>51</v>
      </c>
      <c r="C628">
        <v>42.4</v>
      </c>
      <c r="D628">
        <v>3</v>
      </c>
      <c r="E628">
        <v>0</v>
      </c>
      <c r="F628">
        <f>order_details[[#This Row],[UnitPrice]]*order_details[[#This Row],[Quantity]]*(1-order_details[[#This Row],[Discount]])</f>
        <v>127.19999999999999</v>
      </c>
      <c r="G628" t="str">
        <f>_xlfn.XLOOKUP(order_details[[#This Row],[OrderID]],orders[OrderID],orders[CustomerID])</f>
        <v>BSBEV</v>
      </c>
      <c r="H628" t="str">
        <f>_xlfn.XLOOKUP(order_details[[#This Row],[CustomerID]],orders[CustomerID],orders[ShipCountry])</f>
        <v>UK</v>
      </c>
      <c r="I628" t="str">
        <f>_xlfn.XLOOKUP(order_details[[#This Row],[CustomerID]],orders[CustomerID],orders[ShipCity])</f>
        <v>London</v>
      </c>
      <c r="J628">
        <f>_xlfn.XLOOKUP(order_details[[#This Row],[ProductID]],products[ProductID],products[CategoryID])</f>
        <v>7</v>
      </c>
      <c r="K628" t="str">
        <f>_xlfn.XLOOKUP(order_details[[#This Row],[CategoryID]],categories[CategoryID],categories[CategoryName])</f>
        <v>Produce</v>
      </c>
      <c r="L628" t="str">
        <f>_xlfn.XLOOKUP(order_details[[#This Row],[OrderID]],orders[OrderID],orders[month])</f>
        <v>Apr</v>
      </c>
      <c r="M628">
        <f>_xlfn.XLOOKUP(order_details[[#This Row],[OrderID]],orders[OrderID],orders[month number])</f>
        <v>4</v>
      </c>
      <c r="N628">
        <f>_xlfn.XLOOKUP(order_details[[#This Row],[OrderID]],orders[OrderID],orders[year])</f>
        <v>1995</v>
      </c>
      <c r="P628" s="13" t="str">
        <f>_xlfn.XLOOKUP(order_details[[#This Row],[CustomerID]],orders[CustomerID],orders[ShipCity])</f>
        <v>London</v>
      </c>
      <c r="Q628" s="13" t="str">
        <f>_xlfn.XLOOKUP(order_details[[#This Row],[CustomerID]],orders[CustomerID],orders[ShipCountry])</f>
        <v>UK</v>
      </c>
      <c r="R628" s="13">
        <f>order_details[[#This Row],[UnitPrice]]*order_details[[#This Row],[Quantity]]*(1-order_details[[#This Row],[Discount]])</f>
        <v>127.19999999999999</v>
      </c>
    </row>
    <row r="629" spans="1:18" x14ac:dyDescent="0.3">
      <c r="A629">
        <v>10485</v>
      </c>
      <c r="B629">
        <v>2</v>
      </c>
      <c r="C629">
        <v>15.2</v>
      </c>
      <c r="D629">
        <v>20</v>
      </c>
      <c r="E629">
        <v>0.1</v>
      </c>
      <c r="F629">
        <f>order_details[[#This Row],[UnitPrice]]*order_details[[#This Row],[Quantity]]*(1-order_details[[#This Row],[Discount]])</f>
        <v>273.60000000000002</v>
      </c>
      <c r="G629" t="str">
        <f>_xlfn.XLOOKUP(order_details[[#This Row],[OrderID]],orders[OrderID],orders[CustomerID])</f>
        <v>LINOD</v>
      </c>
      <c r="H629" t="str">
        <f>_xlfn.XLOOKUP(order_details[[#This Row],[CustomerID]],orders[CustomerID],orders[ShipCountry])</f>
        <v>Venezuela</v>
      </c>
      <c r="I629" t="str">
        <f>_xlfn.XLOOKUP(order_details[[#This Row],[CustomerID]],orders[CustomerID],orders[ShipCity])</f>
        <v>I. de Margarita</v>
      </c>
      <c r="J629">
        <f>_xlfn.XLOOKUP(order_details[[#This Row],[ProductID]],products[ProductID],products[CategoryID])</f>
        <v>1</v>
      </c>
      <c r="K629" t="str">
        <f>_xlfn.XLOOKUP(order_details[[#This Row],[CategoryID]],categories[CategoryID],categories[CategoryName])</f>
        <v>Beverages</v>
      </c>
      <c r="L629" t="str">
        <f>_xlfn.XLOOKUP(order_details[[#This Row],[OrderID]],orders[OrderID],orders[month])</f>
        <v>Apr</v>
      </c>
      <c r="M629">
        <f>_xlfn.XLOOKUP(order_details[[#This Row],[OrderID]],orders[OrderID],orders[month number])</f>
        <v>4</v>
      </c>
      <c r="N629">
        <f>_xlfn.XLOOKUP(order_details[[#This Row],[OrderID]],orders[OrderID],orders[year])</f>
        <v>1995</v>
      </c>
      <c r="P629" s="14" t="str">
        <f>_xlfn.XLOOKUP(order_details[[#This Row],[CustomerID]],orders[CustomerID],orders[ShipCity])</f>
        <v>I. de Margarita</v>
      </c>
      <c r="Q629" s="14" t="str">
        <f>_xlfn.XLOOKUP(order_details[[#This Row],[CustomerID]],orders[CustomerID],orders[ShipCountry])</f>
        <v>Venezuela</v>
      </c>
      <c r="R629" s="14">
        <f>order_details[[#This Row],[UnitPrice]]*order_details[[#This Row],[Quantity]]*(1-order_details[[#This Row],[Discount]])</f>
        <v>273.60000000000002</v>
      </c>
    </row>
    <row r="630" spans="1:18" x14ac:dyDescent="0.3">
      <c r="A630">
        <v>10485</v>
      </c>
      <c r="B630">
        <v>3</v>
      </c>
      <c r="C630">
        <v>8</v>
      </c>
      <c r="D630">
        <v>20</v>
      </c>
      <c r="E630">
        <v>0.1</v>
      </c>
      <c r="F630">
        <f>order_details[[#This Row],[UnitPrice]]*order_details[[#This Row],[Quantity]]*(1-order_details[[#This Row],[Discount]])</f>
        <v>144</v>
      </c>
      <c r="G630" t="str">
        <f>_xlfn.XLOOKUP(order_details[[#This Row],[OrderID]],orders[OrderID],orders[CustomerID])</f>
        <v>LINOD</v>
      </c>
      <c r="H630" t="str">
        <f>_xlfn.XLOOKUP(order_details[[#This Row],[CustomerID]],orders[CustomerID],orders[ShipCountry])</f>
        <v>Venezuela</v>
      </c>
      <c r="I630" t="str">
        <f>_xlfn.XLOOKUP(order_details[[#This Row],[CustomerID]],orders[CustomerID],orders[ShipCity])</f>
        <v>I. de Margarita</v>
      </c>
      <c r="J630">
        <f>_xlfn.XLOOKUP(order_details[[#This Row],[ProductID]],products[ProductID],products[CategoryID])</f>
        <v>2</v>
      </c>
      <c r="K630" t="str">
        <f>_xlfn.XLOOKUP(order_details[[#This Row],[CategoryID]],categories[CategoryID],categories[CategoryName])</f>
        <v>Condiments</v>
      </c>
      <c r="L630" t="str">
        <f>_xlfn.XLOOKUP(order_details[[#This Row],[OrderID]],orders[OrderID],orders[month])</f>
        <v>Apr</v>
      </c>
      <c r="M630">
        <f>_xlfn.XLOOKUP(order_details[[#This Row],[OrderID]],orders[OrderID],orders[month number])</f>
        <v>4</v>
      </c>
      <c r="N630">
        <f>_xlfn.XLOOKUP(order_details[[#This Row],[OrderID]],orders[OrderID],orders[year])</f>
        <v>1995</v>
      </c>
      <c r="P630" s="13" t="str">
        <f>_xlfn.XLOOKUP(order_details[[#This Row],[CustomerID]],orders[CustomerID],orders[ShipCity])</f>
        <v>I. de Margarita</v>
      </c>
      <c r="Q630" s="13" t="str">
        <f>_xlfn.XLOOKUP(order_details[[#This Row],[CustomerID]],orders[CustomerID],orders[ShipCountry])</f>
        <v>Venezuela</v>
      </c>
      <c r="R630" s="13">
        <f>order_details[[#This Row],[UnitPrice]]*order_details[[#This Row],[Quantity]]*(1-order_details[[#This Row],[Discount]])</f>
        <v>144</v>
      </c>
    </row>
    <row r="631" spans="1:18" x14ac:dyDescent="0.3">
      <c r="A631">
        <v>10485</v>
      </c>
      <c r="B631">
        <v>55</v>
      </c>
      <c r="C631">
        <v>19.2</v>
      </c>
      <c r="D631">
        <v>30</v>
      </c>
      <c r="E631">
        <v>0.1</v>
      </c>
      <c r="F631">
        <f>order_details[[#This Row],[UnitPrice]]*order_details[[#This Row],[Quantity]]*(1-order_details[[#This Row],[Discount]])</f>
        <v>518.4</v>
      </c>
      <c r="G631" t="str">
        <f>_xlfn.XLOOKUP(order_details[[#This Row],[OrderID]],orders[OrderID],orders[CustomerID])</f>
        <v>LINOD</v>
      </c>
      <c r="H631" t="str">
        <f>_xlfn.XLOOKUP(order_details[[#This Row],[CustomerID]],orders[CustomerID],orders[ShipCountry])</f>
        <v>Venezuela</v>
      </c>
      <c r="I631" t="str">
        <f>_xlfn.XLOOKUP(order_details[[#This Row],[CustomerID]],orders[CustomerID],orders[ShipCity])</f>
        <v>I. de Margarita</v>
      </c>
      <c r="J631">
        <f>_xlfn.XLOOKUP(order_details[[#This Row],[ProductID]],products[ProductID],products[CategoryID])</f>
        <v>6</v>
      </c>
      <c r="K631" t="str">
        <f>_xlfn.XLOOKUP(order_details[[#This Row],[CategoryID]],categories[CategoryID],categories[CategoryName])</f>
        <v>Meat/Poultry</v>
      </c>
      <c r="L631" t="str">
        <f>_xlfn.XLOOKUP(order_details[[#This Row],[OrderID]],orders[OrderID],orders[month])</f>
        <v>Apr</v>
      </c>
      <c r="M631">
        <f>_xlfn.XLOOKUP(order_details[[#This Row],[OrderID]],orders[OrderID],orders[month number])</f>
        <v>4</v>
      </c>
      <c r="N631">
        <f>_xlfn.XLOOKUP(order_details[[#This Row],[OrderID]],orders[OrderID],orders[year])</f>
        <v>1995</v>
      </c>
      <c r="P631" s="14" t="str">
        <f>_xlfn.XLOOKUP(order_details[[#This Row],[CustomerID]],orders[CustomerID],orders[ShipCity])</f>
        <v>I. de Margarita</v>
      </c>
      <c r="Q631" s="14" t="str">
        <f>_xlfn.XLOOKUP(order_details[[#This Row],[CustomerID]],orders[CustomerID],orders[ShipCountry])</f>
        <v>Venezuela</v>
      </c>
      <c r="R631" s="14">
        <f>order_details[[#This Row],[UnitPrice]]*order_details[[#This Row],[Quantity]]*(1-order_details[[#This Row],[Discount]])</f>
        <v>518.4</v>
      </c>
    </row>
    <row r="632" spans="1:18" x14ac:dyDescent="0.3">
      <c r="A632">
        <v>10485</v>
      </c>
      <c r="B632">
        <v>70</v>
      </c>
      <c r="C632">
        <v>12</v>
      </c>
      <c r="D632">
        <v>60</v>
      </c>
      <c r="E632">
        <v>0.1</v>
      </c>
      <c r="F632">
        <f>order_details[[#This Row],[UnitPrice]]*order_details[[#This Row],[Quantity]]*(1-order_details[[#This Row],[Discount]])</f>
        <v>648</v>
      </c>
      <c r="G632" t="str">
        <f>_xlfn.XLOOKUP(order_details[[#This Row],[OrderID]],orders[OrderID],orders[CustomerID])</f>
        <v>LINOD</v>
      </c>
      <c r="H632" t="str">
        <f>_xlfn.XLOOKUP(order_details[[#This Row],[CustomerID]],orders[CustomerID],orders[ShipCountry])</f>
        <v>Venezuela</v>
      </c>
      <c r="I632" t="str">
        <f>_xlfn.XLOOKUP(order_details[[#This Row],[CustomerID]],orders[CustomerID],orders[ShipCity])</f>
        <v>I. de Margarita</v>
      </c>
      <c r="J632">
        <f>_xlfn.XLOOKUP(order_details[[#This Row],[ProductID]],products[ProductID],products[CategoryID])</f>
        <v>1</v>
      </c>
      <c r="K632" t="str">
        <f>_xlfn.XLOOKUP(order_details[[#This Row],[CategoryID]],categories[CategoryID],categories[CategoryName])</f>
        <v>Beverages</v>
      </c>
      <c r="L632" t="str">
        <f>_xlfn.XLOOKUP(order_details[[#This Row],[OrderID]],orders[OrderID],orders[month])</f>
        <v>Apr</v>
      </c>
      <c r="M632">
        <f>_xlfn.XLOOKUP(order_details[[#This Row],[OrderID]],orders[OrderID],orders[month number])</f>
        <v>4</v>
      </c>
      <c r="N632">
        <f>_xlfn.XLOOKUP(order_details[[#This Row],[OrderID]],orders[OrderID],orders[year])</f>
        <v>1995</v>
      </c>
      <c r="P632" s="13" t="str">
        <f>_xlfn.XLOOKUP(order_details[[#This Row],[CustomerID]],orders[CustomerID],orders[ShipCity])</f>
        <v>I. de Margarita</v>
      </c>
      <c r="Q632" s="13" t="str">
        <f>_xlfn.XLOOKUP(order_details[[#This Row],[CustomerID]],orders[CustomerID],orders[ShipCountry])</f>
        <v>Venezuela</v>
      </c>
      <c r="R632" s="13">
        <f>order_details[[#This Row],[UnitPrice]]*order_details[[#This Row],[Quantity]]*(1-order_details[[#This Row],[Discount]])</f>
        <v>648</v>
      </c>
    </row>
    <row r="633" spans="1:18" x14ac:dyDescent="0.3">
      <c r="A633">
        <v>10486</v>
      </c>
      <c r="B633">
        <v>11</v>
      </c>
      <c r="C633">
        <v>16.8</v>
      </c>
      <c r="D633">
        <v>5</v>
      </c>
      <c r="E633">
        <v>0</v>
      </c>
      <c r="F633">
        <f>order_details[[#This Row],[UnitPrice]]*order_details[[#This Row],[Quantity]]*(1-order_details[[#This Row],[Discount]])</f>
        <v>84</v>
      </c>
      <c r="G633" t="str">
        <f>_xlfn.XLOOKUP(order_details[[#This Row],[OrderID]],orders[OrderID],orders[CustomerID])</f>
        <v>HILAA</v>
      </c>
      <c r="H633" t="str">
        <f>_xlfn.XLOOKUP(order_details[[#This Row],[CustomerID]],orders[CustomerID],orders[ShipCountry])</f>
        <v>Venezuela</v>
      </c>
      <c r="I633" t="str">
        <f>_xlfn.XLOOKUP(order_details[[#This Row],[CustomerID]],orders[CustomerID],orders[ShipCity])</f>
        <v>San Cristóbal</v>
      </c>
      <c r="J633">
        <f>_xlfn.XLOOKUP(order_details[[#This Row],[ProductID]],products[ProductID],products[CategoryID])</f>
        <v>4</v>
      </c>
      <c r="K633" t="str">
        <f>_xlfn.XLOOKUP(order_details[[#This Row],[CategoryID]],categories[CategoryID],categories[CategoryName])</f>
        <v>Dairy Products</v>
      </c>
      <c r="L633" t="str">
        <f>_xlfn.XLOOKUP(order_details[[#This Row],[OrderID]],orders[OrderID],orders[month])</f>
        <v>Apr</v>
      </c>
      <c r="M633">
        <f>_xlfn.XLOOKUP(order_details[[#This Row],[OrderID]],orders[OrderID],orders[month number])</f>
        <v>4</v>
      </c>
      <c r="N633">
        <f>_xlfn.XLOOKUP(order_details[[#This Row],[OrderID]],orders[OrderID],orders[year])</f>
        <v>1995</v>
      </c>
      <c r="P633" s="14" t="str">
        <f>_xlfn.XLOOKUP(order_details[[#This Row],[CustomerID]],orders[CustomerID],orders[ShipCity])</f>
        <v>San Cristóbal</v>
      </c>
      <c r="Q633" s="14" t="str">
        <f>_xlfn.XLOOKUP(order_details[[#This Row],[CustomerID]],orders[CustomerID],orders[ShipCountry])</f>
        <v>Venezuela</v>
      </c>
      <c r="R633" s="14">
        <f>order_details[[#This Row],[UnitPrice]]*order_details[[#This Row],[Quantity]]*(1-order_details[[#This Row],[Discount]])</f>
        <v>84</v>
      </c>
    </row>
    <row r="634" spans="1:18" x14ac:dyDescent="0.3">
      <c r="A634">
        <v>10486</v>
      </c>
      <c r="B634">
        <v>51</v>
      </c>
      <c r="C634">
        <v>42.4</v>
      </c>
      <c r="D634">
        <v>25</v>
      </c>
      <c r="E634">
        <v>0</v>
      </c>
      <c r="F634">
        <f>order_details[[#This Row],[UnitPrice]]*order_details[[#This Row],[Quantity]]*(1-order_details[[#This Row],[Discount]])</f>
        <v>1060</v>
      </c>
      <c r="G634" t="str">
        <f>_xlfn.XLOOKUP(order_details[[#This Row],[OrderID]],orders[OrderID],orders[CustomerID])</f>
        <v>HILAA</v>
      </c>
      <c r="H634" t="str">
        <f>_xlfn.XLOOKUP(order_details[[#This Row],[CustomerID]],orders[CustomerID],orders[ShipCountry])</f>
        <v>Venezuela</v>
      </c>
      <c r="I634" t="str">
        <f>_xlfn.XLOOKUP(order_details[[#This Row],[CustomerID]],orders[CustomerID],orders[ShipCity])</f>
        <v>San Cristóbal</v>
      </c>
      <c r="J634">
        <f>_xlfn.XLOOKUP(order_details[[#This Row],[ProductID]],products[ProductID],products[CategoryID])</f>
        <v>7</v>
      </c>
      <c r="K634" t="str">
        <f>_xlfn.XLOOKUP(order_details[[#This Row],[CategoryID]],categories[CategoryID],categories[CategoryName])</f>
        <v>Produce</v>
      </c>
      <c r="L634" t="str">
        <f>_xlfn.XLOOKUP(order_details[[#This Row],[OrderID]],orders[OrderID],orders[month])</f>
        <v>Apr</v>
      </c>
      <c r="M634">
        <f>_xlfn.XLOOKUP(order_details[[#This Row],[OrderID]],orders[OrderID],orders[month number])</f>
        <v>4</v>
      </c>
      <c r="N634">
        <f>_xlfn.XLOOKUP(order_details[[#This Row],[OrderID]],orders[OrderID],orders[year])</f>
        <v>1995</v>
      </c>
      <c r="P634" s="13" t="str">
        <f>_xlfn.XLOOKUP(order_details[[#This Row],[CustomerID]],orders[CustomerID],orders[ShipCity])</f>
        <v>San Cristóbal</v>
      </c>
      <c r="Q634" s="13" t="str">
        <f>_xlfn.XLOOKUP(order_details[[#This Row],[CustomerID]],orders[CustomerID],orders[ShipCountry])</f>
        <v>Venezuela</v>
      </c>
      <c r="R634" s="13">
        <f>order_details[[#This Row],[UnitPrice]]*order_details[[#This Row],[Quantity]]*(1-order_details[[#This Row],[Discount]])</f>
        <v>1060</v>
      </c>
    </row>
    <row r="635" spans="1:18" x14ac:dyDescent="0.3">
      <c r="A635">
        <v>10486</v>
      </c>
      <c r="B635">
        <v>74</v>
      </c>
      <c r="C635">
        <v>8</v>
      </c>
      <c r="D635">
        <v>16</v>
      </c>
      <c r="E635">
        <v>0</v>
      </c>
      <c r="F635">
        <f>order_details[[#This Row],[UnitPrice]]*order_details[[#This Row],[Quantity]]*(1-order_details[[#This Row],[Discount]])</f>
        <v>128</v>
      </c>
      <c r="G635" t="str">
        <f>_xlfn.XLOOKUP(order_details[[#This Row],[OrderID]],orders[OrderID],orders[CustomerID])</f>
        <v>HILAA</v>
      </c>
      <c r="H635" t="str">
        <f>_xlfn.XLOOKUP(order_details[[#This Row],[CustomerID]],orders[CustomerID],orders[ShipCountry])</f>
        <v>Venezuela</v>
      </c>
      <c r="I635" t="str">
        <f>_xlfn.XLOOKUP(order_details[[#This Row],[CustomerID]],orders[CustomerID],orders[ShipCity])</f>
        <v>San Cristóbal</v>
      </c>
      <c r="J635">
        <f>_xlfn.XLOOKUP(order_details[[#This Row],[ProductID]],products[ProductID],products[CategoryID])</f>
        <v>7</v>
      </c>
      <c r="K635" t="str">
        <f>_xlfn.XLOOKUP(order_details[[#This Row],[CategoryID]],categories[CategoryID],categories[CategoryName])</f>
        <v>Produce</v>
      </c>
      <c r="L635" t="str">
        <f>_xlfn.XLOOKUP(order_details[[#This Row],[OrderID]],orders[OrderID],orders[month])</f>
        <v>Apr</v>
      </c>
      <c r="M635">
        <f>_xlfn.XLOOKUP(order_details[[#This Row],[OrderID]],orders[OrderID],orders[month number])</f>
        <v>4</v>
      </c>
      <c r="N635">
        <f>_xlfn.XLOOKUP(order_details[[#This Row],[OrderID]],orders[OrderID],orders[year])</f>
        <v>1995</v>
      </c>
      <c r="P635" s="14" t="str">
        <f>_xlfn.XLOOKUP(order_details[[#This Row],[CustomerID]],orders[CustomerID],orders[ShipCity])</f>
        <v>San Cristóbal</v>
      </c>
      <c r="Q635" s="14" t="str">
        <f>_xlfn.XLOOKUP(order_details[[#This Row],[CustomerID]],orders[CustomerID],orders[ShipCountry])</f>
        <v>Venezuela</v>
      </c>
      <c r="R635" s="14">
        <f>order_details[[#This Row],[UnitPrice]]*order_details[[#This Row],[Quantity]]*(1-order_details[[#This Row],[Discount]])</f>
        <v>128</v>
      </c>
    </row>
    <row r="636" spans="1:18" x14ac:dyDescent="0.3">
      <c r="A636">
        <v>10487</v>
      </c>
      <c r="B636">
        <v>19</v>
      </c>
      <c r="C636">
        <v>7.3</v>
      </c>
      <c r="D636">
        <v>5</v>
      </c>
      <c r="E636">
        <v>0</v>
      </c>
      <c r="F636">
        <f>order_details[[#This Row],[UnitPrice]]*order_details[[#This Row],[Quantity]]*(1-order_details[[#This Row],[Discount]])</f>
        <v>36.5</v>
      </c>
      <c r="G636" t="str">
        <f>_xlfn.XLOOKUP(order_details[[#This Row],[OrderID]],orders[OrderID],orders[CustomerID])</f>
        <v>QUEEN</v>
      </c>
      <c r="H636" t="str">
        <f>_xlfn.XLOOKUP(order_details[[#This Row],[CustomerID]],orders[CustomerID],orders[ShipCountry])</f>
        <v>Brazil</v>
      </c>
      <c r="I636" t="str">
        <f>_xlfn.XLOOKUP(order_details[[#This Row],[CustomerID]],orders[CustomerID],orders[ShipCity])</f>
        <v>São Paulo</v>
      </c>
      <c r="J636">
        <f>_xlfn.XLOOKUP(order_details[[#This Row],[ProductID]],products[ProductID],products[CategoryID])</f>
        <v>3</v>
      </c>
      <c r="K636" t="str">
        <f>_xlfn.XLOOKUP(order_details[[#This Row],[CategoryID]],categories[CategoryID],categories[CategoryName])</f>
        <v>Confections</v>
      </c>
      <c r="L636" t="str">
        <f>_xlfn.XLOOKUP(order_details[[#This Row],[OrderID]],orders[OrderID],orders[month])</f>
        <v>Apr</v>
      </c>
      <c r="M636">
        <f>_xlfn.XLOOKUP(order_details[[#This Row],[OrderID]],orders[OrderID],orders[month number])</f>
        <v>4</v>
      </c>
      <c r="N636">
        <f>_xlfn.XLOOKUP(order_details[[#This Row],[OrderID]],orders[OrderID],orders[year])</f>
        <v>1995</v>
      </c>
      <c r="P636" s="13" t="str">
        <f>_xlfn.XLOOKUP(order_details[[#This Row],[CustomerID]],orders[CustomerID],orders[ShipCity])</f>
        <v>São Paulo</v>
      </c>
      <c r="Q636" s="13" t="str">
        <f>_xlfn.XLOOKUP(order_details[[#This Row],[CustomerID]],orders[CustomerID],orders[ShipCountry])</f>
        <v>Brazil</v>
      </c>
      <c r="R636" s="13">
        <f>order_details[[#This Row],[UnitPrice]]*order_details[[#This Row],[Quantity]]*(1-order_details[[#This Row],[Discount]])</f>
        <v>36.5</v>
      </c>
    </row>
    <row r="637" spans="1:18" x14ac:dyDescent="0.3">
      <c r="A637">
        <v>10487</v>
      </c>
      <c r="B637">
        <v>26</v>
      </c>
      <c r="C637">
        <v>24.9</v>
      </c>
      <c r="D637">
        <v>30</v>
      </c>
      <c r="E637">
        <v>0</v>
      </c>
      <c r="F637">
        <f>order_details[[#This Row],[UnitPrice]]*order_details[[#This Row],[Quantity]]*(1-order_details[[#This Row],[Discount]])</f>
        <v>747</v>
      </c>
      <c r="G637" t="str">
        <f>_xlfn.XLOOKUP(order_details[[#This Row],[OrderID]],orders[OrderID],orders[CustomerID])</f>
        <v>QUEEN</v>
      </c>
      <c r="H637" t="str">
        <f>_xlfn.XLOOKUP(order_details[[#This Row],[CustomerID]],orders[CustomerID],orders[ShipCountry])</f>
        <v>Brazil</v>
      </c>
      <c r="I637" t="str">
        <f>_xlfn.XLOOKUP(order_details[[#This Row],[CustomerID]],orders[CustomerID],orders[ShipCity])</f>
        <v>São Paulo</v>
      </c>
      <c r="J637">
        <f>_xlfn.XLOOKUP(order_details[[#This Row],[ProductID]],products[ProductID],products[CategoryID])</f>
        <v>3</v>
      </c>
      <c r="K637" t="str">
        <f>_xlfn.XLOOKUP(order_details[[#This Row],[CategoryID]],categories[CategoryID],categories[CategoryName])</f>
        <v>Confections</v>
      </c>
      <c r="L637" t="str">
        <f>_xlfn.XLOOKUP(order_details[[#This Row],[OrderID]],orders[OrderID],orders[month])</f>
        <v>Apr</v>
      </c>
      <c r="M637">
        <f>_xlfn.XLOOKUP(order_details[[#This Row],[OrderID]],orders[OrderID],orders[month number])</f>
        <v>4</v>
      </c>
      <c r="N637">
        <f>_xlfn.XLOOKUP(order_details[[#This Row],[OrderID]],orders[OrderID],orders[year])</f>
        <v>1995</v>
      </c>
      <c r="P637" s="14" t="str">
        <f>_xlfn.XLOOKUP(order_details[[#This Row],[CustomerID]],orders[CustomerID],orders[ShipCity])</f>
        <v>São Paulo</v>
      </c>
      <c r="Q637" s="14" t="str">
        <f>_xlfn.XLOOKUP(order_details[[#This Row],[CustomerID]],orders[CustomerID],orders[ShipCountry])</f>
        <v>Brazil</v>
      </c>
      <c r="R637" s="14">
        <f>order_details[[#This Row],[UnitPrice]]*order_details[[#This Row],[Quantity]]*(1-order_details[[#This Row],[Discount]])</f>
        <v>747</v>
      </c>
    </row>
    <row r="638" spans="1:18" x14ac:dyDescent="0.3">
      <c r="A638">
        <v>10487</v>
      </c>
      <c r="B638">
        <v>54</v>
      </c>
      <c r="C638">
        <v>5.9</v>
      </c>
      <c r="D638">
        <v>24</v>
      </c>
      <c r="E638">
        <v>0.25</v>
      </c>
      <c r="F638">
        <f>order_details[[#This Row],[UnitPrice]]*order_details[[#This Row],[Quantity]]*(1-order_details[[#This Row],[Discount]])</f>
        <v>106.20000000000002</v>
      </c>
      <c r="G638" t="str">
        <f>_xlfn.XLOOKUP(order_details[[#This Row],[OrderID]],orders[OrderID],orders[CustomerID])</f>
        <v>QUEEN</v>
      </c>
      <c r="H638" t="str">
        <f>_xlfn.XLOOKUP(order_details[[#This Row],[CustomerID]],orders[CustomerID],orders[ShipCountry])</f>
        <v>Brazil</v>
      </c>
      <c r="I638" t="str">
        <f>_xlfn.XLOOKUP(order_details[[#This Row],[CustomerID]],orders[CustomerID],orders[ShipCity])</f>
        <v>São Paulo</v>
      </c>
      <c r="J638">
        <f>_xlfn.XLOOKUP(order_details[[#This Row],[ProductID]],products[ProductID],products[CategoryID])</f>
        <v>6</v>
      </c>
      <c r="K638" t="str">
        <f>_xlfn.XLOOKUP(order_details[[#This Row],[CategoryID]],categories[CategoryID],categories[CategoryName])</f>
        <v>Meat/Poultry</v>
      </c>
      <c r="L638" t="str">
        <f>_xlfn.XLOOKUP(order_details[[#This Row],[OrderID]],orders[OrderID],orders[month])</f>
        <v>Apr</v>
      </c>
      <c r="M638">
        <f>_xlfn.XLOOKUP(order_details[[#This Row],[OrderID]],orders[OrderID],orders[month number])</f>
        <v>4</v>
      </c>
      <c r="N638">
        <f>_xlfn.XLOOKUP(order_details[[#This Row],[OrderID]],orders[OrderID],orders[year])</f>
        <v>1995</v>
      </c>
      <c r="P638" s="13" t="str">
        <f>_xlfn.XLOOKUP(order_details[[#This Row],[CustomerID]],orders[CustomerID],orders[ShipCity])</f>
        <v>São Paulo</v>
      </c>
      <c r="Q638" s="13" t="str">
        <f>_xlfn.XLOOKUP(order_details[[#This Row],[CustomerID]],orders[CustomerID],orders[ShipCountry])</f>
        <v>Brazil</v>
      </c>
      <c r="R638" s="13">
        <f>order_details[[#This Row],[UnitPrice]]*order_details[[#This Row],[Quantity]]*(1-order_details[[#This Row],[Discount]])</f>
        <v>106.20000000000002</v>
      </c>
    </row>
    <row r="639" spans="1:18" x14ac:dyDescent="0.3">
      <c r="A639">
        <v>10488</v>
      </c>
      <c r="B639">
        <v>59</v>
      </c>
      <c r="C639">
        <v>44</v>
      </c>
      <c r="D639">
        <v>30</v>
      </c>
      <c r="E639">
        <v>0</v>
      </c>
      <c r="F639">
        <f>order_details[[#This Row],[UnitPrice]]*order_details[[#This Row],[Quantity]]*(1-order_details[[#This Row],[Discount]])</f>
        <v>1320</v>
      </c>
      <c r="G639" t="str">
        <f>_xlfn.XLOOKUP(order_details[[#This Row],[OrderID]],orders[OrderID],orders[CustomerID])</f>
        <v>FRANK</v>
      </c>
      <c r="H639" t="str">
        <f>_xlfn.XLOOKUP(order_details[[#This Row],[CustomerID]],orders[CustomerID],orders[ShipCountry])</f>
        <v>Germany</v>
      </c>
      <c r="I639" t="str">
        <f>_xlfn.XLOOKUP(order_details[[#This Row],[CustomerID]],orders[CustomerID],orders[ShipCity])</f>
        <v>München</v>
      </c>
      <c r="J639">
        <f>_xlfn.XLOOKUP(order_details[[#This Row],[ProductID]],products[ProductID],products[CategoryID])</f>
        <v>4</v>
      </c>
      <c r="K639" t="str">
        <f>_xlfn.XLOOKUP(order_details[[#This Row],[CategoryID]],categories[CategoryID],categories[CategoryName])</f>
        <v>Dairy Products</v>
      </c>
      <c r="L639" t="str">
        <f>_xlfn.XLOOKUP(order_details[[#This Row],[OrderID]],orders[OrderID],orders[month])</f>
        <v>Apr</v>
      </c>
      <c r="M639">
        <f>_xlfn.XLOOKUP(order_details[[#This Row],[OrderID]],orders[OrderID],orders[month number])</f>
        <v>4</v>
      </c>
      <c r="N639">
        <f>_xlfn.XLOOKUP(order_details[[#This Row],[OrderID]],orders[OrderID],orders[year])</f>
        <v>1995</v>
      </c>
      <c r="P639" s="14" t="str">
        <f>_xlfn.XLOOKUP(order_details[[#This Row],[CustomerID]],orders[CustomerID],orders[ShipCity])</f>
        <v>München</v>
      </c>
      <c r="Q639" s="14" t="str">
        <f>_xlfn.XLOOKUP(order_details[[#This Row],[CustomerID]],orders[CustomerID],orders[ShipCountry])</f>
        <v>Germany</v>
      </c>
      <c r="R639" s="14">
        <f>order_details[[#This Row],[UnitPrice]]*order_details[[#This Row],[Quantity]]*(1-order_details[[#This Row],[Discount]])</f>
        <v>1320</v>
      </c>
    </row>
    <row r="640" spans="1:18" x14ac:dyDescent="0.3">
      <c r="A640">
        <v>10488</v>
      </c>
      <c r="B640">
        <v>73</v>
      </c>
      <c r="C640">
        <v>12</v>
      </c>
      <c r="D640">
        <v>20</v>
      </c>
      <c r="E640">
        <v>0.2</v>
      </c>
      <c r="F640">
        <f>order_details[[#This Row],[UnitPrice]]*order_details[[#This Row],[Quantity]]*(1-order_details[[#This Row],[Discount]])</f>
        <v>192</v>
      </c>
      <c r="G640" t="str">
        <f>_xlfn.XLOOKUP(order_details[[#This Row],[OrderID]],orders[OrderID],orders[CustomerID])</f>
        <v>FRANK</v>
      </c>
      <c r="H640" t="str">
        <f>_xlfn.XLOOKUP(order_details[[#This Row],[CustomerID]],orders[CustomerID],orders[ShipCountry])</f>
        <v>Germany</v>
      </c>
      <c r="I640" t="str">
        <f>_xlfn.XLOOKUP(order_details[[#This Row],[CustomerID]],orders[CustomerID],orders[ShipCity])</f>
        <v>München</v>
      </c>
      <c r="J640">
        <f>_xlfn.XLOOKUP(order_details[[#This Row],[ProductID]],products[ProductID],products[CategoryID])</f>
        <v>8</v>
      </c>
      <c r="K640" t="str">
        <f>_xlfn.XLOOKUP(order_details[[#This Row],[CategoryID]],categories[CategoryID],categories[CategoryName])</f>
        <v>Seafood</v>
      </c>
      <c r="L640" t="str">
        <f>_xlfn.XLOOKUP(order_details[[#This Row],[OrderID]],orders[OrderID],orders[month])</f>
        <v>Apr</v>
      </c>
      <c r="M640">
        <f>_xlfn.XLOOKUP(order_details[[#This Row],[OrderID]],orders[OrderID],orders[month number])</f>
        <v>4</v>
      </c>
      <c r="N640">
        <f>_xlfn.XLOOKUP(order_details[[#This Row],[OrderID]],orders[OrderID],orders[year])</f>
        <v>1995</v>
      </c>
      <c r="P640" s="13" t="str">
        <f>_xlfn.XLOOKUP(order_details[[#This Row],[CustomerID]],orders[CustomerID],orders[ShipCity])</f>
        <v>München</v>
      </c>
      <c r="Q640" s="13" t="str">
        <f>_xlfn.XLOOKUP(order_details[[#This Row],[CustomerID]],orders[CustomerID],orders[ShipCountry])</f>
        <v>Germany</v>
      </c>
      <c r="R640" s="13">
        <f>order_details[[#This Row],[UnitPrice]]*order_details[[#This Row],[Quantity]]*(1-order_details[[#This Row],[Discount]])</f>
        <v>192</v>
      </c>
    </row>
    <row r="641" spans="1:18" x14ac:dyDescent="0.3">
      <c r="A641">
        <v>10489</v>
      </c>
      <c r="B641">
        <v>11</v>
      </c>
      <c r="C641">
        <v>16.8</v>
      </c>
      <c r="D641">
        <v>15</v>
      </c>
      <c r="E641">
        <v>0.25</v>
      </c>
      <c r="F641">
        <f>order_details[[#This Row],[UnitPrice]]*order_details[[#This Row],[Quantity]]*(1-order_details[[#This Row],[Discount]])</f>
        <v>189</v>
      </c>
      <c r="G641" t="str">
        <f>_xlfn.XLOOKUP(order_details[[#This Row],[OrderID]],orders[OrderID],orders[CustomerID])</f>
        <v>PICCO</v>
      </c>
      <c r="H641" t="str">
        <f>_xlfn.XLOOKUP(order_details[[#This Row],[CustomerID]],orders[CustomerID],orders[ShipCountry])</f>
        <v>Austria</v>
      </c>
      <c r="I641" t="str">
        <f>_xlfn.XLOOKUP(order_details[[#This Row],[CustomerID]],orders[CustomerID],orders[ShipCity])</f>
        <v>Salzburg</v>
      </c>
      <c r="J641">
        <f>_xlfn.XLOOKUP(order_details[[#This Row],[ProductID]],products[ProductID],products[CategoryID])</f>
        <v>4</v>
      </c>
      <c r="K641" t="str">
        <f>_xlfn.XLOOKUP(order_details[[#This Row],[CategoryID]],categories[CategoryID],categories[CategoryName])</f>
        <v>Dairy Products</v>
      </c>
      <c r="L641" t="str">
        <f>_xlfn.XLOOKUP(order_details[[#This Row],[OrderID]],orders[OrderID],orders[month])</f>
        <v>Apr</v>
      </c>
      <c r="M641">
        <f>_xlfn.XLOOKUP(order_details[[#This Row],[OrderID]],orders[OrderID],orders[month number])</f>
        <v>4</v>
      </c>
      <c r="N641">
        <f>_xlfn.XLOOKUP(order_details[[#This Row],[OrderID]],orders[OrderID],orders[year])</f>
        <v>1995</v>
      </c>
      <c r="P641" s="14" t="str">
        <f>_xlfn.XLOOKUP(order_details[[#This Row],[CustomerID]],orders[CustomerID],orders[ShipCity])</f>
        <v>Salzburg</v>
      </c>
      <c r="Q641" s="14" t="str">
        <f>_xlfn.XLOOKUP(order_details[[#This Row],[CustomerID]],orders[CustomerID],orders[ShipCountry])</f>
        <v>Austria</v>
      </c>
      <c r="R641" s="14">
        <f>order_details[[#This Row],[UnitPrice]]*order_details[[#This Row],[Quantity]]*(1-order_details[[#This Row],[Discount]])</f>
        <v>189</v>
      </c>
    </row>
    <row r="642" spans="1:18" x14ac:dyDescent="0.3">
      <c r="A642">
        <v>10489</v>
      </c>
      <c r="B642">
        <v>16</v>
      </c>
      <c r="C642">
        <v>13.9</v>
      </c>
      <c r="D642">
        <v>18</v>
      </c>
      <c r="E642">
        <v>0</v>
      </c>
      <c r="F642">
        <f>order_details[[#This Row],[UnitPrice]]*order_details[[#This Row],[Quantity]]*(1-order_details[[#This Row],[Discount]])</f>
        <v>250.20000000000002</v>
      </c>
      <c r="G642" t="str">
        <f>_xlfn.XLOOKUP(order_details[[#This Row],[OrderID]],orders[OrderID],orders[CustomerID])</f>
        <v>PICCO</v>
      </c>
      <c r="H642" t="str">
        <f>_xlfn.XLOOKUP(order_details[[#This Row],[CustomerID]],orders[CustomerID],orders[ShipCountry])</f>
        <v>Austria</v>
      </c>
      <c r="I642" t="str">
        <f>_xlfn.XLOOKUP(order_details[[#This Row],[CustomerID]],orders[CustomerID],orders[ShipCity])</f>
        <v>Salzburg</v>
      </c>
      <c r="J642">
        <f>_xlfn.XLOOKUP(order_details[[#This Row],[ProductID]],products[ProductID],products[CategoryID])</f>
        <v>3</v>
      </c>
      <c r="K642" t="str">
        <f>_xlfn.XLOOKUP(order_details[[#This Row],[CategoryID]],categories[CategoryID],categories[CategoryName])</f>
        <v>Confections</v>
      </c>
      <c r="L642" t="str">
        <f>_xlfn.XLOOKUP(order_details[[#This Row],[OrderID]],orders[OrderID],orders[month])</f>
        <v>Apr</v>
      </c>
      <c r="M642">
        <f>_xlfn.XLOOKUP(order_details[[#This Row],[OrderID]],orders[OrderID],orders[month number])</f>
        <v>4</v>
      </c>
      <c r="N642">
        <f>_xlfn.XLOOKUP(order_details[[#This Row],[OrderID]],orders[OrderID],orders[year])</f>
        <v>1995</v>
      </c>
      <c r="P642" s="13" t="str">
        <f>_xlfn.XLOOKUP(order_details[[#This Row],[CustomerID]],orders[CustomerID],orders[ShipCity])</f>
        <v>Salzburg</v>
      </c>
      <c r="Q642" s="13" t="str">
        <f>_xlfn.XLOOKUP(order_details[[#This Row],[CustomerID]],orders[CustomerID],orders[ShipCountry])</f>
        <v>Austria</v>
      </c>
      <c r="R642" s="13">
        <f>order_details[[#This Row],[UnitPrice]]*order_details[[#This Row],[Quantity]]*(1-order_details[[#This Row],[Discount]])</f>
        <v>250.20000000000002</v>
      </c>
    </row>
    <row r="643" spans="1:18" x14ac:dyDescent="0.3">
      <c r="A643">
        <v>10490</v>
      </c>
      <c r="B643">
        <v>59</v>
      </c>
      <c r="C643">
        <v>44</v>
      </c>
      <c r="D643">
        <v>60</v>
      </c>
      <c r="E643">
        <v>0</v>
      </c>
      <c r="F643">
        <f>order_details[[#This Row],[UnitPrice]]*order_details[[#This Row],[Quantity]]*(1-order_details[[#This Row],[Discount]])</f>
        <v>2640</v>
      </c>
      <c r="G643" t="str">
        <f>_xlfn.XLOOKUP(order_details[[#This Row],[OrderID]],orders[OrderID],orders[CustomerID])</f>
        <v>HILAA</v>
      </c>
      <c r="H643" t="str">
        <f>_xlfn.XLOOKUP(order_details[[#This Row],[CustomerID]],orders[CustomerID],orders[ShipCountry])</f>
        <v>Venezuela</v>
      </c>
      <c r="I643" t="str">
        <f>_xlfn.XLOOKUP(order_details[[#This Row],[CustomerID]],orders[CustomerID],orders[ShipCity])</f>
        <v>San Cristóbal</v>
      </c>
      <c r="J643">
        <f>_xlfn.XLOOKUP(order_details[[#This Row],[ProductID]],products[ProductID],products[CategoryID])</f>
        <v>4</v>
      </c>
      <c r="K643" t="str">
        <f>_xlfn.XLOOKUP(order_details[[#This Row],[CategoryID]],categories[CategoryID],categories[CategoryName])</f>
        <v>Dairy Products</v>
      </c>
      <c r="L643" t="str">
        <f>_xlfn.XLOOKUP(order_details[[#This Row],[OrderID]],orders[OrderID],orders[month])</f>
        <v>May</v>
      </c>
      <c r="M643">
        <f>_xlfn.XLOOKUP(order_details[[#This Row],[OrderID]],orders[OrderID],orders[month number])</f>
        <v>5</v>
      </c>
      <c r="N643">
        <f>_xlfn.XLOOKUP(order_details[[#This Row],[OrderID]],orders[OrderID],orders[year])</f>
        <v>1995</v>
      </c>
      <c r="P643" s="14" t="str">
        <f>_xlfn.XLOOKUP(order_details[[#This Row],[CustomerID]],orders[CustomerID],orders[ShipCity])</f>
        <v>San Cristóbal</v>
      </c>
      <c r="Q643" s="14" t="str">
        <f>_xlfn.XLOOKUP(order_details[[#This Row],[CustomerID]],orders[CustomerID],orders[ShipCountry])</f>
        <v>Venezuela</v>
      </c>
      <c r="R643" s="14">
        <f>order_details[[#This Row],[UnitPrice]]*order_details[[#This Row],[Quantity]]*(1-order_details[[#This Row],[Discount]])</f>
        <v>2640</v>
      </c>
    </row>
    <row r="644" spans="1:18" x14ac:dyDescent="0.3">
      <c r="A644">
        <v>10490</v>
      </c>
      <c r="B644">
        <v>68</v>
      </c>
      <c r="C644">
        <v>10</v>
      </c>
      <c r="D644">
        <v>30</v>
      </c>
      <c r="E644">
        <v>0</v>
      </c>
      <c r="F644">
        <f>order_details[[#This Row],[UnitPrice]]*order_details[[#This Row],[Quantity]]*(1-order_details[[#This Row],[Discount]])</f>
        <v>300</v>
      </c>
      <c r="G644" t="str">
        <f>_xlfn.XLOOKUP(order_details[[#This Row],[OrderID]],orders[OrderID],orders[CustomerID])</f>
        <v>HILAA</v>
      </c>
      <c r="H644" t="str">
        <f>_xlfn.XLOOKUP(order_details[[#This Row],[CustomerID]],orders[CustomerID],orders[ShipCountry])</f>
        <v>Venezuela</v>
      </c>
      <c r="I644" t="str">
        <f>_xlfn.XLOOKUP(order_details[[#This Row],[CustomerID]],orders[CustomerID],orders[ShipCity])</f>
        <v>San Cristóbal</v>
      </c>
      <c r="J644">
        <f>_xlfn.XLOOKUP(order_details[[#This Row],[ProductID]],products[ProductID],products[CategoryID])</f>
        <v>3</v>
      </c>
      <c r="K644" t="str">
        <f>_xlfn.XLOOKUP(order_details[[#This Row],[CategoryID]],categories[CategoryID],categories[CategoryName])</f>
        <v>Confections</v>
      </c>
      <c r="L644" t="str">
        <f>_xlfn.XLOOKUP(order_details[[#This Row],[OrderID]],orders[OrderID],orders[month])</f>
        <v>May</v>
      </c>
      <c r="M644">
        <f>_xlfn.XLOOKUP(order_details[[#This Row],[OrderID]],orders[OrderID],orders[month number])</f>
        <v>5</v>
      </c>
      <c r="N644">
        <f>_xlfn.XLOOKUP(order_details[[#This Row],[OrderID]],orders[OrderID],orders[year])</f>
        <v>1995</v>
      </c>
      <c r="P644" s="13" t="str">
        <f>_xlfn.XLOOKUP(order_details[[#This Row],[CustomerID]],orders[CustomerID],orders[ShipCity])</f>
        <v>San Cristóbal</v>
      </c>
      <c r="Q644" s="13" t="str">
        <f>_xlfn.XLOOKUP(order_details[[#This Row],[CustomerID]],orders[CustomerID],orders[ShipCountry])</f>
        <v>Venezuela</v>
      </c>
      <c r="R644" s="13">
        <f>order_details[[#This Row],[UnitPrice]]*order_details[[#This Row],[Quantity]]*(1-order_details[[#This Row],[Discount]])</f>
        <v>300</v>
      </c>
    </row>
    <row r="645" spans="1:18" x14ac:dyDescent="0.3">
      <c r="A645">
        <v>10490</v>
      </c>
      <c r="B645">
        <v>75</v>
      </c>
      <c r="C645">
        <v>6.2</v>
      </c>
      <c r="D645">
        <v>36</v>
      </c>
      <c r="E645">
        <v>0</v>
      </c>
      <c r="F645">
        <f>order_details[[#This Row],[UnitPrice]]*order_details[[#This Row],[Quantity]]*(1-order_details[[#This Row],[Discount]])</f>
        <v>223.20000000000002</v>
      </c>
      <c r="G645" t="str">
        <f>_xlfn.XLOOKUP(order_details[[#This Row],[OrderID]],orders[OrderID],orders[CustomerID])</f>
        <v>HILAA</v>
      </c>
      <c r="H645" t="str">
        <f>_xlfn.XLOOKUP(order_details[[#This Row],[CustomerID]],orders[CustomerID],orders[ShipCountry])</f>
        <v>Venezuela</v>
      </c>
      <c r="I645" t="str">
        <f>_xlfn.XLOOKUP(order_details[[#This Row],[CustomerID]],orders[CustomerID],orders[ShipCity])</f>
        <v>San Cristóbal</v>
      </c>
      <c r="J645">
        <f>_xlfn.XLOOKUP(order_details[[#This Row],[ProductID]],products[ProductID],products[CategoryID])</f>
        <v>1</v>
      </c>
      <c r="K645" t="str">
        <f>_xlfn.XLOOKUP(order_details[[#This Row],[CategoryID]],categories[CategoryID],categories[CategoryName])</f>
        <v>Beverages</v>
      </c>
      <c r="L645" t="str">
        <f>_xlfn.XLOOKUP(order_details[[#This Row],[OrderID]],orders[OrderID],orders[month])</f>
        <v>May</v>
      </c>
      <c r="M645">
        <f>_xlfn.XLOOKUP(order_details[[#This Row],[OrderID]],orders[OrderID],orders[month number])</f>
        <v>5</v>
      </c>
      <c r="N645">
        <f>_xlfn.XLOOKUP(order_details[[#This Row],[OrderID]],orders[OrderID],orders[year])</f>
        <v>1995</v>
      </c>
      <c r="P645" s="14" t="str">
        <f>_xlfn.XLOOKUP(order_details[[#This Row],[CustomerID]],orders[CustomerID],orders[ShipCity])</f>
        <v>San Cristóbal</v>
      </c>
      <c r="Q645" s="14" t="str">
        <f>_xlfn.XLOOKUP(order_details[[#This Row],[CustomerID]],orders[CustomerID],orders[ShipCountry])</f>
        <v>Venezuela</v>
      </c>
      <c r="R645" s="14">
        <f>order_details[[#This Row],[UnitPrice]]*order_details[[#This Row],[Quantity]]*(1-order_details[[#This Row],[Discount]])</f>
        <v>223.20000000000002</v>
      </c>
    </row>
    <row r="646" spans="1:18" x14ac:dyDescent="0.3">
      <c r="A646">
        <v>10491</v>
      </c>
      <c r="B646">
        <v>44</v>
      </c>
      <c r="C646">
        <v>15.5</v>
      </c>
      <c r="D646">
        <v>15</v>
      </c>
      <c r="E646">
        <v>0.15</v>
      </c>
      <c r="F646">
        <f>order_details[[#This Row],[UnitPrice]]*order_details[[#This Row],[Quantity]]*(1-order_details[[#This Row],[Discount]])</f>
        <v>197.625</v>
      </c>
      <c r="G646" t="str">
        <f>_xlfn.XLOOKUP(order_details[[#This Row],[OrderID]],orders[OrderID],orders[CustomerID])</f>
        <v>FURIB</v>
      </c>
      <c r="H646" t="str">
        <f>_xlfn.XLOOKUP(order_details[[#This Row],[CustomerID]],orders[CustomerID],orders[ShipCountry])</f>
        <v>Portugal</v>
      </c>
      <c r="I646" t="str">
        <f>_xlfn.XLOOKUP(order_details[[#This Row],[CustomerID]],orders[CustomerID],orders[ShipCity])</f>
        <v>Lisboa</v>
      </c>
      <c r="J646">
        <f>_xlfn.XLOOKUP(order_details[[#This Row],[ProductID]],products[ProductID],products[CategoryID])</f>
        <v>2</v>
      </c>
      <c r="K646" t="str">
        <f>_xlfn.XLOOKUP(order_details[[#This Row],[CategoryID]],categories[CategoryID],categories[CategoryName])</f>
        <v>Condiments</v>
      </c>
      <c r="L646" t="str">
        <f>_xlfn.XLOOKUP(order_details[[#This Row],[OrderID]],orders[OrderID],orders[month])</f>
        <v>May</v>
      </c>
      <c r="M646">
        <f>_xlfn.XLOOKUP(order_details[[#This Row],[OrderID]],orders[OrderID],orders[month number])</f>
        <v>5</v>
      </c>
      <c r="N646">
        <f>_xlfn.XLOOKUP(order_details[[#This Row],[OrderID]],orders[OrderID],orders[year])</f>
        <v>1995</v>
      </c>
      <c r="P646" s="13" t="str">
        <f>_xlfn.XLOOKUP(order_details[[#This Row],[CustomerID]],orders[CustomerID],orders[ShipCity])</f>
        <v>Lisboa</v>
      </c>
      <c r="Q646" s="13" t="str">
        <f>_xlfn.XLOOKUP(order_details[[#This Row],[CustomerID]],orders[CustomerID],orders[ShipCountry])</f>
        <v>Portugal</v>
      </c>
      <c r="R646" s="13">
        <f>order_details[[#This Row],[UnitPrice]]*order_details[[#This Row],[Quantity]]*(1-order_details[[#This Row],[Discount]])</f>
        <v>197.625</v>
      </c>
    </row>
    <row r="647" spans="1:18" x14ac:dyDescent="0.3">
      <c r="A647">
        <v>10491</v>
      </c>
      <c r="B647">
        <v>77</v>
      </c>
      <c r="C647">
        <v>10.4</v>
      </c>
      <c r="D647">
        <v>7</v>
      </c>
      <c r="E647">
        <v>0.15</v>
      </c>
      <c r="F647">
        <f>order_details[[#This Row],[UnitPrice]]*order_details[[#This Row],[Quantity]]*(1-order_details[[#This Row],[Discount]])</f>
        <v>61.879999999999995</v>
      </c>
      <c r="G647" t="str">
        <f>_xlfn.XLOOKUP(order_details[[#This Row],[OrderID]],orders[OrderID],orders[CustomerID])</f>
        <v>FURIB</v>
      </c>
      <c r="H647" t="str">
        <f>_xlfn.XLOOKUP(order_details[[#This Row],[CustomerID]],orders[CustomerID],orders[ShipCountry])</f>
        <v>Portugal</v>
      </c>
      <c r="I647" t="str">
        <f>_xlfn.XLOOKUP(order_details[[#This Row],[CustomerID]],orders[CustomerID],orders[ShipCity])</f>
        <v>Lisboa</v>
      </c>
      <c r="J647">
        <f>_xlfn.XLOOKUP(order_details[[#This Row],[ProductID]],products[ProductID],products[CategoryID])</f>
        <v>2</v>
      </c>
      <c r="K647" t="str">
        <f>_xlfn.XLOOKUP(order_details[[#This Row],[CategoryID]],categories[CategoryID],categories[CategoryName])</f>
        <v>Condiments</v>
      </c>
      <c r="L647" t="str">
        <f>_xlfn.XLOOKUP(order_details[[#This Row],[OrderID]],orders[OrderID],orders[month])</f>
        <v>May</v>
      </c>
      <c r="M647">
        <f>_xlfn.XLOOKUP(order_details[[#This Row],[OrderID]],orders[OrderID],orders[month number])</f>
        <v>5</v>
      </c>
      <c r="N647">
        <f>_xlfn.XLOOKUP(order_details[[#This Row],[OrderID]],orders[OrderID],orders[year])</f>
        <v>1995</v>
      </c>
      <c r="P647" s="14" t="str">
        <f>_xlfn.XLOOKUP(order_details[[#This Row],[CustomerID]],orders[CustomerID],orders[ShipCity])</f>
        <v>Lisboa</v>
      </c>
      <c r="Q647" s="14" t="str">
        <f>_xlfn.XLOOKUP(order_details[[#This Row],[CustomerID]],orders[CustomerID],orders[ShipCountry])</f>
        <v>Portugal</v>
      </c>
      <c r="R647" s="14">
        <f>order_details[[#This Row],[UnitPrice]]*order_details[[#This Row],[Quantity]]*(1-order_details[[#This Row],[Discount]])</f>
        <v>61.879999999999995</v>
      </c>
    </row>
    <row r="648" spans="1:18" x14ac:dyDescent="0.3">
      <c r="A648">
        <v>10492</v>
      </c>
      <c r="B648">
        <v>25</v>
      </c>
      <c r="C648">
        <v>11.2</v>
      </c>
      <c r="D648">
        <v>60</v>
      </c>
      <c r="E648">
        <v>0.05</v>
      </c>
      <c r="F648">
        <f>order_details[[#This Row],[UnitPrice]]*order_details[[#This Row],[Quantity]]*(1-order_details[[#This Row],[Discount]])</f>
        <v>638.4</v>
      </c>
      <c r="G648" t="str">
        <f>_xlfn.XLOOKUP(order_details[[#This Row],[OrderID]],orders[OrderID],orders[CustomerID])</f>
        <v>BOTTM</v>
      </c>
      <c r="H648" t="str">
        <f>_xlfn.XLOOKUP(order_details[[#This Row],[CustomerID]],orders[CustomerID],orders[ShipCountry])</f>
        <v>Canada</v>
      </c>
      <c r="I648" t="str">
        <f>_xlfn.XLOOKUP(order_details[[#This Row],[CustomerID]],orders[CustomerID],orders[ShipCity])</f>
        <v>Tsawassen</v>
      </c>
      <c r="J648">
        <f>_xlfn.XLOOKUP(order_details[[#This Row],[ProductID]],products[ProductID],products[CategoryID])</f>
        <v>3</v>
      </c>
      <c r="K648" t="str">
        <f>_xlfn.XLOOKUP(order_details[[#This Row],[CategoryID]],categories[CategoryID],categories[CategoryName])</f>
        <v>Confections</v>
      </c>
      <c r="L648" t="str">
        <f>_xlfn.XLOOKUP(order_details[[#This Row],[OrderID]],orders[OrderID],orders[month])</f>
        <v>May</v>
      </c>
      <c r="M648">
        <f>_xlfn.XLOOKUP(order_details[[#This Row],[OrderID]],orders[OrderID],orders[month number])</f>
        <v>5</v>
      </c>
      <c r="N648">
        <f>_xlfn.XLOOKUP(order_details[[#This Row],[OrderID]],orders[OrderID],orders[year])</f>
        <v>1995</v>
      </c>
      <c r="P648" s="13" t="str">
        <f>_xlfn.XLOOKUP(order_details[[#This Row],[CustomerID]],orders[CustomerID],orders[ShipCity])</f>
        <v>Tsawassen</v>
      </c>
      <c r="Q648" s="13" t="str">
        <f>_xlfn.XLOOKUP(order_details[[#This Row],[CustomerID]],orders[CustomerID],orders[ShipCountry])</f>
        <v>Canada</v>
      </c>
      <c r="R648" s="13">
        <f>order_details[[#This Row],[UnitPrice]]*order_details[[#This Row],[Quantity]]*(1-order_details[[#This Row],[Discount]])</f>
        <v>638.4</v>
      </c>
    </row>
    <row r="649" spans="1:18" x14ac:dyDescent="0.3">
      <c r="A649">
        <v>10492</v>
      </c>
      <c r="B649">
        <v>42</v>
      </c>
      <c r="C649">
        <v>11.2</v>
      </c>
      <c r="D649">
        <v>20</v>
      </c>
      <c r="E649">
        <v>0.05</v>
      </c>
      <c r="F649">
        <f>order_details[[#This Row],[UnitPrice]]*order_details[[#This Row],[Quantity]]*(1-order_details[[#This Row],[Discount]])</f>
        <v>212.79999999999998</v>
      </c>
      <c r="G649" t="str">
        <f>_xlfn.XLOOKUP(order_details[[#This Row],[OrderID]],orders[OrderID],orders[CustomerID])</f>
        <v>BOTTM</v>
      </c>
      <c r="H649" t="str">
        <f>_xlfn.XLOOKUP(order_details[[#This Row],[CustomerID]],orders[CustomerID],orders[ShipCountry])</f>
        <v>Canada</v>
      </c>
      <c r="I649" t="str">
        <f>_xlfn.XLOOKUP(order_details[[#This Row],[CustomerID]],orders[CustomerID],orders[ShipCity])</f>
        <v>Tsawassen</v>
      </c>
      <c r="J649">
        <f>_xlfn.XLOOKUP(order_details[[#This Row],[ProductID]],products[ProductID],products[CategoryID])</f>
        <v>5</v>
      </c>
      <c r="K649" t="str">
        <f>_xlfn.XLOOKUP(order_details[[#This Row],[CategoryID]],categories[CategoryID],categories[CategoryName])</f>
        <v>Grains/Cereals</v>
      </c>
      <c r="L649" t="str">
        <f>_xlfn.XLOOKUP(order_details[[#This Row],[OrderID]],orders[OrderID],orders[month])</f>
        <v>May</v>
      </c>
      <c r="M649">
        <f>_xlfn.XLOOKUP(order_details[[#This Row],[OrderID]],orders[OrderID],orders[month number])</f>
        <v>5</v>
      </c>
      <c r="N649">
        <f>_xlfn.XLOOKUP(order_details[[#This Row],[OrderID]],orders[OrderID],orders[year])</f>
        <v>1995</v>
      </c>
      <c r="P649" s="14" t="str">
        <f>_xlfn.XLOOKUP(order_details[[#This Row],[CustomerID]],orders[CustomerID],orders[ShipCity])</f>
        <v>Tsawassen</v>
      </c>
      <c r="Q649" s="14" t="str">
        <f>_xlfn.XLOOKUP(order_details[[#This Row],[CustomerID]],orders[CustomerID],orders[ShipCountry])</f>
        <v>Canada</v>
      </c>
      <c r="R649" s="14">
        <f>order_details[[#This Row],[UnitPrice]]*order_details[[#This Row],[Quantity]]*(1-order_details[[#This Row],[Discount]])</f>
        <v>212.79999999999998</v>
      </c>
    </row>
    <row r="650" spans="1:18" x14ac:dyDescent="0.3">
      <c r="A650">
        <v>10493</v>
      </c>
      <c r="B650">
        <v>65</v>
      </c>
      <c r="C650">
        <v>16.8</v>
      </c>
      <c r="D650">
        <v>15</v>
      </c>
      <c r="E650">
        <v>0.1</v>
      </c>
      <c r="F650">
        <f>order_details[[#This Row],[UnitPrice]]*order_details[[#This Row],[Quantity]]*(1-order_details[[#This Row],[Discount]])</f>
        <v>226.8</v>
      </c>
      <c r="G650" t="str">
        <f>_xlfn.XLOOKUP(order_details[[#This Row],[OrderID]],orders[OrderID],orders[CustomerID])</f>
        <v>LAMAI</v>
      </c>
      <c r="H650" t="str">
        <f>_xlfn.XLOOKUP(order_details[[#This Row],[CustomerID]],orders[CustomerID],orders[ShipCountry])</f>
        <v>France</v>
      </c>
      <c r="I650" t="str">
        <f>_xlfn.XLOOKUP(order_details[[#This Row],[CustomerID]],orders[CustomerID],orders[ShipCity])</f>
        <v>Toulouse</v>
      </c>
      <c r="J650">
        <f>_xlfn.XLOOKUP(order_details[[#This Row],[ProductID]],products[ProductID],products[CategoryID])</f>
        <v>2</v>
      </c>
      <c r="K650" t="str">
        <f>_xlfn.XLOOKUP(order_details[[#This Row],[CategoryID]],categories[CategoryID],categories[CategoryName])</f>
        <v>Condiments</v>
      </c>
      <c r="L650" t="str">
        <f>_xlfn.XLOOKUP(order_details[[#This Row],[OrderID]],orders[OrderID],orders[month])</f>
        <v>May</v>
      </c>
      <c r="M650">
        <f>_xlfn.XLOOKUP(order_details[[#This Row],[OrderID]],orders[OrderID],orders[month number])</f>
        <v>5</v>
      </c>
      <c r="N650">
        <f>_xlfn.XLOOKUP(order_details[[#This Row],[OrderID]],orders[OrderID],orders[year])</f>
        <v>1995</v>
      </c>
      <c r="P650" s="13" t="str">
        <f>_xlfn.XLOOKUP(order_details[[#This Row],[CustomerID]],orders[CustomerID],orders[ShipCity])</f>
        <v>Toulouse</v>
      </c>
      <c r="Q650" s="13" t="str">
        <f>_xlfn.XLOOKUP(order_details[[#This Row],[CustomerID]],orders[CustomerID],orders[ShipCountry])</f>
        <v>France</v>
      </c>
      <c r="R650" s="13">
        <f>order_details[[#This Row],[UnitPrice]]*order_details[[#This Row],[Quantity]]*(1-order_details[[#This Row],[Discount]])</f>
        <v>226.8</v>
      </c>
    </row>
    <row r="651" spans="1:18" x14ac:dyDescent="0.3">
      <c r="A651">
        <v>10493</v>
      </c>
      <c r="B651">
        <v>66</v>
      </c>
      <c r="C651">
        <v>13.6</v>
      </c>
      <c r="D651">
        <v>10</v>
      </c>
      <c r="E651">
        <v>0.1</v>
      </c>
      <c r="F651">
        <f>order_details[[#This Row],[UnitPrice]]*order_details[[#This Row],[Quantity]]*(1-order_details[[#This Row],[Discount]])</f>
        <v>122.4</v>
      </c>
      <c r="G651" t="str">
        <f>_xlfn.XLOOKUP(order_details[[#This Row],[OrderID]],orders[OrderID],orders[CustomerID])</f>
        <v>LAMAI</v>
      </c>
      <c r="H651" t="str">
        <f>_xlfn.XLOOKUP(order_details[[#This Row],[CustomerID]],orders[CustomerID],orders[ShipCountry])</f>
        <v>France</v>
      </c>
      <c r="I651" t="str">
        <f>_xlfn.XLOOKUP(order_details[[#This Row],[CustomerID]],orders[CustomerID],orders[ShipCity])</f>
        <v>Toulouse</v>
      </c>
      <c r="J651">
        <f>_xlfn.XLOOKUP(order_details[[#This Row],[ProductID]],products[ProductID],products[CategoryID])</f>
        <v>2</v>
      </c>
      <c r="K651" t="str">
        <f>_xlfn.XLOOKUP(order_details[[#This Row],[CategoryID]],categories[CategoryID],categories[CategoryName])</f>
        <v>Condiments</v>
      </c>
      <c r="L651" t="str">
        <f>_xlfn.XLOOKUP(order_details[[#This Row],[OrderID]],orders[OrderID],orders[month])</f>
        <v>May</v>
      </c>
      <c r="M651">
        <f>_xlfn.XLOOKUP(order_details[[#This Row],[OrderID]],orders[OrderID],orders[month number])</f>
        <v>5</v>
      </c>
      <c r="N651">
        <f>_xlfn.XLOOKUP(order_details[[#This Row],[OrderID]],orders[OrderID],orders[year])</f>
        <v>1995</v>
      </c>
      <c r="P651" s="14" t="str">
        <f>_xlfn.XLOOKUP(order_details[[#This Row],[CustomerID]],orders[CustomerID],orders[ShipCity])</f>
        <v>Toulouse</v>
      </c>
      <c r="Q651" s="14" t="str">
        <f>_xlfn.XLOOKUP(order_details[[#This Row],[CustomerID]],orders[CustomerID],orders[ShipCountry])</f>
        <v>France</v>
      </c>
      <c r="R651" s="14">
        <f>order_details[[#This Row],[UnitPrice]]*order_details[[#This Row],[Quantity]]*(1-order_details[[#This Row],[Discount]])</f>
        <v>122.4</v>
      </c>
    </row>
    <row r="652" spans="1:18" x14ac:dyDescent="0.3">
      <c r="A652">
        <v>10493</v>
      </c>
      <c r="B652">
        <v>69</v>
      </c>
      <c r="C652">
        <v>28.8</v>
      </c>
      <c r="D652">
        <v>10</v>
      </c>
      <c r="E652">
        <v>0.1</v>
      </c>
      <c r="F652">
        <f>order_details[[#This Row],[UnitPrice]]*order_details[[#This Row],[Quantity]]*(1-order_details[[#This Row],[Discount]])</f>
        <v>259.2</v>
      </c>
      <c r="G652" t="str">
        <f>_xlfn.XLOOKUP(order_details[[#This Row],[OrderID]],orders[OrderID],orders[CustomerID])</f>
        <v>LAMAI</v>
      </c>
      <c r="H652" t="str">
        <f>_xlfn.XLOOKUP(order_details[[#This Row],[CustomerID]],orders[CustomerID],orders[ShipCountry])</f>
        <v>France</v>
      </c>
      <c r="I652" t="str">
        <f>_xlfn.XLOOKUP(order_details[[#This Row],[CustomerID]],orders[CustomerID],orders[ShipCity])</f>
        <v>Toulouse</v>
      </c>
      <c r="J652">
        <f>_xlfn.XLOOKUP(order_details[[#This Row],[ProductID]],products[ProductID],products[CategoryID])</f>
        <v>4</v>
      </c>
      <c r="K652" t="str">
        <f>_xlfn.XLOOKUP(order_details[[#This Row],[CategoryID]],categories[CategoryID],categories[CategoryName])</f>
        <v>Dairy Products</v>
      </c>
      <c r="L652" t="str">
        <f>_xlfn.XLOOKUP(order_details[[#This Row],[OrderID]],orders[OrderID],orders[month])</f>
        <v>May</v>
      </c>
      <c r="M652">
        <f>_xlfn.XLOOKUP(order_details[[#This Row],[OrderID]],orders[OrderID],orders[month number])</f>
        <v>5</v>
      </c>
      <c r="N652">
        <f>_xlfn.XLOOKUP(order_details[[#This Row],[OrderID]],orders[OrderID],orders[year])</f>
        <v>1995</v>
      </c>
      <c r="P652" s="13" t="str">
        <f>_xlfn.XLOOKUP(order_details[[#This Row],[CustomerID]],orders[CustomerID],orders[ShipCity])</f>
        <v>Toulouse</v>
      </c>
      <c r="Q652" s="13" t="str">
        <f>_xlfn.XLOOKUP(order_details[[#This Row],[CustomerID]],orders[CustomerID],orders[ShipCountry])</f>
        <v>France</v>
      </c>
      <c r="R652" s="13">
        <f>order_details[[#This Row],[UnitPrice]]*order_details[[#This Row],[Quantity]]*(1-order_details[[#This Row],[Discount]])</f>
        <v>259.2</v>
      </c>
    </row>
    <row r="653" spans="1:18" x14ac:dyDescent="0.3">
      <c r="A653">
        <v>10494</v>
      </c>
      <c r="B653">
        <v>56</v>
      </c>
      <c r="C653">
        <v>30.4</v>
      </c>
      <c r="D653">
        <v>30</v>
      </c>
      <c r="E653">
        <v>0</v>
      </c>
      <c r="F653">
        <f>order_details[[#This Row],[UnitPrice]]*order_details[[#This Row],[Quantity]]*(1-order_details[[#This Row],[Discount]])</f>
        <v>912</v>
      </c>
      <c r="G653" t="str">
        <f>_xlfn.XLOOKUP(order_details[[#This Row],[OrderID]],orders[OrderID],orders[CustomerID])</f>
        <v>COMMI</v>
      </c>
      <c r="H653" t="str">
        <f>_xlfn.XLOOKUP(order_details[[#This Row],[CustomerID]],orders[CustomerID],orders[ShipCountry])</f>
        <v>Brazil</v>
      </c>
      <c r="I653" t="str">
        <f>_xlfn.XLOOKUP(order_details[[#This Row],[CustomerID]],orders[CustomerID],orders[ShipCity])</f>
        <v>São Paulo</v>
      </c>
      <c r="J653">
        <f>_xlfn.XLOOKUP(order_details[[#This Row],[ProductID]],products[ProductID],products[CategoryID])</f>
        <v>5</v>
      </c>
      <c r="K653" t="str">
        <f>_xlfn.XLOOKUP(order_details[[#This Row],[CategoryID]],categories[CategoryID],categories[CategoryName])</f>
        <v>Grains/Cereals</v>
      </c>
      <c r="L653" t="str">
        <f>_xlfn.XLOOKUP(order_details[[#This Row],[OrderID]],orders[OrderID],orders[month])</f>
        <v>May</v>
      </c>
      <c r="M653">
        <f>_xlfn.XLOOKUP(order_details[[#This Row],[OrderID]],orders[OrderID],orders[month number])</f>
        <v>5</v>
      </c>
      <c r="N653">
        <f>_xlfn.XLOOKUP(order_details[[#This Row],[OrderID]],orders[OrderID],orders[year])</f>
        <v>1995</v>
      </c>
      <c r="P653" s="14" t="str">
        <f>_xlfn.XLOOKUP(order_details[[#This Row],[CustomerID]],orders[CustomerID],orders[ShipCity])</f>
        <v>São Paulo</v>
      </c>
      <c r="Q653" s="14" t="str">
        <f>_xlfn.XLOOKUP(order_details[[#This Row],[CustomerID]],orders[CustomerID],orders[ShipCountry])</f>
        <v>Brazil</v>
      </c>
      <c r="R653" s="14">
        <f>order_details[[#This Row],[UnitPrice]]*order_details[[#This Row],[Quantity]]*(1-order_details[[#This Row],[Discount]])</f>
        <v>912</v>
      </c>
    </row>
    <row r="654" spans="1:18" x14ac:dyDescent="0.3">
      <c r="A654">
        <v>10495</v>
      </c>
      <c r="B654">
        <v>23</v>
      </c>
      <c r="C654">
        <v>7.2</v>
      </c>
      <c r="D654">
        <v>10</v>
      </c>
      <c r="E654">
        <v>0</v>
      </c>
      <c r="F654">
        <f>order_details[[#This Row],[UnitPrice]]*order_details[[#This Row],[Quantity]]*(1-order_details[[#This Row],[Discount]])</f>
        <v>72</v>
      </c>
      <c r="G654" t="str">
        <f>_xlfn.XLOOKUP(order_details[[#This Row],[OrderID]],orders[OrderID],orders[CustomerID])</f>
        <v>LAUGB</v>
      </c>
      <c r="H654" t="str">
        <f>_xlfn.XLOOKUP(order_details[[#This Row],[CustomerID]],orders[CustomerID],orders[ShipCountry])</f>
        <v>Canada</v>
      </c>
      <c r="I654" t="str">
        <f>_xlfn.XLOOKUP(order_details[[#This Row],[CustomerID]],orders[CustomerID],orders[ShipCity])</f>
        <v>Vancouver</v>
      </c>
      <c r="J654">
        <f>_xlfn.XLOOKUP(order_details[[#This Row],[ProductID]],products[ProductID],products[CategoryID])</f>
        <v>5</v>
      </c>
      <c r="K654" t="str">
        <f>_xlfn.XLOOKUP(order_details[[#This Row],[CategoryID]],categories[CategoryID],categories[CategoryName])</f>
        <v>Grains/Cereals</v>
      </c>
      <c r="L654" t="str">
        <f>_xlfn.XLOOKUP(order_details[[#This Row],[OrderID]],orders[OrderID],orders[month])</f>
        <v>May</v>
      </c>
      <c r="M654">
        <f>_xlfn.XLOOKUP(order_details[[#This Row],[OrderID]],orders[OrderID],orders[month number])</f>
        <v>5</v>
      </c>
      <c r="N654">
        <f>_xlfn.XLOOKUP(order_details[[#This Row],[OrderID]],orders[OrderID],orders[year])</f>
        <v>1995</v>
      </c>
      <c r="P654" s="13" t="str">
        <f>_xlfn.XLOOKUP(order_details[[#This Row],[CustomerID]],orders[CustomerID],orders[ShipCity])</f>
        <v>Vancouver</v>
      </c>
      <c r="Q654" s="13" t="str">
        <f>_xlfn.XLOOKUP(order_details[[#This Row],[CustomerID]],orders[CustomerID],orders[ShipCountry])</f>
        <v>Canada</v>
      </c>
      <c r="R654" s="13">
        <f>order_details[[#This Row],[UnitPrice]]*order_details[[#This Row],[Quantity]]*(1-order_details[[#This Row],[Discount]])</f>
        <v>72</v>
      </c>
    </row>
    <row r="655" spans="1:18" x14ac:dyDescent="0.3">
      <c r="A655">
        <v>10495</v>
      </c>
      <c r="B655">
        <v>41</v>
      </c>
      <c r="C655">
        <v>7.7</v>
      </c>
      <c r="D655">
        <v>20</v>
      </c>
      <c r="E655">
        <v>0</v>
      </c>
      <c r="F655">
        <f>order_details[[#This Row],[UnitPrice]]*order_details[[#This Row],[Quantity]]*(1-order_details[[#This Row],[Discount]])</f>
        <v>154</v>
      </c>
      <c r="G655" t="str">
        <f>_xlfn.XLOOKUP(order_details[[#This Row],[OrderID]],orders[OrderID],orders[CustomerID])</f>
        <v>LAUGB</v>
      </c>
      <c r="H655" t="str">
        <f>_xlfn.XLOOKUP(order_details[[#This Row],[CustomerID]],orders[CustomerID],orders[ShipCountry])</f>
        <v>Canada</v>
      </c>
      <c r="I655" t="str">
        <f>_xlfn.XLOOKUP(order_details[[#This Row],[CustomerID]],orders[CustomerID],orders[ShipCity])</f>
        <v>Vancouver</v>
      </c>
      <c r="J655">
        <f>_xlfn.XLOOKUP(order_details[[#This Row],[ProductID]],products[ProductID],products[CategoryID])</f>
        <v>8</v>
      </c>
      <c r="K655" t="str">
        <f>_xlfn.XLOOKUP(order_details[[#This Row],[CategoryID]],categories[CategoryID],categories[CategoryName])</f>
        <v>Seafood</v>
      </c>
      <c r="L655" t="str">
        <f>_xlfn.XLOOKUP(order_details[[#This Row],[OrderID]],orders[OrderID],orders[month])</f>
        <v>May</v>
      </c>
      <c r="M655">
        <f>_xlfn.XLOOKUP(order_details[[#This Row],[OrderID]],orders[OrderID],orders[month number])</f>
        <v>5</v>
      </c>
      <c r="N655">
        <f>_xlfn.XLOOKUP(order_details[[#This Row],[OrderID]],orders[OrderID],orders[year])</f>
        <v>1995</v>
      </c>
      <c r="P655" s="14" t="str">
        <f>_xlfn.XLOOKUP(order_details[[#This Row],[CustomerID]],orders[CustomerID],orders[ShipCity])</f>
        <v>Vancouver</v>
      </c>
      <c r="Q655" s="14" t="str">
        <f>_xlfn.XLOOKUP(order_details[[#This Row],[CustomerID]],orders[CustomerID],orders[ShipCountry])</f>
        <v>Canada</v>
      </c>
      <c r="R655" s="14">
        <f>order_details[[#This Row],[UnitPrice]]*order_details[[#This Row],[Quantity]]*(1-order_details[[#This Row],[Discount]])</f>
        <v>154</v>
      </c>
    </row>
    <row r="656" spans="1:18" x14ac:dyDescent="0.3">
      <c r="A656">
        <v>10495</v>
      </c>
      <c r="B656">
        <v>77</v>
      </c>
      <c r="C656">
        <v>10.4</v>
      </c>
      <c r="D656">
        <v>5</v>
      </c>
      <c r="E656">
        <v>0</v>
      </c>
      <c r="F656">
        <f>order_details[[#This Row],[UnitPrice]]*order_details[[#This Row],[Quantity]]*(1-order_details[[#This Row],[Discount]])</f>
        <v>52</v>
      </c>
      <c r="G656" t="str">
        <f>_xlfn.XLOOKUP(order_details[[#This Row],[OrderID]],orders[OrderID],orders[CustomerID])</f>
        <v>LAUGB</v>
      </c>
      <c r="H656" t="str">
        <f>_xlfn.XLOOKUP(order_details[[#This Row],[CustomerID]],orders[CustomerID],orders[ShipCountry])</f>
        <v>Canada</v>
      </c>
      <c r="I656" t="str">
        <f>_xlfn.XLOOKUP(order_details[[#This Row],[CustomerID]],orders[CustomerID],orders[ShipCity])</f>
        <v>Vancouver</v>
      </c>
      <c r="J656">
        <f>_xlfn.XLOOKUP(order_details[[#This Row],[ProductID]],products[ProductID],products[CategoryID])</f>
        <v>2</v>
      </c>
      <c r="K656" t="str">
        <f>_xlfn.XLOOKUP(order_details[[#This Row],[CategoryID]],categories[CategoryID],categories[CategoryName])</f>
        <v>Condiments</v>
      </c>
      <c r="L656" t="str">
        <f>_xlfn.XLOOKUP(order_details[[#This Row],[OrderID]],orders[OrderID],orders[month])</f>
        <v>May</v>
      </c>
      <c r="M656">
        <f>_xlfn.XLOOKUP(order_details[[#This Row],[OrderID]],orders[OrderID],orders[month number])</f>
        <v>5</v>
      </c>
      <c r="N656">
        <f>_xlfn.XLOOKUP(order_details[[#This Row],[OrderID]],orders[OrderID],orders[year])</f>
        <v>1995</v>
      </c>
      <c r="P656" s="13" t="str">
        <f>_xlfn.XLOOKUP(order_details[[#This Row],[CustomerID]],orders[CustomerID],orders[ShipCity])</f>
        <v>Vancouver</v>
      </c>
      <c r="Q656" s="13" t="str">
        <f>_xlfn.XLOOKUP(order_details[[#This Row],[CustomerID]],orders[CustomerID],orders[ShipCountry])</f>
        <v>Canada</v>
      </c>
      <c r="R656" s="13">
        <f>order_details[[#This Row],[UnitPrice]]*order_details[[#This Row],[Quantity]]*(1-order_details[[#This Row],[Discount]])</f>
        <v>52</v>
      </c>
    </row>
    <row r="657" spans="1:18" x14ac:dyDescent="0.3">
      <c r="A657">
        <v>10496</v>
      </c>
      <c r="B657">
        <v>31</v>
      </c>
      <c r="C657">
        <v>10</v>
      </c>
      <c r="D657">
        <v>20</v>
      </c>
      <c r="E657">
        <v>0.05</v>
      </c>
      <c r="F657">
        <f>order_details[[#This Row],[UnitPrice]]*order_details[[#This Row],[Quantity]]*(1-order_details[[#This Row],[Discount]])</f>
        <v>190</v>
      </c>
      <c r="G657" t="str">
        <f>_xlfn.XLOOKUP(order_details[[#This Row],[OrderID]],orders[OrderID],orders[CustomerID])</f>
        <v>TRADH</v>
      </c>
      <c r="H657" t="str">
        <f>_xlfn.XLOOKUP(order_details[[#This Row],[CustomerID]],orders[CustomerID],orders[ShipCountry])</f>
        <v>Brazil</v>
      </c>
      <c r="I657" t="str">
        <f>_xlfn.XLOOKUP(order_details[[#This Row],[CustomerID]],orders[CustomerID],orders[ShipCity])</f>
        <v>São Paulo</v>
      </c>
      <c r="J657">
        <f>_xlfn.XLOOKUP(order_details[[#This Row],[ProductID]],products[ProductID],products[CategoryID])</f>
        <v>4</v>
      </c>
      <c r="K657" t="str">
        <f>_xlfn.XLOOKUP(order_details[[#This Row],[CategoryID]],categories[CategoryID],categories[CategoryName])</f>
        <v>Dairy Products</v>
      </c>
      <c r="L657" t="str">
        <f>_xlfn.XLOOKUP(order_details[[#This Row],[OrderID]],orders[OrderID],orders[month])</f>
        <v>May</v>
      </c>
      <c r="M657">
        <f>_xlfn.XLOOKUP(order_details[[#This Row],[OrderID]],orders[OrderID],orders[month number])</f>
        <v>5</v>
      </c>
      <c r="N657">
        <f>_xlfn.XLOOKUP(order_details[[#This Row],[OrderID]],orders[OrderID],orders[year])</f>
        <v>1995</v>
      </c>
      <c r="P657" s="14" t="str">
        <f>_xlfn.XLOOKUP(order_details[[#This Row],[CustomerID]],orders[CustomerID],orders[ShipCity])</f>
        <v>São Paulo</v>
      </c>
      <c r="Q657" s="14" t="str">
        <f>_xlfn.XLOOKUP(order_details[[#This Row],[CustomerID]],orders[CustomerID],orders[ShipCountry])</f>
        <v>Brazil</v>
      </c>
      <c r="R657" s="14">
        <f>order_details[[#This Row],[UnitPrice]]*order_details[[#This Row],[Quantity]]*(1-order_details[[#This Row],[Discount]])</f>
        <v>190</v>
      </c>
    </row>
    <row r="658" spans="1:18" x14ac:dyDescent="0.3">
      <c r="A658">
        <v>10497</v>
      </c>
      <c r="B658">
        <v>56</v>
      </c>
      <c r="C658">
        <v>30.4</v>
      </c>
      <c r="D658">
        <v>14</v>
      </c>
      <c r="E658">
        <v>0</v>
      </c>
      <c r="F658">
        <f>order_details[[#This Row],[UnitPrice]]*order_details[[#This Row],[Quantity]]*(1-order_details[[#This Row],[Discount]])</f>
        <v>425.59999999999997</v>
      </c>
      <c r="G658" t="str">
        <f>_xlfn.XLOOKUP(order_details[[#This Row],[OrderID]],orders[OrderID],orders[CustomerID])</f>
        <v>LEHMS</v>
      </c>
      <c r="H658" t="str">
        <f>_xlfn.XLOOKUP(order_details[[#This Row],[CustomerID]],orders[CustomerID],orders[ShipCountry])</f>
        <v>Germany</v>
      </c>
      <c r="I658" t="str">
        <f>_xlfn.XLOOKUP(order_details[[#This Row],[CustomerID]],orders[CustomerID],orders[ShipCity])</f>
        <v xml:space="preserve">Frankfurt a.M. </v>
      </c>
      <c r="J658">
        <f>_xlfn.XLOOKUP(order_details[[#This Row],[ProductID]],products[ProductID],products[CategoryID])</f>
        <v>5</v>
      </c>
      <c r="K658" t="str">
        <f>_xlfn.XLOOKUP(order_details[[#This Row],[CategoryID]],categories[CategoryID],categories[CategoryName])</f>
        <v>Grains/Cereals</v>
      </c>
      <c r="L658" t="str">
        <f>_xlfn.XLOOKUP(order_details[[#This Row],[OrderID]],orders[OrderID],orders[month])</f>
        <v>May</v>
      </c>
      <c r="M658">
        <f>_xlfn.XLOOKUP(order_details[[#This Row],[OrderID]],orders[OrderID],orders[month number])</f>
        <v>5</v>
      </c>
      <c r="N658">
        <f>_xlfn.XLOOKUP(order_details[[#This Row],[OrderID]],orders[OrderID],orders[year])</f>
        <v>1995</v>
      </c>
      <c r="P658" s="13" t="str">
        <f>_xlfn.XLOOKUP(order_details[[#This Row],[CustomerID]],orders[CustomerID],orders[ShipCity])</f>
        <v xml:space="preserve">Frankfurt a.M. </v>
      </c>
      <c r="Q658" s="13" t="str">
        <f>_xlfn.XLOOKUP(order_details[[#This Row],[CustomerID]],orders[CustomerID],orders[ShipCountry])</f>
        <v>Germany</v>
      </c>
      <c r="R658" s="13">
        <f>order_details[[#This Row],[UnitPrice]]*order_details[[#This Row],[Quantity]]*(1-order_details[[#This Row],[Discount]])</f>
        <v>425.59999999999997</v>
      </c>
    </row>
    <row r="659" spans="1:18" x14ac:dyDescent="0.3">
      <c r="A659">
        <v>10497</v>
      </c>
      <c r="B659">
        <v>72</v>
      </c>
      <c r="C659">
        <v>27.8</v>
      </c>
      <c r="D659">
        <v>25</v>
      </c>
      <c r="E659">
        <v>0</v>
      </c>
      <c r="F659">
        <f>order_details[[#This Row],[UnitPrice]]*order_details[[#This Row],[Quantity]]*(1-order_details[[#This Row],[Discount]])</f>
        <v>695</v>
      </c>
      <c r="G659" t="str">
        <f>_xlfn.XLOOKUP(order_details[[#This Row],[OrderID]],orders[OrderID],orders[CustomerID])</f>
        <v>LEHMS</v>
      </c>
      <c r="H659" t="str">
        <f>_xlfn.XLOOKUP(order_details[[#This Row],[CustomerID]],orders[CustomerID],orders[ShipCountry])</f>
        <v>Germany</v>
      </c>
      <c r="I659" t="str">
        <f>_xlfn.XLOOKUP(order_details[[#This Row],[CustomerID]],orders[CustomerID],orders[ShipCity])</f>
        <v xml:space="preserve">Frankfurt a.M. </v>
      </c>
      <c r="J659">
        <f>_xlfn.XLOOKUP(order_details[[#This Row],[ProductID]],products[ProductID],products[CategoryID])</f>
        <v>4</v>
      </c>
      <c r="K659" t="str">
        <f>_xlfn.XLOOKUP(order_details[[#This Row],[CategoryID]],categories[CategoryID],categories[CategoryName])</f>
        <v>Dairy Products</v>
      </c>
      <c r="L659" t="str">
        <f>_xlfn.XLOOKUP(order_details[[#This Row],[OrderID]],orders[OrderID],orders[month])</f>
        <v>May</v>
      </c>
      <c r="M659">
        <f>_xlfn.XLOOKUP(order_details[[#This Row],[OrderID]],orders[OrderID],orders[month number])</f>
        <v>5</v>
      </c>
      <c r="N659">
        <f>_xlfn.XLOOKUP(order_details[[#This Row],[OrderID]],orders[OrderID],orders[year])</f>
        <v>1995</v>
      </c>
      <c r="P659" s="14" t="str">
        <f>_xlfn.XLOOKUP(order_details[[#This Row],[CustomerID]],orders[CustomerID],orders[ShipCity])</f>
        <v xml:space="preserve">Frankfurt a.M. </v>
      </c>
      <c r="Q659" s="14" t="str">
        <f>_xlfn.XLOOKUP(order_details[[#This Row],[CustomerID]],orders[CustomerID],orders[ShipCountry])</f>
        <v>Germany</v>
      </c>
      <c r="R659" s="14">
        <f>order_details[[#This Row],[UnitPrice]]*order_details[[#This Row],[Quantity]]*(1-order_details[[#This Row],[Discount]])</f>
        <v>695</v>
      </c>
    </row>
    <row r="660" spans="1:18" x14ac:dyDescent="0.3">
      <c r="A660">
        <v>10497</v>
      </c>
      <c r="B660">
        <v>77</v>
      </c>
      <c r="C660">
        <v>10.4</v>
      </c>
      <c r="D660">
        <v>25</v>
      </c>
      <c r="E660">
        <v>0</v>
      </c>
      <c r="F660">
        <f>order_details[[#This Row],[UnitPrice]]*order_details[[#This Row],[Quantity]]*(1-order_details[[#This Row],[Discount]])</f>
        <v>260</v>
      </c>
      <c r="G660" t="str">
        <f>_xlfn.XLOOKUP(order_details[[#This Row],[OrderID]],orders[OrderID],orders[CustomerID])</f>
        <v>LEHMS</v>
      </c>
      <c r="H660" t="str">
        <f>_xlfn.XLOOKUP(order_details[[#This Row],[CustomerID]],orders[CustomerID],orders[ShipCountry])</f>
        <v>Germany</v>
      </c>
      <c r="I660" t="str">
        <f>_xlfn.XLOOKUP(order_details[[#This Row],[CustomerID]],orders[CustomerID],orders[ShipCity])</f>
        <v xml:space="preserve">Frankfurt a.M. </v>
      </c>
      <c r="J660">
        <f>_xlfn.XLOOKUP(order_details[[#This Row],[ProductID]],products[ProductID],products[CategoryID])</f>
        <v>2</v>
      </c>
      <c r="K660" t="str">
        <f>_xlfn.XLOOKUP(order_details[[#This Row],[CategoryID]],categories[CategoryID],categories[CategoryName])</f>
        <v>Condiments</v>
      </c>
      <c r="L660" t="str">
        <f>_xlfn.XLOOKUP(order_details[[#This Row],[OrderID]],orders[OrderID],orders[month])</f>
        <v>May</v>
      </c>
      <c r="M660">
        <f>_xlfn.XLOOKUP(order_details[[#This Row],[OrderID]],orders[OrderID],orders[month number])</f>
        <v>5</v>
      </c>
      <c r="N660">
        <f>_xlfn.XLOOKUP(order_details[[#This Row],[OrderID]],orders[OrderID],orders[year])</f>
        <v>1995</v>
      </c>
      <c r="P660" s="13" t="str">
        <f>_xlfn.XLOOKUP(order_details[[#This Row],[CustomerID]],orders[CustomerID],orders[ShipCity])</f>
        <v xml:space="preserve">Frankfurt a.M. </v>
      </c>
      <c r="Q660" s="13" t="str">
        <f>_xlfn.XLOOKUP(order_details[[#This Row],[CustomerID]],orders[CustomerID],orders[ShipCountry])</f>
        <v>Germany</v>
      </c>
      <c r="R660" s="13">
        <f>order_details[[#This Row],[UnitPrice]]*order_details[[#This Row],[Quantity]]*(1-order_details[[#This Row],[Discount]])</f>
        <v>260</v>
      </c>
    </row>
    <row r="661" spans="1:18" x14ac:dyDescent="0.3">
      <c r="A661">
        <v>10498</v>
      </c>
      <c r="B661">
        <v>24</v>
      </c>
      <c r="C661">
        <v>4.5</v>
      </c>
      <c r="D661">
        <v>14</v>
      </c>
      <c r="E661">
        <v>0</v>
      </c>
      <c r="F661">
        <f>order_details[[#This Row],[UnitPrice]]*order_details[[#This Row],[Quantity]]*(1-order_details[[#This Row],[Discount]])</f>
        <v>63</v>
      </c>
      <c r="G661" t="str">
        <f>_xlfn.XLOOKUP(order_details[[#This Row],[OrderID]],orders[OrderID],orders[CustomerID])</f>
        <v>HILAA</v>
      </c>
      <c r="H661" t="str">
        <f>_xlfn.XLOOKUP(order_details[[#This Row],[CustomerID]],orders[CustomerID],orders[ShipCountry])</f>
        <v>Venezuela</v>
      </c>
      <c r="I661" t="str">
        <f>_xlfn.XLOOKUP(order_details[[#This Row],[CustomerID]],orders[CustomerID],orders[ShipCity])</f>
        <v>San Cristóbal</v>
      </c>
      <c r="J661">
        <f>_xlfn.XLOOKUP(order_details[[#This Row],[ProductID]],products[ProductID],products[CategoryID])</f>
        <v>1</v>
      </c>
      <c r="K661" t="str">
        <f>_xlfn.XLOOKUP(order_details[[#This Row],[CategoryID]],categories[CategoryID],categories[CategoryName])</f>
        <v>Beverages</v>
      </c>
      <c r="L661" t="str">
        <f>_xlfn.XLOOKUP(order_details[[#This Row],[OrderID]],orders[OrderID],orders[month])</f>
        <v>May</v>
      </c>
      <c r="M661">
        <f>_xlfn.XLOOKUP(order_details[[#This Row],[OrderID]],orders[OrderID],orders[month number])</f>
        <v>5</v>
      </c>
      <c r="N661">
        <f>_xlfn.XLOOKUP(order_details[[#This Row],[OrderID]],orders[OrderID],orders[year])</f>
        <v>1995</v>
      </c>
      <c r="P661" s="14" t="str">
        <f>_xlfn.XLOOKUP(order_details[[#This Row],[CustomerID]],orders[CustomerID],orders[ShipCity])</f>
        <v>San Cristóbal</v>
      </c>
      <c r="Q661" s="14" t="str">
        <f>_xlfn.XLOOKUP(order_details[[#This Row],[CustomerID]],orders[CustomerID],orders[ShipCountry])</f>
        <v>Venezuela</v>
      </c>
      <c r="R661" s="14">
        <f>order_details[[#This Row],[UnitPrice]]*order_details[[#This Row],[Quantity]]*(1-order_details[[#This Row],[Discount]])</f>
        <v>63</v>
      </c>
    </row>
    <row r="662" spans="1:18" x14ac:dyDescent="0.3">
      <c r="A662">
        <v>10498</v>
      </c>
      <c r="B662">
        <v>40</v>
      </c>
      <c r="C662">
        <v>18.399999999999999</v>
      </c>
      <c r="D662">
        <v>5</v>
      </c>
      <c r="E662">
        <v>0</v>
      </c>
      <c r="F662">
        <f>order_details[[#This Row],[UnitPrice]]*order_details[[#This Row],[Quantity]]*(1-order_details[[#This Row],[Discount]])</f>
        <v>92</v>
      </c>
      <c r="G662" t="str">
        <f>_xlfn.XLOOKUP(order_details[[#This Row],[OrderID]],orders[OrderID],orders[CustomerID])</f>
        <v>HILAA</v>
      </c>
      <c r="H662" t="str">
        <f>_xlfn.XLOOKUP(order_details[[#This Row],[CustomerID]],orders[CustomerID],orders[ShipCountry])</f>
        <v>Venezuela</v>
      </c>
      <c r="I662" t="str">
        <f>_xlfn.XLOOKUP(order_details[[#This Row],[CustomerID]],orders[CustomerID],orders[ShipCity])</f>
        <v>San Cristóbal</v>
      </c>
      <c r="J662">
        <f>_xlfn.XLOOKUP(order_details[[#This Row],[ProductID]],products[ProductID],products[CategoryID])</f>
        <v>8</v>
      </c>
      <c r="K662" t="str">
        <f>_xlfn.XLOOKUP(order_details[[#This Row],[CategoryID]],categories[CategoryID],categories[CategoryName])</f>
        <v>Seafood</v>
      </c>
      <c r="L662" t="str">
        <f>_xlfn.XLOOKUP(order_details[[#This Row],[OrderID]],orders[OrderID],orders[month])</f>
        <v>May</v>
      </c>
      <c r="M662">
        <f>_xlfn.XLOOKUP(order_details[[#This Row],[OrderID]],orders[OrderID],orders[month number])</f>
        <v>5</v>
      </c>
      <c r="N662">
        <f>_xlfn.XLOOKUP(order_details[[#This Row],[OrderID]],orders[OrderID],orders[year])</f>
        <v>1995</v>
      </c>
      <c r="P662" s="13" t="str">
        <f>_xlfn.XLOOKUP(order_details[[#This Row],[CustomerID]],orders[CustomerID],orders[ShipCity])</f>
        <v>San Cristóbal</v>
      </c>
      <c r="Q662" s="13" t="str">
        <f>_xlfn.XLOOKUP(order_details[[#This Row],[CustomerID]],orders[CustomerID],orders[ShipCountry])</f>
        <v>Venezuela</v>
      </c>
      <c r="R662" s="13">
        <f>order_details[[#This Row],[UnitPrice]]*order_details[[#This Row],[Quantity]]*(1-order_details[[#This Row],[Discount]])</f>
        <v>92</v>
      </c>
    </row>
    <row r="663" spans="1:18" x14ac:dyDescent="0.3">
      <c r="A663">
        <v>10498</v>
      </c>
      <c r="B663">
        <v>42</v>
      </c>
      <c r="C663">
        <v>14</v>
      </c>
      <c r="D663">
        <v>30</v>
      </c>
      <c r="E663">
        <v>0</v>
      </c>
      <c r="F663">
        <f>order_details[[#This Row],[UnitPrice]]*order_details[[#This Row],[Quantity]]*(1-order_details[[#This Row],[Discount]])</f>
        <v>420</v>
      </c>
      <c r="G663" t="str">
        <f>_xlfn.XLOOKUP(order_details[[#This Row],[OrderID]],orders[OrderID],orders[CustomerID])</f>
        <v>HILAA</v>
      </c>
      <c r="H663" t="str">
        <f>_xlfn.XLOOKUP(order_details[[#This Row],[CustomerID]],orders[CustomerID],orders[ShipCountry])</f>
        <v>Venezuela</v>
      </c>
      <c r="I663" t="str">
        <f>_xlfn.XLOOKUP(order_details[[#This Row],[CustomerID]],orders[CustomerID],orders[ShipCity])</f>
        <v>San Cristóbal</v>
      </c>
      <c r="J663">
        <f>_xlfn.XLOOKUP(order_details[[#This Row],[ProductID]],products[ProductID],products[CategoryID])</f>
        <v>5</v>
      </c>
      <c r="K663" t="str">
        <f>_xlfn.XLOOKUP(order_details[[#This Row],[CategoryID]],categories[CategoryID],categories[CategoryName])</f>
        <v>Grains/Cereals</v>
      </c>
      <c r="L663" t="str">
        <f>_xlfn.XLOOKUP(order_details[[#This Row],[OrderID]],orders[OrderID],orders[month])</f>
        <v>May</v>
      </c>
      <c r="M663">
        <f>_xlfn.XLOOKUP(order_details[[#This Row],[OrderID]],orders[OrderID],orders[month number])</f>
        <v>5</v>
      </c>
      <c r="N663">
        <f>_xlfn.XLOOKUP(order_details[[#This Row],[OrderID]],orders[OrderID],orders[year])</f>
        <v>1995</v>
      </c>
      <c r="P663" s="14" t="str">
        <f>_xlfn.XLOOKUP(order_details[[#This Row],[CustomerID]],orders[CustomerID],orders[ShipCity])</f>
        <v>San Cristóbal</v>
      </c>
      <c r="Q663" s="14" t="str">
        <f>_xlfn.XLOOKUP(order_details[[#This Row],[CustomerID]],orders[CustomerID],orders[ShipCountry])</f>
        <v>Venezuela</v>
      </c>
      <c r="R663" s="14">
        <f>order_details[[#This Row],[UnitPrice]]*order_details[[#This Row],[Quantity]]*(1-order_details[[#This Row],[Discount]])</f>
        <v>420</v>
      </c>
    </row>
    <row r="664" spans="1:18" x14ac:dyDescent="0.3">
      <c r="A664">
        <v>10499</v>
      </c>
      <c r="B664">
        <v>28</v>
      </c>
      <c r="C664">
        <v>45.6</v>
      </c>
      <c r="D664">
        <v>20</v>
      </c>
      <c r="E664">
        <v>0</v>
      </c>
      <c r="F664">
        <f>order_details[[#This Row],[UnitPrice]]*order_details[[#This Row],[Quantity]]*(1-order_details[[#This Row],[Discount]])</f>
        <v>912</v>
      </c>
      <c r="G664" t="str">
        <f>_xlfn.XLOOKUP(order_details[[#This Row],[OrderID]],orders[OrderID],orders[CustomerID])</f>
        <v>LILAS</v>
      </c>
      <c r="H664" t="str">
        <f>_xlfn.XLOOKUP(order_details[[#This Row],[CustomerID]],orders[CustomerID],orders[ShipCountry])</f>
        <v>Venezuela</v>
      </c>
      <c r="I664" t="str">
        <f>_xlfn.XLOOKUP(order_details[[#This Row],[CustomerID]],orders[CustomerID],orders[ShipCity])</f>
        <v>Barquisimeto</v>
      </c>
      <c r="J664">
        <f>_xlfn.XLOOKUP(order_details[[#This Row],[ProductID]],products[ProductID],products[CategoryID])</f>
        <v>7</v>
      </c>
      <c r="K664" t="str">
        <f>_xlfn.XLOOKUP(order_details[[#This Row],[CategoryID]],categories[CategoryID],categories[CategoryName])</f>
        <v>Produce</v>
      </c>
      <c r="L664" t="str">
        <f>_xlfn.XLOOKUP(order_details[[#This Row],[OrderID]],orders[OrderID],orders[month])</f>
        <v>May</v>
      </c>
      <c r="M664">
        <f>_xlfn.XLOOKUP(order_details[[#This Row],[OrderID]],orders[OrderID],orders[month number])</f>
        <v>5</v>
      </c>
      <c r="N664">
        <f>_xlfn.XLOOKUP(order_details[[#This Row],[OrderID]],orders[OrderID],orders[year])</f>
        <v>1995</v>
      </c>
      <c r="P664" s="13" t="str">
        <f>_xlfn.XLOOKUP(order_details[[#This Row],[CustomerID]],orders[CustomerID],orders[ShipCity])</f>
        <v>Barquisimeto</v>
      </c>
      <c r="Q664" s="13" t="str">
        <f>_xlfn.XLOOKUP(order_details[[#This Row],[CustomerID]],orders[CustomerID],orders[ShipCountry])</f>
        <v>Venezuela</v>
      </c>
      <c r="R664" s="13">
        <f>order_details[[#This Row],[UnitPrice]]*order_details[[#This Row],[Quantity]]*(1-order_details[[#This Row],[Discount]])</f>
        <v>912</v>
      </c>
    </row>
    <row r="665" spans="1:18" x14ac:dyDescent="0.3">
      <c r="A665">
        <v>10499</v>
      </c>
      <c r="B665">
        <v>49</v>
      </c>
      <c r="C665">
        <v>20</v>
      </c>
      <c r="D665">
        <v>25</v>
      </c>
      <c r="E665">
        <v>0</v>
      </c>
      <c r="F665">
        <f>order_details[[#This Row],[UnitPrice]]*order_details[[#This Row],[Quantity]]*(1-order_details[[#This Row],[Discount]])</f>
        <v>500</v>
      </c>
      <c r="G665" t="str">
        <f>_xlfn.XLOOKUP(order_details[[#This Row],[OrderID]],orders[OrderID],orders[CustomerID])</f>
        <v>LILAS</v>
      </c>
      <c r="H665" t="str">
        <f>_xlfn.XLOOKUP(order_details[[#This Row],[CustomerID]],orders[CustomerID],orders[ShipCountry])</f>
        <v>Venezuela</v>
      </c>
      <c r="I665" t="str">
        <f>_xlfn.XLOOKUP(order_details[[#This Row],[CustomerID]],orders[CustomerID],orders[ShipCity])</f>
        <v>Barquisimeto</v>
      </c>
      <c r="J665">
        <f>_xlfn.XLOOKUP(order_details[[#This Row],[ProductID]],products[ProductID],products[CategoryID])</f>
        <v>3</v>
      </c>
      <c r="K665" t="str">
        <f>_xlfn.XLOOKUP(order_details[[#This Row],[CategoryID]],categories[CategoryID],categories[CategoryName])</f>
        <v>Confections</v>
      </c>
      <c r="L665" t="str">
        <f>_xlfn.XLOOKUP(order_details[[#This Row],[OrderID]],orders[OrderID],orders[month])</f>
        <v>May</v>
      </c>
      <c r="M665">
        <f>_xlfn.XLOOKUP(order_details[[#This Row],[OrderID]],orders[OrderID],orders[month number])</f>
        <v>5</v>
      </c>
      <c r="N665">
        <f>_xlfn.XLOOKUP(order_details[[#This Row],[OrderID]],orders[OrderID],orders[year])</f>
        <v>1995</v>
      </c>
      <c r="P665" s="14" t="str">
        <f>_xlfn.XLOOKUP(order_details[[#This Row],[CustomerID]],orders[CustomerID],orders[ShipCity])</f>
        <v>Barquisimeto</v>
      </c>
      <c r="Q665" s="14" t="str">
        <f>_xlfn.XLOOKUP(order_details[[#This Row],[CustomerID]],orders[CustomerID],orders[ShipCountry])</f>
        <v>Venezuela</v>
      </c>
      <c r="R665" s="14">
        <f>order_details[[#This Row],[UnitPrice]]*order_details[[#This Row],[Quantity]]*(1-order_details[[#This Row],[Discount]])</f>
        <v>500</v>
      </c>
    </row>
    <row r="666" spans="1:18" x14ac:dyDescent="0.3">
      <c r="A666">
        <v>10500</v>
      </c>
      <c r="B666">
        <v>15</v>
      </c>
      <c r="C666">
        <v>15.5</v>
      </c>
      <c r="D666">
        <v>12</v>
      </c>
      <c r="E666">
        <v>0.05</v>
      </c>
      <c r="F666">
        <f>order_details[[#This Row],[UnitPrice]]*order_details[[#This Row],[Quantity]]*(1-order_details[[#This Row],[Discount]])</f>
        <v>176.7</v>
      </c>
      <c r="G666" t="str">
        <f>_xlfn.XLOOKUP(order_details[[#This Row],[OrderID]],orders[OrderID],orders[CustomerID])</f>
        <v>LAMAI</v>
      </c>
      <c r="H666" t="str">
        <f>_xlfn.XLOOKUP(order_details[[#This Row],[CustomerID]],orders[CustomerID],orders[ShipCountry])</f>
        <v>France</v>
      </c>
      <c r="I666" t="str">
        <f>_xlfn.XLOOKUP(order_details[[#This Row],[CustomerID]],orders[CustomerID],orders[ShipCity])</f>
        <v>Toulouse</v>
      </c>
      <c r="J666">
        <f>_xlfn.XLOOKUP(order_details[[#This Row],[ProductID]],products[ProductID],products[CategoryID])</f>
        <v>2</v>
      </c>
      <c r="K666" t="str">
        <f>_xlfn.XLOOKUP(order_details[[#This Row],[CategoryID]],categories[CategoryID],categories[CategoryName])</f>
        <v>Condiments</v>
      </c>
      <c r="L666" t="str">
        <f>_xlfn.XLOOKUP(order_details[[#This Row],[OrderID]],orders[OrderID],orders[month])</f>
        <v>May</v>
      </c>
      <c r="M666">
        <f>_xlfn.XLOOKUP(order_details[[#This Row],[OrderID]],orders[OrderID],orders[month number])</f>
        <v>5</v>
      </c>
      <c r="N666">
        <f>_xlfn.XLOOKUP(order_details[[#This Row],[OrderID]],orders[OrderID],orders[year])</f>
        <v>1995</v>
      </c>
      <c r="P666" s="13" t="str">
        <f>_xlfn.XLOOKUP(order_details[[#This Row],[CustomerID]],orders[CustomerID],orders[ShipCity])</f>
        <v>Toulouse</v>
      </c>
      <c r="Q666" s="13" t="str">
        <f>_xlfn.XLOOKUP(order_details[[#This Row],[CustomerID]],orders[CustomerID],orders[ShipCountry])</f>
        <v>France</v>
      </c>
      <c r="R666" s="13">
        <f>order_details[[#This Row],[UnitPrice]]*order_details[[#This Row],[Quantity]]*(1-order_details[[#This Row],[Discount]])</f>
        <v>176.7</v>
      </c>
    </row>
    <row r="667" spans="1:18" x14ac:dyDescent="0.3">
      <c r="A667">
        <v>10500</v>
      </c>
      <c r="B667">
        <v>28</v>
      </c>
      <c r="C667">
        <v>45.6</v>
      </c>
      <c r="D667">
        <v>8</v>
      </c>
      <c r="E667">
        <v>0.05</v>
      </c>
      <c r="F667">
        <f>order_details[[#This Row],[UnitPrice]]*order_details[[#This Row],[Quantity]]*(1-order_details[[#This Row],[Discount]])</f>
        <v>346.56</v>
      </c>
      <c r="G667" t="str">
        <f>_xlfn.XLOOKUP(order_details[[#This Row],[OrderID]],orders[OrderID],orders[CustomerID])</f>
        <v>LAMAI</v>
      </c>
      <c r="H667" t="str">
        <f>_xlfn.XLOOKUP(order_details[[#This Row],[CustomerID]],orders[CustomerID],orders[ShipCountry])</f>
        <v>France</v>
      </c>
      <c r="I667" t="str">
        <f>_xlfn.XLOOKUP(order_details[[#This Row],[CustomerID]],orders[CustomerID],orders[ShipCity])</f>
        <v>Toulouse</v>
      </c>
      <c r="J667">
        <f>_xlfn.XLOOKUP(order_details[[#This Row],[ProductID]],products[ProductID],products[CategoryID])</f>
        <v>7</v>
      </c>
      <c r="K667" t="str">
        <f>_xlfn.XLOOKUP(order_details[[#This Row],[CategoryID]],categories[CategoryID],categories[CategoryName])</f>
        <v>Produce</v>
      </c>
      <c r="L667" t="str">
        <f>_xlfn.XLOOKUP(order_details[[#This Row],[OrderID]],orders[OrderID],orders[month])</f>
        <v>May</v>
      </c>
      <c r="M667">
        <f>_xlfn.XLOOKUP(order_details[[#This Row],[OrderID]],orders[OrderID],orders[month number])</f>
        <v>5</v>
      </c>
      <c r="N667">
        <f>_xlfn.XLOOKUP(order_details[[#This Row],[OrderID]],orders[OrderID],orders[year])</f>
        <v>1995</v>
      </c>
      <c r="P667" s="14" t="str">
        <f>_xlfn.XLOOKUP(order_details[[#This Row],[CustomerID]],orders[CustomerID],orders[ShipCity])</f>
        <v>Toulouse</v>
      </c>
      <c r="Q667" s="14" t="str">
        <f>_xlfn.XLOOKUP(order_details[[#This Row],[CustomerID]],orders[CustomerID],orders[ShipCountry])</f>
        <v>France</v>
      </c>
      <c r="R667" s="14">
        <f>order_details[[#This Row],[UnitPrice]]*order_details[[#This Row],[Quantity]]*(1-order_details[[#This Row],[Discount]])</f>
        <v>346.56</v>
      </c>
    </row>
    <row r="668" spans="1:18" x14ac:dyDescent="0.3">
      <c r="A668">
        <v>10501</v>
      </c>
      <c r="B668">
        <v>54</v>
      </c>
      <c r="C668">
        <v>7.45</v>
      </c>
      <c r="D668">
        <v>20</v>
      </c>
      <c r="E668">
        <v>0</v>
      </c>
      <c r="F668">
        <f>order_details[[#This Row],[UnitPrice]]*order_details[[#This Row],[Quantity]]*(1-order_details[[#This Row],[Discount]])</f>
        <v>149</v>
      </c>
      <c r="G668" t="str">
        <f>_xlfn.XLOOKUP(order_details[[#This Row],[OrderID]],orders[OrderID],orders[CustomerID])</f>
        <v>BLAUS</v>
      </c>
      <c r="H668" t="str">
        <f>_xlfn.XLOOKUP(order_details[[#This Row],[CustomerID]],orders[CustomerID],orders[ShipCountry])</f>
        <v>Germany</v>
      </c>
      <c r="I668" t="str">
        <f>_xlfn.XLOOKUP(order_details[[#This Row],[CustomerID]],orders[CustomerID],orders[ShipCity])</f>
        <v>Mannheim</v>
      </c>
      <c r="J668">
        <f>_xlfn.XLOOKUP(order_details[[#This Row],[ProductID]],products[ProductID],products[CategoryID])</f>
        <v>6</v>
      </c>
      <c r="K668" t="str">
        <f>_xlfn.XLOOKUP(order_details[[#This Row],[CategoryID]],categories[CategoryID],categories[CategoryName])</f>
        <v>Meat/Poultry</v>
      </c>
      <c r="L668" t="str">
        <f>_xlfn.XLOOKUP(order_details[[#This Row],[OrderID]],orders[OrderID],orders[month])</f>
        <v>May</v>
      </c>
      <c r="M668">
        <f>_xlfn.XLOOKUP(order_details[[#This Row],[OrderID]],orders[OrderID],orders[month number])</f>
        <v>5</v>
      </c>
      <c r="N668">
        <f>_xlfn.XLOOKUP(order_details[[#This Row],[OrderID]],orders[OrderID],orders[year])</f>
        <v>1995</v>
      </c>
      <c r="P668" s="13" t="str">
        <f>_xlfn.XLOOKUP(order_details[[#This Row],[CustomerID]],orders[CustomerID],orders[ShipCity])</f>
        <v>Mannheim</v>
      </c>
      <c r="Q668" s="13" t="str">
        <f>_xlfn.XLOOKUP(order_details[[#This Row],[CustomerID]],orders[CustomerID],orders[ShipCountry])</f>
        <v>Germany</v>
      </c>
      <c r="R668" s="13">
        <f>order_details[[#This Row],[UnitPrice]]*order_details[[#This Row],[Quantity]]*(1-order_details[[#This Row],[Discount]])</f>
        <v>149</v>
      </c>
    </row>
    <row r="669" spans="1:18" x14ac:dyDescent="0.3">
      <c r="A669">
        <v>10502</v>
      </c>
      <c r="B669">
        <v>45</v>
      </c>
      <c r="C669">
        <v>9.5</v>
      </c>
      <c r="D669">
        <v>21</v>
      </c>
      <c r="E669">
        <v>0</v>
      </c>
      <c r="F669">
        <f>order_details[[#This Row],[UnitPrice]]*order_details[[#This Row],[Quantity]]*(1-order_details[[#This Row],[Discount]])</f>
        <v>199.5</v>
      </c>
      <c r="G669" t="str">
        <f>_xlfn.XLOOKUP(order_details[[#This Row],[OrderID]],orders[OrderID],orders[CustomerID])</f>
        <v>PERIC</v>
      </c>
      <c r="H669" t="str">
        <f>_xlfn.XLOOKUP(order_details[[#This Row],[CustomerID]],orders[CustomerID],orders[ShipCountry])</f>
        <v>Mexico</v>
      </c>
      <c r="I669" t="str">
        <f>_xlfn.XLOOKUP(order_details[[#This Row],[CustomerID]],orders[CustomerID],orders[ShipCity])</f>
        <v>México D.F.</v>
      </c>
      <c r="J669">
        <f>_xlfn.XLOOKUP(order_details[[#This Row],[ProductID]],products[ProductID],products[CategoryID])</f>
        <v>8</v>
      </c>
      <c r="K669" t="str">
        <f>_xlfn.XLOOKUP(order_details[[#This Row],[CategoryID]],categories[CategoryID],categories[CategoryName])</f>
        <v>Seafood</v>
      </c>
      <c r="L669" t="str">
        <f>_xlfn.XLOOKUP(order_details[[#This Row],[OrderID]],orders[OrderID],orders[month])</f>
        <v>May</v>
      </c>
      <c r="M669">
        <f>_xlfn.XLOOKUP(order_details[[#This Row],[OrderID]],orders[OrderID],orders[month number])</f>
        <v>5</v>
      </c>
      <c r="N669">
        <f>_xlfn.XLOOKUP(order_details[[#This Row],[OrderID]],orders[OrderID],orders[year])</f>
        <v>1995</v>
      </c>
      <c r="P669" s="14" t="str">
        <f>_xlfn.XLOOKUP(order_details[[#This Row],[CustomerID]],orders[CustomerID],orders[ShipCity])</f>
        <v>México D.F.</v>
      </c>
      <c r="Q669" s="14" t="str">
        <f>_xlfn.XLOOKUP(order_details[[#This Row],[CustomerID]],orders[CustomerID],orders[ShipCountry])</f>
        <v>Mexico</v>
      </c>
      <c r="R669" s="14">
        <f>order_details[[#This Row],[UnitPrice]]*order_details[[#This Row],[Quantity]]*(1-order_details[[#This Row],[Discount]])</f>
        <v>199.5</v>
      </c>
    </row>
    <row r="670" spans="1:18" x14ac:dyDescent="0.3">
      <c r="A670">
        <v>10502</v>
      </c>
      <c r="B670">
        <v>53</v>
      </c>
      <c r="C670">
        <v>32.799999999999997</v>
      </c>
      <c r="D670">
        <v>6</v>
      </c>
      <c r="E670">
        <v>0</v>
      </c>
      <c r="F670">
        <f>order_details[[#This Row],[UnitPrice]]*order_details[[#This Row],[Quantity]]*(1-order_details[[#This Row],[Discount]])</f>
        <v>196.79999999999998</v>
      </c>
      <c r="G670" t="str">
        <f>_xlfn.XLOOKUP(order_details[[#This Row],[OrderID]],orders[OrderID],orders[CustomerID])</f>
        <v>PERIC</v>
      </c>
      <c r="H670" t="str">
        <f>_xlfn.XLOOKUP(order_details[[#This Row],[CustomerID]],orders[CustomerID],orders[ShipCountry])</f>
        <v>Mexico</v>
      </c>
      <c r="I670" t="str">
        <f>_xlfn.XLOOKUP(order_details[[#This Row],[CustomerID]],orders[CustomerID],orders[ShipCity])</f>
        <v>México D.F.</v>
      </c>
      <c r="J670">
        <f>_xlfn.XLOOKUP(order_details[[#This Row],[ProductID]],products[ProductID],products[CategoryID])</f>
        <v>6</v>
      </c>
      <c r="K670" t="str">
        <f>_xlfn.XLOOKUP(order_details[[#This Row],[CategoryID]],categories[CategoryID],categories[CategoryName])</f>
        <v>Meat/Poultry</v>
      </c>
      <c r="L670" t="str">
        <f>_xlfn.XLOOKUP(order_details[[#This Row],[OrderID]],orders[OrderID],orders[month])</f>
        <v>May</v>
      </c>
      <c r="M670">
        <f>_xlfn.XLOOKUP(order_details[[#This Row],[OrderID]],orders[OrderID],orders[month number])</f>
        <v>5</v>
      </c>
      <c r="N670">
        <f>_xlfn.XLOOKUP(order_details[[#This Row],[OrderID]],orders[OrderID],orders[year])</f>
        <v>1995</v>
      </c>
      <c r="P670" s="13" t="str">
        <f>_xlfn.XLOOKUP(order_details[[#This Row],[CustomerID]],orders[CustomerID],orders[ShipCity])</f>
        <v>México D.F.</v>
      </c>
      <c r="Q670" s="13" t="str">
        <f>_xlfn.XLOOKUP(order_details[[#This Row],[CustomerID]],orders[CustomerID],orders[ShipCountry])</f>
        <v>Mexico</v>
      </c>
      <c r="R670" s="13">
        <f>order_details[[#This Row],[UnitPrice]]*order_details[[#This Row],[Quantity]]*(1-order_details[[#This Row],[Discount]])</f>
        <v>196.79999999999998</v>
      </c>
    </row>
    <row r="671" spans="1:18" x14ac:dyDescent="0.3">
      <c r="A671">
        <v>10502</v>
      </c>
      <c r="B671">
        <v>67</v>
      </c>
      <c r="C671">
        <v>14</v>
      </c>
      <c r="D671">
        <v>30</v>
      </c>
      <c r="E671">
        <v>0</v>
      </c>
      <c r="F671">
        <f>order_details[[#This Row],[UnitPrice]]*order_details[[#This Row],[Quantity]]*(1-order_details[[#This Row],[Discount]])</f>
        <v>420</v>
      </c>
      <c r="G671" t="str">
        <f>_xlfn.XLOOKUP(order_details[[#This Row],[OrderID]],orders[OrderID],orders[CustomerID])</f>
        <v>PERIC</v>
      </c>
      <c r="H671" t="str">
        <f>_xlfn.XLOOKUP(order_details[[#This Row],[CustomerID]],orders[CustomerID],orders[ShipCountry])</f>
        <v>Mexico</v>
      </c>
      <c r="I671" t="str">
        <f>_xlfn.XLOOKUP(order_details[[#This Row],[CustomerID]],orders[CustomerID],orders[ShipCity])</f>
        <v>México D.F.</v>
      </c>
      <c r="J671">
        <f>_xlfn.XLOOKUP(order_details[[#This Row],[ProductID]],products[ProductID],products[CategoryID])</f>
        <v>1</v>
      </c>
      <c r="K671" t="str">
        <f>_xlfn.XLOOKUP(order_details[[#This Row],[CategoryID]],categories[CategoryID],categories[CategoryName])</f>
        <v>Beverages</v>
      </c>
      <c r="L671" t="str">
        <f>_xlfn.XLOOKUP(order_details[[#This Row],[OrderID]],orders[OrderID],orders[month])</f>
        <v>May</v>
      </c>
      <c r="M671">
        <f>_xlfn.XLOOKUP(order_details[[#This Row],[OrderID]],orders[OrderID],orders[month number])</f>
        <v>5</v>
      </c>
      <c r="N671">
        <f>_xlfn.XLOOKUP(order_details[[#This Row],[OrderID]],orders[OrderID],orders[year])</f>
        <v>1995</v>
      </c>
      <c r="P671" s="14" t="str">
        <f>_xlfn.XLOOKUP(order_details[[#This Row],[CustomerID]],orders[CustomerID],orders[ShipCity])</f>
        <v>México D.F.</v>
      </c>
      <c r="Q671" s="14" t="str">
        <f>_xlfn.XLOOKUP(order_details[[#This Row],[CustomerID]],orders[CustomerID],orders[ShipCountry])</f>
        <v>Mexico</v>
      </c>
      <c r="R671" s="14">
        <f>order_details[[#This Row],[UnitPrice]]*order_details[[#This Row],[Quantity]]*(1-order_details[[#This Row],[Discount]])</f>
        <v>420</v>
      </c>
    </row>
    <row r="672" spans="1:18" x14ac:dyDescent="0.3">
      <c r="A672">
        <v>10503</v>
      </c>
      <c r="B672">
        <v>14</v>
      </c>
      <c r="C672">
        <v>23.25</v>
      </c>
      <c r="D672">
        <v>70</v>
      </c>
      <c r="E672">
        <v>0</v>
      </c>
      <c r="F672">
        <f>order_details[[#This Row],[UnitPrice]]*order_details[[#This Row],[Quantity]]*(1-order_details[[#This Row],[Discount]])</f>
        <v>1627.5</v>
      </c>
      <c r="G672" t="str">
        <f>_xlfn.XLOOKUP(order_details[[#This Row],[OrderID]],orders[OrderID],orders[CustomerID])</f>
        <v>HUNGO</v>
      </c>
      <c r="H672" t="str">
        <f>_xlfn.XLOOKUP(order_details[[#This Row],[CustomerID]],orders[CustomerID],orders[ShipCountry])</f>
        <v>Ireland</v>
      </c>
      <c r="I672" t="str">
        <f>_xlfn.XLOOKUP(order_details[[#This Row],[CustomerID]],orders[CustomerID],orders[ShipCity])</f>
        <v>Cork</v>
      </c>
      <c r="J672">
        <f>_xlfn.XLOOKUP(order_details[[#This Row],[ProductID]],products[ProductID],products[CategoryID])</f>
        <v>7</v>
      </c>
      <c r="K672" t="str">
        <f>_xlfn.XLOOKUP(order_details[[#This Row],[CategoryID]],categories[CategoryID],categories[CategoryName])</f>
        <v>Produce</v>
      </c>
      <c r="L672" t="str">
        <f>_xlfn.XLOOKUP(order_details[[#This Row],[OrderID]],orders[OrderID],orders[month])</f>
        <v>May</v>
      </c>
      <c r="M672">
        <f>_xlfn.XLOOKUP(order_details[[#This Row],[OrderID]],orders[OrderID],orders[month number])</f>
        <v>5</v>
      </c>
      <c r="N672">
        <f>_xlfn.XLOOKUP(order_details[[#This Row],[OrderID]],orders[OrderID],orders[year])</f>
        <v>1995</v>
      </c>
      <c r="P672" s="13" t="str">
        <f>_xlfn.XLOOKUP(order_details[[#This Row],[CustomerID]],orders[CustomerID],orders[ShipCity])</f>
        <v>Cork</v>
      </c>
      <c r="Q672" s="13" t="str">
        <f>_xlfn.XLOOKUP(order_details[[#This Row],[CustomerID]],orders[CustomerID],orders[ShipCountry])</f>
        <v>Ireland</v>
      </c>
      <c r="R672" s="13">
        <f>order_details[[#This Row],[UnitPrice]]*order_details[[#This Row],[Quantity]]*(1-order_details[[#This Row],[Discount]])</f>
        <v>1627.5</v>
      </c>
    </row>
    <row r="673" spans="1:18" x14ac:dyDescent="0.3">
      <c r="A673">
        <v>10503</v>
      </c>
      <c r="B673">
        <v>65</v>
      </c>
      <c r="C673">
        <v>21.05</v>
      </c>
      <c r="D673">
        <v>20</v>
      </c>
      <c r="E673">
        <v>0</v>
      </c>
      <c r="F673">
        <f>order_details[[#This Row],[UnitPrice]]*order_details[[#This Row],[Quantity]]*(1-order_details[[#This Row],[Discount]])</f>
        <v>421</v>
      </c>
      <c r="G673" t="str">
        <f>_xlfn.XLOOKUP(order_details[[#This Row],[OrderID]],orders[OrderID],orders[CustomerID])</f>
        <v>HUNGO</v>
      </c>
      <c r="H673" t="str">
        <f>_xlfn.XLOOKUP(order_details[[#This Row],[CustomerID]],orders[CustomerID],orders[ShipCountry])</f>
        <v>Ireland</v>
      </c>
      <c r="I673" t="str">
        <f>_xlfn.XLOOKUP(order_details[[#This Row],[CustomerID]],orders[CustomerID],orders[ShipCity])</f>
        <v>Cork</v>
      </c>
      <c r="J673">
        <f>_xlfn.XLOOKUP(order_details[[#This Row],[ProductID]],products[ProductID],products[CategoryID])</f>
        <v>2</v>
      </c>
      <c r="K673" t="str">
        <f>_xlfn.XLOOKUP(order_details[[#This Row],[CategoryID]],categories[CategoryID],categories[CategoryName])</f>
        <v>Condiments</v>
      </c>
      <c r="L673" t="str">
        <f>_xlfn.XLOOKUP(order_details[[#This Row],[OrderID]],orders[OrderID],orders[month])</f>
        <v>May</v>
      </c>
      <c r="M673">
        <f>_xlfn.XLOOKUP(order_details[[#This Row],[OrderID]],orders[OrderID],orders[month number])</f>
        <v>5</v>
      </c>
      <c r="N673">
        <f>_xlfn.XLOOKUP(order_details[[#This Row],[OrderID]],orders[OrderID],orders[year])</f>
        <v>1995</v>
      </c>
      <c r="P673" s="14" t="str">
        <f>_xlfn.XLOOKUP(order_details[[#This Row],[CustomerID]],orders[CustomerID],orders[ShipCity])</f>
        <v>Cork</v>
      </c>
      <c r="Q673" s="14" t="str">
        <f>_xlfn.XLOOKUP(order_details[[#This Row],[CustomerID]],orders[CustomerID],orders[ShipCountry])</f>
        <v>Ireland</v>
      </c>
      <c r="R673" s="14">
        <f>order_details[[#This Row],[UnitPrice]]*order_details[[#This Row],[Quantity]]*(1-order_details[[#This Row],[Discount]])</f>
        <v>421</v>
      </c>
    </row>
    <row r="674" spans="1:18" x14ac:dyDescent="0.3">
      <c r="A674">
        <v>10504</v>
      </c>
      <c r="B674">
        <v>2</v>
      </c>
      <c r="C674">
        <v>19</v>
      </c>
      <c r="D674">
        <v>12</v>
      </c>
      <c r="E674">
        <v>0</v>
      </c>
      <c r="F674">
        <f>order_details[[#This Row],[UnitPrice]]*order_details[[#This Row],[Quantity]]*(1-order_details[[#This Row],[Discount]])</f>
        <v>228</v>
      </c>
      <c r="G674" t="str">
        <f>_xlfn.XLOOKUP(order_details[[#This Row],[OrderID]],orders[OrderID],orders[CustomerID])</f>
        <v>WHITC</v>
      </c>
      <c r="H674" t="str">
        <f>_xlfn.XLOOKUP(order_details[[#This Row],[CustomerID]],orders[CustomerID],orders[ShipCountry])</f>
        <v>USA</v>
      </c>
      <c r="I674" t="str">
        <f>_xlfn.XLOOKUP(order_details[[#This Row],[CustomerID]],orders[CustomerID],orders[ShipCity])</f>
        <v>Seattle</v>
      </c>
      <c r="J674">
        <f>_xlfn.XLOOKUP(order_details[[#This Row],[ProductID]],products[ProductID],products[CategoryID])</f>
        <v>1</v>
      </c>
      <c r="K674" t="str">
        <f>_xlfn.XLOOKUP(order_details[[#This Row],[CategoryID]],categories[CategoryID],categories[CategoryName])</f>
        <v>Beverages</v>
      </c>
      <c r="L674" t="str">
        <f>_xlfn.XLOOKUP(order_details[[#This Row],[OrderID]],orders[OrderID],orders[month])</f>
        <v>May</v>
      </c>
      <c r="M674">
        <f>_xlfn.XLOOKUP(order_details[[#This Row],[OrderID]],orders[OrderID],orders[month number])</f>
        <v>5</v>
      </c>
      <c r="N674">
        <f>_xlfn.XLOOKUP(order_details[[#This Row],[OrderID]],orders[OrderID],orders[year])</f>
        <v>1995</v>
      </c>
      <c r="P674" s="13" t="str">
        <f>_xlfn.XLOOKUP(order_details[[#This Row],[CustomerID]],orders[CustomerID],orders[ShipCity])</f>
        <v>Seattle</v>
      </c>
      <c r="Q674" s="13" t="str">
        <f>_xlfn.XLOOKUP(order_details[[#This Row],[CustomerID]],orders[CustomerID],orders[ShipCountry])</f>
        <v>USA</v>
      </c>
      <c r="R674" s="13">
        <f>order_details[[#This Row],[UnitPrice]]*order_details[[#This Row],[Quantity]]*(1-order_details[[#This Row],[Discount]])</f>
        <v>228</v>
      </c>
    </row>
    <row r="675" spans="1:18" x14ac:dyDescent="0.3">
      <c r="A675">
        <v>10504</v>
      </c>
      <c r="B675">
        <v>21</v>
      </c>
      <c r="C675">
        <v>10</v>
      </c>
      <c r="D675">
        <v>12</v>
      </c>
      <c r="E675">
        <v>0</v>
      </c>
      <c r="F675">
        <f>order_details[[#This Row],[UnitPrice]]*order_details[[#This Row],[Quantity]]*(1-order_details[[#This Row],[Discount]])</f>
        <v>120</v>
      </c>
      <c r="G675" t="str">
        <f>_xlfn.XLOOKUP(order_details[[#This Row],[OrderID]],orders[OrderID],orders[CustomerID])</f>
        <v>WHITC</v>
      </c>
      <c r="H675" t="str">
        <f>_xlfn.XLOOKUP(order_details[[#This Row],[CustomerID]],orders[CustomerID],orders[ShipCountry])</f>
        <v>USA</v>
      </c>
      <c r="I675" t="str">
        <f>_xlfn.XLOOKUP(order_details[[#This Row],[CustomerID]],orders[CustomerID],orders[ShipCity])</f>
        <v>Seattle</v>
      </c>
      <c r="J675">
        <f>_xlfn.XLOOKUP(order_details[[#This Row],[ProductID]],products[ProductID],products[CategoryID])</f>
        <v>3</v>
      </c>
      <c r="K675" t="str">
        <f>_xlfn.XLOOKUP(order_details[[#This Row],[CategoryID]],categories[CategoryID],categories[CategoryName])</f>
        <v>Confections</v>
      </c>
      <c r="L675" t="str">
        <f>_xlfn.XLOOKUP(order_details[[#This Row],[OrderID]],orders[OrderID],orders[month])</f>
        <v>May</v>
      </c>
      <c r="M675">
        <f>_xlfn.XLOOKUP(order_details[[#This Row],[OrderID]],orders[OrderID],orders[month number])</f>
        <v>5</v>
      </c>
      <c r="N675">
        <f>_xlfn.XLOOKUP(order_details[[#This Row],[OrderID]],orders[OrderID],orders[year])</f>
        <v>1995</v>
      </c>
      <c r="P675" s="14" t="str">
        <f>_xlfn.XLOOKUP(order_details[[#This Row],[CustomerID]],orders[CustomerID],orders[ShipCity])</f>
        <v>Seattle</v>
      </c>
      <c r="Q675" s="14" t="str">
        <f>_xlfn.XLOOKUP(order_details[[#This Row],[CustomerID]],orders[CustomerID],orders[ShipCountry])</f>
        <v>USA</v>
      </c>
      <c r="R675" s="14">
        <f>order_details[[#This Row],[UnitPrice]]*order_details[[#This Row],[Quantity]]*(1-order_details[[#This Row],[Discount]])</f>
        <v>120</v>
      </c>
    </row>
    <row r="676" spans="1:18" x14ac:dyDescent="0.3">
      <c r="A676">
        <v>10504</v>
      </c>
      <c r="B676">
        <v>53</v>
      </c>
      <c r="C676">
        <v>32.799999999999997</v>
      </c>
      <c r="D676">
        <v>10</v>
      </c>
      <c r="E676">
        <v>0</v>
      </c>
      <c r="F676">
        <f>order_details[[#This Row],[UnitPrice]]*order_details[[#This Row],[Quantity]]*(1-order_details[[#This Row],[Discount]])</f>
        <v>328</v>
      </c>
      <c r="G676" t="str">
        <f>_xlfn.XLOOKUP(order_details[[#This Row],[OrderID]],orders[OrderID],orders[CustomerID])</f>
        <v>WHITC</v>
      </c>
      <c r="H676" t="str">
        <f>_xlfn.XLOOKUP(order_details[[#This Row],[CustomerID]],orders[CustomerID],orders[ShipCountry])</f>
        <v>USA</v>
      </c>
      <c r="I676" t="str">
        <f>_xlfn.XLOOKUP(order_details[[#This Row],[CustomerID]],orders[CustomerID],orders[ShipCity])</f>
        <v>Seattle</v>
      </c>
      <c r="J676">
        <f>_xlfn.XLOOKUP(order_details[[#This Row],[ProductID]],products[ProductID],products[CategoryID])</f>
        <v>6</v>
      </c>
      <c r="K676" t="str">
        <f>_xlfn.XLOOKUP(order_details[[#This Row],[CategoryID]],categories[CategoryID],categories[CategoryName])</f>
        <v>Meat/Poultry</v>
      </c>
      <c r="L676" t="str">
        <f>_xlfn.XLOOKUP(order_details[[#This Row],[OrderID]],orders[OrderID],orders[month])</f>
        <v>May</v>
      </c>
      <c r="M676">
        <f>_xlfn.XLOOKUP(order_details[[#This Row],[OrderID]],orders[OrderID],orders[month number])</f>
        <v>5</v>
      </c>
      <c r="N676">
        <f>_xlfn.XLOOKUP(order_details[[#This Row],[OrderID]],orders[OrderID],orders[year])</f>
        <v>1995</v>
      </c>
      <c r="P676" s="13" t="str">
        <f>_xlfn.XLOOKUP(order_details[[#This Row],[CustomerID]],orders[CustomerID],orders[ShipCity])</f>
        <v>Seattle</v>
      </c>
      <c r="Q676" s="13" t="str">
        <f>_xlfn.XLOOKUP(order_details[[#This Row],[CustomerID]],orders[CustomerID],orders[ShipCountry])</f>
        <v>USA</v>
      </c>
      <c r="R676" s="13">
        <f>order_details[[#This Row],[UnitPrice]]*order_details[[#This Row],[Quantity]]*(1-order_details[[#This Row],[Discount]])</f>
        <v>328</v>
      </c>
    </row>
    <row r="677" spans="1:18" x14ac:dyDescent="0.3">
      <c r="A677">
        <v>10504</v>
      </c>
      <c r="B677">
        <v>61</v>
      </c>
      <c r="C677">
        <v>28.5</v>
      </c>
      <c r="D677">
        <v>25</v>
      </c>
      <c r="E677">
        <v>0</v>
      </c>
      <c r="F677">
        <f>order_details[[#This Row],[UnitPrice]]*order_details[[#This Row],[Quantity]]*(1-order_details[[#This Row],[Discount]])</f>
        <v>712.5</v>
      </c>
      <c r="G677" t="str">
        <f>_xlfn.XLOOKUP(order_details[[#This Row],[OrderID]],orders[OrderID],orders[CustomerID])</f>
        <v>WHITC</v>
      </c>
      <c r="H677" t="str">
        <f>_xlfn.XLOOKUP(order_details[[#This Row],[CustomerID]],orders[CustomerID],orders[ShipCountry])</f>
        <v>USA</v>
      </c>
      <c r="I677" t="str">
        <f>_xlfn.XLOOKUP(order_details[[#This Row],[CustomerID]],orders[CustomerID],orders[ShipCity])</f>
        <v>Seattle</v>
      </c>
      <c r="J677">
        <f>_xlfn.XLOOKUP(order_details[[#This Row],[ProductID]],products[ProductID],products[CategoryID])</f>
        <v>2</v>
      </c>
      <c r="K677" t="str">
        <f>_xlfn.XLOOKUP(order_details[[#This Row],[CategoryID]],categories[CategoryID],categories[CategoryName])</f>
        <v>Condiments</v>
      </c>
      <c r="L677" t="str">
        <f>_xlfn.XLOOKUP(order_details[[#This Row],[OrderID]],orders[OrderID],orders[month])</f>
        <v>May</v>
      </c>
      <c r="M677">
        <f>_xlfn.XLOOKUP(order_details[[#This Row],[OrderID]],orders[OrderID],orders[month number])</f>
        <v>5</v>
      </c>
      <c r="N677">
        <f>_xlfn.XLOOKUP(order_details[[#This Row],[OrderID]],orders[OrderID],orders[year])</f>
        <v>1995</v>
      </c>
      <c r="P677" s="14" t="str">
        <f>_xlfn.XLOOKUP(order_details[[#This Row],[CustomerID]],orders[CustomerID],orders[ShipCity])</f>
        <v>Seattle</v>
      </c>
      <c r="Q677" s="14" t="str">
        <f>_xlfn.XLOOKUP(order_details[[#This Row],[CustomerID]],orders[CustomerID],orders[ShipCountry])</f>
        <v>USA</v>
      </c>
      <c r="R677" s="14">
        <f>order_details[[#This Row],[UnitPrice]]*order_details[[#This Row],[Quantity]]*(1-order_details[[#This Row],[Discount]])</f>
        <v>712.5</v>
      </c>
    </row>
    <row r="678" spans="1:18" x14ac:dyDescent="0.3">
      <c r="A678">
        <v>10505</v>
      </c>
      <c r="B678">
        <v>62</v>
      </c>
      <c r="C678">
        <v>49.3</v>
      </c>
      <c r="D678">
        <v>3</v>
      </c>
      <c r="E678">
        <v>0</v>
      </c>
      <c r="F678">
        <f>order_details[[#This Row],[UnitPrice]]*order_details[[#This Row],[Quantity]]*(1-order_details[[#This Row],[Discount]])</f>
        <v>147.89999999999998</v>
      </c>
      <c r="G678" t="str">
        <f>_xlfn.XLOOKUP(order_details[[#This Row],[OrderID]],orders[OrderID],orders[CustomerID])</f>
        <v>MEREP</v>
      </c>
      <c r="H678" t="str">
        <f>_xlfn.XLOOKUP(order_details[[#This Row],[CustomerID]],orders[CustomerID],orders[ShipCountry])</f>
        <v>Canada</v>
      </c>
      <c r="I678" t="str">
        <f>_xlfn.XLOOKUP(order_details[[#This Row],[CustomerID]],orders[CustomerID],orders[ShipCity])</f>
        <v>Montréal</v>
      </c>
      <c r="J678">
        <f>_xlfn.XLOOKUP(order_details[[#This Row],[ProductID]],products[ProductID],products[CategoryID])</f>
        <v>3</v>
      </c>
      <c r="K678" t="str">
        <f>_xlfn.XLOOKUP(order_details[[#This Row],[CategoryID]],categories[CategoryID],categories[CategoryName])</f>
        <v>Confections</v>
      </c>
      <c r="L678" t="str">
        <f>_xlfn.XLOOKUP(order_details[[#This Row],[OrderID]],orders[OrderID],orders[month])</f>
        <v>May</v>
      </c>
      <c r="M678">
        <f>_xlfn.XLOOKUP(order_details[[#This Row],[OrderID]],orders[OrderID],orders[month number])</f>
        <v>5</v>
      </c>
      <c r="N678">
        <f>_xlfn.XLOOKUP(order_details[[#This Row],[OrderID]],orders[OrderID],orders[year])</f>
        <v>1995</v>
      </c>
      <c r="P678" s="13" t="str">
        <f>_xlfn.XLOOKUP(order_details[[#This Row],[CustomerID]],orders[CustomerID],orders[ShipCity])</f>
        <v>Montréal</v>
      </c>
      <c r="Q678" s="13" t="str">
        <f>_xlfn.XLOOKUP(order_details[[#This Row],[CustomerID]],orders[CustomerID],orders[ShipCountry])</f>
        <v>Canada</v>
      </c>
      <c r="R678" s="13">
        <f>order_details[[#This Row],[UnitPrice]]*order_details[[#This Row],[Quantity]]*(1-order_details[[#This Row],[Discount]])</f>
        <v>147.89999999999998</v>
      </c>
    </row>
    <row r="679" spans="1:18" x14ac:dyDescent="0.3">
      <c r="A679">
        <v>10506</v>
      </c>
      <c r="B679">
        <v>25</v>
      </c>
      <c r="C679">
        <v>14</v>
      </c>
      <c r="D679">
        <v>18</v>
      </c>
      <c r="E679">
        <v>0.1</v>
      </c>
      <c r="F679">
        <f>order_details[[#This Row],[UnitPrice]]*order_details[[#This Row],[Quantity]]*(1-order_details[[#This Row],[Discount]])</f>
        <v>226.8</v>
      </c>
      <c r="G679" t="str">
        <f>_xlfn.XLOOKUP(order_details[[#This Row],[OrderID]],orders[OrderID],orders[CustomerID])</f>
        <v>KOENE</v>
      </c>
      <c r="H679" t="str">
        <f>_xlfn.XLOOKUP(order_details[[#This Row],[CustomerID]],orders[CustomerID],orders[ShipCountry])</f>
        <v>Germany</v>
      </c>
      <c r="I679" t="str">
        <f>_xlfn.XLOOKUP(order_details[[#This Row],[CustomerID]],orders[CustomerID],orders[ShipCity])</f>
        <v>Brandenburg</v>
      </c>
      <c r="J679">
        <f>_xlfn.XLOOKUP(order_details[[#This Row],[ProductID]],products[ProductID],products[CategoryID])</f>
        <v>3</v>
      </c>
      <c r="K679" t="str">
        <f>_xlfn.XLOOKUP(order_details[[#This Row],[CategoryID]],categories[CategoryID],categories[CategoryName])</f>
        <v>Confections</v>
      </c>
      <c r="L679" t="str">
        <f>_xlfn.XLOOKUP(order_details[[#This Row],[OrderID]],orders[OrderID],orders[month])</f>
        <v>May</v>
      </c>
      <c r="M679">
        <f>_xlfn.XLOOKUP(order_details[[#This Row],[OrderID]],orders[OrderID],orders[month number])</f>
        <v>5</v>
      </c>
      <c r="N679">
        <f>_xlfn.XLOOKUP(order_details[[#This Row],[OrderID]],orders[OrderID],orders[year])</f>
        <v>1995</v>
      </c>
      <c r="P679" s="14" t="str">
        <f>_xlfn.XLOOKUP(order_details[[#This Row],[CustomerID]],orders[CustomerID],orders[ShipCity])</f>
        <v>Brandenburg</v>
      </c>
      <c r="Q679" s="14" t="str">
        <f>_xlfn.XLOOKUP(order_details[[#This Row],[CustomerID]],orders[CustomerID],orders[ShipCountry])</f>
        <v>Germany</v>
      </c>
      <c r="R679" s="14">
        <f>order_details[[#This Row],[UnitPrice]]*order_details[[#This Row],[Quantity]]*(1-order_details[[#This Row],[Discount]])</f>
        <v>226.8</v>
      </c>
    </row>
    <row r="680" spans="1:18" x14ac:dyDescent="0.3">
      <c r="A680">
        <v>10506</v>
      </c>
      <c r="B680">
        <v>70</v>
      </c>
      <c r="C680">
        <v>15</v>
      </c>
      <c r="D680">
        <v>14</v>
      </c>
      <c r="E680">
        <v>0.1</v>
      </c>
      <c r="F680">
        <f>order_details[[#This Row],[UnitPrice]]*order_details[[#This Row],[Quantity]]*(1-order_details[[#This Row],[Discount]])</f>
        <v>189</v>
      </c>
      <c r="G680" t="str">
        <f>_xlfn.XLOOKUP(order_details[[#This Row],[OrderID]],orders[OrderID],orders[CustomerID])</f>
        <v>KOENE</v>
      </c>
      <c r="H680" t="str">
        <f>_xlfn.XLOOKUP(order_details[[#This Row],[CustomerID]],orders[CustomerID],orders[ShipCountry])</f>
        <v>Germany</v>
      </c>
      <c r="I680" t="str">
        <f>_xlfn.XLOOKUP(order_details[[#This Row],[CustomerID]],orders[CustomerID],orders[ShipCity])</f>
        <v>Brandenburg</v>
      </c>
      <c r="J680">
        <f>_xlfn.XLOOKUP(order_details[[#This Row],[ProductID]],products[ProductID],products[CategoryID])</f>
        <v>1</v>
      </c>
      <c r="K680" t="str">
        <f>_xlfn.XLOOKUP(order_details[[#This Row],[CategoryID]],categories[CategoryID],categories[CategoryName])</f>
        <v>Beverages</v>
      </c>
      <c r="L680" t="str">
        <f>_xlfn.XLOOKUP(order_details[[#This Row],[OrderID]],orders[OrderID],orders[month])</f>
        <v>May</v>
      </c>
      <c r="M680">
        <f>_xlfn.XLOOKUP(order_details[[#This Row],[OrderID]],orders[OrderID],orders[month number])</f>
        <v>5</v>
      </c>
      <c r="N680">
        <f>_xlfn.XLOOKUP(order_details[[#This Row],[OrderID]],orders[OrderID],orders[year])</f>
        <v>1995</v>
      </c>
      <c r="P680" s="13" t="str">
        <f>_xlfn.XLOOKUP(order_details[[#This Row],[CustomerID]],orders[CustomerID],orders[ShipCity])</f>
        <v>Brandenburg</v>
      </c>
      <c r="Q680" s="13" t="str">
        <f>_xlfn.XLOOKUP(order_details[[#This Row],[CustomerID]],orders[CustomerID],orders[ShipCountry])</f>
        <v>Germany</v>
      </c>
      <c r="R680" s="13">
        <f>order_details[[#This Row],[UnitPrice]]*order_details[[#This Row],[Quantity]]*(1-order_details[[#This Row],[Discount]])</f>
        <v>189</v>
      </c>
    </row>
    <row r="681" spans="1:18" x14ac:dyDescent="0.3">
      <c r="A681">
        <v>10507</v>
      </c>
      <c r="B681">
        <v>43</v>
      </c>
      <c r="C681">
        <v>46</v>
      </c>
      <c r="D681">
        <v>15</v>
      </c>
      <c r="E681">
        <v>0.15</v>
      </c>
      <c r="F681">
        <f>order_details[[#This Row],[UnitPrice]]*order_details[[#This Row],[Quantity]]*(1-order_details[[#This Row],[Discount]])</f>
        <v>586.5</v>
      </c>
      <c r="G681" t="str">
        <f>_xlfn.XLOOKUP(order_details[[#This Row],[OrderID]],orders[OrderID],orders[CustomerID])</f>
        <v>ANTON</v>
      </c>
      <c r="H681" t="str">
        <f>_xlfn.XLOOKUP(order_details[[#This Row],[CustomerID]],orders[CustomerID],orders[ShipCountry])</f>
        <v>Mexico</v>
      </c>
      <c r="I681" t="str">
        <f>_xlfn.XLOOKUP(order_details[[#This Row],[CustomerID]],orders[CustomerID],orders[ShipCity])</f>
        <v>México D.F.</v>
      </c>
      <c r="J681">
        <f>_xlfn.XLOOKUP(order_details[[#This Row],[ProductID]],products[ProductID],products[CategoryID])</f>
        <v>1</v>
      </c>
      <c r="K681" t="str">
        <f>_xlfn.XLOOKUP(order_details[[#This Row],[CategoryID]],categories[CategoryID],categories[CategoryName])</f>
        <v>Beverages</v>
      </c>
      <c r="L681" t="str">
        <f>_xlfn.XLOOKUP(order_details[[#This Row],[OrderID]],orders[OrderID],orders[month])</f>
        <v>May</v>
      </c>
      <c r="M681">
        <f>_xlfn.XLOOKUP(order_details[[#This Row],[OrderID]],orders[OrderID],orders[month number])</f>
        <v>5</v>
      </c>
      <c r="N681">
        <f>_xlfn.XLOOKUP(order_details[[#This Row],[OrderID]],orders[OrderID],orders[year])</f>
        <v>1995</v>
      </c>
      <c r="P681" s="14" t="str">
        <f>_xlfn.XLOOKUP(order_details[[#This Row],[CustomerID]],orders[CustomerID],orders[ShipCity])</f>
        <v>México D.F.</v>
      </c>
      <c r="Q681" s="14" t="str">
        <f>_xlfn.XLOOKUP(order_details[[#This Row],[CustomerID]],orders[CustomerID],orders[ShipCountry])</f>
        <v>Mexico</v>
      </c>
      <c r="R681" s="14">
        <f>order_details[[#This Row],[UnitPrice]]*order_details[[#This Row],[Quantity]]*(1-order_details[[#This Row],[Discount]])</f>
        <v>586.5</v>
      </c>
    </row>
    <row r="682" spans="1:18" x14ac:dyDescent="0.3">
      <c r="A682">
        <v>10507</v>
      </c>
      <c r="B682">
        <v>48</v>
      </c>
      <c r="C682">
        <v>12.75</v>
      </c>
      <c r="D682">
        <v>15</v>
      </c>
      <c r="E682">
        <v>0.15</v>
      </c>
      <c r="F682">
        <f>order_details[[#This Row],[UnitPrice]]*order_details[[#This Row],[Quantity]]*(1-order_details[[#This Row],[Discount]])</f>
        <v>162.5625</v>
      </c>
      <c r="G682" t="str">
        <f>_xlfn.XLOOKUP(order_details[[#This Row],[OrderID]],orders[OrderID],orders[CustomerID])</f>
        <v>ANTON</v>
      </c>
      <c r="H682" t="str">
        <f>_xlfn.XLOOKUP(order_details[[#This Row],[CustomerID]],orders[CustomerID],orders[ShipCountry])</f>
        <v>Mexico</v>
      </c>
      <c r="I682" t="str">
        <f>_xlfn.XLOOKUP(order_details[[#This Row],[CustomerID]],orders[CustomerID],orders[ShipCity])</f>
        <v>México D.F.</v>
      </c>
      <c r="J682">
        <f>_xlfn.XLOOKUP(order_details[[#This Row],[ProductID]],products[ProductID],products[CategoryID])</f>
        <v>3</v>
      </c>
      <c r="K682" t="str">
        <f>_xlfn.XLOOKUP(order_details[[#This Row],[CategoryID]],categories[CategoryID],categories[CategoryName])</f>
        <v>Confections</v>
      </c>
      <c r="L682" t="str">
        <f>_xlfn.XLOOKUP(order_details[[#This Row],[OrderID]],orders[OrderID],orders[month])</f>
        <v>May</v>
      </c>
      <c r="M682">
        <f>_xlfn.XLOOKUP(order_details[[#This Row],[OrderID]],orders[OrderID],orders[month number])</f>
        <v>5</v>
      </c>
      <c r="N682">
        <f>_xlfn.XLOOKUP(order_details[[#This Row],[OrderID]],orders[OrderID],orders[year])</f>
        <v>1995</v>
      </c>
      <c r="P682" s="13" t="str">
        <f>_xlfn.XLOOKUP(order_details[[#This Row],[CustomerID]],orders[CustomerID],orders[ShipCity])</f>
        <v>México D.F.</v>
      </c>
      <c r="Q682" s="13" t="str">
        <f>_xlfn.XLOOKUP(order_details[[#This Row],[CustomerID]],orders[CustomerID],orders[ShipCountry])</f>
        <v>Mexico</v>
      </c>
      <c r="R682" s="13">
        <f>order_details[[#This Row],[UnitPrice]]*order_details[[#This Row],[Quantity]]*(1-order_details[[#This Row],[Discount]])</f>
        <v>162.5625</v>
      </c>
    </row>
    <row r="683" spans="1:18" x14ac:dyDescent="0.3">
      <c r="A683">
        <v>10508</v>
      </c>
      <c r="B683">
        <v>13</v>
      </c>
      <c r="C683">
        <v>6</v>
      </c>
      <c r="D683">
        <v>10</v>
      </c>
      <c r="E683">
        <v>0</v>
      </c>
      <c r="F683">
        <f>order_details[[#This Row],[UnitPrice]]*order_details[[#This Row],[Quantity]]*(1-order_details[[#This Row],[Discount]])</f>
        <v>60</v>
      </c>
      <c r="G683" t="str">
        <f>_xlfn.XLOOKUP(order_details[[#This Row],[OrderID]],orders[OrderID],orders[CustomerID])</f>
        <v>OTTIK</v>
      </c>
      <c r="H683" t="str">
        <f>_xlfn.XLOOKUP(order_details[[#This Row],[CustomerID]],orders[CustomerID],orders[ShipCountry])</f>
        <v>Germany</v>
      </c>
      <c r="I683" t="str">
        <f>_xlfn.XLOOKUP(order_details[[#This Row],[CustomerID]],orders[CustomerID],orders[ShipCity])</f>
        <v>Köln</v>
      </c>
      <c r="J683">
        <f>_xlfn.XLOOKUP(order_details[[#This Row],[ProductID]],products[ProductID],products[CategoryID])</f>
        <v>8</v>
      </c>
      <c r="K683" t="str">
        <f>_xlfn.XLOOKUP(order_details[[#This Row],[CategoryID]],categories[CategoryID],categories[CategoryName])</f>
        <v>Seafood</v>
      </c>
      <c r="L683" t="str">
        <f>_xlfn.XLOOKUP(order_details[[#This Row],[OrderID]],orders[OrderID],orders[month])</f>
        <v>May</v>
      </c>
      <c r="M683">
        <f>_xlfn.XLOOKUP(order_details[[#This Row],[OrderID]],orders[OrderID],orders[month number])</f>
        <v>5</v>
      </c>
      <c r="N683">
        <f>_xlfn.XLOOKUP(order_details[[#This Row],[OrderID]],orders[OrderID],orders[year])</f>
        <v>1995</v>
      </c>
      <c r="P683" s="14" t="str">
        <f>_xlfn.XLOOKUP(order_details[[#This Row],[CustomerID]],orders[CustomerID],orders[ShipCity])</f>
        <v>Köln</v>
      </c>
      <c r="Q683" s="14" t="str">
        <f>_xlfn.XLOOKUP(order_details[[#This Row],[CustomerID]],orders[CustomerID],orders[ShipCountry])</f>
        <v>Germany</v>
      </c>
      <c r="R683" s="14">
        <f>order_details[[#This Row],[UnitPrice]]*order_details[[#This Row],[Quantity]]*(1-order_details[[#This Row],[Discount]])</f>
        <v>60</v>
      </c>
    </row>
    <row r="684" spans="1:18" x14ac:dyDescent="0.3">
      <c r="A684">
        <v>10508</v>
      </c>
      <c r="B684">
        <v>39</v>
      </c>
      <c r="C684">
        <v>18</v>
      </c>
      <c r="D684">
        <v>10</v>
      </c>
      <c r="E684">
        <v>0</v>
      </c>
      <c r="F684">
        <f>order_details[[#This Row],[UnitPrice]]*order_details[[#This Row],[Quantity]]*(1-order_details[[#This Row],[Discount]])</f>
        <v>180</v>
      </c>
      <c r="G684" t="str">
        <f>_xlfn.XLOOKUP(order_details[[#This Row],[OrderID]],orders[OrderID],orders[CustomerID])</f>
        <v>OTTIK</v>
      </c>
      <c r="H684" t="str">
        <f>_xlfn.XLOOKUP(order_details[[#This Row],[CustomerID]],orders[CustomerID],orders[ShipCountry])</f>
        <v>Germany</v>
      </c>
      <c r="I684" t="str">
        <f>_xlfn.XLOOKUP(order_details[[#This Row],[CustomerID]],orders[CustomerID],orders[ShipCity])</f>
        <v>Köln</v>
      </c>
      <c r="J684">
        <f>_xlfn.XLOOKUP(order_details[[#This Row],[ProductID]],products[ProductID],products[CategoryID])</f>
        <v>1</v>
      </c>
      <c r="K684" t="str">
        <f>_xlfn.XLOOKUP(order_details[[#This Row],[CategoryID]],categories[CategoryID],categories[CategoryName])</f>
        <v>Beverages</v>
      </c>
      <c r="L684" t="str">
        <f>_xlfn.XLOOKUP(order_details[[#This Row],[OrderID]],orders[OrderID],orders[month])</f>
        <v>May</v>
      </c>
      <c r="M684">
        <f>_xlfn.XLOOKUP(order_details[[#This Row],[OrderID]],orders[OrderID],orders[month number])</f>
        <v>5</v>
      </c>
      <c r="N684">
        <f>_xlfn.XLOOKUP(order_details[[#This Row],[OrderID]],orders[OrderID],orders[year])</f>
        <v>1995</v>
      </c>
      <c r="P684" s="13" t="str">
        <f>_xlfn.XLOOKUP(order_details[[#This Row],[CustomerID]],orders[CustomerID],orders[ShipCity])</f>
        <v>Köln</v>
      </c>
      <c r="Q684" s="13" t="str">
        <f>_xlfn.XLOOKUP(order_details[[#This Row],[CustomerID]],orders[CustomerID],orders[ShipCountry])</f>
        <v>Germany</v>
      </c>
      <c r="R684" s="13">
        <f>order_details[[#This Row],[UnitPrice]]*order_details[[#This Row],[Quantity]]*(1-order_details[[#This Row],[Discount]])</f>
        <v>180</v>
      </c>
    </row>
    <row r="685" spans="1:18" x14ac:dyDescent="0.3">
      <c r="A685">
        <v>10509</v>
      </c>
      <c r="B685">
        <v>28</v>
      </c>
      <c r="C685">
        <v>45.6</v>
      </c>
      <c r="D685">
        <v>3</v>
      </c>
      <c r="E685">
        <v>0</v>
      </c>
      <c r="F685">
        <f>order_details[[#This Row],[UnitPrice]]*order_details[[#This Row],[Quantity]]*(1-order_details[[#This Row],[Discount]])</f>
        <v>136.80000000000001</v>
      </c>
      <c r="G685" t="str">
        <f>_xlfn.XLOOKUP(order_details[[#This Row],[OrderID]],orders[OrderID],orders[CustomerID])</f>
        <v>BLAUS</v>
      </c>
      <c r="H685" t="str">
        <f>_xlfn.XLOOKUP(order_details[[#This Row],[CustomerID]],orders[CustomerID],orders[ShipCountry])</f>
        <v>Germany</v>
      </c>
      <c r="I685" t="str">
        <f>_xlfn.XLOOKUP(order_details[[#This Row],[CustomerID]],orders[CustomerID],orders[ShipCity])</f>
        <v>Mannheim</v>
      </c>
      <c r="J685">
        <f>_xlfn.XLOOKUP(order_details[[#This Row],[ProductID]],products[ProductID],products[CategoryID])</f>
        <v>7</v>
      </c>
      <c r="K685" t="str">
        <f>_xlfn.XLOOKUP(order_details[[#This Row],[CategoryID]],categories[CategoryID],categories[CategoryName])</f>
        <v>Produce</v>
      </c>
      <c r="L685" t="str">
        <f>_xlfn.XLOOKUP(order_details[[#This Row],[OrderID]],orders[OrderID],orders[month])</f>
        <v>May</v>
      </c>
      <c r="M685">
        <f>_xlfn.XLOOKUP(order_details[[#This Row],[OrderID]],orders[OrderID],orders[month number])</f>
        <v>5</v>
      </c>
      <c r="N685">
        <f>_xlfn.XLOOKUP(order_details[[#This Row],[OrderID]],orders[OrderID],orders[year])</f>
        <v>1995</v>
      </c>
      <c r="P685" s="14" t="str">
        <f>_xlfn.XLOOKUP(order_details[[#This Row],[CustomerID]],orders[CustomerID],orders[ShipCity])</f>
        <v>Mannheim</v>
      </c>
      <c r="Q685" s="14" t="str">
        <f>_xlfn.XLOOKUP(order_details[[#This Row],[CustomerID]],orders[CustomerID],orders[ShipCountry])</f>
        <v>Germany</v>
      </c>
      <c r="R685" s="14">
        <f>order_details[[#This Row],[UnitPrice]]*order_details[[#This Row],[Quantity]]*(1-order_details[[#This Row],[Discount]])</f>
        <v>136.80000000000001</v>
      </c>
    </row>
    <row r="686" spans="1:18" x14ac:dyDescent="0.3">
      <c r="A686">
        <v>10510</v>
      </c>
      <c r="B686">
        <v>29</v>
      </c>
      <c r="C686">
        <v>123.79</v>
      </c>
      <c r="D686">
        <v>36</v>
      </c>
      <c r="E686">
        <v>0</v>
      </c>
      <c r="F686">
        <f>order_details[[#This Row],[UnitPrice]]*order_details[[#This Row],[Quantity]]*(1-order_details[[#This Row],[Discount]])</f>
        <v>4456.4400000000005</v>
      </c>
      <c r="G686" t="str">
        <f>_xlfn.XLOOKUP(order_details[[#This Row],[OrderID]],orders[OrderID],orders[CustomerID])</f>
        <v>SAVEA</v>
      </c>
      <c r="H686" t="str">
        <f>_xlfn.XLOOKUP(order_details[[#This Row],[CustomerID]],orders[CustomerID],orders[ShipCountry])</f>
        <v>USA</v>
      </c>
      <c r="I686" t="str">
        <f>_xlfn.XLOOKUP(order_details[[#This Row],[CustomerID]],orders[CustomerID],orders[ShipCity])</f>
        <v>Boise</v>
      </c>
      <c r="J686">
        <f>_xlfn.XLOOKUP(order_details[[#This Row],[ProductID]],products[ProductID],products[CategoryID])</f>
        <v>6</v>
      </c>
      <c r="K686" t="str">
        <f>_xlfn.XLOOKUP(order_details[[#This Row],[CategoryID]],categories[CategoryID],categories[CategoryName])</f>
        <v>Meat/Poultry</v>
      </c>
      <c r="L686" t="str">
        <f>_xlfn.XLOOKUP(order_details[[#This Row],[OrderID]],orders[OrderID],orders[month])</f>
        <v>May</v>
      </c>
      <c r="M686">
        <f>_xlfn.XLOOKUP(order_details[[#This Row],[OrderID]],orders[OrderID],orders[month number])</f>
        <v>5</v>
      </c>
      <c r="N686">
        <f>_xlfn.XLOOKUP(order_details[[#This Row],[OrderID]],orders[OrderID],orders[year])</f>
        <v>1995</v>
      </c>
      <c r="P686" s="13" t="str">
        <f>_xlfn.XLOOKUP(order_details[[#This Row],[CustomerID]],orders[CustomerID],orders[ShipCity])</f>
        <v>Boise</v>
      </c>
      <c r="Q686" s="13" t="str">
        <f>_xlfn.XLOOKUP(order_details[[#This Row],[CustomerID]],orders[CustomerID],orders[ShipCountry])</f>
        <v>USA</v>
      </c>
      <c r="R686" s="13">
        <f>order_details[[#This Row],[UnitPrice]]*order_details[[#This Row],[Quantity]]*(1-order_details[[#This Row],[Discount]])</f>
        <v>4456.4400000000005</v>
      </c>
    </row>
    <row r="687" spans="1:18" x14ac:dyDescent="0.3">
      <c r="A687">
        <v>10510</v>
      </c>
      <c r="B687">
        <v>75</v>
      </c>
      <c r="C687">
        <v>7.75</v>
      </c>
      <c r="D687">
        <v>36</v>
      </c>
      <c r="E687">
        <v>0.1</v>
      </c>
      <c r="F687">
        <f>order_details[[#This Row],[UnitPrice]]*order_details[[#This Row],[Quantity]]*(1-order_details[[#This Row],[Discount]])</f>
        <v>251.1</v>
      </c>
      <c r="G687" t="str">
        <f>_xlfn.XLOOKUP(order_details[[#This Row],[OrderID]],orders[OrderID],orders[CustomerID])</f>
        <v>SAVEA</v>
      </c>
      <c r="H687" t="str">
        <f>_xlfn.XLOOKUP(order_details[[#This Row],[CustomerID]],orders[CustomerID],orders[ShipCountry])</f>
        <v>USA</v>
      </c>
      <c r="I687" t="str">
        <f>_xlfn.XLOOKUP(order_details[[#This Row],[CustomerID]],orders[CustomerID],orders[ShipCity])</f>
        <v>Boise</v>
      </c>
      <c r="J687">
        <f>_xlfn.XLOOKUP(order_details[[#This Row],[ProductID]],products[ProductID],products[CategoryID])</f>
        <v>1</v>
      </c>
      <c r="K687" t="str">
        <f>_xlfn.XLOOKUP(order_details[[#This Row],[CategoryID]],categories[CategoryID],categories[CategoryName])</f>
        <v>Beverages</v>
      </c>
      <c r="L687" t="str">
        <f>_xlfn.XLOOKUP(order_details[[#This Row],[OrderID]],orders[OrderID],orders[month])</f>
        <v>May</v>
      </c>
      <c r="M687">
        <f>_xlfn.XLOOKUP(order_details[[#This Row],[OrderID]],orders[OrderID],orders[month number])</f>
        <v>5</v>
      </c>
      <c r="N687">
        <f>_xlfn.XLOOKUP(order_details[[#This Row],[OrderID]],orders[OrderID],orders[year])</f>
        <v>1995</v>
      </c>
      <c r="P687" s="14" t="str">
        <f>_xlfn.XLOOKUP(order_details[[#This Row],[CustomerID]],orders[CustomerID],orders[ShipCity])</f>
        <v>Boise</v>
      </c>
      <c r="Q687" s="14" t="str">
        <f>_xlfn.XLOOKUP(order_details[[#This Row],[CustomerID]],orders[CustomerID],orders[ShipCountry])</f>
        <v>USA</v>
      </c>
      <c r="R687" s="14">
        <f>order_details[[#This Row],[UnitPrice]]*order_details[[#This Row],[Quantity]]*(1-order_details[[#This Row],[Discount]])</f>
        <v>251.1</v>
      </c>
    </row>
    <row r="688" spans="1:18" x14ac:dyDescent="0.3">
      <c r="A688">
        <v>10511</v>
      </c>
      <c r="B688">
        <v>4</v>
      </c>
      <c r="C688">
        <v>22</v>
      </c>
      <c r="D688">
        <v>50</v>
      </c>
      <c r="E688">
        <v>0.15</v>
      </c>
      <c r="F688">
        <f>order_details[[#This Row],[UnitPrice]]*order_details[[#This Row],[Quantity]]*(1-order_details[[#This Row],[Discount]])</f>
        <v>935</v>
      </c>
      <c r="G688" t="str">
        <f>_xlfn.XLOOKUP(order_details[[#This Row],[OrderID]],orders[OrderID],orders[CustomerID])</f>
        <v>BONAP</v>
      </c>
      <c r="H688" t="str">
        <f>_xlfn.XLOOKUP(order_details[[#This Row],[CustomerID]],orders[CustomerID],orders[ShipCountry])</f>
        <v>France</v>
      </c>
      <c r="I688" t="str">
        <f>_xlfn.XLOOKUP(order_details[[#This Row],[CustomerID]],orders[CustomerID],orders[ShipCity])</f>
        <v>Marseille</v>
      </c>
      <c r="J688">
        <f>_xlfn.XLOOKUP(order_details[[#This Row],[ProductID]],products[ProductID],products[CategoryID])</f>
        <v>2</v>
      </c>
      <c r="K688" t="str">
        <f>_xlfn.XLOOKUP(order_details[[#This Row],[CategoryID]],categories[CategoryID],categories[CategoryName])</f>
        <v>Condiments</v>
      </c>
      <c r="L688" t="str">
        <f>_xlfn.XLOOKUP(order_details[[#This Row],[OrderID]],orders[OrderID],orders[month])</f>
        <v>May</v>
      </c>
      <c r="M688">
        <f>_xlfn.XLOOKUP(order_details[[#This Row],[OrderID]],orders[OrderID],orders[month number])</f>
        <v>5</v>
      </c>
      <c r="N688">
        <f>_xlfn.XLOOKUP(order_details[[#This Row],[OrderID]],orders[OrderID],orders[year])</f>
        <v>1995</v>
      </c>
      <c r="P688" s="13" t="str">
        <f>_xlfn.XLOOKUP(order_details[[#This Row],[CustomerID]],orders[CustomerID],orders[ShipCity])</f>
        <v>Marseille</v>
      </c>
      <c r="Q688" s="13" t="str">
        <f>_xlfn.XLOOKUP(order_details[[#This Row],[CustomerID]],orders[CustomerID],orders[ShipCountry])</f>
        <v>France</v>
      </c>
      <c r="R688" s="13">
        <f>order_details[[#This Row],[UnitPrice]]*order_details[[#This Row],[Quantity]]*(1-order_details[[#This Row],[Discount]])</f>
        <v>935</v>
      </c>
    </row>
    <row r="689" spans="1:18" x14ac:dyDescent="0.3">
      <c r="A689">
        <v>10511</v>
      </c>
      <c r="B689">
        <v>7</v>
      </c>
      <c r="C689">
        <v>30</v>
      </c>
      <c r="D689">
        <v>50</v>
      </c>
      <c r="E689">
        <v>0.15</v>
      </c>
      <c r="F689">
        <f>order_details[[#This Row],[UnitPrice]]*order_details[[#This Row],[Quantity]]*(1-order_details[[#This Row],[Discount]])</f>
        <v>1275</v>
      </c>
      <c r="G689" t="str">
        <f>_xlfn.XLOOKUP(order_details[[#This Row],[OrderID]],orders[OrderID],orders[CustomerID])</f>
        <v>BONAP</v>
      </c>
      <c r="H689" t="str">
        <f>_xlfn.XLOOKUP(order_details[[#This Row],[CustomerID]],orders[CustomerID],orders[ShipCountry])</f>
        <v>France</v>
      </c>
      <c r="I689" t="str">
        <f>_xlfn.XLOOKUP(order_details[[#This Row],[CustomerID]],orders[CustomerID],orders[ShipCity])</f>
        <v>Marseille</v>
      </c>
      <c r="J689">
        <f>_xlfn.XLOOKUP(order_details[[#This Row],[ProductID]],products[ProductID],products[CategoryID])</f>
        <v>7</v>
      </c>
      <c r="K689" t="str">
        <f>_xlfn.XLOOKUP(order_details[[#This Row],[CategoryID]],categories[CategoryID],categories[CategoryName])</f>
        <v>Produce</v>
      </c>
      <c r="L689" t="str">
        <f>_xlfn.XLOOKUP(order_details[[#This Row],[OrderID]],orders[OrderID],orders[month])</f>
        <v>May</v>
      </c>
      <c r="M689">
        <f>_xlfn.XLOOKUP(order_details[[#This Row],[OrderID]],orders[OrderID],orders[month number])</f>
        <v>5</v>
      </c>
      <c r="N689">
        <f>_xlfn.XLOOKUP(order_details[[#This Row],[OrderID]],orders[OrderID],orders[year])</f>
        <v>1995</v>
      </c>
      <c r="P689" s="14" t="str">
        <f>_xlfn.XLOOKUP(order_details[[#This Row],[CustomerID]],orders[CustomerID],orders[ShipCity])</f>
        <v>Marseille</v>
      </c>
      <c r="Q689" s="14" t="str">
        <f>_xlfn.XLOOKUP(order_details[[#This Row],[CustomerID]],orders[CustomerID],orders[ShipCountry])</f>
        <v>France</v>
      </c>
      <c r="R689" s="14">
        <f>order_details[[#This Row],[UnitPrice]]*order_details[[#This Row],[Quantity]]*(1-order_details[[#This Row],[Discount]])</f>
        <v>1275</v>
      </c>
    </row>
    <row r="690" spans="1:18" x14ac:dyDescent="0.3">
      <c r="A690">
        <v>10511</v>
      </c>
      <c r="B690">
        <v>8</v>
      </c>
      <c r="C690">
        <v>40</v>
      </c>
      <c r="D690">
        <v>10</v>
      </c>
      <c r="E690">
        <v>0.15</v>
      </c>
      <c r="F690">
        <f>order_details[[#This Row],[UnitPrice]]*order_details[[#This Row],[Quantity]]*(1-order_details[[#This Row],[Discount]])</f>
        <v>340</v>
      </c>
      <c r="G690" t="str">
        <f>_xlfn.XLOOKUP(order_details[[#This Row],[OrderID]],orders[OrderID],orders[CustomerID])</f>
        <v>BONAP</v>
      </c>
      <c r="H690" t="str">
        <f>_xlfn.XLOOKUP(order_details[[#This Row],[CustomerID]],orders[CustomerID],orders[ShipCountry])</f>
        <v>France</v>
      </c>
      <c r="I690" t="str">
        <f>_xlfn.XLOOKUP(order_details[[#This Row],[CustomerID]],orders[CustomerID],orders[ShipCity])</f>
        <v>Marseille</v>
      </c>
      <c r="J690">
        <f>_xlfn.XLOOKUP(order_details[[#This Row],[ProductID]],products[ProductID],products[CategoryID])</f>
        <v>2</v>
      </c>
      <c r="K690" t="str">
        <f>_xlfn.XLOOKUP(order_details[[#This Row],[CategoryID]],categories[CategoryID],categories[CategoryName])</f>
        <v>Condiments</v>
      </c>
      <c r="L690" t="str">
        <f>_xlfn.XLOOKUP(order_details[[#This Row],[OrderID]],orders[OrderID],orders[month])</f>
        <v>May</v>
      </c>
      <c r="M690">
        <f>_xlfn.XLOOKUP(order_details[[#This Row],[OrderID]],orders[OrderID],orders[month number])</f>
        <v>5</v>
      </c>
      <c r="N690">
        <f>_xlfn.XLOOKUP(order_details[[#This Row],[OrderID]],orders[OrderID],orders[year])</f>
        <v>1995</v>
      </c>
      <c r="P690" s="13" t="str">
        <f>_xlfn.XLOOKUP(order_details[[#This Row],[CustomerID]],orders[CustomerID],orders[ShipCity])</f>
        <v>Marseille</v>
      </c>
      <c r="Q690" s="13" t="str">
        <f>_xlfn.XLOOKUP(order_details[[#This Row],[CustomerID]],orders[CustomerID],orders[ShipCountry])</f>
        <v>France</v>
      </c>
      <c r="R690" s="13">
        <f>order_details[[#This Row],[UnitPrice]]*order_details[[#This Row],[Quantity]]*(1-order_details[[#This Row],[Discount]])</f>
        <v>340</v>
      </c>
    </row>
    <row r="691" spans="1:18" x14ac:dyDescent="0.3">
      <c r="A691">
        <v>10512</v>
      </c>
      <c r="B691">
        <v>24</v>
      </c>
      <c r="C691">
        <v>4.5</v>
      </c>
      <c r="D691">
        <v>10</v>
      </c>
      <c r="E691">
        <v>0.15</v>
      </c>
      <c r="F691">
        <f>order_details[[#This Row],[UnitPrice]]*order_details[[#This Row],[Quantity]]*(1-order_details[[#This Row],[Discount]])</f>
        <v>38.25</v>
      </c>
      <c r="G691" t="str">
        <f>_xlfn.XLOOKUP(order_details[[#This Row],[OrderID]],orders[OrderID],orders[CustomerID])</f>
        <v>FAMIA</v>
      </c>
      <c r="H691" t="str">
        <f>_xlfn.XLOOKUP(order_details[[#This Row],[CustomerID]],orders[CustomerID],orders[ShipCountry])</f>
        <v>Brazil</v>
      </c>
      <c r="I691" t="str">
        <f>_xlfn.XLOOKUP(order_details[[#This Row],[CustomerID]],orders[CustomerID],orders[ShipCity])</f>
        <v>São Paulo</v>
      </c>
      <c r="J691">
        <f>_xlfn.XLOOKUP(order_details[[#This Row],[ProductID]],products[ProductID],products[CategoryID])</f>
        <v>1</v>
      </c>
      <c r="K691" t="str">
        <f>_xlfn.XLOOKUP(order_details[[#This Row],[CategoryID]],categories[CategoryID],categories[CategoryName])</f>
        <v>Beverages</v>
      </c>
      <c r="L691" t="str">
        <f>_xlfn.XLOOKUP(order_details[[#This Row],[OrderID]],orders[OrderID],orders[month])</f>
        <v>May</v>
      </c>
      <c r="M691">
        <f>_xlfn.XLOOKUP(order_details[[#This Row],[OrderID]],orders[OrderID],orders[month number])</f>
        <v>5</v>
      </c>
      <c r="N691">
        <f>_xlfn.XLOOKUP(order_details[[#This Row],[OrderID]],orders[OrderID],orders[year])</f>
        <v>1995</v>
      </c>
      <c r="P691" s="14" t="str">
        <f>_xlfn.XLOOKUP(order_details[[#This Row],[CustomerID]],orders[CustomerID],orders[ShipCity])</f>
        <v>São Paulo</v>
      </c>
      <c r="Q691" s="14" t="str">
        <f>_xlfn.XLOOKUP(order_details[[#This Row],[CustomerID]],orders[CustomerID],orders[ShipCountry])</f>
        <v>Brazil</v>
      </c>
      <c r="R691" s="14">
        <f>order_details[[#This Row],[UnitPrice]]*order_details[[#This Row],[Quantity]]*(1-order_details[[#This Row],[Discount]])</f>
        <v>38.25</v>
      </c>
    </row>
    <row r="692" spans="1:18" x14ac:dyDescent="0.3">
      <c r="A692">
        <v>10512</v>
      </c>
      <c r="B692">
        <v>46</v>
      </c>
      <c r="C692">
        <v>12</v>
      </c>
      <c r="D692">
        <v>9</v>
      </c>
      <c r="E692">
        <v>0.15</v>
      </c>
      <c r="F692">
        <f>order_details[[#This Row],[UnitPrice]]*order_details[[#This Row],[Quantity]]*(1-order_details[[#This Row],[Discount]])</f>
        <v>91.8</v>
      </c>
      <c r="G692" t="str">
        <f>_xlfn.XLOOKUP(order_details[[#This Row],[OrderID]],orders[OrderID],orders[CustomerID])</f>
        <v>FAMIA</v>
      </c>
      <c r="H692" t="str">
        <f>_xlfn.XLOOKUP(order_details[[#This Row],[CustomerID]],orders[CustomerID],orders[ShipCountry])</f>
        <v>Brazil</v>
      </c>
      <c r="I692" t="str">
        <f>_xlfn.XLOOKUP(order_details[[#This Row],[CustomerID]],orders[CustomerID],orders[ShipCity])</f>
        <v>São Paulo</v>
      </c>
      <c r="J692">
        <f>_xlfn.XLOOKUP(order_details[[#This Row],[ProductID]],products[ProductID],products[CategoryID])</f>
        <v>8</v>
      </c>
      <c r="K692" t="str">
        <f>_xlfn.XLOOKUP(order_details[[#This Row],[CategoryID]],categories[CategoryID],categories[CategoryName])</f>
        <v>Seafood</v>
      </c>
      <c r="L692" t="str">
        <f>_xlfn.XLOOKUP(order_details[[#This Row],[OrderID]],orders[OrderID],orders[month])</f>
        <v>May</v>
      </c>
      <c r="M692">
        <f>_xlfn.XLOOKUP(order_details[[#This Row],[OrderID]],orders[OrderID],orders[month number])</f>
        <v>5</v>
      </c>
      <c r="N692">
        <f>_xlfn.XLOOKUP(order_details[[#This Row],[OrderID]],orders[OrderID],orders[year])</f>
        <v>1995</v>
      </c>
      <c r="P692" s="13" t="str">
        <f>_xlfn.XLOOKUP(order_details[[#This Row],[CustomerID]],orders[CustomerID],orders[ShipCity])</f>
        <v>São Paulo</v>
      </c>
      <c r="Q692" s="13" t="str">
        <f>_xlfn.XLOOKUP(order_details[[#This Row],[CustomerID]],orders[CustomerID],orders[ShipCountry])</f>
        <v>Brazil</v>
      </c>
      <c r="R692" s="13">
        <f>order_details[[#This Row],[UnitPrice]]*order_details[[#This Row],[Quantity]]*(1-order_details[[#This Row],[Discount]])</f>
        <v>91.8</v>
      </c>
    </row>
    <row r="693" spans="1:18" x14ac:dyDescent="0.3">
      <c r="A693">
        <v>10512</v>
      </c>
      <c r="B693">
        <v>47</v>
      </c>
      <c r="C693">
        <v>9.5</v>
      </c>
      <c r="D693">
        <v>6</v>
      </c>
      <c r="E693">
        <v>0.15</v>
      </c>
      <c r="F693">
        <f>order_details[[#This Row],[UnitPrice]]*order_details[[#This Row],[Quantity]]*(1-order_details[[#This Row],[Discount]])</f>
        <v>48.449999999999996</v>
      </c>
      <c r="G693" t="str">
        <f>_xlfn.XLOOKUP(order_details[[#This Row],[OrderID]],orders[OrderID],orders[CustomerID])</f>
        <v>FAMIA</v>
      </c>
      <c r="H693" t="str">
        <f>_xlfn.XLOOKUP(order_details[[#This Row],[CustomerID]],orders[CustomerID],orders[ShipCountry])</f>
        <v>Brazil</v>
      </c>
      <c r="I693" t="str">
        <f>_xlfn.XLOOKUP(order_details[[#This Row],[CustomerID]],orders[CustomerID],orders[ShipCity])</f>
        <v>São Paulo</v>
      </c>
      <c r="J693">
        <f>_xlfn.XLOOKUP(order_details[[#This Row],[ProductID]],products[ProductID],products[CategoryID])</f>
        <v>3</v>
      </c>
      <c r="K693" t="str">
        <f>_xlfn.XLOOKUP(order_details[[#This Row],[CategoryID]],categories[CategoryID],categories[CategoryName])</f>
        <v>Confections</v>
      </c>
      <c r="L693" t="str">
        <f>_xlfn.XLOOKUP(order_details[[#This Row],[OrderID]],orders[OrderID],orders[month])</f>
        <v>May</v>
      </c>
      <c r="M693">
        <f>_xlfn.XLOOKUP(order_details[[#This Row],[OrderID]],orders[OrderID],orders[month number])</f>
        <v>5</v>
      </c>
      <c r="N693">
        <f>_xlfn.XLOOKUP(order_details[[#This Row],[OrderID]],orders[OrderID],orders[year])</f>
        <v>1995</v>
      </c>
      <c r="P693" s="14" t="str">
        <f>_xlfn.XLOOKUP(order_details[[#This Row],[CustomerID]],orders[CustomerID],orders[ShipCity])</f>
        <v>São Paulo</v>
      </c>
      <c r="Q693" s="14" t="str">
        <f>_xlfn.XLOOKUP(order_details[[#This Row],[CustomerID]],orders[CustomerID],orders[ShipCountry])</f>
        <v>Brazil</v>
      </c>
      <c r="R693" s="14">
        <f>order_details[[#This Row],[UnitPrice]]*order_details[[#This Row],[Quantity]]*(1-order_details[[#This Row],[Discount]])</f>
        <v>48.449999999999996</v>
      </c>
    </row>
    <row r="694" spans="1:18" x14ac:dyDescent="0.3">
      <c r="A694">
        <v>10512</v>
      </c>
      <c r="B694">
        <v>60</v>
      </c>
      <c r="C694">
        <v>34</v>
      </c>
      <c r="D694">
        <v>12</v>
      </c>
      <c r="E694">
        <v>0.15</v>
      </c>
      <c r="F694">
        <f>order_details[[#This Row],[UnitPrice]]*order_details[[#This Row],[Quantity]]*(1-order_details[[#This Row],[Discount]])</f>
        <v>346.8</v>
      </c>
      <c r="G694" t="str">
        <f>_xlfn.XLOOKUP(order_details[[#This Row],[OrderID]],orders[OrderID],orders[CustomerID])</f>
        <v>FAMIA</v>
      </c>
      <c r="H694" t="str">
        <f>_xlfn.XLOOKUP(order_details[[#This Row],[CustomerID]],orders[CustomerID],orders[ShipCountry])</f>
        <v>Brazil</v>
      </c>
      <c r="I694" t="str">
        <f>_xlfn.XLOOKUP(order_details[[#This Row],[CustomerID]],orders[CustomerID],orders[ShipCity])</f>
        <v>São Paulo</v>
      </c>
      <c r="J694">
        <f>_xlfn.XLOOKUP(order_details[[#This Row],[ProductID]],products[ProductID],products[CategoryID])</f>
        <v>4</v>
      </c>
      <c r="K694" t="str">
        <f>_xlfn.XLOOKUP(order_details[[#This Row],[CategoryID]],categories[CategoryID],categories[CategoryName])</f>
        <v>Dairy Products</v>
      </c>
      <c r="L694" t="str">
        <f>_xlfn.XLOOKUP(order_details[[#This Row],[OrderID]],orders[OrderID],orders[month])</f>
        <v>May</v>
      </c>
      <c r="M694">
        <f>_xlfn.XLOOKUP(order_details[[#This Row],[OrderID]],orders[OrderID],orders[month number])</f>
        <v>5</v>
      </c>
      <c r="N694">
        <f>_xlfn.XLOOKUP(order_details[[#This Row],[OrderID]],orders[OrderID],orders[year])</f>
        <v>1995</v>
      </c>
      <c r="P694" s="13" t="str">
        <f>_xlfn.XLOOKUP(order_details[[#This Row],[CustomerID]],orders[CustomerID],orders[ShipCity])</f>
        <v>São Paulo</v>
      </c>
      <c r="Q694" s="13" t="str">
        <f>_xlfn.XLOOKUP(order_details[[#This Row],[CustomerID]],orders[CustomerID],orders[ShipCountry])</f>
        <v>Brazil</v>
      </c>
      <c r="R694" s="13">
        <f>order_details[[#This Row],[UnitPrice]]*order_details[[#This Row],[Quantity]]*(1-order_details[[#This Row],[Discount]])</f>
        <v>346.8</v>
      </c>
    </row>
    <row r="695" spans="1:18" x14ac:dyDescent="0.3">
      <c r="A695">
        <v>10513</v>
      </c>
      <c r="B695">
        <v>21</v>
      </c>
      <c r="C695">
        <v>10</v>
      </c>
      <c r="D695">
        <v>40</v>
      </c>
      <c r="E695">
        <v>0.2</v>
      </c>
      <c r="F695">
        <f>order_details[[#This Row],[UnitPrice]]*order_details[[#This Row],[Quantity]]*(1-order_details[[#This Row],[Discount]])</f>
        <v>320</v>
      </c>
      <c r="G695" t="str">
        <f>_xlfn.XLOOKUP(order_details[[#This Row],[OrderID]],orders[OrderID],orders[CustomerID])</f>
        <v>WANDK</v>
      </c>
      <c r="H695" t="str">
        <f>_xlfn.XLOOKUP(order_details[[#This Row],[CustomerID]],orders[CustomerID],orders[ShipCountry])</f>
        <v>Germany</v>
      </c>
      <c r="I695" t="str">
        <f>_xlfn.XLOOKUP(order_details[[#This Row],[CustomerID]],orders[CustomerID],orders[ShipCity])</f>
        <v>Stuttgart</v>
      </c>
      <c r="J695">
        <f>_xlfn.XLOOKUP(order_details[[#This Row],[ProductID]],products[ProductID],products[CategoryID])</f>
        <v>3</v>
      </c>
      <c r="K695" t="str">
        <f>_xlfn.XLOOKUP(order_details[[#This Row],[CategoryID]],categories[CategoryID],categories[CategoryName])</f>
        <v>Confections</v>
      </c>
      <c r="L695" t="str">
        <f>_xlfn.XLOOKUP(order_details[[#This Row],[OrderID]],orders[OrderID],orders[month])</f>
        <v>May</v>
      </c>
      <c r="M695">
        <f>_xlfn.XLOOKUP(order_details[[#This Row],[OrderID]],orders[OrderID],orders[month number])</f>
        <v>5</v>
      </c>
      <c r="N695">
        <f>_xlfn.XLOOKUP(order_details[[#This Row],[OrderID]],orders[OrderID],orders[year])</f>
        <v>1995</v>
      </c>
      <c r="P695" s="14" t="str">
        <f>_xlfn.XLOOKUP(order_details[[#This Row],[CustomerID]],orders[CustomerID],orders[ShipCity])</f>
        <v>Stuttgart</v>
      </c>
      <c r="Q695" s="14" t="str">
        <f>_xlfn.XLOOKUP(order_details[[#This Row],[CustomerID]],orders[CustomerID],orders[ShipCountry])</f>
        <v>Germany</v>
      </c>
      <c r="R695" s="14">
        <f>order_details[[#This Row],[UnitPrice]]*order_details[[#This Row],[Quantity]]*(1-order_details[[#This Row],[Discount]])</f>
        <v>320</v>
      </c>
    </row>
    <row r="696" spans="1:18" x14ac:dyDescent="0.3">
      <c r="A696">
        <v>10513</v>
      </c>
      <c r="B696">
        <v>32</v>
      </c>
      <c r="C696">
        <v>32</v>
      </c>
      <c r="D696">
        <v>50</v>
      </c>
      <c r="E696">
        <v>0.2</v>
      </c>
      <c r="F696">
        <f>order_details[[#This Row],[UnitPrice]]*order_details[[#This Row],[Quantity]]*(1-order_details[[#This Row],[Discount]])</f>
        <v>1280</v>
      </c>
      <c r="G696" t="str">
        <f>_xlfn.XLOOKUP(order_details[[#This Row],[OrderID]],orders[OrderID],orders[CustomerID])</f>
        <v>WANDK</v>
      </c>
      <c r="H696" t="str">
        <f>_xlfn.XLOOKUP(order_details[[#This Row],[CustomerID]],orders[CustomerID],orders[ShipCountry])</f>
        <v>Germany</v>
      </c>
      <c r="I696" t="str">
        <f>_xlfn.XLOOKUP(order_details[[#This Row],[CustomerID]],orders[CustomerID],orders[ShipCity])</f>
        <v>Stuttgart</v>
      </c>
      <c r="J696">
        <f>_xlfn.XLOOKUP(order_details[[#This Row],[ProductID]],products[ProductID],products[CategoryID])</f>
        <v>4</v>
      </c>
      <c r="K696" t="str">
        <f>_xlfn.XLOOKUP(order_details[[#This Row],[CategoryID]],categories[CategoryID],categories[CategoryName])</f>
        <v>Dairy Products</v>
      </c>
      <c r="L696" t="str">
        <f>_xlfn.XLOOKUP(order_details[[#This Row],[OrderID]],orders[OrderID],orders[month])</f>
        <v>May</v>
      </c>
      <c r="M696">
        <f>_xlfn.XLOOKUP(order_details[[#This Row],[OrderID]],orders[OrderID],orders[month number])</f>
        <v>5</v>
      </c>
      <c r="N696">
        <f>_xlfn.XLOOKUP(order_details[[#This Row],[OrderID]],orders[OrderID],orders[year])</f>
        <v>1995</v>
      </c>
      <c r="P696" s="13" t="str">
        <f>_xlfn.XLOOKUP(order_details[[#This Row],[CustomerID]],orders[CustomerID],orders[ShipCity])</f>
        <v>Stuttgart</v>
      </c>
      <c r="Q696" s="13" t="str">
        <f>_xlfn.XLOOKUP(order_details[[#This Row],[CustomerID]],orders[CustomerID],orders[ShipCountry])</f>
        <v>Germany</v>
      </c>
      <c r="R696" s="13">
        <f>order_details[[#This Row],[UnitPrice]]*order_details[[#This Row],[Quantity]]*(1-order_details[[#This Row],[Discount]])</f>
        <v>1280</v>
      </c>
    </row>
    <row r="697" spans="1:18" x14ac:dyDescent="0.3">
      <c r="A697">
        <v>10513</v>
      </c>
      <c r="B697">
        <v>61</v>
      </c>
      <c r="C697">
        <v>28.5</v>
      </c>
      <c r="D697">
        <v>15</v>
      </c>
      <c r="E697">
        <v>0.2</v>
      </c>
      <c r="F697">
        <f>order_details[[#This Row],[UnitPrice]]*order_details[[#This Row],[Quantity]]*(1-order_details[[#This Row],[Discount]])</f>
        <v>342</v>
      </c>
      <c r="G697" t="str">
        <f>_xlfn.XLOOKUP(order_details[[#This Row],[OrderID]],orders[OrderID],orders[CustomerID])</f>
        <v>WANDK</v>
      </c>
      <c r="H697" t="str">
        <f>_xlfn.XLOOKUP(order_details[[#This Row],[CustomerID]],orders[CustomerID],orders[ShipCountry])</f>
        <v>Germany</v>
      </c>
      <c r="I697" t="str">
        <f>_xlfn.XLOOKUP(order_details[[#This Row],[CustomerID]],orders[CustomerID],orders[ShipCity])</f>
        <v>Stuttgart</v>
      </c>
      <c r="J697">
        <f>_xlfn.XLOOKUP(order_details[[#This Row],[ProductID]],products[ProductID],products[CategoryID])</f>
        <v>2</v>
      </c>
      <c r="K697" t="str">
        <f>_xlfn.XLOOKUP(order_details[[#This Row],[CategoryID]],categories[CategoryID],categories[CategoryName])</f>
        <v>Condiments</v>
      </c>
      <c r="L697" t="str">
        <f>_xlfn.XLOOKUP(order_details[[#This Row],[OrderID]],orders[OrderID],orders[month])</f>
        <v>May</v>
      </c>
      <c r="M697">
        <f>_xlfn.XLOOKUP(order_details[[#This Row],[OrderID]],orders[OrderID],orders[month number])</f>
        <v>5</v>
      </c>
      <c r="N697">
        <f>_xlfn.XLOOKUP(order_details[[#This Row],[OrderID]],orders[OrderID],orders[year])</f>
        <v>1995</v>
      </c>
      <c r="P697" s="14" t="str">
        <f>_xlfn.XLOOKUP(order_details[[#This Row],[CustomerID]],orders[CustomerID],orders[ShipCity])</f>
        <v>Stuttgart</v>
      </c>
      <c r="Q697" s="14" t="str">
        <f>_xlfn.XLOOKUP(order_details[[#This Row],[CustomerID]],orders[CustomerID],orders[ShipCountry])</f>
        <v>Germany</v>
      </c>
      <c r="R697" s="14">
        <f>order_details[[#This Row],[UnitPrice]]*order_details[[#This Row],[Quantity]]*(1-order_details[[#This Row],[Discount]])</f>
        <v>342</v>
      </c>
    </row>
    <row r="698" spans="1:18" x14ac:dyDescent="0.3">
      <c r="A698">
        <v>10514</v>
      </c>
      <c r="B698">
        <v>20</v>
      </c>
      <c r="C698">
        <v>81</v>
      </c>
      <c r="D698">
        <v>39</v>
      </c>
      <c r="E698">
        <v>0</v>
      </c>
      <c r="F698">
        <f>order_details[[#This Row],[UnitPrice]]*order_details[[#This Row],[Quantity]]*(1-order_details[[#This Row],[Discount]])</f>
        <v>3159</v>
      </c>
      <c r="G698" t="str">
        <f>_xlfn.XLOOKUP(order_details[[#This Row],[OrderID]],orders[OrderID],orders[CustomerID])</f>
        <v>ERNSH</v>
      </c>
      <c r="H698" t="str">
        <f>_xlfn.XLOOKUP(order_details[[#This Row],[CustomerID]],orders[CustomerID],orders[ShipCountry])</f>
        <v>Austria</v>
      </c>
      <c r="I698" t="str">
        <f>_xlfn.XLOOKUP(order_details[[#This Row],[CustomerID]],orders[CustomerID],orders[ShipCity])</f>
        <v>Graz</v>
      </c>
      <c r="J698">
        <f>_xlfn.XLOOKUP(order_details[[#This Row],[ProductID]],products[ProductID],products[CategoryID])</f>
        <v>3</v>
      </c>
      <c r="K698" t="str">
        <f>_xlfn.XLOOKUP(order_details[[#This Row],[CategoryID]],categories[CategoryID],categories[CategoryName])</f>
        <v>Confections</v>
      </c>
      <c r="L698" t="str">
        <f>_xlfn.XLOOKUP(order_details[[#This Row],[OrderID]],orders[OrderID],orders[month])</f>
        <v>May</v>
      </c>
      <c r="M698">
        <f>_xlfn.XLOOKUP(order_details[[#This Row],[OrderID]],orders[OrderID],orders[month number])</f>
        <v>5</v>
      </c>
      <c r="N698">
        <f>_xlfn.XLOOKUP(order_details[[#This Row],[OrderID]],orders[OrderID],orders[year])</f>
        <v>1995</v>
      </c>
      <c r="P698" s="13" t="str">
        <f>_xlfn.XLOOKUP(order_details[[#This Row],[CustomerID]],orders[CustomerID],orders[ShipCity])</f>
        <v>Graz</v>
      </c>
      <c r="Q698" s="13" t="str">
        <f>_xlfn.XLOOKUP(order_details[[#This Row],[CustomerID]],orders[CustomerID],orders[ShipCountry])</f>
        <v>Austria</v>
      </c>
      <c r="R698" s="13">
        <f>order_details[[#This Row],[UnitPrice]]*order_details[[#This Row],[Quantity]]*(1-order_details[[#This Row],[Discount]])</f>
        <v>3159</v>
      </c>
    </row>
    <row r="699" spans="1:18" x14ac:dyDescent="0.3">
      <c r="A699">
        <v>10514</v>
      </c>
      <c r="B699">
        <v>28</v>
      </c>
      <c r="C699">
        <v>45.6</v>
      </c>
      <c r="D699">
        <v>35</v>
      </c>
      <c r="E699">
        <v>0</v>
      </c>
      <c r="F699">
        <f>order_details[[#This Row],[UnitPrice]]*order_details[[#This Row],[Quantity]]*(1-order_details[[#This Row],[Discount]])</f>
        <v>1596</v>
      </c>
      <c r="G699" t="str">
        <f>_xlfn.XLOOKUP(order_details[[#This Row],[OrderID]],orders[OrderID],orders[CustomerID])</f>
        <v>ERNSH</v>
      </c>
      <c r="H699" t="str">
        <f>_xlfn.XLOOKUP(order_details[[#This Row],[CustomerID]],orders[CustomerID],orders[ShipCountry])</f>
        <v>Austria</v>
      </c>
      <c r="I699" t="str">
        <f>_xlfn.XLOOKUP(order_details[[#This Row],[CustomerID]],orders[CustomerID],orders[ShipCity])</f>
        <v>Graz</v>
      </c>
      <c r="J699">
        <f>_xlfn.XLOOKUP(order_details[[#This Row],[ProductID]],products[ProductID],products[CategoryID])</f>
        <v>7</v>
      </c>
      <c r="K699" t="str">
        <f>_xlfn.XLOOKUP(order_details[[#This Row],[CategoryID]],categories[CategoryID],categories[CategoryName])</f>
        <v>Produce</v>
      </c>
      <c r="L699" t="str">
        <f>_xlfn.XLOOKUP(order_details[[#This Row],[OrderID]],orders[OrderID],orders[month])</f>
        <v>May</v>
      </c>
      <c r="M699">
        <f>_xlfn.XLOOKUP(order_details[[#This Row],[OrderID]],orders[OrderID],orders[month number])</f>
        <v>5</v>
      </c>
      <c r="N699">
        <f>_xlfn.XLOOKUP(order_details[[#This Row],[OrderID]],orders[OrderID],orders[year])</f>
        <v>1995</v>
      </c>
      <c r="P699" s="14" t="str">
        <f>_xlfn.XLOOKUP(order_details[[#This Row],[CustomerID]],orders[CustomerID],orders[ShipCity])</f>
        <v>Graz</v>
      </c>
      <c r="Q699" s="14" t="str">
        <f>_xlfn.XLOOKUP(order_details[[#This Row],[CustomerID]],orders[CustomerID],orders[ShipCountry])</f>
        <v>Austria</v>
      </c>
      <c r="R699" s="14">
        <f>order_details[[#This Row],[UnitPrice]]*order_details[[#This Row],[Quantity]]*(1-order_details[[#This Row],[Discount]])</f>
        <v>1596</v>
      </c>
    </row>
    <row r="700" spans="1:18" x14ac:dyDescent="0.3">
      <c r="A700">
        <v>10514</v>
      </c>
      <c r="B700">
        <v>56</v>
      </c>
      <c r="C700">
        <v>38</v>
      </c>
      <c r="D700">
        <v>70</v>
      </c>
      <c r="E700">
        <v>0</v>
      </c>
      <c r="F700">
        <f>order_details[[#This Row],[UnitPrice]]*order_details[[#This Row],[Quantity]]*(1-order_details[[#This Row],[Discount]])</f>
        <v>2660</v>
      </c>
      <c r="G700" t="str">
        <f>_xlfn.XLOOKUP(order_details[[#This Row],[OrderID]],orders[OrderID],orders[CustomerID])</f>
        <v>ERNSH</v>
      </c>
      <c r="H700" t="str">
        <f>_xlfn.XLOOKUP(order_details[[#This Row],[CustomerID]],orders[CustomerID],orders[ShipCountry])</f>
        <v>Austria</v>
      </c>
      <c r="I700" t="str">
        <f>_xlfn.XLOOKUP(order_details[[#This Row],[CustomerID]],orders[CustomerID],orders[ShipCity])</f>
        <v>Graz</v>
      </c>
      <c r="J700">
        <f>_xlfn.XLOOKUP(order_details[[#This Row],[ProductID]],products[ProductID],products[CategoryID])</f>
        <v>5</v>
      </c>
      <c r="K700" t="str">
        <f>_xlfn.XLOOKUP(order_details[[#This Row],[CategoryID]],categories[CategoryID],categories[CategoryName])</f>
        <v>Grains/Cereals</v>
      </c>
      <c r="L700" t="str">
        <f>_xlfn.XLOOKUP(order_details[[#This Row],[OrderID]],orders[OrderID],orders[month])</f>
        <v>May</v>
      </c>
      <c r="M700">
        <f>_xlfn.XLOOKUP(order_details[[#This Row],[OrderID]],orders[OrderID],orders[month number])</f>
        <v>5</v>
      </c>
      <c r="N700">
        <f>_xlfn.XLOOKUP(order_details[[#This Row],[OrderID]],orders[OrderID],orders[year])</f>
        <v>1995</v>
      </c>
      <c r="P700" s="13" t="str">
        <f>_xlfn.XLOOKUP(order_details[[#This Row],[CustomerID]],orders[CustomerID],orders[ShipCity])</f>
        <v>Graz</v>
      </c>
      <c r="Q700" s="13" t="str">
        <f>_xlfn.XLOOKUP(order_details[[#This Row],[CustomerID]],orders[CustomerID],orders[ShipCountry])</f>
        <v>Austria</v>
      </c>
      <c r="R700" s="13">
        <f>order_details[[#This Row],[UnitPrice]]*order_details[[#This Row],[Quantity]]*(1-order_details[[#This Row],[Discount]])</f>
        <v>2660</v>
      </c>
    </row>
    <row r="701" spans="1:18" x14ac:dyDescent="0.3">
      <c r="A701">
        <v>10514</v>
      </c>
      <c r="B701">
        <v>65</v>
      </c>
      <c r="C701">
        <v>21.05</v>
      </c>
      <c r="D701">
        <v>39</v>
      </c>
      <c r="E701">
        <v>0</v>
      </c>
      <c r="F701">
        <f>order_details[[#This Row],[UnitPrice]]*order_details[[#This Row],[Quantity]]*(1-order_details[[#This Row],[Discount]])</f>
        <v>820.95</v>
      </c>
      <c r="G701" t="str">
        <f>_xlfn.XLOOKUP(order_details[[#This Row],[OrderID]],orders[OrderID],orders[CustomerID])</f>
        <v>ERNSH</v>
      </c>
      <c r="H701" t="str">
        <f>_xlfn.XLOOKUP(order_details[[#This Row],[CustomerID]],orders[CustomerID],orders[ShipCountry])</f>
        <v>Austria</v>
      </c>
      <c r="I701" t="str">
        <f>_xlfn.XLOOKUP(order_details[[#This Row],[CustomerID]],orders[CustomerID],orders[ShipCity])</f>
        <v>Graz</v>
      </c>
      <c r="J701">
        <f>_xlfn.XLOOKUP(order_details[[#This Row],[ProductID]],products[ProductID],products[CategoryID])</f>
        <v>2</v>
      </c>
      <c r="K701" t="str">
        <f>_xlfn.XLOOKUP(order_details[[#This Row],[CategoryID]],categories[CategoryID],categories[CategoryName])</f>
        <v>Condiments</v>
      </c>
      <c r="L701" t="str">
        <f>_xlfn.XLOOKUP(order_details[[#This Row],[OrderID]],orders[OrderID],orders[month])</f>
        <v>May</v>
      </c>
      <c r="M701">
        <f>_xlfn.XLOOKUP(order_details[[#This Row],[OrderID]],orders[OrderID],orders[month number])</f>
        <v>5</v>
      </c>
      <c r="N701">
        <f>_xlfn.XLOOKUP(order_details[[#This Row],[OrderID]],orders[OrderID],orders[year])</f>
        <v>1995</v>
      </c>
      <c r="P701" s="14" t="str">
        <f>_xlfn.XLOOKUP(order_details[[#This Row],[CustomerID]],orders[CustomerID],orders[ShipCity])</f>
        <v>Graz</v>
      </c>
      <c r="Q701" s="14" t="str">
        <f>_xlfn.XLOOKUP(order_details[[#This Row],[CustomerID]],orders[CustomerID],orders[ShipCountry])</f>
        <v>Austria</v>
      </c>
      <c r="R701" s="14">
        <f>order_details[[#This Row],[UnitPrice]]*order_details[[#This Row],[Quantity]]*(1-order_details[[#This Row],[Discount]])</f>
        <v>820.95</v>
      </c>
    </row>
    <row r="702" spans="1:18" x14ac:dyDescent="0.3">
      <c r="A702">
        <v>10514</v>
      </c>
      <c r="B702">
        <v>75</v>
      </c>
      <c r="C702">
        <v>7.75</v>
      </c>
      <c r="D702">
        <v>50</v>
      </c>
      <c r="E702">
        <v>0</v>
      </c>
      <c r="F702">
        <f>order_details[[#This Row],[UnitPrice]]*order_details[[#This Row],[Quantity]]*(1-order_details[[#This Row],[Discount]])</f>
        <v>387.5</v>
      </c>
      <c r="G702" t="str">
        <f>_xlfn.XLOOKUP(order_details[[#This Row],[OrderID]],orders[OrderID],orders[CustomerID])</f>
        <v>ERNSH</v>
      </c>
      <c r="H702" t="str">
        <f>_xlfn.XLOOKUP(order_details[[#This Row],[CustomerID]],orders[CustomerID],orders[ShipCountry])</f>
        <v>Austria</v>
      </c>
      <c r="I702" t="str">
        <f>_xlfn.XLOOKUP(order_details[[#This Row],[CustomerID]],orders[CustomerID],orders[ShipCity])</f>
        <v>Graz</v>
      </c>
      <c r="J702">
        <f>_xlfn.XLOOKUP(order_details[[#This Row],[ProductID]],products[ProductID],products[CategoryID])</f>
        <v>1</v>
      </c>
      <c r="K702" t="str">
        <f>_xlfn.XLOOKUP(order_details[[#This Row],[CategoryID]],categories[CategoryID],categories[CategoryName])</f>
        <v>Beverages</v>
      </c>
      <c r="L702" t="str">
        <f>_xlfn.XLOOKUP(order_details[[#This Row],[OrderID]],orders[OrderID],orders[month])</f>
        <v>May</v>
      </c>
      <c r="M702">
        <f>_xlfn.XLOOKUP(order_details[[#This Row],[OrderID]],orders[OrderID],orders[month number])</f>
        <v>5</v>
      </c>
      <c r="N702">
        <f>_xlfn.XLOOKUP(order_details[[#This Row],[OrderID]],orders[OrderID],orders[year])</f>
        <v>1995</v>
      </c>
      <c r="P702" s="13" t="str">
        <f>_xlfn.XLOOKUP(order_details[[#This Row],[CustomerID]],orders[CustomerID],orders[ShipCity])</f>
        <v>Graz</v>
      </c>
      <c r="Q702" s="13" t="str">
        <f>_xlfn.XLOOKUP(order_details[[#This Row],[CustomerID]],orders[CustomerID],orders[ShipCountry])</f>
        <v>Austria</v>
      </c>
      <c r="R702" s="13">
        <f>order_details[[#This Row],[UnitPrice]]*order_details[[#This Row],[Quantity]]*(1-order_details[[#This Row],[Discount]])</f>
        <v>387.5</v>
      </c>
    </row>
    <row r="703" spans="1:18" x14ac:dyDescent="0.3">
      <c r="A703">
        <v>10515</v>
      </c>
      <c r="B703">
        <v>9</v>
      </c>
      <c r="C703">
        <v>97</v>
      </c>
      <c r="D703">
        <v>16</v>
      </c>
      <c r="E703">
        <v>0.15</v>
      </c>
      <c r="F703">
        <f>order_details[[#This Row],[UnitPrice]]*order_details[[#This Row],[Quantity]]*(1-order_details[[#This Row],[Discount]])</f>
        <v>1319.2</v>
      </c>
      <c r="G703" t="str">
        <f>_xlfn.XLOOKUP(order_details[[#This Row],[OrderID]],orders[OrderID],orders[CustomerID])</f>
        <v>QUICK</v>
      </c>
      <c r="H703" t="str">
        <f>_xlfn.XLOOKUP(order_details[[#This Row],[CustomerID]],orders[CustomerID],orders[ShipCountry])</f>
        <v>Germany</v>
      </c>
      <c r="I703" t="str">
        <f>_xlfn.XLOOKUP(order_details[[#This Row],[CustomerID]],orders[CustomerID],orders[ShipCity])</f>
        <v>Cunewalde</v>
      </c>
      <c r="J703">
        <f>_xlfn.XLOOKUP(order_details[[#This Row],[ProductID]],products[ProductID],products[CategoryID])</f>
        <v>6</v>
      </c>
      <c r="K703" t="str">
        <f>_xlfn.XLOOKUP(order_details[[#This Row],[CategoryID]],categories[CategoryID],categories[CategoryName])</f>
        <v>Meat/Poultry</v>
      </c>
      <c r="L703" t="str">
        <f>_xlfn.XLOOKUP(order_details[[#This Row],[OrderID]],orders[OrderID],orders[month])</f>
        <v>May</v>
      </c>
      <c r="M703">
        <f>_xlfn.XLOOKUP(order_details[[#This Row],[OrderID]],orders[OrderID],orders[month number])</f>
        <v>5</v>
      </c>
      <c r="N703">
        <f>_xlfn.XLOOKUP(order_details[[#This Row],[OrderID]],orders[OrderID],orders[year])</f>
        <v>1995</v>
      </c>
      <c r="P703" s="14" t="str">
        <f>_xlfn.XLOOKUP(order_details[[#This Row],[CustomerID]],orders[CustomerID],orders[ShipCity])</f>
        <v>Cunewalde</v>
      </c>
      <c r="Q703" s="14" t="str">
        <f>_xlfn.XLOOKUP(order_details[[#This Row],[CustomerID]],orders[CustomerID],orders[ShipCountry])</f>
        <v>Germany</v>
      </c>
      <c r="R703" s="14">
        <f>order_details[[#This Row],[UnitPrice]]*order_details[[#This Row],[Quantity]]*(1-order_details[[#This Row],[Discount]])</f>
        <v>1319.2</v>
      </c>
    </row>
    <row r="704" spans="1:18" x14ac:dyDescent="0.3">
      <c r="A704">
        <v>10515</v>
      </c>
      <c r="B704">
        <v>16</v>
      </c>
      <c r="C704">
        <v>17.45</v>
      </c>
      <c r="D704">
        <v>50</v>
      </c>
      <c r="E704">
        <v>0</v>
      </c>
      <c r="F704">
        <f>order_details[[#This Row],[UnitPrice]]*order_details[[#This Row],[Quantity]]*(1-order_details[[#This Row],[Discount]])</f>
        <v>872.5</v>
      </c>
      <c r="G704" t="str">
        <f>_xlfn.XLOOKUP(order_details[[#This Row],[OrderID]],orders[OrderID],orders[CustomerID])</f>
        <v>QUICK</v>
      </c>
      <c r="H704" t="str">
        <f>_xlfn.XLOOKUP(order_details[[#This Row],[CustomerID]],orders[CustomerID],orders[ShipCountry])</f>
        <v>Germany</v>
      </c>
      <c r="I704" t="str">
        <f>_xlfn.XLOOKUP(order_details[[#This Row],[CustomerID]],orders[CustomerID],orders[ShipCity])</f>
        <v>Cunewalde</v>
      </c>
      <c r="J704">
        <f>_xlfn.XLOOKUP(order_details[[#This Row],[ProductID]],products[ProductID],products[CategoryID])</f>
        <v>3</v>
      </c>
      <c r="K704" t="str">
        <f>_xlfn.XLOOKUP(order_details[[#This Row],[CategoryID]],categories[CategoryID],categories[CategoryName])</f>
        <v>Confections</v>
      </c>
      <c r="L704" t="str">
        <f>_xlfn.XLOOKUP(order_details[[#This Row],[OrderID]],orders[OrderID],orders[month])</f>
        <v>May</v>
      </c>
      <c r="M704">
        <f>_xlfn.XLOOKUP(order_details[[#This Row],[OrderID]],orders[OrderID],orders[month number])</f>
        <v>5</v>
      </c>
      <c r="N704">
        <f>_xlfn.XLOOKUP(order_details[[#This Row],[OrderID]],orders[OrderID],orders[year])</f>
        <v>1995</v>
      </c>
      <c r="P704" s="13" t="str">
        <f>_xlfn.XLOOKUP(order_details[[#This Row],[CustomerID]],orders[CustomerID],orders[ShipCity])</f>
        <v>Cunewalde</v>
      </c>
      <c r="Q704" s="13" t="str">
        <f>_xlfn.XLOOKUP(order_details[[#This Row],[CustomerID]],orders[CustomerID],orders[ShipCountry])</f>
        <v>Germany</v>
      </c>
      <c r="R704" s="13">
        <f>order_details[[#This Row],[UnitPrice]]*order_details[[#This Row],[Quantity]]*(1-order_details[[#This Row],[Discount]])</f>
        <v>872.5</v>
      </c>
    </row>
    <row r="705" spans="1:18" x14ac:dyDescent="0.3">
      <c r="A705">
        <v>10515</v>
      </c>
      <c r="B705">
        <v>27</v>
      </c>
      <c r="C705">
        <v>43.9</v>
      </c>
      <c r="D705">
        <v>120</v>
      </c>
      <c r="E705">
        <v>0</v>
      </c>
      <c r="F705">
        <f>order_details[[#This Row],[UnitPrice]]*order_details[[#This Row],[Quantity]]*(1-order_details[[#This Row],[Discount]])</f>
        <v>5268</v>
      </c>
      <c r="G705" t="str">
        <f>_xlfn.XLOOKUP(order_details[[#This Row],[OrderID]],orders[OrderID],orders[CustomerID])</f>
        <v>QUICK</v>
      </c>
      <c r="H705" t="str">
        <f>_xlfn.XLOOKUP(order_details[[#This Row],[CustomerID]],orders[CustomerID],orders[ShipCountry])</f>
        <v>Germany</v>
      </c>
      <c r="I705" t="str">
        <f>_xlfn.XLOOKUP(order_details[[#This Row],[CustomerID]],orders[CustomerID],orders[ShipCity])</f>
        <v>Cunewalde</v>
      </c>
      <c r="J705">
        <f>_xlfn.XLOOKUP(order_details[[#This Row],[ProductID]],products[ProductID],products[CategoryID])</f>
        <v>3</v>
      </c>
      <c r="K705" t="str">
        <f>_xlfn.XLOOKUP(order_details[[#This Row],[CategoryID]],categories[CategoryID],categories[CategoryName])</f>
        <v>Confections</v>
      </c>
      <c r="L705" t="str">
        <f>_xlfn.XLOOKUP(order_details[[#This Row],[OrderID]],orders[OrderID],orders[month])</f>
        <v>May</v>
      </c>
      <c r="M705">
        <f>_xlfn.XLOOKUP(order_details[[#This Row],[OrderID]],orders[OrderID],orders[month number])</f>
        <v>5</v>
      </c>
      <c r="N705">
        <f>_xlfn.XLOOKUP(order_details[[#This Row],[OrderID]],orders[OrderID],orders[year])</f>
        <v>1995</v>
      </c>
      <c r="P705" s="14" t="str">
        <f>_xlfn.XLOOKUP(order_details[[#This Row],[CustomerID]],orders[CustomerID],orders[ShipCity])</f>
        <v>Cunewalde</v>
      </c>
      <c r="Q705" s="14" t="str">
        <f>_xlfn.XLOOKUP(order_details[[#This Row],[CustomerID]],orders[CustomerID],orders[ShipCountry])</f>
        <v>Germany</v>
      </c>
      <c r="R705" s="14">
        <f>order_details[[#This Row],[UnitPrice]]*order_details[[#This Row],[Quantity]]*(1-order_details[[#This Row],[Discount]])</f>
        <v>5268</v>
      </c>
    </row>
    <row r="706" spans="1:18" x14ac:dyDescent="0.3">
      <c r="A706">
        <v>10515</v>
      </c>
      <c r="B706">
        <v>33</v>
      </c>
      <c r="C706">
        <v>2.5</v>
      </c>
      <c r="D706">
        <v>16</v>
      </c>
      <c r="E706">
        <v>0.15</v>
      </c>
      <c r="F706">
        <f>order_details[[#This Row],[UnitPrice]]*order_details[[#This Row],[Quantity]]*(1-order_details[[#This Row],[Discount]])</f>
        <v>34</v>
      </c>
      <c r="G706" t="str">
        <f>_xlfn.XLOOKUP(order_details[[#This Row],[OrderID]],orders[OrderID],orders[CustomerID])</f>
        <v>QUICK</v>
      </c>
      <c r="H706" t="str">
        <f>_xlfn.XLOOKUP(order_details[[#This Row],[CustomerID]],orders[CustomerID],orders[ShipCountry])</f>
        <v>Germany</v>
      </c>
      <c r="I706" t="str">
        <f>_xlfn.XLOOKUP(order_details[[#This Row],[CustomerID]],orders[CustomerID],orders[ShipCity])</f>
        <v>Cunewalde</v>
      </c>
      <c r="J706">
        <f>_xlfn.XLOOKUP(order_details[[#This Row],[ProductID]],products[ProductID],products[CategoryID])</f>
        <v>4</v>
      </c>
      <c r="K706" t="str">
        <f>_xlfn.XLOOKUP(order_details[[#This Row],[CategoryID]],categories[CategoryID],categories[CategoryName])</f>
        <v>Dairy Products</v>
      </c>
      <c r="L706" t="str">
        <f>_xlfn.XLOOKUP(order_details[[#This Row],[OrderID]],orders[OrderID],orders[month])</f>
        <v>May</v>
      </c>
      <c r="M706">
        <f>_xlfn.XLOOKUP(order_details[[#This Row],[OrderID]],orders[OrderID],orders[month number])</f>
        <v>5</v>
      </c>
      <c r="N706">
        <f>_xlfn.XLOOKUP(order_details[[#This Row],[OrderID]],orders[OrderID],orders[year])</f>
        <v>1995</v>
      </c>
      <c r="P706" s="13" t="str">
        <f>_xlfn.XLOOKUP(order_details[[#This Row],[CustomerID]],orders[CustomerID],orders[ShipCity])</f>
        <v>Cunewalde</v>
      </c>
      <c r="Q706" s="13" t="str">
        <f>_xlfn.XLOOKUP(order_details[[#This Row],[CustomerID]],orders[CustomerID],orders[ShipCountry])</f>
        <v>Germany</v>
      </c>
      <c r="R706" s="13">
        <f>order_details[[#This Row],[UnitPrice]]*order_details[[#This Row],[Quantity]]*(1-order_details[[#This Row],[Discount]])</f>
        <v>34</v>
      </c>
    </row>
    <row r="707" spans="1:18" x14ac:dyDescent="0.3">
      <c r="A707">
        <v>10515</v>
      </c>
      <c r="B707">
        <v>60</v>
      </c>
      <c r="C707">
        <v>34</v>
      </c>
      <c r="D707">
        <v>84</v>
      </c>
      <c r="E707">
        <v>0.15</v>
      </c>
      <c r="F707">
        <f>order_details[[#This Row],[UnitPrice]]*order_details[[#This Row],[Quantity]]*(1-order_details[[#This Row],[Discount]])</f>
        <v>2427.6</v>
      </c>
      <c r="G707" t="str">
        <f>_xlfn.XLOOKUP(order_details[[#This Row],[OrderID]],orders[OrderID],orders[CustomerID])</f>
        <v>QUICK</v>
      </c>
      <c r="H707" t="str">
        <f>_xlfn.XLOOKUP(order_details[[#This Row],[CustomerID]],orders[CustomerID],orders[ShipCountry])</f>
        <v>Germany</v>
      </c>
      <c r="I707" t="str">
        <f>_xlfn.XLOOKUP(order_details[[#This Row],[CustomerID]],orders[CustomerID],orders[ShipCity])</f>
        <v>Cunewalde</v>
      </c>
      <c r="J707">
        <f>_xlfn.XLOOKUP(order_details[[#This Row],[ProductID]],products[ProductID],products[CategoryID])</f>
        <v>4</v>
      </c>
      <c r="K707" t="str">
        <f>_xlfn.XLOOKUP(order_details[[#This Row],[CategoryID]],categories[CategoryID],categories[CategoryName])</f>
        <v>Dairy Products</v>
      </c>
      <c r="L707" t="str">
        <f>_xlfn.XLOOKUP(order_details[[#This Row],[OrderID]],orders[OrderID],orders[month])</f>
        <v>May</v>
      </c>
      <c r="M707">
        <f>_xlfn.XLOOKUP(order_details[[#This Row],[OrderID]],orders[OrderID],orders[month number])</f>
        <v>5</v>
      </c>
      <c r="N707">
        <f>_xlfn.XLOOKUP(order_details[[#This Row],[OrderID]],orders[OrderID],orders[year])</f>
        <v>1995</v>
      </c>
      <c r="P707" s="14" t="str">
        <f>_xlfn.XLOOKUP(order_details[[#This Row],[CustomerID]],orders[CustomerID],orders[ShipCity])</f>
        <v>Cunewalde</v>
      </c>
      <c r="Q707" s="14" t="str">
        <f>_xlfn.XLOOKUP(order_details[[#This Row],[CustomerID]],orders[CustomerID],orders[ShipCountry])</f>
        <v>Germany</v>
      </c>
      <c r="R707" s="14">
        <f>order_details[[#This Row],[UnitPrice]]*order_details[[#This Row],[Quantity]]*(1-order_details[[#This Row],[Discount]])</f>
        <v>2427.6</v>
      </c>
    </row>
    <row r="708" spans="1:18" x14ac:dyDescent="0.3">
      <c r="A708">
        <v>10516</v>
      </c>
      <c r="B708">
        <v>18</v>
      </c>
      <c r="C708">
        <v>62.5</v>
      </c>
      <c r="D708">
        <v>25</v>
      </c>
      <c r="E708">
        <v>0.1</v>
      </c>
      <c r="F708">
        <f>order_details[[#This Row],[UnitPrice]]*order_details[[#This Row],[Quantity]]*(1-order_details[[#This Row],[Discount]])</f>
        <v>1406.25</v>
      </c>
      <c r="G708" t="str">
        <f>_xlfn.XLOOKUP(order_details[[#This Row],[OrderID]],orders[OrderID],orders[CustomerID])</f>
        <v>HUNGO</v>
      </c>
      <c r="H708" t="str">
        <f>_xlfn.XLOOKUP(order_details[[#This Row],[CustomerID]],orders[CustomerID],orders[ShipCountry])</f>
        <v>Ireland</v>
      </c>
      <c r="I708" t="str">
        <f>_xlfn.XLOOKUP(order_details[[#This Row],[CustomerID]],orders[CustomerID],orders[ShipCity])</f>
        <v>Cork</v>
      </c>
      <c r="J708">
        <f>_xlfn.XLOOKUP(order_details[[#This Row],[ProductID]],products[ProductID],products[CategoryID])</f>
        <v>8</v>
      </c>
      <c r="K708" t="str">
        <f>_xlfn.XLOOKUP(order_details[[#This Row],[CategoryID]],categories[CategoryID],categories[CategoryName])</f>
        <v>Seafood</v>
      </c>
      <c r="L708" t="str">
        <f>_xlfn.XLOOKUP(order_details[[#This Row],[OrderID]],orders[OrderID],orders[month])</f>
        <v>May</v>
      </c>
      <c r="M708">
        <f>_xlfn.XLOOKUP(order_details[[#This Row],[OrderID]],orders[OrderID],orders[month number])</f>
        <v>5</v>
      </c>
      <c r="N708">
        <f>_xlfn.XLOOKUP(order_details[[#This Row],[OrderID]],orders[OrderID],orders[year])</f>
        <v>1995</v>
      </c>
      <c r="P708" s="13" t="str">
        <f>_xlfn.XLOOKUP(order_details[[#This Row],[CustomerID]],orders[CustomerID],orders[ShipCity])</f>
        <v>Cork</v>
      </c>
      <c r="Q708" s="13" t="str">
        <f>_xlfn.XLOOKUP(order_details[[#This Row],[CustomerID]],orders[CustomerID],orders[ShipCountry])</f>
        <v>Ireland</v>
      </c>
      <c r="R708" s="13">
        <f>order_details[[#This Row],[UnitPrice]]*order_details[[#This Row],[Quantity]]*(1-order_details[[#This Row],[Discount]])</f>
        <v>1406.25</v>
      </c>
    </row>
    <row r="709" spans="1:18" x14ac:dyDescent="0.3">
      <c r="A709">
        <v>10516</v>
      </c>
      <c r="B709">
        <v>41</v>
      </c>
      <c r="C709">
        <v>9.65</v>
      </c>
      <c r="D709">
        <v>80</v>
      </c>
      <c r="E709">
        <v>0.1</v>
      </c>
      <c r="F709">
        <f>order_details[[#This Row],[UnitPrice]]*order_details[[#This Row],[Quantity]]*(1-order_details[[#This Row],[Discount]])</f>
        <v>694.80000000000007</v>
      </c>
      <c r="G709" t="str">
        <f>_xlfn.XLOOKUP(order_details[[#This Row],[OrderID]],orders[OrderID],orders[CustomerID])</f>
        <v>HUNGO</v>
      </c>
      <c r="H709" t="str">
        <f>_xlfn.XLOOKUP(order_details[[#This Row],[CustomerID]],orders[CustomerID],orders[ShipCountry])</f>
        <v>Ireland</v>
      </c>
      <c r="I709" t="str">
        <f>_xlfn.XLOOKUP(order_details[[#This Row],[CustomerID]],orders[CustomerID],orders[ShipCity])</f>
        <v>Cork</v>
      </c>
      <c r="J709">
        <f>_xlfn.XLOOKUP(order_details[[#This Row],[ProductID]],products[ProductID],products[CategoryID])</f>
        <v>8</v>
      </c>
      <c r="K709" t="str">
        <f>_xlfn.XLOOKUP(order_details[[#This Row],[CategoryID]],categories[CategoryID],categories[CategoryName])</f>
        <v>Seafood</v>
      </c>
      <c r="L709" t="str">
        <f>_xlfn.XLOOKUP(order_details[[#This Row],[OrderID]],orders[OrderID],orders[month])</f>
        <v>May</v>
      </c>
      <c r="M709">
        <f>_xlfn.XLOOKUP(order_details[[#This Row],[OrderID]],orders[OrderID],orders[month number])</f>
        <v>5</v>
      </c>
      <c r="N709">
        <f>_xlfn.XLOOKUP(order_details[[#This Row],[OrderID]],orders[OrderID],orders[year])</f>
        <v>1995</v>
      </c>
      <c r="P709" s="14" t="str">
        <f>_xlfn.XLOOKUP(order_details[[#This Row],[CustomerID]],orders[CustomerID],orders[ShipCity])</f>
        <v>Cork</v>
      </c>
      <c r="Q709" s="14" t="str">
        <f>_xlfn.XLOOKUP(order_details[[#This Row],[CustomerID]],orders[CustomerID],orders[ShipCountry])</f>
        <v>Ireland</v>
      </c>
      <c r="R709" s="14">
        <f>order_details[[#This Row],[UnitPrice]]*order_details[[#This Row],[Quantity]]*(1-order_details[[#This Row],[Discount]])</f>
        <v>694.80000000000007</v>
      </c>
    </row>
    <row r="710" spans="1:18" x14ac:dyDescent="0.3">
      <c r="A710">
        <v>10516</v>
      </c>
      <c r="B710">
        <v>42</v>
      </c>
      <c r="C710">
        <v>14</v>
      </c>
      <c r="D710">
        <v>20</v>
      </c>
      <c r="E710">
        <v>0</v>
      </c>
      <c r="F710">
        <f>order_details[[#This Row],[UnitPrice]]*order_details[[#This Row],[Quantity]]*(1-order_details[[#This Row],[Discount]])</f>
        <v>280</v>
      </c>
      <c r="G710" t="str">
        <f>_xlfn.XLOOKUP(order_details[[#This Row],[OrderID]],orders[OrderID],orders[CustomerID])</f>
        <v>HUNGO</v>
      </c>
      <c r="H710" t="str">
        <f>_xlfn.XLOOKUP(order_details[[#This Row],[CustomerID]],orders[CustomerID],orders[ShipCountry])</f>
        <v>Ireland</v>
      </c>
      <c r="I710" t="str">
        <f>_xlfn.XLOOKUP(order_details[[#This Row],[CustomerID]],orders[CustomerID],orders[ShipCity])</f>
        <v>Cork</v>
      </c>
      <c r="J710">
        <f>_xlfn.XLOOKUP(order_details[[#This Row],[ProductID]],products[ProductID],products[CategoryID])</f>
        <v>5</v>
      </c>
      <c r="K710" t="str">
        <f>_xlfn.XLOOKUP(order_details[[#This Row],[CategoryID]],categories[CategoryID],categories[CategoryName])</f>
        <v>Grains/Cereals</v>
      </c>
      <c r="L710" t="str">
        <f>_xlfn.XLOOKUP(order_details[[#This Row],[OrderID]],orders[OrderID],orders[month])</f>
        <v>May</v>
      </c>
      <c r="M710">
        <f>_xlfn.XLOOKUP(order_details[[#This Row],[OrderID]],orders[OrderID],orders[month number])</f>
        <v>5</v>
      </c>
      <c r="N710">
        <f>_xlfn.XLOOKUP(order_details[[#This Row],[OrderID]],orders[OrderID],orders[year])</f>
        <v>1995</v>
      </c>
      <c r="P710" s="13" t="str">
        <f>_xlfn.XLOOKUP(order_details[[#This Row],[CustomerID]],orders[CustomerID],orders[ShipCity])</f>
        <v>Cork</v>
      </c>
      <c r="Q710" s="13" t="str">
        <f>_xlfn.XLOOKUP(order_details[[#This Row],[CustomerID]],orders[CustomerID],orders[ShipCountry])</f>
        <v>Ireland</v>
      </c>
      <c r="R710" s="13">
        <f>order_details[[#This Row],[UnitPrice]]*order_details[[#This Row],[Quantity]]*(1-order_details[[#This Row],[Discount]])</f>
        <v>280</v>
      </c>
    </row>
    <row r="711" spans="1:18" x14ac:dyDescent="0.3">
      <c r="A711">
        <v>10517</v>
      </c>
      <c r="B711">
        <v>52</v>
      </c>
      <c r="C711">
        <v>7</v>
      </c>
      <c r="D711">
        <v>6</v>
      </c>
      <c r="E711">
        <v>0</v>
      </c>
      <c r="F711">
        <f>order_details[[#This Row],[UnitPrice]]*order_details[[#This Row],[Quantity]]*(1-order_details[[#This Row],[Discount]])</f>
        <v>42</v>
      </c>
      <c r="G711" t="str">
        <f>_xlfn.XLOOKUP(order_details[[#This Row],[OrderID]],orders[OrderID],orders[CustomerID])</f>
        <v>NORTS</v>
      </c>
      <c r="H711" t="str">
        <f>_xlfn.XLOOKUP(order_details[[#This Row],[CustomerID]],orders[CustomerID],orders[ShipCountry])</f>
        <v>UK</v>
      </c>
      <c r="I711" t="str">
        <f>_xlfn.XLOOKUP(order_details[[#This Row],[CustomerID]],orders[CustomerID],orders[ShipCity])</f>
        <v>London</v>
      </c>
      <c r="J711">
        <f>_xlfn.XLOOKUP(order_details[[#This Row],[ProductID]],products[ProductID],products[CategoryID])</f>
        <v>5</v>
      </c>
      <c r="K711" t="str">
        <f>_xlfn.XLOOKUP(order_details[[#This Row],[CategoryID]],categories[CategoryID],categories[CategoryName])</f>
        <v>Grains/Cereals</v>
      </c>
      <c r="L711" t="str">
        <f>_xlfn.XLOOKUP(order_details[[#This Row],[OrderID]],orders[OrderID],orders[month])</f>
        <v>May</v>
      </c>
      <c r="M711">
        <f>_xlfn.XLOOKUP(order_details[[#This Row],[OrderID]],orders[OrderID],orders[month number])</f>
        <v>5</v>
      </c>
      <c r="N711">
        <f>_xlfn.XLOOKUP(order_details[[#This Row],[OrderID]],orders[OrderID],orders[year])</f>
        <v>1995</v>
      </c>
      <c r="P711" s="14" t="str">
        <f>_xlfn.XLOOKUP(order_details[[#This Row],[CustomerID]],orders[CustomerID],orders[ShipCity])</f>
        <v>London</v>
      </c>
      <c r="Q711" s="14" t="str">
        <f>_xlfn.XLOOKUP(order_details[[#This Row],[CustomerID]],orders[CustomerID],orders[ShipCountry])</f>
        <v>UK</v>
      </c>
      <c r="R711" s="14">
        <f>order_details[[#This Row],[UnitPrice]]*order_details[[#This Row],[Quantity]]*(1-order_details[[#This Row],[Discount]])</f>
        <v>42</v>
      </c>
    </row>
    <row r="712" spans="1:18" x14ac:dyDescent="0.3">
      <c r="A712">
        <v>10517</v>
      </c>
      <c r="B712">
        <v>59</v>
      </c>
      <c r="C712">
        <v>55</v>
      </c>
      <c r="D712">
        <v>4</v>
      </c>
      <c r="E712">
        <v>0</v>
      </c>
      <c r="F712">
        <f>order_details[[#This Row],[UnitPrice]]*order_details[[#This Row],[Quantity]]*(1-order_details[[#This Row],[Discount]])</f>
        <v>220</v>
      </c>
      <c r="G712" t="str">
        <f>_xlfn.XLOOKUP(order_details[[#This Row],[OrderID]],orders[OrderID],orders[CustomerID])</f>
        <v>NORTS</v>
      </c>
      <c r="H712" t="str">
        <f>_xlfn.XLOOKUP(order_details[[#This Row],[CustomerID]],orders[CustomerID],orders[ShipCountry])</f>
        <v>UK</v>
      </c>
      <c r="I712" t="str">
        <f>_xlfn.XLOOKUP(order_details[[#This Row],[CustomerID]],orders[CustomerID],orders[ShipCity])</f>
        <v>London</v>
      </c>
      <c r="J712">
        <f>_xlfn.XLOOKUP(order_details[[#This Row],[ProductID]],products[ProductID],products[CategoryID])</f>
        <v>4</v>
      </c>
      <c r="K712" t="str">
        <f>_xlfn.XLOOKUP(order_details[[#This Row],[CategoryID]],categories[CategoryID],categories[CategoryName])</f>
        <v>Dairy Products</v>
      </c>
      <c r="L712" t="str">
        <f>_xlfn.XLOOKUP(order_details[[#This Row],[OrderID]],orders[OrderID],orders[month])</f>
        <v>May</v>
      </c>
      <c r="M712">
        <f>_xlfn.XLOOKUP(order_details[[#This Row],[OrderID]],orders[OrderID],orders[month number])</f>
        <v>5</v>
      </c>
      <c r="N712">
        <f>_xlfn.XLOOKUP(order_details[[#This Row],[OrderID]],orders[OrderID],orders[year])</f>
        <v>1995</v>
      </c>
      <c r="P712" s="13" t="str">
        <f>_xlfn.XLOOKUP(order_details[[#This Row],[CustomerID]],orders[CustomerID],orders[ShipCity])</f>
        <v>London</v>
      </c>
      <c r="Q712" s="13" t="str">
        <f>_xlfn.XLOOKUP(order_details[[#This Row],[CustomerID]],orders[CustomerID],orders[ShipCountry])</f>
        <v>UK</v>
      </c>
      <c r="R712" s="13">
        <f>order_details[[#This Row],[UnitPrice]]*order_details[[#This Row],[Quantity]]*(1-order_details[[#This Row],[Discount]])</f>
        <v>220</v>
      </c>
    </row>
    <row r="713" spans="1:18" x14ac:dyDescent="0.3">
      <c r="A713">
        <v>10517</v>
      </c>
      <c r="B713">
        <v>70</v>
      </c>
      <c r="C713">
        <v>15</v>
      </c>
      <c r="D713">
        <v>6</v>
      </c>
      <c r="E713">
        <v>0</v>
      </c>
      <c r="F713">
        <f>order_details[[#This Row],[UnitPrice]]*order_details[[#This Row],[Quantity]]*(1-order_details[[#This Row],[Discount]])</f>
        <v>90</v>
      </c>
      <c r="G713" t="str">
        <f>_xlfn.XLOOKUP(order_details[[#This Row],[OrderID]],orders[OrderID],orders[CustomerID])</f>
        <v>NORTS</v>
      </c>
      <c r="H713" t="str">
        <f>_xlfn.XLOOKUP(order_details[[#This Row],[CustomerID]],orders[CustomerID],orders[ShipCountry])</f>
        <v>UK</v>
      </c>
      <c r="I713" t="str">
        <f>_xlfn.XLOOKUP(order_details[[#This Row],[CustomerID]],orders[CustomerID],orders[ShipCity])</f>
        <v>London</v>
      </c>
      <c r="J713">
        <f>_xlfn.XLOOKUP(order_details[[#This Row],[ProductID]],products[ProductID],products[CategoryID])</f>
        <v>1</v>
      </c>
      <c r="K713" t="str">
        <f>_xlfn.XLOOKUP(order_details[[#This Row],[CategoryID]],categories[CategoryID],categories[CategoryName])</f>
        <v>Beverages</v>
      </c>
      <c r="L713" t="str">
        <f>_xlfn.XLOOKUP(order_details[[#This Row],[OrderID]],orders[OrderID],orders[month])</f>
        <v>May</v>
      </c>
      <c r="M713">
        <f>_xlfn.XLOOKUP(order_details[[#This Row],[OrderID]],orders[OrderID],orders[month number])</f>
        <v>5</v>
      </c>
      <c r="N713">
        <f>_xlfn.XLOOKUP(order_details[[#This Row],[OrderID]],orders[OrderID],orders[year])</f>
        <v>1995</v>
      </c>
      <c r="P713" s="14" t="str">
        <f>_xlfn.XLOOKUP(order_details[[#This Row],[CustomerID]],orders[CustomerID],orders[ShipCity])</f>
        <v>London</v>
      </c>
      <c r="Q713" s="14" t="str">
        <f>_xlfn.XLOOKUP(order_details[[#This Row],[CustomerID]],orders[CustomerID],orders[ShipCountry])</f>
        <v>UK</v>
      </c>
      <c r="R713" s="14">
        <f>order_details[[#This Row],[UnitPrice]]*order_details[[#This Row],[Quantity]]*(1-order_details[[#This Row],[Discount]])</f>
        <v>90</v>
      </c>
    </row>
    <row r="714" spans="1:18" x14ac:dyDescent="0.3">
      <c r="A714">
        <v>10518</v>
      </c>
      <c r="B714">
        <v>24</v>
      </c>
      <c r="C714">
        <v>4.5</v>
      </c>
      <c r="D714">
        <v>5</v>
      </c>
      <c r="E714">
        <v>0</v>
      </c>
      <c r="F714">
        <f>order_details[[#This Row],[UnitPrice]]*order_details[[#This Row],[Quantity]]*(1-order_details[[#This Row],[Discount]])</f>
        <v>22.5</v>
      </c>
      <c r="G714" t="str">
        <f>_xlfn.XLOOKUP(order_details[[#This Row],[OrderID]],orders[OrderID],orders[CustomerID])</f>
        <v>TORTU</v>
      </c>
      <c r="H714" t="str">
        <f>_xlfn.XLOOKUP(order_details[[#This Row],[CustomerID]],orders[CustomerID],orders[ShipCountry])</f>
        <v>Mexico</v>
      </c>
      <c r="I714" t="str">
        <f>_xlfn.XLOOKUP(order_details[[#This Row],[CustomerID]],orders[CustomerID],orders[ShipCity])</f>
        <v>México D.F.</v>
      </c>
      <c r="J714">
        <f>_xlfn.XLOOKUP(order_details[[#This Row],[ProductID]],products[ProductID],products[CategoryID])</f>
        <v>1</v>
      </c>
      <c r="K714" t="str">
        <f>_xlfn.XLOOKUP(order_details[[#This Row],[CategoryID]],categories[CategoryID],categories[CategoryName])</f>
        <v>Beverages</v>
      </c>
      <c r="L714" t="str">
        <f>_xlfn.XLOOKUP(order_details[[#This Row],[OrderID]],orders[OrderID],orders[month])</f>
        <v>May</v>
      </c>
      <c r="M714">
        <f>_xlfn.XLOOKUP(order_details[[#This Row],[OrderID]],orders[OrderID],orders[month number])</f>
        <v>5</v>
      </c>
      <c r="N714">
        <f>_xlfn.XLOOKUP(order_details[[#This Row],[OrderID]],orders[OrderID],orders[year])</f>
        <v>1995</v>
      </c>
      <c r="P714" s="13" t="str">
        <f>_xlfn.XLOOKUP(order_details[[#This Row],[CustomerID]],orders[CustomerID],orders[ShipCity])</f>
        <v>México D.F.</v>
      </c>
      <c r="Q714" s="13" t="str">
        <f>_xlfn.XLOOKUP(order_details[[#This Row],[CustomerID]],orders[CustomerID],orders[ShipCountry])</f>
        <v>Mexico</v>
      </c>
      <c r="R714" s="13">
        <f>order_details[[#This Row],[UnitPrice]]*order_details[[#This Row],[Quantity]]*(1-order_details[[#This Row],[Discount]])</f>
        <v>22.5</v>
      </c>
    </row>
    <row r="715" spans="1:18" x14ac:dyDescent="0.3">
      <c r="A715">
        <v>10518</v>
      </c>
      <c r="B715">
        <v>38</v>
      </c>
      <c r="C715">
        <v>263.5</v>
      </c>
      <c r="D715">
        <v>15</v>
      </c>
      <c r="E715">
        <v>0</v>
      </c>
      <c r="F715">
        <f>order_details[[#This Row],[UnitPrice]]*order_details[[#This Row],[Quantity]]*(1-order_details[[#This Row],[Discount]])</f>
        <v>3952.5</v>
      </c>
      <c r="G715" t="str">
        <f>_xlfn.XLOOKUP(order_details[[#This Row],[OrderID]],orders[OrderID],orders[CustomerID])</f>
        <v>TORTU</v>
      </c>
      <c r="H715" t="str">
        <f>_xlfn.XLOOKUP(order_details[[#This Row],[CustomerID]],orders[CustomerID],orders[ShipCountry])</f>
        <v>Mexico</v>
      </c>
      <c r="I715" t="str">
        <f>_xlfn.XLOOKUP(order_details[[#This Row],[CustomerID]],orders[CustomerID],orders[ShipCity])</f>
        <v>México D.F.</v>
      </c>
      <c r="J715">
        <f>_xlfn.XLOOKUP(order_details[[#This Row],[ProductID]],products[ProductID],products[CategoryID])</f>
        <v>1</v>
      </c>
      <c r="K715" t="str">
        <f>_xlfn.XLOOKUP(order_details[[#This Row],[CategoryID]],categories[CategoryID],categories[CategoryName])</f>
        <v>Beverages</v>
      </c>
      <c r="L715" t="str">
        <f>_xlfn.XLOOKUP(order_details[[#This Row],[OrderID]],orders[OrderID],orders[month])</f>
        <v>May</v>
      </c>
      <c r="M715">
        <f>_xlfn.XLOOKUP(order_details[[#This Row],[OrderID]],orders[OrderID],orders[month number])</f>
        <v>5</v>
      </c>
      <c r="N715">
        <f>_xlfn.XLOOKUP(order_details[[#This Row],[OrderID]],orders[OrderID],orders[year])</f>
        <v>1995</v>
      </c>
      <c r="P715" s="14" t="str">
        <f>_xlfn.XLOOKUP(order_details[[#This Row],[CustomerID]],orders[CustomerID],orders[ShipCity])</f>
        <v>México D.F.</v>
      </c>
      <c r="Q715" s="14" t="str">
        <f>_xlfn.XLOOKUP(order_details[[#This Row],[CustomerID]],orders[CustomerID],orders[ShipCountry])</f>
        <v>Mexico</v>
      </c>
      <c r="R715" s="14">
        <f>order_details[[#This Row],[UnitPrice]]*order_details[[#This Row],[Quantity]]*(1-order_details[[#This Row],[Discount]])</f>
        <v>3952.5</v>
      </c>
    </row>
    <row r="716" spans="1:18" x14ac:dyDescent="0.3">
      <c r="A716">
        <v>10518</v>
      </c>
      <c r="B716">
        <v>44</v>
      </c>
      <c r="C716">
        <v>19.45</v>
      </c>
      <c r="D716">
        <v>9</v>
      </c>
      <c r="E716">
        <v>0</v>
      </c>
      <c r="F716">
        <f>order_details[[#This Row],[UnitPrice]]*order_details[[#This Row],[Quantity]]*(1-order_details[[#This Row],[Discount]])</f>
        <v>175.04999999999998</v>
      </c>
      <c r="G716" t="str">
        <f>_xlfn.XLOOKUP(order_details[[#This Row],[OrderID]],orders[OrderID],orders[CustomerID])</f>
        <v>TORTU</v>
      </c>
      <c r="H716" t="str">
        <f>_xlfn.XLOOKUP(order_details[[#This Row],[CustomerID]],orders[CustomerID],orders[ShipCountry])</f>
        <v>Mexico</v>
      </c>
      <c r="I716" t="str">
        <f>_xlfn.XLOOKUP(order_details[[#This Row],[CustomerID]],orders[CustomerID],orders[ShipCity])</f>
        <v>México D.F.</v>
      </c>
      <c r="J716">
        <f>_xlfn.XLOOKUP(order_details[[#This Row],[ProductID]],products[ProductID],products[CategoryID])</f>
        <v>2</v>
      </c>
      <c r="K716" t="str">
        <f>_xlfn.XLOOKUP(order_details[[#This Row],[CategoryID]],categories[CategoryID],categories[CategoryName])</f>
        <v>Condiments</v>
      </c>
      <c r="L716" t="str">
        <f>_xlfn.XLOOKUP(order_details[[#This Row],[OrderID]],orders[OrderID],orders[month])</f>
        <v>May</v>
      </c>
      <c r="M716">
        <f>_xlfn.XLOOKUP(order_details[[#This Row],[OrderID]],orders[OrderID],orders[month number])</f>
        <v>5</v>
      </c>
      <c r="N716">
        <f>_xlfn.XLOOKUP(order_details[[#This Row],[OrderID]],orders[OrderID],orders[year])</f>
        <v>1995</v>
      </c>
      <c r="P716" s="13" t="str">
        <f>_xlfn.XLOOKUP(order_details[[#This Row],[CustomerID]],orders[CustomerID],orders[ShipCity])</f>
        <v>México D.F.</v>
      </c>
      <c r="Q716" s="13" t="str">
        <f>_xlfn.XLOOKUP(order_details[[#This Row],[CustomerID]],orders[CustomerID],orders[ShipCountry])</f>
        <v>Mexico</v>
      </c>
      <c r="R716" s="13">
        <f>order_details[[#This Row],[UnitPrice]]*order_details[[#This Row],[Quantity]]*(1-order_details[[#This Row],[Discount]])</f>
        <v>175.04999999999998</v>
      </c>
    </row>
    <row r="717" spans="1:18" x14ac:dyDescent="0.3">
      <c r="A717">
        <v>10519</v>
      </c>
      <c r="B717">
        <v>10</v>
      </c>
      <c r="C717">
        <v>31</v>
      </c>
      <c r="D717">
        <v>16</v>
      </c>
      <c r="E717">
        <v>0.05</v>
      </c>
      <c r="F717">
        <f>order_details[[#This Row],[UnitPrice]]*order_details[[#This Row],[Quantity]]*(1-order_details[[#This Row],[Discount]])</f>
        <v>471.2</v>
      </c>
      <c r="G717" t="str">
        <f>_xlfn.XLOOKUP(order_details[[#This Row],[OrderID]],orders[OrderID],orders[CustomerID])</f>
        <v>CHOPS</v>
      </c>
      <c r="H717" t="str">
        <f>_xlfn.XLOOKUP(order_details[[#This Row],[CustomerID]],orders[CustomerID],orders[ShipCountry])</f>
        <v>Switzerland</v>
      </c>
      <c r="I717" t="str">
        <f>_xlfn.XLOOKUP(order_details[[#This Row],[CustomerID]],orders[CustomerID],orders[ShipCity])</f>
        <v>Bern</v>
      </c>
      <c r="J717">
        <f>_xlfn.XLOOKUP(order_details[[#This Row],[ProductID]],products[ProductID],products[CategoryID])</f>
        <v>8</v>
      </c>
      <c r="K717" t="str">
        <f>_xlfn.XLOOKUP(order_details[[#This Row],[CategoryID]],categories[CategoryID],categories[CategoryName])</f>
        <v>Seafood</v>
      </c>
      <c r="L717" t="str">
        <f>_xlfn.XLOOKUP(order_details[[#This Row],[OrderID]],orders[OrderID],orders[month])</f>
        <v>May</v>
      </c>
      <c r="M717">
        <f>_xlfn.XLOOKUP(order_details[[#This Row],[OrderID]],orders[OrderID],orders[month number])</f>
        <v>5</v>
      </c>
      <c r="N717">
        <f>_xlfn.XLOOKUP(order_details[[#This Row],[OrderID]],orders[OrderID],orders[year])</f>
        <v>1995</v>
      </c>
      <c r="P717" s="14" t="str">
        <f>_xlfn.XLOOKUP(order_details[[#This Row],[CustomerID]],orders[CustomerID],orders[ShipCity])</f>
        <v>Bern</v>
      </c>
      <c r="Q717" s="14" t="str">
        <f>_xlfn.XLOOKUP(order_details[[#This Row],[CustomerID]],orders[CustomerID],orders[ShipCountry])</f>
        <v>Switzerland</v>
      </c>
      <c r="R717" s="14">
        <f>order_details[[#This Row],[UnitPrice]]*order_details[[#This Row],[Quantity]]*(1-order_details[[#This Row],[Discount]])</f>
        <v>471.2</v>
      </c>
    </row>
    <row r="718" spans="1:18" x14ac:dyDescent="0.3">
      <c r="A718">
        <v>10519</v>
      </c>
      <c r="B718">
        <v>56</v>
      </c>
      <c r="C718">
        <v>38</v>
      </c>
      <c r="D718">
        <v>40</v>
      </c>
      <c r="E718">
        <v>0</v>
      </c>
      <c r="F718">
        <f>order_details[[#This Row],[UnitPrice]]*order_details[[#This Row],[Quantity]]*(1-order_details[[#This Row],[Discount]])</f>
        <v>1520</v>
      </c>
      <c r="G718" t="str">
        <f>_xlfn.XLOOKUP(order_details[[#This Row],[OrderID]],orders[OrderID],orders[CustomerID])</f>
        <v>CHOPS</v>
      </c>
      <c r="H718" t="str">
        <f>_xlfn.XLOOKUP(order_details[[#This Row],[CustomerID]],orders[CustomerID],orders[ShipCountry])</f>
        <v>Switzerland</v>
      </c>
      <c r="I718" t="str">
        <f>_xlfn.XLOOKUP(order_details[[#This Row],[CustomerID]],orders[CustomerID],orders[ShipCity])</f>
        <v>Bern</v>
      </c>
      <c r="J718">
        <f>_xlfn.XLOOKUP(order_details[[#This Row],[ProductID]],products[ProductID],products[CategoryID])</f>
        <v>5</v>
      </c>
      <c r="K718" t="str">
        <f>_xlfn.XLOOKUP(order_details[[#This Row],[CategoryID]],categories[CategoryID],categories[CategoryName])</f>
        <v>Grains/Cereals</v>
      </c>
      <c r="L718" t="str">
        <f>_xlfn.XLOOKUP(order_details[[#This Row],[OrderID]],orders[OrderID],orders[month])</f>
        <v>May</v>
      </c>
      <c r="M718">
        <f>_xlfn.XLOOKUP(order_details[[#This Row],[OrderID]],orders[OrderID],orders[month number])</f>
        <v>5</v>
      </c>
      <c r="N718">
        <f>_xlfn.XLOOKUP(order_details[[#This Row],[OrderID]],orders[OrderID],orders[year])</f>
        <v>1995</v>
      </c>
      <c r="P718" s="13" t="str">
        <f>_xlfn.XLOOKUP(order_details[[#This Row],[CustomerID]],orders[CustomerID],orders[ShipCity])</f>
        <v>Bern</v>
      </c>
      <c r="Q718" s="13" t="str">
        <f>_xlfn.XLOOKUP(order_details[[#This Row],[CustomerID]],orders[CustomerID],orders[ShipCountry])</f>
        <v>Switzerland</v>
      </c>
      <c r="R718" s="13">
        <f>order_details[[#This Row],[UnitPrice]]*order_details[[#This Row],[Quantity]]*(1-order_details[[#This Row],[Discount]])</f>
        <v>1520</v>
      </c>
    </row>
    <row r="719" spans="1:18" x14ac:dyDescent="0.3">
      <c r="A719">
        <v>10519</v>
      </c>
      <c r="B719">
        <v>60</v>
      </c>
      <c r="C719">
        <v>34</v>
      </c>
      <c r="D719">
        <v>10</v>
      </c>
      <c r="E719">
        <v>0.05</v>
      </c>
      <c r="F719">
        <f>order_details[[#This Row],[UnitPrice]]*order_details[[#This Row],[Quantity]]*(1-order_details[[#This Row],[Discount]])</f>
        <v>323</v>
      </c>
      <c r="G719" t="str">
        <f>_xlfn.XLOOKUP(order_details[[#This Row],[OrderID]],orders[OrderID],orders[CustomerID])</f>
        <v>CHOPS</v>
      </c>
      <c r="H719" t="str">
        <f>_xlfn.XLOOKUP(order_details[[#This Row],[CustomerID]],orders[CustomerID],orders[ShipCountry])</f>
        <v>Switzerland</v>
      </c>
      <c r="I719" t="str">
        <f>_xlfn.XLOOKUP(order_details[[#This Row],[CustomerID]],orders[CustomerID],orders[ShipCity])</f>
        <v>Bern</v>
      </c>
      <c r="J719">
        <f>_xlfn.XLOOKUP(order_details[[#This Row],[ProductID]],products[ProductID],products[CategoryID])</f>
        <v>4</v>
      </c>
      <c r="K719" t="str">
        <f>_xlfn.XLOOKUP(order_details[[#This Row],[CategoryID]],categories[CategoryID],categories[CategoryName])</f>
        <v>Dairy Products</v>
      </c>
      <c r="L719" t="str">
        <f>_xlfn.XLOOKUP(order_details[[#This Row],[OrderID]],orders[OrderID],orders[month])</f>
        <v>May</v>
      </c>
      <c r="M719">
        <f>_xlfn.XLOOKUP(order_details[[#This Row],[OrderID]],orders[OrderID],orders[month number])</f>
        <v>5</v>
      </c>
      <c r="N719">
        <f>_xlfn.XLOOKUP(order_details[[#This Row],[OrderID]],orders[OrderID],orders[year])</f>
        <v>1995</v>
      </c>
      <c r="P719" s="14" t="str">
        <f>_xlfn.XLOOKUP(order_details[[#This Row],[CustomerID]],orders[CustomerID],orders[ShipCity])</f>
        <v>Bern</v>
      </c>
      <c r="Q719" s="14" t="str">
        <f>_xlfn.XLOOKUP(order_details[[#This Row],[CustomerID]],orders[CustomerID],orders[ShipCountry])</f>
        <v>Switzerland</v>
      </c>
      <c r="R719" s="14">
        <f>order_details[[#This Row],[UnitPrice]]*order_details[[#This Row],[Quantity]]*(1-order_details[[#This Row],[Discount]])</f>
        <v>323</v>
      </c>
    </row>
    <row r="720" spans="1:18" x14ac:dyDescent="0.3">
      <c r="A720">
        <v>10520</v>
      </c>
      <c r="B720">
        <v>24</v>
      </c>
      <c r="C720">
        <v>4.5</v>
      </c>
      <c r="D720">
        <v>8</v>
      </c>
      <c r="E720">
        <v>0</v>
      </c>
      <c r="F720">
        <f>order_details[[#This Row],[UnitPrice]]*order_details[[#This Row],[Quantity]]*(1-order_details[[#This Row],[Discount]])</f>
        <v>36</v>
      </c>
      <c r="G720" t="str">
        <f>_xlfn.XLOOKUP(order_details[[#This Row],[OrderID]],orders[OrderID],orders[CustomerID])</f>
        <v>SANTG</v>
      </c>
      <c r="H720" t="str">
        <f>_xlfn.XLOOKUP(order_details[[#This Row],[CustomerID]],orders[CustomerID],orders[ShipCountry])</f>
        <v>Norway</v>
      </c>
      <c r="I720" t="str">
        <f>_xlfn.XLOOKUP(order_details[[#This Row],[CustomerID]],orders[CustomerID],orders[ShipCity])</f>
        <v>Stavern</v>
      </c>
      <c r="J720">
        <f>_xlfn.XLOOKUP(order_details[[#This Row],[ProductID]],products[ProductID],products[CategoryID])</f>
        <v>1</v>
      </c>
      <c r="K720" t="str">
        <f>_xlfn.XLOOKUP(order_details[[#This Row],[CategoryID]],categories[CategoryID],categories[CategoryName])</f>
        <v>Beverages</v>
      </c>
      <c r="L720" t="str">
        <f>_xlfn.XLOOKUP(order_details[[#This Row],[OrderID]],orders[OrderID],orders[month])</f>
        <v>May</v>
      </c>
      <c r="M720">
        <f>_xlfn.XLOOKUP(order_details[[#This Row],[OrderID]],orders[OrderID],orders[month number])</f>
        <v>5</v>
      </c>
      <c r="N720">
        <f>_xlfn.XLOOKUP(order_details[[#This Row],[OrderID]],orders[OrderID],orders[year])</f>
        <v>1995</v>
      </c>
      <c r="P720" s="13" t="str">
        <f>_xlfn.XLOOKUP(order_details[[#This Row],[CustomerID]],orders[CustomerID],orders[ShipCity])</f>
        <v>Stavern</v>
      </c>
      <c r="Q720" s="13" t="str">
        <f>_xlfn.XLOOKUP(order_details[[#This Row],[CustomerID]],orders[CustomerID],orders[ShipCountry])</f>
        <v>Norway</v>
      </c>
      <c r="R720" s="13">
        <f>order_details[[#This Row],[UnitPrice]]*order_details[[#This Row],[Quantity]]*(1-order_details[[#This Row],[Discount]])</f>
        <v>36</v>
      </c>
    </row>
    <row r="721" spans="1:18" x14ac:dyDescent="0.3">
      <c r="A721">
        <v>10520</v>
      </c>
      <c r="B721">
        <v>53</v>
      </c>
      <c r="C721">
        <v>32.799999999999997</v>
      </c>
      <c r="D721">
        <v>5</v>
      </c>
      <c r="E721">
        <v>0</v>
      </c>
      <c r="F721">
        <f>order_details[[#This Row],[UnitPrice]]*order_details[[#This Row],[Quantity]]*(1-order_details[[#This Row],[Discount]])</f>
        <v>164</v>
      </c>
      <c r="G721" t="str">
        <f>_xlfn.XLOOKUP(order_details[[#This Row],[OrderID]],orders[OrderID],orders[CustomerID])</f>
        <v>SANTG</v>
      </c>
      <c r="H721" t="str">
        <f>_xlfn.XLOOKUP(order_details[[#This Row],[CustomerID]],orders[CustomerID],orders[ShipCountry])</f>
        <v>Norway</v>
      </c>
      <c r="I721" t="str">
        <f>_xlfn.XLOOKUP(order_details[[#This Row],[CustomerID]],orders[CustomerID],orders[ShipCity])</f>
        <v>Stavern</v>
      </c>
      <c r="J721">
        <f>_xlfn.XLOOKUP(order_details[[#This Row],[ProductID]],products[ProductID],products[CategoryID])</f>
        <v>6</v>
      </c>
      <c r="K721" t="str">
        <f>_xlfn.XLOOKUP(order_details[[#This Row],[CategoryID]],categories[CategoryID],categories[CategoryName])</f>
        <v>Meat/Poultry</v>
      </c>
      <c r="L721" t="str">
        <f>_xlfn.XLOOKUP(order_details[[#This Row],[OrderID]],orders[OrderID],orders[month])</f>
        <v>May</v>
      </c>
      <c r="M721">
        <f>_xlfn.XLOOKUP(order_details[[#This Row],[OrderID]],orders[OrderID],orders[month number])</f>
        <v>5</v>
      </c>
      <c r="N721">
        <f>_xlfn.XLOOKUP(order_details[[#This Row],[OrderID]],orders[OrderID],orders[year])</f>
        <v>1995</v>
      </c>
      <c r="P721" s="14" t="str">
        <f>_xlfn.XLOOKUP(order_details[[#This Row],[CustomerID]],orders[CustomerID],orders[ShipCity])</f>
        <v>Stavern</v>
      </c>
      <c r="Q721" s="14" t="str">
        <f>_xlfn.XLOOKUP(order_details[[#This Row],[CustomerID]],orders[CustomerID],orders[ShipCountry])</f>
        <v>Norway</v>
      </c>
      <c r="R721" s="14">
        <f>order_details[[#This Row],[UnitPrice]]*order_details[[#This Row],[Quantity]]*(1-order_details[[#This Row],[Discount]])</f>
        <v>164</v>
      </c>
    </row>
    <row r="722" spans="1:18" x14ac:dyDescent="0.3">
      <c r="A722">
        <v>10521</v>
      </c>
      <c r="B722">
        <v>35</v>
      </c>
      <c r="C722">
        <v>18</v>
      </c>
      <c r="D722">
        <v>3</v>
      </c>
      <c r="E722">
        <v>0</v>
      </c>
      <c r="F722">
        <f>order_details[[#This Row],[UnitPrice]]*order_details[[#This Row],[Quantity]]*(1-order_details[[#This Row],[Discount]])</f>
        <v>54</v>
      </c>
      <c r="G722" t="str">
        <f>_xlfn.XLOOKUP(order_details[[#This Row],[OrderID]],orders[OrderID],orders[CustomerID])</f>
        <v>CACTU</v>
      </c>
      <c r="H722" t="str">
        <f>_xlfn.XLOOKUP(order_details[[#This Row],[CustomerID]],orders[CustomerID],orders[ShipCountry])</f>
        <v>Argentina</v>
      </c>
      <c r="I722" t="str">
        <f>_xlfn.XLOOKUP(order_details[[#This Row],[CustomerID]],orders[CustomerID],orders[ShipCity])</f>
        <v>Buenos Aires</v>
      </c>
      <c r="J722">
        <f>_xlfn.XLOOKUP(order_details[[#This Row],[ProductID]],products[ProductID],products[CategoryID])</f>
        <v>1</v>
      </c>
      <c r="K722" t="str">
        <f>_xlfn.XLOOKUP(order_details[[#This Row],[CategoryID]],categories[CategoryID],categories[CategoryName])</f>
        <v>Beverages</v>
      </c>
      <c r="L722" t="str">
        <f>_xlfn.XLOOKUP(order_details[[#This Row],[OrderID]],orders[OrderID],orders[month])</f>
        <v>May</v>
      </c>
      <c r="M722">
        <f>_xlfn.XLOOKUP(order_details[[#This Row],[OrderID]],orders[OrderID],orders[month number])</f>
        <v>5</v>
      </c>
      <c r="N722">
        <f>_xlfn.XLOOKUP(order_details[[#This Row],[OrderID]],orders[OrderID],orders[year])</f>
        <v>1995</v>
      </c>
      <c r="P722" s="13" t="str">
        <f>_xlfn.XLOOKUP(order_details[[#This Row],[CustomerID]],orders[CustomerID],orders[ShipCity])</f>
        <v>Buenos Aires</v>
      </c>
      <c r="Q722" s="13" t="str">
        <f>_xlfn.XLOOKUP(order_details[[#This Row],[CustomerID]],orders[CustomerID],orders[ShipCountry])</f>
        <v>Argentina</v>
      </c>
      <c r="R722" s="13">
        <f>order_details[[#This Row],[UnitPrice]]*order_details[[#This Row],[Quantity]]*(1-order_details[[#This Row],[Discount]])</f>
        <v>54</v>
      </c>
    </row>
    <row r="723" spans="1:18" x14ac:dyDescent="0.3">
      <c r="A723">
        <v>10521</v>
      </c>
      <c r="B723">
        <v>41</v>
      </c>
      <c r="C723">
        <v>9.65</v>
      </c>
      <c r="D723">
        <v>10</v>
      </c>
      <c r="E723">
        <v>0</v>
      </c>
      <c r="F723">
        <f>order_details[[#This Row],[UnitPrice]]*order_details[[#This Row],[Quantity]]*(1-order_details[[#This Row],[Discount]])</f>
        <v>96.5</v>
      </c>
      <c r="G723" t="str">
        <f>_xlfn.XLOOKUP(order_details[[#This Row],[OrderID]],orders[OrderID],orders[CustomerID])</f>
        <v>CACTU</v>
      </c>
      <c r="H723" t="str">
        <f>_xlfn.XLOOKUP(order_details[[#This Row],[CustomerID]],orders[CustomerID],orders[ShipCountry])</f>
        <v>Argentina</v>
      </c>
      <c r="I723" t="str">
        <f>_xlfn.XLOOKUP(order_details[[#This Row],[CustomerID]],orders[CustomerID],orders[ShipCity])</f>
        <v>Buenos Aires</v>
      </c>
      <c r="J723">
        <f>_xlfn.XLOOKUP(order_details[[#This Row],[ProductID]],products[ProductID],products[CategoryID])</f>
        <v>8</v>
      </c>
      <c r="K723" t="str">
        <f>_xlfn.XLOOKUP(order_details[[#This Row],[CategoryID]],categories[CategoryID],categories[CategoryName])</f>
        <v>Seafood</v>
      </c>
      <c r="L723" t="str">
        <f>_xlfn.XLOOKUP(order_details[[#This Row],[OrderID]],orders[OrderID],orders[month])</f>
        <v>May</v>
      </c>
      <c r="M723">
        <f>_xlfn.XLOOKUP(order_details[[#This Row],[OrderID]],orders[OrderID],orders[month number])</f>
        <v>5</v>
      </c>
      <c r="N723">
        <f>_xlfn.XLOOKUP(order_details[[#This Row],[OrderID]],orders[OrderID],orders[year])</f>
        <v>1995</v>
      </c>
      <c r="P723" s="14" t="str">
        <f>_xlfn.XLOOKUP(order_details[[#This Row],[CustomerID]],orders[CustomerID],orders[ShipCity])</f>
        <v>Buenos Aires</v>
      </c>
      <c r="Q723" s="14" t="str">
        <f>_xlfn.XLOOKUP(order_details[[#This Row],[CustomerID]],orders[CustomerID],orders[ShipCountry])</f>
        <v>Argentina</v>
      </c>
      <c r="R723" s="14">
        <f>order_details[[#This Row],[UnitPrice]]*order_details[[#This Row],[Quantity]]*(1-order_details[[#This Row],[Discount]])</f>
        <v>96.5</v>
      </c>
    </row>
    <row r="724" spans="1:18" x14ac:dyDescent="0.3">
      <c r="A724">
        <v>10521</v>
      </c>
      <c r="B724">
        <v>68</v>
      </c>
      <c r="C724">
        <v>12.5</v>
      </c>
      <c r="D724">
        <v>6</v>
      </c>
      <c r="E724">
        <v>0</v>
      </c>
      <c r="F724">
        <f>order_details[[#This Row],[UnitPrice]]*order_details[[#This Row],[Quantity]]*(1-order_details[[#This Row],[Discount]])</f>
        <v>75</v>
      </c>
      <c r="G724" t="str">
        <f>_xlfn.XLOOKUP(order_details[[#This Row],[OrderID]],orders[OrderID],orders[CustomerID])</f>
        <v>CACTU</v>
      </c>
      <c r="H724" t="str">
        <f>_xlfn.XLOOKUP(order_details[[#This Row],[CustomerID]],orders[CustomerID],orders[ShipCountry])</f>
        <v>Argentina</v>
      </c>
      <c r="I724" t="str">
        <f>_xlfn.XLOOKUP(order_details[[#This Row],[CustomerID]],orders[CustomerID],orders[ShipCity])</f>
        <v>Buenos Aires</v>
      </c>
      <c r="J724">
        <f>_xlfn.XLOOKUP(order_details[[#This Row],[ProductID]],products[ProductID],products[CategoryID])</f>
        <v>3</v>
      </c>
      <c r="K724" t="str">
        <f>_xlfn.XLOOKUP(order_details[[#This Row],[CategoryID]],categories[CategoryID],categories[CategoryName])</f>
        <v>Confections</v>
      </c>
      <c r="L724" t="str">
        <f>_xlfn.XLOOKUP(order_details[[#This Row],[OrderID]],orders[OrderID],orders[month])</f>
        <v>May</v>
      </c>
      <c r="M724">
        <f>_xlfn.XLOOKUP(order_details[[#This Row],[OrderID]],orders[OrderID],orders[month number])</f>
        <v>5</v>
      </c>
      <c r="N724">
        <f>_xlfn.XLOOKUP(order_details[[#This Row],[OrderID]],orders[OrderID],orders[year])</f>
        <v>1995</v>
      </c>
      <c r="P724" s="13" t="str">
        <f>_xlfn.XLOOKUP(order_details[[#This Row],[CustomerID]],orders[CustomerID],orders[ShipCity])</f>
        <v>Buenos Aires</v>
      </c>
      <c r="Q724" s="13" t="str">
        <f>_xlfn.XLOOKUP(order_details[[#This Row],[CustomerID]],orders[CustomerID],orders[ShipCountry])</f>
        <v>Argentina</v>
      </c>
      <c r="R724" s="13">
        <f>order_details[[#This Row],[UnitPrice]]*order_details[[#This Row],[Quantity]]*(1-order_details[[#This Row],[Discount]])</f>
        <v>75</v>
      </c>
    </row>
    <row r="725" spans="1:18" x14ac:dyDescent="0.3">
      <c r="A725">
        <v>10522</v>
      </c>
      <c r="B725">
        <v>1</v>
      </c>
      <c r="C725">
        <v>18</v>
      </c>
      <c r="D725">
        <v>40</v>
      </c>
      <c r="E725">
        <v>0.2</v>
      </c>
      <c r="F725">
        <f>order_details[[#This Row],[UnitPrice]]*order_details[[#This Row],[Quantity]]*(1-order_details[[#This Row],[Discount]])</f>
        <v>576</v>
      </c>
      <c r="G725" t="str">
        <f>_xlfn.XLOOKUP(order_details[[#This Row],[OrderID]],orders[OrderID],orders[CustomerID])</f>
        <v>LEHMS</v>
      </c>
      <c r="H725" t="str">
        <f>_xlfn.XLOOKUP(order_details[[#This Row],[CustomerID]],orders[CustomerID],orders[ShipCountry])</f>
        <v>Germany</v>
      </c>
      <c r="I725" t="str">
        <f>_xlfn.XLOOKUP(order_details[[#This Row],[CustomerID]],orders[CustomerID],orders[ShipCity])</f>
        <v xml:space="preserve">Frankfurt a.M. </v>
      </c>
      <c r="J725">
        <f>_xlfn.XLOOKUP(order_details[[#This Row],[ProductID]],products[ProductID],products[CategoryID])</f>
        <v>1</v>
      </c>
      <c r="K725" t="str">
        <f>_xlfn.XLOOKUP(order_details[[#This Row],[CategoryID]],categories[CategoryID],categories[CategoryName])</f>
        <v>Beverages</v>
      </c>
      <c r="L725" t="str">
        <f>_xlfn.XLOOKUP(order_details[[#This Row],[OrderID]],orders[OrderID],orders[month])</f>
        <v>May</v>
      </c>
      <c r="M725">
        <f>_xlfn.XLOOKUP(order_details[[#This Row],[OrderID]],orders[OrderID],orders[month number])</f>
        <v>5</v>
      </c>
      <c r="N725">
        <f>_xlfn.XLOOKUP(order_details[[#This Row],[OrderID]],orders[OrderID],orders[year])</f>
        <v>1995</v>
      </c>
      <c r="P725" s="14" t="str">
        <f>_xlfn.XLOOKUP(order_details[[#This Row],[CustomerID]],orders[CustomerID],orders[ShipCity])</f>
        <v xml:space="preserve">Frankfurt a.M. </v>
      </c>
      <c r="Q725" s="14" t="str">
        <f>_xlfn.XLOOKUP(order_details[[#This Row],[CustomerID]],orders[CustomerID],orders[ShipCountry])</f>
        <v>Germany</v>
      </c>
      <c r="R725" s="14">
        <f>order_details[[#This Row],[UnitPrice]]*order_details[[#This Row],[Quantity]]*(1-order_details[[#This Row],[Discount]])</f>
        <v>576</v>
      </c>
    </row>
    <row r="726" spans="1:18" x14ac:dyDescent="0.3">
      <c r="A726">
        <v>10522</v>
      </c>
      <c r="B726">
        <v>8</v>
      </c>
      <c r="C726">
        <v>40</v>
      </c>
      <c r="D726">
        <v>24</v>
      </c>
      <c r="E726">
        <v>0</v>
      </c>
      <c r="F726">
        <f>order_details[[#This Row],[UnitPrice]]*order_details[[#This Row],[Quantity]]*(1-order_details[[#This Row],[Discount]])</f>
        <v>960</v>
      </c>
      <c r="G726" t="str">
        <f>_xlfn.XLOOKUP(order_details[[#This Row],[OrderID]],orders[OrderID],orders[CustomerID])</f>
        <v>LEHMS</v>
      </c>
      <c r="H726" t="str">
        <f>_xlfn.XLOOKUP(order_details[[#This Row],[CustomerID]],orders[CustomerID],orders[ShipCountry])</f>
        <v>Germany</v>
      </c>
      <c r="I726" t="str">
        <f>_xlfn.XLOOKUP(order_details[[#This Row],[CustomerID]],orders[CustomerID],orders[ShipCity])</f>
        <v xml:space="preserve">Frankfurt a.M. </v>
      </c>
      <c r="J726">
        <f>_xlfn.XLOOKUP(order_details[[#This Row],[ProductID]],products[ProductID],products[CategoryID])</f>
        <v>2</v>
      </c>
      <c r="K726" t="str">
        <f>_xlfn.XLOOKUP(order_details[[#This Row],[CategoryID]],categories[CategoryID],categories[CategoryName])</f>
        <v>Condiments</v>
      </c>
      <c r="L726" t="str">
        <f>_xlfn.XLOOKUP(order_details[[#This Row],[OrderID]],orders[OrderID],orders[month])</f>
        <v>May</v>
      </c>
      <c r="M726">
        <f>_xlfn.XLOOKUP(order_details[[#This Row],[OrderID]],orders[OrderID],orders[month number])</f>
        <v>5</v>
      </c>
      <c r="N726">
        <f>_xlfn.XLOOKUP(order_details[[#This Row],[OrderID]],orders[OrderID],orders[year])</f>
        <v>1995</v>
      </c>
      <c r="P726" s="13" t="str">
        <f>_xlfn.XLOOKUP(order_details[[#This Row],[CustomerID]],orders[CustomerID],orders[ShipCity])</f>
        <v xml:space="preserve">Frankfurt a.M. </v>
      </c>
      <c r="Q726" s="13" t="str">
        <f>_xlfn.XLOOKUP(order_details[[#This Row],[CustomerID]],orders[CustomerID],orders[ShipCountry])</f>
        <v>Germany</v>
      </c>
      <c r="R726" s="13">
        <f>order_details[[#This Row],[UnitPrice]]*order_details[[#This Row],[Quantity]]*(1-order_details[[#This Row],[Discount]])</f>
        <v>960</v>
      </c>
    </row>
    <row r="727" spans="1:18" x14ac:dyDescent="0.3">
      <c r="A727">
        <v>10522</v>
      </c>
      <c r="B727">
        <v>30</v>
      </c>
      <c r="C727">
        <v>25.89</v>
      </c>
      <c r="D727">
        <v>20</v>
      </c>
      <c r="E727">
        <v>0.2</v>
      </c>
      <c r="F727">
        <f>order_details[[#This Row],[UnitPrice]]*order_details[[#This Row],[Quantity]]*(1-order_details[[#This Row],[Discount]])</f>
        <v>414.24</v>
      </c>
      <c r="G727" t="str">
        <f>_xlfn.XLOOKUP(order_details[[#This Row],[OrderID]],orders[OrderID],orders[CustomerID])</f>
        <v>LEHMS</v>
      </c>
      <c r="H727" t="str">
        <f>_xlfn.XLOOKUP(order_details[[#This Row],[CustomerID]],orders[CustomerID],orders[ShipCountry])</f>
        <v>Germany</v>
      </c>
      <c r="I727" t="str">
        <f>_xlfn.XLOOKUP(order_details[[#This Row],[CustomerID]],orders[CustomerID],orders[ShipCity])</f>
        <v xml:space="preserve">Frankfurt a.M. </v>
      </c>
      <c r="J727">
        <f>_xlfn.XLOOKUP(order_details[[#This Row],[ProductID]],products[ProductID],products[CategoryID])</f>
        <v>8</v>
      </c>
      <c r="K727" t="str">
        <f>_xlfn.XLOOKUP(order_details[[#This Row],[CategoryID]],categories[CategoryID],categories[CategoryName])</f>
        <v>Seafood</v>
      </c>
      <c r="L727" t="str">
        <f>_xlfn.XLOOKUP(order_details[[#This Row],[OrderID]],orders[OrderID],orders[month])</f>
        <v>May</v>
      </c>
      <c r="M727">
        <f>_xlfn.XLOOKUP(order_details[[#This Row],[OrderID]],orders[OrderID],orders[month number])</f>
        <v>5</v>
      </c>
      <c r="N727">
        <f>_xlfn.XLOOKUP(order_details[[#This Row],[OrderID]],orders[OrderID],orders[year])</f>
        <v>1995</v>
      </c>
      <c r="P727" s="14" t="str">
        <f>_xlfn.XLOOKUP(order_details[[#This Row],[CustomerID]],orders[CustomerID],orders[ShipCity])</f>
        <v xml:space="preserve">Frankfurt a.M. </v>
      </c>
      <c r="Q727" s="14" t="str">
        <f>_xlfn.XLOOKUP(order_details[[#This Row],[CustomerID]],orders[CustomerID],orders[ShipCountry])</f>
        <v>Germany</v>
      </c>
      <c r="R727" s="14">
        <f>order_details[[#This Row],[UnitPrice]]*order_details[[#This Row],[Quantity]]*(1-order_details[[#This Row],[Discount]])</f>
        <v>414.24</v>
      </c>
    </row>
    <row r="728" spans="1:18" x14ac:dyDescent="0.3">
      <c r="A728">
        <v>10522</v>
      </c>
      <c r="B728">
        <v>40</v>
      </c>
      <c r="C728">
        <v>18.399999999999999</v>
      </c>
      <c r="D728">
        <v>25</v>
      </c>
      <c r="E728">
        <v>0.2</v>
      </c>
      <c r="F728">
        <f>order_details[[#This Row],[UnitPrice]]*order_details[[#This Row],[Quantity]]*(1-order_details[[#This Row],[Discount]])</f>
        <v>368</v>
      </c>
      <c r="G728" t="str">
        <f>_xlfn.XLOOKUP(order_details[[#This Row],[OrderID]],orders[OrderID],orders[CustomerID])</f>
        <v>LEHMS</v>
      </c>
      <c r="H728" t="str">
        <f>_xlfn.XLOOKUP(order_details[[#This Row],[CustomerID]],orders[CustomerID],orders[ShipCountry])</f>
        <v>Germany</v>
      </c>
      <c r="I728" t="str">
        <f>_xlfn.XLOOKUP(order_details[[#This Row],[CustomerID]],orders[CustomerID],orders[ShipCity])</f>
        <v xml:space="preserve">Frankfurt a.M. </v>
      </c>
      <c r="J728">
        <f>_xlfn.XLOOKUP(order_details[[#This Row],[ProductID]],products[ProductID],products[CategoryID])</f>
        <v>8</v>
      </c>
      <c r="K728" t="str">
        <f>_xlfn.XLOOKUP(order_details[[#This Row],[CategoryID]],categories[CategoryID],categories[CategoryName])</f>
        <v>Seafood</v>
      </c>
      <c r="L728" t="str">
        <f>_xlfn.XLOOKUP(order_details[[#This Row],[OrderID]],orders[OrderID],orders[month])</f>
        <v>May</v>
      </c>
      <c r="M728">
        <f>_xlfn.XLOOKUP(order_details[[#This Row],[OrderID]],orders[OrderID],orders[month number])</f>
        <v>5</v>
      </c>
      <c r="N728">
        <f>_xlfn.XLOOKUP(order_details[[#This Row],[OrderID]],orders[OrderID],orders[year])</f>
        <v>1995</v>
      </c>
      <c r="P728" s="13" t="str">
        <f>_xlfn.XLOOKUP(order_details[[#This Row],[CustomerID]],orders[CustomerID],orders[ShipCity])</f>
        <v xml:space="preserve">Frankfurt a.M. </v>
      </c>
      <c r="Q728" s="13" t="str">
        <f>_xlfn.XLOOKUP(order_details[[#This Row],[CustomerID]],orders[CustomerID],orders[ShipCountry])</f>
        <v>Germany</v>
      </c>
      <c r="R728" s="13">
        <f>order_details[[#This Row],[UnitPrice]]*order_details[[#This Row],[Quantity]]*(1-order_details[[#This Row],[Discount]])</f>
        <v>368</v>
      </c>
    </row>
    <row r="729" spans="1:18" x14ac:dyDescent="0.3">
      <c r="A729">
        <v>10523</v>
      </c>
      <c r="B729">
        <v>17</v>
      </c>
      <c r="C729">
        <v>39</v>
      </c>
      <c r="D729">
        <v>25</v>
      </c>
      <c r="E729">
        <v>0.1</v>
      </c>
      <c r="F729">
        <f>order_details[[#This Row],[UnitPrice]]*order_details[[#This Row],[Quantity]]*(1-order_details[[#This Row],[Discount]])</f>
        <v>877.5</v>
      </c>
      <c r="G729" t="str">
        <f>_xlfn.XLOOKUP(order_details[[#This Row],[OrderID]],orders[OrderID],orders[CustomerID])</f>
        <v>SEVES</v>
      </c>
      <c r="H729" t="str">
        <f>_xlfn.XLOOKUP(order_details[[#This Row],[CustomerID]],orders[CustomerID],orders[ShipCountry])</f>
        <v>UK</v>
      </c>
      <c r="I729" t="str">
        <f>_xlfn.XLOOKUP(order_details[[#This Row],[CustomerID]],orders[CustomerID],orders[ShipCity])</f>
        <v>London</v>
      </c>
      <c r="J729">
        <f>_xlfn.XLOOKUP(order_details[[#This Row],[ProductID]],products[ProductID],products[CategoryID])</f>
        <v>6</v>
      </c>
      <c r="K729" t="str">
        <f>_xlfn.XLOOKUP(order_details[[#This Row],[CategoryID]],categories[CategoryID],categories[CategoryName])</f>
        <v>Meat/Poultry</v>
      </c>
      <c r="L729" t="str">
        <f>_xlfn.XLOOKUP(order_details[[#This Row],[OrderID]],orders[OrderID],orders[month])</f>
        <v>Jun</v>
      </c>
      <c r="M729">
        <f>_xlfn.XLOOKUP(order_details[[#This Row],[OrderID]],orders[OrderID],orders[month number])</f>
        <v>6</v>
      </c>
      <c r="N729">
        <f>_xlfn.XLOOKUP(order_details[[#This Row],[OrderID]],orders[OrderID],orders[year])</f>
        <v>1995</v>
      </c>
      <c r="P729" s="14" t="str">
        <f>_xlfn.XLOOKUP(order_details[[#This Row],[CustomerID]],orders[CustomerID],orders[ShipCity])</f>
        <v>London</v>
      </c>
      <c r="Q729" s="14" t="str">
        <f>_xlfn.XLOOKUP(order_details[[#This Row],[CustomerID]],orders[CustomerID],orders[ShipCountry])</f>
        <v>UK</v>
      </c>
      <c r="R729" s="14">
        <f>order_details[[#This Row],[UnitPrice]]*order_details[[#This Row],[Quantity]]*(1-order_details[[#This Row],[Discount]])</f>
        <v>877.5</v>
      </c>
    </row>
    <row r="730" spans="1:18" x14ac:dyDescent="0.3">
      <c r="A730">
        <v>10523</v>
      </c>
      <c r="B730">
        <v>20</v>
      </c>
      <c r="C730">
        <v>81</v>
      </c>
      <c r="D730">
        <v>15</v>
      </c>
      <c r="E730">
        <v>0.1</v>
      </c>
      <c r="F730">
        <f>order_details[[#This Row],[UnitPrice]]*order_details[[#This Row],[Quantity]]*(1-order_details[[#This Row],[Discount]])</f>
        <v>1093.5</v>
      </c>
      <c r="G730" t="str">
        <f>_xlfn.XLOOKUP(order_details[[#This Row],[OrderID]],orders[OrderID],orders[CustomerID])</f>
        <v>SEVES</v>
      </c>
      <c r="H730" t="str">
        <f>_xlfn.XLOOKUP(order_details[[#This Row],[CustomerID]],orders[CustomerID],orders[ShipCountry])</f>
        <v>UK</v>
      </c>
      <c r="I730" t="str">
        <f>_xlfn.XLOOKUP(order_details[[#This Row],[CustomerID]],orders[CustomerID],orders[ShipCity])</f>
        <v>London</v>
      </c>
      <c r="J730">
        <f>_xlfn.XLOOKUP(order_details[[#This Row],[ProductID]],products[ProductID],products[CategoryID])</f>
        <v>3</v>
      </c>
      <c r="K730" t="str">
        <f>_xlfn.XLOOKUP(order_details[[#This Row],[CategoryID]],categories[CategoryID],categories[CategoryName])</f>
        <v>Confections</v>
      </c>
      <c r="L730" t="str">
        <f>_xlfn.XLOOKUP(order_details[[#This Row],[OrderID]],orders[OrderID],orders[month])</f>
        <v>Jun</v>
      </c>
      <c r="M730">
        <f>_xlfn.XLOOKUP(order_details[[#This Row],[OrderID]],orders[OrderID],orders[month number])</f>
        <v>6</v>
      </c>
      <c r="N730">
        <f>_xlfn.XLOOKUP(order_details[[#This Row],[OrderID]],orders[OrderID],orders[year])</f>
        <v>1995</v>
      </c>
      <c r="P730" s="13" t="str">
        <f>_xlfn.XLOOKUP(order_details[[#This Row],[CustomerID]],orders[CustomerID],orders[ShipCity])</f>
        <v>London</v>
      </c>
      <c r="Q730" s="13" t="str">
        <f>_xlfn.XLOOKUP(order_details[[#This Row],[CustomerID]],orders[CustomerID],orders[ShipCountry])</f>
        <v>UK</v>
      </c>
      <c r="R730" s="13">
        <f>order_details[[#This Row],[UnitPrice]]*order_details[[#This Row],[Quantity]]*(1-order_details[[#This Row],[Discount]])</f>
        <v>1093.5</v>
      </c>
    </row>
    <row r="731" spans="1:18" x14ac:dyDescent="0.3">
      <c r="A731">
        <v>10523</v>
      </c>
      <c r="B731">
        <v>37</v>
      </c>
      <c r="C731">
        <v>26</v>
      </c>
      <c r="D731">
        <v>18</v>
      </c>
      <c r="E731">
        <v>0.1</v>
      </c>
      <c r="F731">
        <f>order_details[[#This Row],[UnitPrice]]*order_details[[#This Row],[Quantity]]*(1-order_details[[#This Row],[Discount]])</f>
        <v>421.2</v>
      </c>
      <c r="G731" t="str">
        <f>_xlfn.XLOOKUP(order_details[[#This Row],[OrderID]],orders[OrderID],orders[CustomerID])</f>
        <v>SEVES</v>
      </c>
      <c r="H731" t="str">
        <f>_xlfn.XLOOKUP(order_details[[#This Row],[CustomerID]],orders[CustomerID],orders[ShipCountry])</f>
        <v>UK</v>
      </c>
      <c r="I731" t="str">
        <f>_xlfn.XLOOKUP(order_details[[#This Row],[CustomerID]],orders[CustomerID],orders[ShipCity])</f>
        <v>London</v>
      </c>
      <c r="J731">
        <f>_xlfn.XLOOKUP(order_details[[#This Row],[ProductID]],products[ProductID],products[CategoryID])</f>
        <v>8</v>
      </c>
      <c r="K731" t="str">
        <f>_xlfn.XLOOKUP(order_details[[#This Row],[CategoryID]],categories[CategoryID],categories[CategoryName])</f>
        <v>Seafood</v>
      </c>
      <c r="L731" t="str">
        <f>_xlfn.XLOOKUP(order_details[[#This Row],[OrderID]],orders[OrderID],orders[month])</f>
        <v>Jun</v>
      </c>
      <c r="M731">
        <f>_xlfn.XLOOKUP(order_details[[#This Row],[OrderID]],orders[OrderID],orders[month number])</f>
        <v>6</v>
      </c>
      <c r="N731">
        <f>_xlfn.XLOOKUP(order_details[[#This Row],[OrderID]],orders[OrderID],orders[year])</f>
        <v>1995</v>
      </c>
      <c r="P731" s="14" t="str">
        <f>_xlfn.XLOOKUP(order_details[[#This Row],[CustomerID]],orders[CustomerID],orders[ShipCity])</f>
        <v>London</v>
      </c>
      <c r="Q731" s="14" t="str">
        <f>_xlfn.XLOOKUP(order_details[[#This Row],[CustomerID]],orders[CustomerID],orders[ShipCountry])</f>
        <v>UK</v>
      </c>
      <c r="R731" s="14">
        <f>order_details[[#This Row],[UnitPrice]]*order_details[[#This Row],[Quantity]]*(1-order_details[[#This Row],[Discount]])</f>
        <v>421.2</v>
      </c>
    </row>
    <row r="732" spans="1:18" x14ac:dyDescent="0.3">
      <c r="A732">
        <v>10523</v>
      </c>
      <c r="B732">
        <v>41</v>
      </c>
      <c r="C732">
        <v>9.65</v>
      </c>
      <c r="D732">
        <v>6</v>
      </c>
      <c r="E732">
        <v>0.1</v>
      </c>
      <c r="F732">
        <f>order_details[[#This Row],[UnitPrice]]*order_details[[#This Row],[Quantity]]*(1-order_details[[#This Row],[Discount]])</f>
        <v>52.110000000000007</v>
      </c>
      <c r="G732" t="str">
        <f>_xlfn.XLOOKUP(order_details[[#This Row],[OrderID]],orders[OrderID],orders[CustomerID])</f>
        <v>SEVES</v>
      </c>
      <c r="H732" t="str">
        <f>_xlfn.XLOOKUP(order_details[[#This Row],[CustomerID]],orders[CustomerID],orders[ShipCountry])</f>
        <v>UK</v>
      </c>
      <c r="I732" t="str">
        <f>_xlfn.XLOOKUP(order_details[[#This Row],[CustomerID]],orders[CustomerID],orders[ShipCity])</f>
        <v>London</v>
      </c>
      <c r="J732">
        <f>_xlfn.XLOOKUP(order_details[[#This Row],[ProductID]],products[ProductID],products[CategoryID])</f>
        <v>8</v>
      </c>
      <c r="K732" t="str">
        <f>_xlfn.XLOOKUP(order_details[[#This Row],[CategoryID]],categories[CategoryID],categories[CategoryName])</f>
        <v>Seafood</v>
      </c>
      <c r="L732" t="str">
        <f>_xlfn.XLOOKUP(order_details[[#This Row],[OrderID]],orders[OrderID],orders[month])</f>
        <v>Jun</v>
      </c>
      <c r="M732">
        <f>_xlfn.XLOOKUP(order_details[[#This Row],[OrderID]],orders[OrderID],orders[month number])</f>
        <v>6</v>
      </c>
      <c r="N732">
        <f>_xlfn.XLOOKUP(order_details[[#This Row],[OrderID]],orders[OrderID],orders[year])</f>
        <v>1995</v>
      </c>
      <c r="P732" s="13" t="str">
        <f>_xlfn.XLOOKUP(order_details[[#This Row],[CustomerID]],orders[CustomerID],orders[ShipCity])</f>
        <v>London</v>
      </c>
      <c r="Q732" s="13" t="str">
        <f>_xlfn.XLOOKUP(order_details[[#This Row],[CustomerID]],orders[CustomerID],orders[ShipCountry])</f>
        <v>UK</v>
      </c>
      <c r="R732" s="13">
        <f>order_details[[#This Row],[UnitPrice]]*order_details[[#This Row],[Quantity]]*(1-order_details[[#This Row],[Discount]])</f>
        <v>52.110000000000007</v>
      </c>
    </row>
    <row r="733" spans="1:18" x14ac:dyDescent="0.3">
      <c r="A733">
        <v>10524</v>
      </c>
      <c r="B733">
        <v>10</v>
      </c>
      <c r="C733">
        <v>31</v>
      </c>
      <c r="D733">
        <v>2</v>
      </c>
      <c r="E733">
        <v>0</v>
      </c>
      <c r="F733">
        <f>order_details[[#This Row],[UnitPrice]]*order_details[[#This Row],[Quantity]]*(1-order_details[[#This Row],[Discount]])</f>
        <v>62</v>
      </c>
      <c r="G733" t="str">
        <f>_xlfn.XLOOKUP(order_details[[#This Row],[OrderID]],orders[OrderID],orders[CustomerID])</f>
        <v>BERGS</v>
      </c>
      <c r="H733" t="str">
        <f>_xlfn.XLOOKUP(order_details[[#This Row],[CustomerID]],orders[CustomerID],orders[ShipCountry])</f>
        <v>Sweden</v>
      </c>
      <c r="I733" t="str">
        <f>_xlfn.XLOOKUP(order_details[[#This Row],[CustomerID]],orders[CustomerID],orders[ShipCity])</f>
        <v>Luleå</v>
      </c>
      <c r="J733">
        <f>_xlfn.XLOOKUP(order_details[[#This Row],[ProductID]],products[ProductID],products[CategoryID])</f>
        <v>8</v>
      </c>
      <c r="K733" t="str">
        <f>_xlfn.XLOOKUP(order_details[[#This Row],[CategoryID]],categories[CategoryID],categories[CategoryName])</f>
        <v>Seafood</v>
      </c>
      <c r="L733" t="str">
        <f>_xlfn.XLOOKUP(order_details[[#This Row],[OrderID]],orders[OrderID],orders[month])</f>
        <v>Jun</v>
      </c>
      <c r="M733">
        <f>_xlfn.XLOOKUP(order_details[[#This Row],[OrderID]],orders[OrderID],orders[month number])</f>
        <v>6</v>
      </c>
      <c r="N733">
        <f>_xlfn.XLOOKUP(order_details[[#This Row],[OrderID]],orders[OrderID],orders[year])</f>
        <v>1995</v>
      </c>
      <c r="P733" s="14" t="str">
        <f>_xlfn.XLOOKUP(order_details[[#This Row],[CustomerID]],orders[CustomerID],orders[ShipCity])</f>
        <v>Luleå</v>
      </c>
      <c r="Q733" s="14" t="str">
        <f>_xlfn.XLOOKUP(order_details[[#This Row],[CustomerID]],orders[CustomerID],orders[ShipCountry])</f>
        <v>Sweden</v>
      </c>
      <c r="R733" s="14">
        <f>order_details[[#This Row],[UnitPrice]]*order_details[[#This Row],[Quantity]]*(1-order_details[[#This Row],[Discount]])</f>
        <v>62</v>
      </c>
    </row>
    <row r="734" spans="1:18" x14ac:dyDescent="0.3">
      <c r="A734">
        <v>10524</v>
      </c>
      <c r="B734">
        <v>30</v>
      </c>
      <c r="C734">
        <v>25.89</v>
      </c>
      <c r="D734">
        <v>10</v>
      </c>
      <c r="E734">
        <v>0</v>
      </c>
      <c r="F734">
        <f>order_details[[#This Row],[UnitPrice]]*order_details[[#This Row],[Quantity]]*(1-order_details[[#This Row],[Discount]])</f>
        <v>258.89999999999998</v>
      </c>
      <c r="G734" t="str">
        <f>_xlfn.XLOOKUP(order_details[[#This Row],[OrderID]],orders[OrderID],orders[CustomerID])</f>
        <v>BERGS</v>
      </c>
      <c r="H734" t="str">
        <f>_xlfn.XLOOKUP(order_details[[#This Row],[CustomerID]],orders[CustomerID],orders[ShipCountry])</f>
        <v>Sweden</v>
      </c>
      <c r="I734" t="str">
        <f>_xlfn.XLOOKUP(order_details[[#This Row],[CustomerID]],orders[CustomerID],orders[ShipCity])</f>
        <v>Luleå</v>
      </c>
      <c r="J734">
        <f>_xlfn.XLOOKUP(order_details[[#This Row],[ProductID]],products[ProductID],products[CategoryID])</f>
        <v>8</v>
      </c>
      <c r="K734" t="str">
        <f>_xlfn.XLOOKUP(order_details[[#This Row],[CategoryID]],categories[CategoryID],categories[CategoryName])</f>
        <v>Seafood</v>
      </c>
      <c r="L734" t="str">
        <f>_xlfn.XLOOKUP(order_details[[#This Row],[OrderID]],orders[OrderID],orders[month])</f>
        <v>Jun</v>
      </c>
      <c r="M734">
        <f>_xlfn.XLOOKUP(order_details[[#This Row],[OrderID]],orders[OrderID],orders[month number])</f>
        <v>6</v>
      </c>
      <c r="N734">
        <f>_xlfn.XLOOKUP(order_details[[#This Row],[OrderID]],orders[OrderID],orders[year])</f>
        <v>1995</v>
      </c>
      <c r="P734" s="13" t="str">
        <f>_xlfn.XLOOKUP(order_details[[#This Row],[CustomerID]],orders[CustomerID],orders[ShipCity])</f>
        <v>Luleå</v>
      </c>
      <c r="Q734" s="13" t="str">
        <f>_xlfn.XLOOKUP(order_details[[#This Row],[CustomerID]],orders[CustomerID],orders[ShipCountry])</f>
        <v>Sweden</v>
      </c>
      <c r="R734" s="13">
        <f>order_details[[#This Row],[UnitPrice]]*order_details[[#This Row],[Quantity]]*(1-order_details[[#This Row],[Discount]])</f>
        <v>258.89999999999998</v>
      </c>
    </row>
    <row r="735" spans="1:18" x14ac:dyDescent="0.3">
      <c r="A735">
        <v>10524</v>
      </c>
      <c r="B735">
        <v>43</v>
      </c>
      <c r="C735">
        <v>46</v>
      </c>
      <c r="D735">
        <v>60</v>
      </c>
      <c r="E735">
        <v>0</v>
      </c>
      <c r="F735">
        <f>order_details[[#This Row],[UnitPrice]]*order_details[[#This Row],[Quantity]]*(1-order_details[[#This Row],[Discount]])</f>
        <v>2760</v>
      </c>
      <c r="G735" t="str">
        <f>_xlfn.XLOOKUP(order_details[[#This Row],[OrderID]],orders[OrderID],orders[CustomerID])</f>
        <v>BERGS</v>
      </c>
      <c r="H735" t="str">
        <f>_xlfn.XLOOKUP(order_details[[#This Row],[CustomerID]],orders[CustomerID],orders[ShipCountry])</f>
        <v>Sweden</v>
      </c>
      <c r="I735" t="str">
        <f>_xlfn.XLOOKUP(order_details[[#This Row],[CustomerID]],orders[CustomerID],orders[ShipCity])</f>
        <v>Luleå</v>
      </c>
      <c r="J735">
        <f>_xlfn.XLOOKUP(order_details[[#This Row],[ProductID]],products[ProductID],products[CategoryID])</f>
        <v>1</v>
      </c>
      <c r="K735" t="str">
        <f>_xlfn.XLOOKUP(order_details[[#This Row],[CategoryID]],categories[CategoryID],categories[CategoryName])</f>
        <v>Beverages</v>
      </c>
      <c r="L735" t="str">
        <f>_xlfn.XLOOKUP(order_details[[#This Row],[OrderID]],orders[OrderID],orders[month])</f>
        <v>Jun</v>
      </c>
      <c r="M735">
        <f>_xlfn.XLOOKUP(order_details[[#This Row],[OrderID]],orders[OrderID],orders[month number])</f>
        <v>6</v>
      </c>
      <c r="N735">
        <f>_xlfn.XLOOKUP(order_details[[#This Row],[OrderID]],orders[OrderID],orders[year])</f>
        <v>1995</v>
      </c>
      <c r="P735" s="14" t="str">
        <f>_xlfn.XLOOKUP(order_details[[#This Row],[CustomerID]],orders[CustomerID],orders[ShipCity])</f>
        <v>Luleå</v>
      </c>
      <c r="Q735" s="14" t="str">
        <f>_xlfn.XLOOKUP(order_details[[#This Row],[CustomerID]],orders[CustomerID],orders[ShipCountry])</f>
        <v>Sweden</v>
      </c>
      <c r="R735" s="14">
        <f>order_details[[#This Row],[UnitPrice]]*order_details[[#This Row],[Quantity]]*(1-order_details[[#This Row],[Discount]])</f>
        <v>2760</v>
      </c>
    </row>
    <row r="736" spans="1:18" x14ac:dyDescent="0.3">
      <c r="A736">
        <v>10524</v>
      </c>
      <c r="B736">
        <v>54</v>
      </c>
      <c r="C736">
        <v>7.45</v>
      </c>
      <c r="D736">
        <v>15</v>
      </c>
      <c r="E736">
        <v>0</v>
      </c>
      <c r="F736">
        <f>order_details[[#This Row],[UnitPrice]]*order_details[[#This Row],[Quantity]]*(1-order_details[[#This Row],[Discount]])</f>
        <v>111.75</v>
      </c>
      <c r="G736" t="str">
        <f>_xlfn.XLOOKUP(order_details[[#This Row],[OrderID]],orders[OrderID],orders[CustomerID])</f>
        <v>BERGS</v>
      </c>
      <c r="H736" t="str">
        <f>_xlfn.XLOOKUP(order_details[[#This Row],[CustomerID]],orders[CustomerID],orders[ShipCountry])</f>
        <v>Sweden</v>
      </c>
      <c r="I736" t="str">
        <f>_xlfn.XLOOKUP(order_details[[#This Row],[CustomerID]],orders[CustomerID],orders[ShipCity])</f>
        <v>Luleå</v>
      </c>
      <c r="J736">
        <f>_xlfn.XLOOKUP(order_details[[#This Row],[ProductID]],products[ProductID],products[CategoryID])</f>
        <v>6</v>
      </c>
      <c r="K736" t="str">
        <f>_xlfn.XLOOKUP(order_details[[#This Row],[CategoryID]],categories[CategoryID],categories[CategoryName])</f>
        <v>Meat/Poultry</v>
      </c>
      <c r="L736" t="str">
        <f>_xlfn.XLOOKUP(order_details[[#This Row],[OrderID]],orders[OrderID],orders[month])</f>
        <v>Jun</v>
      </c>
      <c r="M736">
        <f>_xlfn.XLOOKUP(order_details[[#This Row],[OrderID]],orders[OrderID],orders[month number])</f>
        <v>6</v>
      </c>
      <c r="N736">
        <f>_xlfn.XLOOKUP(order_details[[#This Row],[OrderID]],orders[OrderID],orders[year])</f>
        <v>1995</v>
      </c>
      <c r="P736" s="13" t="str">
        <f>_xlfn.XLOOKUP(order_details[[#This Row],[CustomerID]],orders[CustomerID],orders[ShipCity])</f>
        <v>Luleå</v>
      </c>
      <c r="Q736" s="13" t="str">
        <f>_xlfn.XLOOKUP(order_details[[#This Row],[CustomerID]],orders[CustomerID],orders[ShipCountry])</f>
        <v>Sweden</v>
      </c>
      <c r="R736" s="13">
        <f>order_details[[#This Row],[UnitPrice]]*order_details[[#This Row],[Quantity]]*(1-order_details[[#This Row],[Discount]])</f>
        <v>111.75</v>
      </c>
    </row>
    <row r="737" spans="1:18" x14ac:dyDescent="0.3">
      <c r="A737">
        <v>10525</v>
      </c>
      <c r="B737">
        <v>36</v>
      </c>
      <c r="C737">
        <v>19</v>
      </c>
      <c r="D737">
        <v>30</v>
      </c>
      <c r="E737">
        <v>0</v>
      </c>
      <c r="F737">
        <f>order_details[[#This Row],[UnitPrice]]*order_details[[#This Row],[Quantity]]*(1-order_details[[#This Row],[Discount]])</f>
        <v>570</v>
      </c>
      <c r="G737" t="str">
        <f>_xlfn.XLOOKUP(order_details[[#This Row],[OrderID]],orders[OrderID],orders[CustomerID])</f>
        <v>BONAP</v>
      </c>
      <c r="H737" t="str">
        <f>_xlfn.XLOOKUP(order_details[[#This Row],[CustomerID]],orders[CustomerID],orders[ShipCountry])</f>
        <v>France</v>
      </c>
      <c r="I737" t="str">
        <f>_xlfn.XLOOKUP(order_details[[#This Row],[CustomerID]],orders[CustomerID],orders[ShipCity])</f>
        <v>Marseille</v>
      </c>
      <c r="J737">
        <f>_xlfn.XLOOKUP(order_details[[#This Row],[ProductID]],products[ProductID],products[CategoryID])</f>
        <v>8</v>
      </c>
      <c r="K737" t="str">
        <f>_xlfn.XLOOKUP(order_details[[#This Row],[CategoryID]],categories[CategoryID],categories[CategoryName])</f>
        <v>Seafood</v>
      </c>
      <c r="L737" t="str">
        <f>_xlfn.XLOOKUP(order_details[[#This Row],[OrderID]],orders[OrderID],orders[month])</f>
        <v>Jun</v>
      </c>
      <c r="M737">
        <f>_xlfn.XLOOKUP(order_details[[#This Row],[OrderID]],orders[OrderID],orders[month number])</f>
        <v>6</v>
      </c>
      <c r="N737">
        <f>_xlfn.XLOOKUP(order_details[[#This Row],[OrderID]],orders[OrderID],orders[year])</f>
        <v>1995</v>
      </c>
      <c r="P737" s="14" t="str">
        <f>_xlfn.XLOOKUP(order_details[[#This Row],[CustomerID]],orders[CustomerID],orders[ShipCity])</f>
        <v>Marseille</v>
      </c>
      <c r="Q737" s="14" t="str">
        <f>_xlfn.XLOOKUP(order_details[[#This Row],[CustomerID]],orders[CustomerID],orders[ShipCountry])</f>
        <v>France</v>
      </c>
      <c r="R737" s="14">
        <f>order_details[[#This Row],[UnitPrice]]*order_details[[#This Row],[Quantity]]*(1-order_details[[#This Row],[Discount]])</f>
        <v>570</v>
      </c>
    </row>
    <row r="738" spans="1:18" x14ac:dyDescent="0.3">
      <c r="A738">
        <v>10525</v>
      </c>
      <c r="B738">
        <v>40</v>
      </c>
      <c r="C738">
        <v>18.399999999999999</v>
      </c>
      <c r="D738">
        <v>15</v>
      </c>
      <c r="E738">
        <v>0.1</v>
      </c>
      <c r="F738">
        <f>order_details[[#This Row],[UnitPrice]]*order_details[[#This Row],[Quantity]]*(1-order_details[[#This Row],[Discount]])</f>
        <v>248.4</v>
      </c>
      <c r="G738" t="str">
        <f>_xlfn.XLOOKUP(order_details[[#This Row],[OrderID]],orders[OrderID],orders[CustomerID])</f>
        <v>BONAP</v>
      </c>
      <c r="H738" t="str">
        <f>_xlfn.XLOOKUP(order_details[[#This Row],[CustomerID]],orders[CustomerID],orders[ShipCountry])</f>
        <v>France</v>
      </c>
      <c r="I738" t="str">
        <f>_xlfn.XLOOKUP(order_details[[#This Row],[CustomerID]],orders[CustomerID],orders[ShipCity])</f>
        <v>Marseille</v>
      </c>
      <c r="J738">
        <f>_xlfn.XLOOKUP(order_details[[#This Row],[ProductID]],products[ProductID],products[CategoryID])</f>
        <v>8</v>
      </c>
      <c r="K738" t="str">
        <f>_xlfn.XLOOKUP(order_details[[#This Row],[CategoryID]],categories[CategoryID],categories[CategoryName])</f>
        <v>Seafood</v>
      </c>
      <c r="L738" t="str">
        <f>_xlfn.XLOOKUP(order_details[[#This Row],[OrderID]],orders[OrderID],orders[month])</f>
        <v>Jun</v>
      </c>
      <c r="M738">
        <f>_xlfn.XLOOKUP(order_details[[#This Row],[OrderID]],orders[OrderID],orders[month number])</f>
        <v>6</v>
      </c>
      <c r="N738">
        <f>_xlfn.XLOOKUP(order_details[[#This Row],[OrderID]],orders[OrderID],orders[year])</f>
        <v>1995</v>
      </c>
      <c r="P738" s="13" t="str">
        <f>_xlfn.XLOOKUP(order_details[[#This Row],[CustomerID]],orders[CustomerID],orders[ShipCity])</f>
        <v>Marseille</v>
      </c>
      <c r="Q738" s="13" t="str">
        <f>_xlfn.XLOOKUP(order_details[[#This Row],[CustomerID]],orders[CustomerID],orders[ShipCountry])</f>
        <v>France</v>
      </c>
      <c r="R738" s="13">
        <f>order_details[[#This Row],[UnitPrice]]*order_details[[#This Row],[Quantity]]*(1-order_details[[#This Row],[Discount]])</f>
        <v>248.4</v>
      </c>
    </row>
    <row r="739" spans="1:18" x14ac:dyDescent="0.3">
      <c r="A739">
        <v>10526</v>
      </c>
      <c r="B739">
        <v>1</v>
      </c>
      <c r="C739">
        <v>18</v>
      </c>
      <c r="D739">
        <v>8</v>
      </c>
      <c r="E739">
        <v>0.15</v>
      </c>
      <c r="F739">
        <f>order_details[[#This Row],[UnitPrice]]*order_details[[#This Row],[Quantity]]*(1-order_details[[#This Row],[Discount]])</f>
        <v>122.39999999999999</v>
      </c>
      <c r="G739" t="str">
        <f>_xlfn.XLOOKUP(order_details[[#This Row],[OrderID]],orders[OrderID],orders[CustomerID])</f>
        <v>WARTH</v>
      </c>
      <c r="H739" t="str">
        <f>_xlfn.XLOOKUP(order_details[[#This Row],[CustomerID]],orders[CustomerID],orders[ShipCountry])</f>
        <v>Finland</v>
      </c>
      <c r="I739" t="str">
        <f>_xlfn.XLOOKUP(order_details[[#This Row],[CustomerID]],orders[CustomerID],orders[ShipCity])</f>
        <v>Oulu</v>
      </c>
      <c r="J739">
        <f>_xlfn.XLOOKUP(order_details[[#This Row],[ProductID]],products[ProductID],products[CategoryID])</f>
        <v>1</v>
      </c>
      <c r="K739" t="str">
        <f>_xlfn.XLOOKUP(order_details[[#This Row],[CategoryID]],categories[CategoryID],categories[CategoryName])</f>
        <v>Beverages</v>
      </c>
      <c r="L739" t="str">
        <f>_xlfn.XLOOKUP(order_details[[#This Row],[OrderID]],orders[OrderID],orders[month])</f>
        <v>Jun</v>
      </c>
      <c r="M739">
        <f>_xlfn.XLOOKUP(order_details[[#This Row],[OrderID]],orders[OrderID],orders[month number])</f>
        <v>6</v>
      </c>
      <c r="N739">
        <f>_xlfn.XLOOKUP(order_details[[#This Row],[OrderID]],orders[OrderID],orders[year])</f>
        <v>1995</v>
      </c>
      <c r="P739" s="14" t="str">
        <f>_xlfn.XLOOKUP(order_details[[#This Row],[CustomerID]],orders[CustomerID],orders[ShipCity])</f>
        <v>Oulu</v>
      </c>
      <c r="Q739" s="14" t="str">
        <f>_xlfn.XLOOKUP(order_details[[#This Row],[CustomerID]],orders[CustomerID],orders[ShipCountry])</f>
        <v>Finland</v>
      </c>
      <c r="R739" s="14">
        <f>order_details[[#This Row],[UnitPrice]]*order_details[[#This Row],[Quantity]]*(1-order_details[[#This Row],[Discount]])</f>
        <v>122.39999999999999</v>
      </c>
    </row>
    <row r="740" spans="1:18" x14ac:dyDescent="0.3">
      <c r="A740">
        <v>10526</v>
      </c>
      <c r="B740">
        <v>13</v>
      </c>
      <c r="C740">
        <v>6</v>
      </c>
      <c r="D740">
        <v>10</v>
      </c>
      <c r="E740">
        <v>0</v>
      </c>
      <c r="F740">
        <f>order_details[[#This Row],[UnitPrice]]*order_details[[#This Row],[Quantity]]*(1-order_details[[#This Row],[Discount]])</f>
        <v>60</v>
      </c>
      <c r="G740" t="str">
        <f>_xlfn.XLOOKUP(order_details[[#This Row],[OrderID]],orders[OrderID],orders[CustomerID])</f>
        <v>WARTH</v>
      </c>
      <c r="H740" t="str">
        <f>_xlfn.XLOOKUP(order_details[[#This Row],[CustomerID]],orders[CustomerID],orders[ShipCountry])</f>
        <v>Finland</v>
      </c>
      <c r="I740" t="str">
        <f>_xlfn.XLOOKUP(order_details[[#This Row],[CustomerID]],orders[CustomerID],orders[ShipCity])</f>
        <v>Oulu</v>
      </c>
      <c r="J740">
        <f>_xlfn.XLOOKUP(order_details[[#This Row],[ProductID]],products[ProductID],products[CategoryID])</f>
        <v>8</v>
      </c>
      <c r="K740" t="str">
        <f>_xlfn.XLOOKUP(order_details[[#This Row],[CategoryID]],categories[CategoryID],categories[CategoryName])</f>
        <v>Seafood</v>
      </c>
      <c r="L740" t="str">
        <f>_xlfn.XLOOKUP(order_details[[#This Row],[OrderID]],orders[OrderID],orders[month])</f>
        <v>Jun</v>
      </c>
      <c r="M740">
        <f>_xlfn.XLOOKUP(order_details[[#This Row],[OrderID]],orders[OrderID],orders[month number])</f>
        <v>6</v>
      </c>
      <c r="N740">
        <f>_xlfn.XLOOKUP(order_details[[#This Row],[OrderID]],orders[OrderID],orders[year])</f>
        <v>1995</v>
      </c>
      <c r="P740" s="13" t="str">
        <f>_xlfn.XLOOKUP(order_details[[#This Row],[CustomerID]],orders[CustomerID],orders[ShipCity])</f>
        <v>Oulu</v>
      </c>
      <c r="Q740" s="13" t="str">
        <f>_xlfn.XLOOKUP(order_details[[#This Row],[CustomerID]],orders[CustomerID],orders[ShipCountry])</f>
        <v>Finland</v>
      </c>
      <c r="R740" s="13">
        <f>order_details[[#This Row],[UnitPrice]]*order_details[[#This Row],[Quantity]]*(1-order_details[[#This Row],[Discount]])</f>
        <v>60</v>
      </c>
    </row>
    <row r="741" spans="1:18" x14ac:dyDescent="0.3">
      <c r="A741">
        <v>10526</v>
      </c>
      <c r="B741">
        <v>56</v>
      </c>
      <c r="C741">
        <v>38</v>
      </c>
      <c r="D741">
        <v>30</v>
      </c>
      <c r="E741">
        <v>0.15</v>
      </c>
      <c r="F741">
        <f>order_details[[#This Row],[UnitPrice]]*order_details[[#This Row],[Quantity]]*(1-order_details[[#This Row],[Discount]])</f>
        <v>969</v>
      </c>
      <c r="G741" t="str">
        <f>_xlfn.XLOOKUP(order_details[[#This Row],[OrderID]],orders[OrderID],orders[CustomerID])</f>
        <v>WARTH</v>
      </c>
      <c r="H741" t="str">
        <f>_xlfn.XLOOKUP(order_details[[#This Row],[CustomerID]],orders[CustomerID],orders[ShipCountry])</f>
        <v>Finland</v>
      </c>
      <c r="I741" t="str">
        <f>_xlfn.XLOOKUP(order_details[[#This Row],[CustomerID]],orders[CustomerID],orders[ShipCity])</f>
        <v>Oulu</v>
      </c>
      <c r="J741">
        <f>_xlfn.XLOOKUP(order_details[[#This Row],[ProductID]],products[ProductID],products[CategoryID])</f>
        <v>5</v>
      </c>
      <c r="K741" t="str">
        <f>_xlfn.XLOOKUP(order_details[[#This Row],[CategoryID]],categories[CategoryID],categories[CategoryName])</f>
        <v>Grains/Cereals</v>
      </c>
      <c r="L741" t="str">
        <f>_xlfn.XLOOKUP(order_details[[#This Row],[OrderID]],orders[OrderID],orders[month])</f>
        <v>Jun</v>
      </c>
      <c r="M741">
        <f>_xlfn.XLOOKUP(order_details[[#This Row],[OrderID]],orders[OrderID],orders[month number])</f>
        <v>6</v>
      </c>
      <c r="N741">
        <f>_xlfn.XLOOKUP(order_details[[#This Row],[OrderID]],orders[OrderID],orders[year])</f>
        <v>1995</v>
      </c>
      <c r="P741" s="14" t="str">
        <f>_xlfn.XLOOKUP(order_details[[#This Row],[CustomerID]],orders[CustomerID],orders[ShipCity])</f>
        <v>Oulu</v>
      </c>
      <c r="Q741" s="14" t="str">
        <f>_xlfn.XLOOKUP(order_details[[#This Row],[CustomerID]],orders[CustomerID],orders[ShipCountry])</f>
        <v>Finland</v>
      </c>
      <c r="R741" s="14">
        <f>order_details[[#This Row],[UnitPrice]]*order_details[[#This Row],[Quantity]]*(1-order_details[[#This Row],[Discount]])</f>
        <v>969</v>
      </c>
    </row>
    <row r="742" spans="1:18" x14ac:dyDescent="0.3">
      <c r="A742">
        <v>10527</v>
      </c>
      <c r="B742">
        <v>4</v>
      </c>
      <c r="C742">
        <v>22</v>
      </c>
      <c r="D742">
        <v>50</v>
      </c>
      <c r="E742">
        <v>0.1</v>
      </c>
      <c r="F742">
        <f>order_details[[#This Row],[UnitPrice]]*order_details[[#This Row],[Quantity]]*(1-order_details[[#This Row],[Discount]])</f>
        <v>990</v>
      </c>
      <c r="G742" t="str">
        <f>_xlfn.XLOOKUP(order_details[[#This Row],[OrderID]],orders[OrderID],orders[CustomerID])</f>
        <v>QUICK</v>
      </c>
      <c r="H742" t="str">
        <f>_xlfn.XLOOKUP(order_details[[#This Row],[CustomerID]],orders[CustomerID],orders[ShipCountry])</f>
        <v>Germany</v>
      </c>
      <c r="I742" t="str">
        <f>_xlfn.XLOOKUP(order_details[[#This Row],[CustomerID]],orders[CustomerID],orders[ShipCity])</f>
        <v>Cunewalde</v>
      </c>
      <c r="J742">
        <f>_xlfn.XLOOKUP(order_details[[#This Row],[ProductID]],products[ProductID],products[CategoryID])</f>
        <v>2</v>
      </c>
      <c r="K742" t="str">
        <f>_xlfn.XLOOKUP(order_details[[#This Row],[CategoryID]],categories[CategoryID],categories[CategoryName])</f>
        <v>Condiments</v>
      </c>
      <c r="L742" t="str">
        <f>_xlfn.XLOOKUP(order_details[[#This Row],[OrderID]],orders[OrderID],orders[month])</f>
        <v>Jun</v>
      </c>
      <c r="M742">
        <f>_xlfn.XLOOKUP(order_details[[#This Row],[OrderID]],orders[OrderID],orders[month number])</f>
        <v>6</v>
      </c>
      <c r="N742">
        <f>_xlfn.XLOOKUP(order_details[[#This Row],[OrderID]],orders[OrderID],orders[year])</f>
        <v>1995</v>
      </c>
      <c r="P742" s="13" t="str">
        <f>_xlfn.XLOOKUP(order_details[[#This Row],[CustomerID]],orders[CustomerID],orders[ShipCity])</f>
        <v>Cunewalde</v>
      </c>
      <c r="Q742" s="13" t="str">
        <f>_xlfn.XLOOKUP(order_details[[#This Row],[CustomerID]],orders[CustomerID],orders[ShipCountry])</f>
        <v>Germany</v>
      </c>
      <c r="R742" s="13">
        <f>order_details[[#This Row],[UnitPrice]]*order_details[[#This Row],[Quantity]]*(1-order_details[[#This Row],[Discount]])</f>
        <v>990</v>
      </c>
    </row>
    <row r="743" spans="1:18" x14ac:dyDescent="0.3">
      <c r="A743">
        <v>10527</v>
      </c>
      <c r="B743">
        <v>36</v>
      </c>
      <c r="C743">
        <v>19</v>
      </c>
      <c r="D743">
        <v>30</v>
      </c>
      <c r="E743">
        <v>0.1</v>
      </c>
      <c r="F743">
        <f>order_details[[#This Row],[UnitPrice]]*order_details[[#This Row],[Quantity]]*(1-order_details[[#This Row],[Discount]])</f>
        <v>513</v>
      </c>
      <c r="G743" t="str">
        <f>_xlfn.XLOOKUP(order_details[[#This Row],[OrderID]],orders[OrderID],orders[CustomerID])</f>
        <v>QUICK</v>
      </c>
      <c r="H743" t="str">
        <f>_xlfn.XLOOKUP(order_details[[#This Row],[CustomerID]],orders[CustomerID],orders[ShipCountry])</f>
        <v>Germany</v>
      </c>
      <c r="I743" t="str">
        <f>_xlfn.XLOOKUP(order_details[[#This Row],[CustomerID]],orders[CustomerID],orders[ShipCity])</f>
        <v>Cunewalde</v>
      </c>
      <c r="J743">
        <f>_xlfn.XLOOKUP(order_details[[#This Row],[ProductID]],products[ProductID],products[CategoryID])</f>
        <v>8</v>
      </c>
      <c r="K743" t="str">
        <f>_xlfn.XLOOKUP(order_details[[#This Row],[CategoryID]],categories[CategoryID],categories[CategoryName])</f>
        <v>Seafood</v>
      </c>
      <c r="L743" t="str">
        <f>_xlfn.XLOOKUP(order_details[[#This Row],[OrderID]],orders[OrderID],orders[month])</f>
        <v>Jun</v>
      </c>
      <c r="M743">
        <f>_xlfn.XLOOKUP(order_details[[#This Row],[OrderID]],orders[OrderID],orders[month number])</f>
        <v>6</v>
      </c>
      <c r="N743">
        <f>_xlfn.XLOOKUP(order_details[[#This Row],[OrderID]],orders[OrderID],orders[year])</f>
        <v>1995</v>
      </c>
      <c r="P743" s="14" t="str">
        <f>_xlfn.XLOOKUP(order_details[[#This Row],[CustomerID]],orders[CustomerID],orders[ShipCity])</f>
        <v>Cunewalde</v>
      </c>
      <c r="Q743" s="14" t="str">
        <f>_xlfn.XLOOKUP(order_details[[#This Row],[CustomerID]],orders[CustomerID],orders[ShipCountry])</f>
        <v>Germany</v>
      </c>
      <c r="R743" s="14">
        <f>order_details[[#This Row],[UnitPrice]]*order_details[[#This Row],[Quantity]]*(1-order_details[[#This Row],[Discount]])</f>
        <v>513</v>
      </c>
    </row>
    <row r="744" spans="1:18" x14ac:dyDescent="0.3">
      <c r="A744">
        <v>10528</v>
      </c>
      <c r="B744">
        <v>11</v>
      </c>
      <c r="C744">
        <v>21</v>
      </c>
      <c r="D744">
        <v>3</v>
      </c>
      <c r="E744">
        <v>0</v>
      </c>
      <c r="F744">
        <f>order_details[[#This Row],[UnitPrice]]*order_details[[#This Row],[Quantity]]*(1-order_details[[#This Row],[Discount]])</f>
        <v>63</v>
      </c>
      <c r="G744" t="str">
        <f>_xlfn.XLOOKUP(order_details[[#This Row],[OrderID]],orders[OrderID],orders[CustomerID])</f>
        <v>GREAL</v>
      </c>
      <c r="H744" t="str">
        <f>_xlfn.XLOOKUP(order_details[[#This Row],[CustomerID]],orders[CustomerID],orders[ShipCountry])</f>
        <v>USA</v>
      </c>
      <c r="I744" t="str">
        <f>_xlfn.XLOOKUP(order_details[[#This Row],[CustomerID]],orders[CustomerID],orders[ShipCity])</f>
        <v>Eugene</v>
      </c>
      <c r="J744">
        <f>_xlfn.XLOOKUP(order_details[[#This Row],[ProductID]],products[ProductID],products[CategoryID])</f>
        <v>4</v>
      </c>
      <c r="K744" t="str">
        <f>_xlfn.XLOOKUP(order_details[[#This Row],[CategoryID]],categories[CategoryID],categories[CategoryName])</f>
        <v>Dairy Products</v>
      </c>
      <c r="L744" t="str">
        <f>_xlfn.XLOOKUP(order_details[[#This Row],[OrderID]],orders[OrderID],orders[month])</f>
        <v>Jun</v>
      </c>
      <c r="M744">
        <f>_xlfn.XLOOKUP(order_details[[#This Row],[OrderID]],orders[OrderID],orders[month number])</f>
        <v>6</v>
      </c>
      <c r="N744">
        <f>_xlfn.XLOOKUP(order_details[[#This Row],[OrderID]],orders[OrderID],orders[year])</f>
        <v>1995</v>
      </c>
      <c r="P744" s="13" t="str">
        <f>_xlfn.XLOOKUP(order_details[[#This Row],[CustomerID]],orders[CustomerID],orders[ShipCity])</f>
        <v>Eugene</v>
      </c>
      <c r="Q744" s="13" t="str">
        <f>_xlfn.XLOOKUP(order_details[[#This Row],[CustomerID]],orders[CustomerID],orders[ShipCountry])</f>
        <v>USA</v>
      </c>
      <c r="R744" s="13">
        <f>order_details[[#This Row],[UnitPrice]]*order_details[[#This Row],[Quantity]]*(1-order_details[[#This Row],[Discount]])</f>
        <v>63</v>
      </c>
    </row>
    <row r="745" spans="1:18" x14ac:dyDescent="0.3">
      <c r="A745">
        <v>10528</v>
      </c>
      <c r="B745">
        <v>33</v>
      </c>
      <c r="C745">
        <v>2.5</v>
      </c>
      <c r="D745">
        <v>8</v>
      </c>
      <c r="E745">
        <v>0.2</v>
      </c>
      <c r="F745">
        <f>order_details[[#This Row],[UnitPrice]]*order_details[[#This Row],[Quantity]]*(1-order_details[[#This Row],[Discount]])</f>
        <v>16</v>
      </c>
      <c r="G745" t="str">
        <f>_xlfn.XLOOKUP(order_details[[#This Row],[OrderID]],orders[OrderID],orders[CustomerID])</f>
        <v>GREAL</v>
      </c>
      <c r="H745" t="str">
        <f>_xlfn.XLOOKUP(order_details[[#This Row],[CustomerID]],orders[CustomerID],orders[ShipCountry])</f>
        <v>USA</v>
      </c>
      <c r="I745" t="str">
        <f>_xlfn.XLOOKUP(order_details[[#This Row],[CustomerID]],orders[CustomerID],orders[ShipCity])</f>
        <v>Eugene</v>
      </c>
      <c r="J745">
        <f>_xlfn.XLOOKUP(order_details[[#This Row],[ProductID]],products[ProductID],products[CategoryID])</f>
        <v>4</v>
      </c>
      <c r="K745" t="str">
        <f>_xlfn.XLOOKUP(order_details[[#This Row],[CategoryID]],categories[CategoryID],categories[CategoryName])</f>
        <v>Dairy Products</v>
      </c>
      <c r="L745" t="str">
        <f>_xlfn.XLOOKUP(order_details[[#This Row],[OrderID]],orders[OrderID],orders[month])</f>
        <v>Jun</v>
      </c>
      <c r="M745">
        <f>_xlfn.XLOOKUP(order_details[[#This Row],[OrderID]],orders[OrderID],orders[month number])</f>
        <v>6</v>
      </c>
      <c r="N745">
        <f>_xlfn.XLOOKUP(order_details[[#This Row],[OrderID]],orders[OrderID],orders[year])</f>
        <v>1995</v>
      </c>
      <c r="P745" s="14" t="str">
        <f>_xlfn.XLOOKUP(order_details[[#This Row],[CustomerID]],orders[CustomerID],orders[ShipCity])</f>
        <v>Eugene</v>
      </c>
      <c r="Q745" s="14" t="str">
        <f>_xlfn.XLOOKUP(order_details[[#This Row],[CustomerID]],orders[CustomerID],orders[ShipCountry])</f>
        <v>USA</v>
      </c>
      <c r="R745" s="14">
        <f>order_details[[#This Row],[UnitPrice]]*order_details[[#This Row],[Quantity]]*(1-order_details[[#This Row],[Discount]])</f>
        <v>16</v>
      </c>
    </row>
    <row r="746" spans="1:18" x14ac:dyDescent="0.3">
      <c r="A746">
        <v>10528</v>
      </c>
      <c r="B746">
        <v>72</v>
      </c>
      <c r="C746">
        <v>34.799999999999997</v>
      </c>
      <c r="D746">
        <v>9</v>
      </c>
      <c r="E746">
        <v>0</v>
      </c>
      <c r="F746">
        <f>order_details[[#This Row],[UnitPrice]]*order_details[[#This Row],[Quantity]]*(1-order_details[[#This Row],[Discount]])</f>
        <v>313.2</v>
      </c>
      <c r="G746" t="str">
        <f>_xlfn.XLOOKUP(order_details[[#This Row],[OrderID]],orders[OrderID],orders[CustomerID])</f>
        <v>GREAL</v>
      </c>
      <c r="H746" t="str">
        <f>_xlfn.XLOOKUP(order_details[[#This Row],[CustomerID]],orders[CustomerID],orders[ShipCountry])</f>
        <v>USA</v>
      </c>
      <c r="I746" t="str">
        <f>_xlfn.XLOOKUP(order_details[[#This Row],[CustomerID]],orders[CustomerID],orders[ShipCity])</f>
        <v>Eugene</v>
      </c>
      <c r="J746">
        <f>_xlfn.XLOOKUP(order_details[[#This Row],[ProductID]],products[ProductID],products[CategoryID])</f>
        <v>4</v>
      </c>
      <c r="K746" t="str">
        <f>_xlfn.XLOOKUP(order_details[[#This Row],[CategoryID]],categories[CategoryID],categories[CategoryName])</f>
        <v>Dairy Products</v>
      </c>
      <c r="L746" t="str">
        <f>_xlfn.XLOOKUP(order_details[[#This Row],[OrderID]],orders[OrderID],orders[month])</f>
        <v>Jun</v>
      </c>
      <c r="M746">
        <f>_xlfn.XLOOKUP(order_details[[#This Row],[OrderID]],orders[OrderID],orders[month number])</f>
        <v>6</v>
      </c>
      <c r="N746">
        <f>_xlfn.XLOOKUP(order_details[[#This Row],[OrderID]],orders[OrderID],orders[year])</f>
        <v>1995</v>
      </c>
      <c r="P746" s="13" t="str">
        <f>_xlfn.XLOOKUP(order_details[[#This Row],[CustomerID]],orders[CustomerID],orders[ShipCity])</f>
        <v>Eugene</v>
      </c>
      <c r="Q746" s="13" t="str">
        <f>_xlfn.XLOOKUP(order_details[[#This Row],[CustomerID]],orders[CustomerID],orders[ShipCountry])</f>
        <v>USA</v>
      </c>
      <c r="R746" s="13">
        <f>order_details[[#This Row],[UnitPrice]]*order_details[[#This Row],[Quantity]]*(1-order_details[[#This Row],[Discount]])</f>
        <v>313.2</v>
      </c>
    </row>
    <row r="747" spans="1:18" x14ac:dyDescent="0.3">
      <c r="A747">
        <v>10529</v>
      </c>
      <c r="B747">
        <v>55</v>
      </c>
      <c r="C747">
        <v>24</v>
      </c>
      <c r="D747">
        <v>14</v>
      </c>
      <c r="E747">
        <v>0</v>
      </c>
      <c r="F747">
        <f>order_details[[#This Row],[UnitPrice]]*order_details[[#This Row],[Quantity]]*(1-order_details[[#This Row],[Discount]])</f>
        <v>336</v>
      </c>
      <c r="G747" t="str">
        <f>_xlfn.XLOOKUP(order_details[[#This Row],[OrderID]],orders[OrderID],orders[CustomerID])</f>
        <v>MAISD</v>
      </c>
      <c r="H747" t="str">
        <f>_xlfn.XLOOKUP(order_details[[#This Row],[CustomerID]],orders[CustomerID],orders[ShipCountry])</f>
        <v>Belgium</v>
      </c>
      <c r="I747" t="str">
        <f>_xlfn.XLOOKUP(order_details[[#This Row],[CustomerID]],orders[CustomerID],orders[ShipCity])</f>
        <v>Bruxelles</v>
      </c>
      <c r="J747">
        <f>_xlfn.XLOOKUP(order_details[[#This Row],[ProductID]],products[ProductID],products[CategoryID])</f>
        <v>6</v>
      </c>
      <c r="K747" t="str">
        <f>_xlfn.XLOOKUP(order_details[[#This Row],[CategoryID]],categories[CategoryID],categories[CategoryName])</f>
        <v>Meat/Poultry</v>
      </c>
      <c r="L747" t="str">
        <f>_xlfn.XLOOKUP(order_details[[#This Row],[OrderID]],orders[OrderID],orders[month])</f>
        <v>Jun</v>
      </c>
      <c r="M747">
        <f>_xlfn.XLOOKUP(order_details[[#This Row],[OrderID]],orders[OrderID],orders[month number])</f>
        <v>6</v>
      </c>
      <c r="N747">
        <f>_xlfn.XLOOKUP(order_details[[#This Row],[OrderID]],orders[OrderID],orders[year])</f>
        <v>1995</v>
      </c>
      <c r="P747" s="14" t="str">
        <f>_xlfn.XLOOKUP(order_details[[#This Row],[CustomerID]],orders[CustomerID],orders[ShipCity])</f>
        <v>Bruxelles</v>
      </c>
      <c r="Q747" s="14" t="str">
        <f>_xlfn.XLOOKUP(order_details[[#This Row],[CustomerID]],orders[CustomerID],orders[ShipCountry])</f>
        <v>Belgium</v>
      </c>
      <c r="R747" s="14">
        <f>order_details[[#This Row],[UnitPrice]]*order_details[[#This Row],[Quantity]]*(1-order_details[[#This Row],[Discount]])</f>
        <v>336</v>
      </c>
    </row>
    <row r="748" spans="1:18" x14ac:dyDescent="0.3">
      <c r="A748">
        <v>10529</v>
      </c>
      <c r="B748">
        <v>68</v>
      </c>
      <c r="C748">
        <v>12.5</v>
      </c>
      <c r="D748">
        <v>20</v>
      </c>
      <c r="E748">
        <v>0</v>
      </c>
      <c r="F748">
        <f>order_details[[#This Row],[UnitPrice]]*order_details[[#This Row],[Quantity]]*(1-order_details[[#This Row],[Discount]])</f>
        <v>250</v>
      </c>
      <c r="G748" t="str">
        <f>_xlfn.XLOOKUP(order_details[[#This Row],[OrderID]],orders[OrderID],orders[CustomerID])</f>
        <v>MAISD</v>
      </c>
      <c r="H748" t="str">
        <f>_xlfn.XLOOKUP(order_details[[#This Row],[CustomerID]],orders[CustomerID],orders[ShipCountry])</f>
        <v>Belgium</v>
      </c>
      <c r="I748" t="str">
        <f>_xlfn.XLOOKUP(order_details[[#This Row],[CustomerID]],orders[CustomerID],orders[ShipCity])</f>
        <v>Bruxelles</v>
      </c>
      <c r="J748">
        <f>_xlfn.XLOOKUP(order_details[[#This Row],[ProductID]],products[ProductID],products[CategoryID])</f>
        <v>3</v>
      </c>
      <c r="K748" t="str">
        <f>_xlfn.XLOOKUP(order_details[[#This Row],[CategoryID]],categories[CategoryID],categories[CategoryName])</f>
        <v>Confections</v>
      </c>
      <c r="L748" t="str">
        <f>_xlfn.XLOOKUP(order_details[[#This Row],[OrderID]],orders[OrderID],orders[month])</f>
        <v>Jun</v>
      </c>
      <c r="M748">
        <f>_xlfn.XLOOKUP(order_details[[#This Row],[OrderID]],orders[OrderID],orders[month number])</f>
        <v>6</v>
      </c>
      <c r="N748">
        <f>_xlfn.XLOOKUP(order_details[[#This Row],[OrderID]],orders[OrderID],orders[year])</f>
        <v>1995</v>
      </c>
      <c r="P748" s="13" t="str">
        <f>_xlfn.XLOOKUP(order_details[[#This Row],[CustomerID]],orders[CustomerID],orders[ShipCity])</f>
        <v>Bruxelles</v>
      </c>
      <c r="Q748" s="13" t="str">
        <f>_xlfn.XLOOKUP(order_details[[#This Row],[CustomerID]],orders[CustomerID],orders[ShipCountry])</f>
        <v>Belgium</v>
      </c>
      <c r="R748" s="13">
        <f>order_details[[#This Row],[UnitPrice]]*order_details[[#This Row],[Quantity]]*(1-order_details[[#This Row],[Discount]])</f>
        <v>250</v>
      </c>
    </row>
    <row r="749" spans="1:18" x14ac:dyDescent="0.3">
      <c r="A749">
        <v>10529</v>
      </c>
      <c r="B749">
        <v>69</v>
      </c>
      <c r="C749">
        <v>36</v>
      </c>
      <c r="D749">
        <v>10</v>
      </c>
      <c r="E749">
        <v>0</v>
      </c>
      <c r="F749">
        <f>order_details[[#This Row],[UnitPrice]]*order_details[[#This Row],[Quantity]]*(1-order_details[[#This Row],[Discount]])</f>
        <v>360</v>
      </c>
      <c r="G749" t="str">
        <f>_xlfn.XLOOKUP(order_details[[#This Row],[OrderID]],orders[OrderID],orders[CustomerID])</f>
        <v>MAISD</v>
      </c>
      <c r="H749" t="str">
        <f>_xlfn.XLOOKUP(order_details[[#This Row],[CustomerID]],orders[CustomerID],orders[ShipCountry])</f>
        <v>Belgium</v>
      </c>
      <c r="I749" t="str">
        <f>_xlfn.XLOOKUP(order_details[[#This Row],[CustomerID]],orders[CustomerID],orders[ShipCity])</f>
        <v>Bruxelles</v>
      </c>
      <c r="J749">
        <f>_xlfn.XLOOKUP(order_details[[#This Row],[ProductID]],products[ProductID],products[CategoryID])</f>
        <v>4</v>
      </c>
      <c r="K749" t="str">
        <f>_xlfn.XLOOKUP(order_details[[#This Row],[CategoryID]],categories[CategoryID],categories[CategoryName])</f>
        <v>Dairy Products</v>
      </c>
      <c r="L749" t="str">
        <f>_xlfn.XLOOKUP(order_details[[#This Row],[OrderID]],orders[OrderID],orders[month])</f>
        <v>Jun</v>
      </c>
      <c r="M749">
        <f>_xlfn.XLOOKUP(order_details[[#This Row],[OrderID]],orders[OrderID],orders[month number])</f>
        <v>6</v>
      </c>
      <c r="N749">
        <f>_xlfn.XLOOKUP(order_details[[#This Row],[OrderID]],orders[OrderID],orders[year])</f>
        <v>1995</v>
      </c>
      <c r="P749" s="14" t="str">
        <f>_xlfn.XLOOKUP(order_details[[#This Row],[CustomerID]],orders[CustomerID],orders[ShipCity])</f>
        <v>Bruxelles</v>
      </c>
      <c r="Q749" s="14" t="str">
        <f>_xlfn.XLOOKUP(order_details[[#This Row],[CustomerID]],orders[CustomerID],orders[ShipCountry])</f>
        <v>Belgium</v>
      </c>
      <c r="R749" s="14">
        <f>order_details[[#This Row],[UnitPrice]]*order_details[[#This Row],[Quantity]]*(1-order_details[[#This Row],[Discount]])</f>
        <v>360</v>
      </c>
    </row>
    <row r="750" spans="1:18" x14ac:dyDescent="0.3">
      <c r="A750">
        <v>10530</v>
      </c>
      <c r="B750">
        <v>17</v>
      </c>
      <c r="C750">
        <v>39</v>
      </c>
      <c r="D750">
        <v>40</v>
      </c>
      <c r="E750">
        <v>0</v>
      </c>
      <c r="F750">
        <f>order_details[[#This Row],[UnitPrice]]*order_details[[#This Row],[Quantity]]*(1-order_details[[#This Row],[Discount]])</f>
        <v>1560</v>
      </c>
      <c r="G750" t="str">
        <f>_xlfn.XLOOKUP(order_details[[#This Row],[OrderID]],orders[OrderID],orders[CustomerID])</f>
        <v>PICCO</v>
      </c>
      <c r="H750" t="str">
        <f>_xlfn.XLOOKUP(order_details[[#This Row],[CustomerID]],orders[CustomerID],orders[ShipCountry])</f>
        <v>Austria</v>
      </c>
      <c r="I750" t="str">
        <f>_xlfn.XLOOKUP(order_details[[#This Row],[CustomerID]],orders[CustomerID],orders[ShipCity])</f>
        <v>Salzburg</v>
      </c>
      <c r="J750">
        <f>_xlfn.XLOOKUP(order_details[[#This Row],[ProductID]],products[ProductID],products[CategoryID])</f>
        <v>6</v>
      </c>
      <c r="K750" t="str">
        <f>_xlfn.XLOOKUP(order_details[[#This Row],[CategoryID]],categories[CategoryID],categories[CategoryName])</f>
        <v>Meat/Poultry</v>
      </c>
      <c r="L750" t="str">
        <f>_xlfn.XLOOKUP(order_details[[#This Row],[OrderID]],orders[OrderID],orders[month])</f>
        <v>Jun</v>
      </c>
      <c r="M750">
        <f>_xlfn.XLOOKUP(order_details[[#This Row],[OrderID]],orders[OrderID],orders[month number])</f>
        <v>6</v>
      </c>
      <c r="N750">
        <f>_xlfn.XLOOKUP(order_details[[#This Row],[OrderID]],orders[OrderID],orders[year])</f>
        <v>1995</v>
      </c>
      <c r="P750" s="13" t="str">
        <f>_xlfn.XLOOKUP(order_details[[#This Row],[CustomerID]],orders[CustomerID],orders[ShipCity])</f>
        <v>Salzburg</v>
      </c>
      <c r="Q750" s="13" t="str">
        <f>_xlfn.XLOOKUP(order_details[[#This Row],[CustomerID]],orders[CustomerID],orders[ShipCountry])</f>
        <v>Austria</v>
      </c>
      <c r="R750" s="13">
        <f>order_details[[#This Row],[UnitPrice]]*order_details[[#This Row],[Quantity]]*(1-order_details[[#This Row],[Discount]])</f>
        <v>1560</v>
      </c>
    </row>
    <row r="751" spans="1:18" x14ac:dyDescent="0.3">
      <c r="A751">
        <v>10530</v>
      </c>
      <c r="B751">
        <v>43</v>
      </c>
      <c r="C751">
        <v>46</v>
      </c>
      <c r="D751">
        <v>25</v>
      </c>
      <c r="E751">
        <v>0</v>
      </c>
      <c r="F751">
        <f>order_details[[#This Row],[UnitPrice]]*order_details[[#This Row],[Quantity]]*(1-order_details[[#This Row],[Discount]])</f>
        <v>1150</v>
      </c>
      <c r="G751" t="str">
        <f>_xlfn.XLOOKUP(order_details[[#This Row],[OrderID]],orders[OrderID],orders[CustomerID])</f>
        <v>PICCO</v>
      </c>
      <c r="H751" t="str">
        <f>_xlfn.XLOOKUP(order_details[[#This Row],[CustomerID]],orders[CustomerID],orders[ShipCountry])</f>
        <v>Austria</v>
      </c>
      <c r="I751" t="str">
        <f>_xlfn.XLOOKUP(order_details[[#This Row],[CustomerID]],orders[CustomerID],orders[ShipCity])</f>
        <v>Salzburg</v>
      </c>
      <c r="J751">
        <f>_xlfn.XLOOKUP(order_details[[#This Row],[ProductID]],products[ProductID],products[CategoryID])</f>
        <v>1</v>
      </c>
      <c r="K751" t="str">
        <f>_xlfn.XLOOKUP(order_details[[#This Row],[CategoryID]],categories[CategoryID],categories[CategoryName])</f>
        <v>Beverages</v>
      </c>
      <c r="L751" t="str">
        <f>_xlfn.XLOOKUP(order_details[[#This Row],[OrderID]],orders[OrderID],orders[month])</f>
        <v>Jun</v>
      </c>
      <c r="M751">
        <f>_xlfn.XLOOKUP(order_details[[#This Row],[OrderID]],orders[OrderID],orders[month number])</f>
        <v>6</v>
      </c>
      <c r="N751">
        <f>_xlfn.XLOOKUP(order_details[[#This Row],[OrderID]],orders[OrderID],orders[year])</f>
        <v>1995</v>
      </c>
      <c r="P751" s="14" t="str">
        <f>_xlfn.XLOOKUP(order_details[[#This Row],[CustomerID]],orders[CustomerID],orders[ShipCity])</f>
        <v>Salzburg</v>
      </c>
      <c r="Q751" s="14" t="str">
        <f>_xlfn.XLOOKUP(order_details[[#This Row],[CustomerID]],orders[CustomerID],orders[ShipCountry])</f>
        <v>Austria</v>
      </c>
      <c r="R751" s="14">
        <f>order_details[[#This Row],[UnitPrice]]*order_details[[#This Row],[Quantity]]*(1-order_details[[#This Row],[Discount]])</f>
        <v>1150</v>
      </c>
    </row>
    <row r="752" spans="1:18" x14ac:dyDescent="0.3">
      <c r="A752">
        <v>10530</v>
      </c>
      <c r="B752">
        <v>61</v>
      </c>
      <c r="C752">
        <v>28.5</v>
      </c>
      <c r="D752">
        <v>20</v>
      </c>
      <c r="E752">
        <v>0</v>
      </c>
      <c r="F752">
        <f>order_details[[#This Row],[UnitPrice]]*order_details[[#This Row],[Quantity]]*(1-order_details[[#This Row],[Discount]])</f>
        <v>570</v>
      </c>
      <c r="G752" t="str">
        <f>_xlfn.XLOOKUP(order_details[[#This Row],[OrderID]],orders[OrderID],orders[CustomerID])</f>
        <v>PICCO</v>
      </c>
      <c r="H752" t="str">
        <f>_xlfn.XLOOKUP(order_details[[#This Row],[CustomerID]],orders[CustomerID],orders[ShipCountry])</f>
        <v>Austria</v>
      </c>
      <c r="I752" t="str">
        <f>_xlfn.XLOOKUP(order_details[[#This Row],[CustomerID]],orders[CustomerID],orders[ShipCity])</f>
        <v>Salzburg</v>
      </c>
      <c r="J752">
        <f>_xlfn.XLOOKUP(order_details[[#This Row],[ProductID]],products[ProductID],products[CategoryID])</f>
        <v>2</v>
      </c>
      <c r="K752" t="str">
        <f>_xlfn.XLOOKUP(order_details[[#This Row],[CategoryID]],categories[CategoryID],categories[CategoryName])</f>
        <v>Condiments</v>
      </c>
      <c r="L752" t="str">
        <f>_xlfn.XLOOKUP(order_details[[#This Row],[OrderID]],orders[OrderID],orders[month])</f>
        <v>Jun</v>
      </c>
      <c r="M752">
        <f>_xlfn.XLOOKUP(order_details[[#This Row],[OrderID]],orders[OrderID],orders[month number])</f>
        <v>6</v>
      </c>
      <c r="N752">
        <f>_xlfn.XLOOKUP(order_details[[#This Row],[OrderID]],orders[OrderID],orders[year])</f>
        <v>1995</v>
      </c>
      <c r="P752" s="13" t="str">
        <f>_xlfn.XLOOKUP(order_details[[#This Row],[CustomerID]],orders[CustomerID],orders[ShipCity])</f>
        <v>Salzburg</v>
      </c>
      <c r="Q752" s="13" t="str">
        <f>_xlfn.XLOOKUP(order_details[[#This Row],[CustomerID]],orders[CustomerID],orders[ShipCountry])</f>
        <v>Austria</v>
      </c>
      <c r="R752" s="13">
        <f>order_details[[#This Row],[UnitPrice]]*order_details[[#This Row],[Quantity]]*(1-order_details[[#This Row],[Discount]])</f>
        <v>570</v>
      </c>
    </row>
    <row r="753" spans="1:18" x14ac:dyDescent="0.3">
      <c r="A753">
        <v>10530</v>
      </c>
      <c r="B753">
        <v>76</v>
      </c>
      <c r="C753">
        <v>18</v>
      </c>
      <c r="D753">
        <v>50</v>
      </c>
      <c r="E753">
        <v>0</v>
      </c>
      <c r="F753">
        <f>order_details[[#This Row],[UnitPrice]]*order_details[[#This Row],[Quantity]]*(1-order_details[[#This Row],[Discount]])</f>
        <v>900</v>
      </c>
      <c r="G753" t="str">
        <f>_xlfn.XLOOKUP(order_details[[#This Row],[OrderID]],orders[OrderID],orders[CustomerID])</f>
        <v>PICCO</v>
      </c>
      <c r="H753" t="str">
        <f>_xlfn.XLOOKUP(order_details[[#This Row],[CustomerID]],orders[CustomerID],orders[ShipCountry])</f>
        <v>Austria</v>
      </c>
      <c r="I753" t="str">
        <f>_xlfn.XLOOKUP(order_details[[#This Row],[CustomerID]],orders[CustomerID],orders[ShipCity])</f>
        <v>Salzburg</v>
      </c>
      <c r="J753">
        <f>_xlfn.XLOOKUP(order_details[[#This Row],[ProductID]],products[ProductID],products[CategoryID])</f>
        <v>1</v>
      </c>
      <c r="K753" t="str">
        <f>_xlfn.XLOOKUP(order_details[[#This Row],[CategoryID]],categories[CategoryID],categories[CategoryName])</f>
        <v>Beverages</v>
      </c>
      <c r="L753" t="str">
        <f>_xlfn.XLOOKUP(order_details[[#This Row],[OrderID]],orders[OrderID],orders[month])</f>
        <v>Jun</v>
      </c>
      <c r="M753">
        <f>_xlfn.XLOOKUP(order_details[[#This Row],[OrderID]],orders[OrderID],orders[month number])</f>
        <v>6</v>
      </c>
      <c r="N753">
        <f>_xlfn.XLOOKUP(order_details[[#This Row],[OrderID]],orders[OrderID],orders[year])</f>
        <v>1995</v>
      </c>
      <c r="P753" s="14" t="str">
        <f>_xlfn.XLOOKUP(order_details[[#This Row],[CustomerID]],orders[CustomerID],orders[ShipCity])</f>
        <v>Salzburg</v>
      </c>
      <c r="Q753" s="14" t="str">
        <f>_xlfn.XLOOKUP(order_details[[#This Row],[CustomerID]],orders[CustomerID],orders[ShipCountry])</f>
        <v>Austria</v>
      </c>
      <c r="R753" s="14">
        <f>order_details[[#This Row],[UnitPrice]]*order_details[[#This Row],[Quantity]]*(1-order_details[[#This Row],[Discount]])</f>
        <v>900</v>
      </c>
    </row>
    <row r="754" spans="1:18" x14ac:dyDescent="0.3">
      <c r="A754">
        <v>10531</v>
      </c>
      <c r="B754">
        <v>59</v>
      </c>
      <c r="C754">
        <v>55</v>
      </c>
      <c r="D754">
        <v>2</v>
      </c>
      <c r="E754">
        <v>0</v>
      </c>
      <c r="F754">
        <f>order_details[[#This Row],[UnitPrice]]*order_details[[#This Row],[Quantity]]*(1-order_details[[#This Row],[Discount]])</f>
        <v>110</v>
      </c>
      <c r="G754" t="str">
        <f>_xlfn.XLOOKUP(order_details[[#This Row],[OrderID]],orders[OrderID],orders[CustomerID])</f>
        <v>OCEAN</v>
      </c>
      <c r="H754" t="str">
        <f>_xlfn.XLOOKUP(order_details[[#This Row],[CustomerID]],orders[CustomerID],orders[ShipCountry])</f>
        <v>Argentina</v>
      </c>
      <c r="I754" t="str">
        <f>_xlfn.XLOOKUP(order_details[[#This Row],[CustomerID]],orders[CustomerID],orders[ShipCity])</f>
        <v>Buenos Aires</v>
      </c>
      <c r="J754">
        <f>_xlfn.XLOOKUP(order_details[[#This Row],[ProductID]],products[ProductID],products[CategoryID])</f>
        <v>4</v>
      </c>
      <c r="K754" t="str">
        <f>_xlfn.XLOOKUP(order_details[[#This Row],[CategoryID]],categories[CategoryID],categories[CategoryName])</f>
        <v>Dairy Products</v>
      </c>
      <c r="L754" t="str">
        <f>_xlfn.XLOOKUP(order_details[[#This Row],[OrderID]],orders[OrderID],orders[month])</f>
        <v>Jun</v>
      </c>
      <c r="M754">
        <f>_xlfn.XLOOKUP(order_details[[#This Row],[OrderID]],orders[OrderID],orders[month number])</f>
        <v>6</v>
      </c>
      <c r="N754">
        <f>_xlfn.XLOOKUP(order_details[[#This Row],[OrderID]],orders[OrderID],orders[year])</f>
        <v>1995</v>
      </c>
      <c r="P754" s="13" t="str">
        <f>_xlfn.XLOOKUP(order_details[[#This Row],[CustomerID]],orders[CustomerID],orders[ShipCity])</f>
        <v>Buenos Aires</v>
      </c>
      <c r="Q754" s="13" t="str">
        <f>_xlfn.XLOOKUP(order_details[[#This Row],[CustomerID]],orders[CustomerID],orders[ShipCountry])</f>
        <v>Argentina</v>
      </c>
      <c r="R754" s="13">
        <f>order_details[[#This Row],[UnitPrice]]*order_details[[#This Row],[Quantity]]*(1-order_details[[#This Row],[Discount]])</f>
        <v>110</v>
      </c>
    </row>
    <row r="755" spans="1:18" x14ac:dyDescent="0.3">
      <c r="A755">
        <v>10532</v>
      </c>
      <c r="B755">
        <v>30</v>
      </c>
      <c r="C755">
        <v>25.89</v>
      </c>
      <c r="D755">
        <v>15</v>
      </c>
      <c r="E755">
        <v>0</v>
      </c>
      <c r="F755">
        <f>order_details[[#This Row],[UnitPrice]]*order_details[[#This Row],[Quantity]]*(1-order_details[[#This Row],[Discount]])</f>
        <v>388.35</v>
      </c>
      <c r="G755" t="str">
        <f>_xlfn.XLOOKUP(order_details[[#This Row],[OrderID]],orders[OrderID],orders[CustomerID])</f>
        <v>EASTC</v>
      </c>
      <c r="H755" t="str">
        <f>_xlfn.XLOOKUP(order_details[[#This Row],[CustomerID]],orders[CustomerID],orders[ShipCountry])</f>
        <v>UK</v>
      </c>
      <c r="I755" t="str">
        <f>_xlfn.XLOOKUP(order_details[[#This Row],[CustomerID]],orders[CustomerID],orders[ShipCity])</f>
        <v>London</v>
      </c>
      <c r="J755">
        <f>_xlfn.XLOOKUP(order_details[[#This Row],[ProductID]],products[ProductID],products[CategoryID])</f>
        <v>8</v>
      </c>
      <c r="K755" t="str">
        <f>_xlfn.XLOOKUP(order_details[[#This Row],[CategoryID]],categories[CategoryID],categories[CategoryName])</f>
        <v>Seafood</v>
      </c>
      <c r="L755" t="str">
        <f>_xlfn.XLOOKUP(order_details[[#This Row],[OrderID]],orders[OrderID],orders[month])</f>
        <v>Jun</v>
      </c>
      <c r="M755">
        <f>_xlfn.XLOOKUP(order_details[[#This Row],[OrderID]],orders[OrderID],orders[month number])</f>
        <v>6</v>
      </c>
      <c r="N755">
        <f>_xlfn.XLOOKUP(order_details[[#This Row],[OrderID]],orders[OrderID],orders[year])</f>
        <v>1995</v>
      </c>
      <c r="P755" s="14" t="str">
        <f>_xlfn.XLOOKUP(order_details[[#This Row],[CustomerID]],orders[CustomerID],orders[ShipCity])</f>
        <v>London</v>
      </c>
      <c r="Q755" s="14" t="str">
        <f>_xlfn.XLOOKUP(order_details[[#This Row],[CustomerID]],orders[CustomerID],orders[ShipCountry])</f>
        <v>UK</v>
      </c>
      <c r="R755" s="14">
        <f>order_details[[#This Row],[UnitPrice]]*order_details[[#This Row],[Quantity]]*(1-order_details[[#This Row],[Discount]])</f>
        <v>388.35</v>
      </c>
    </row>
    <row r="756" spans="1:18" x14ac:dyDescent="0.3">
      <c r="A756">
        <v>10532</v>
      </c>
      <c r="B756">
        <v>66</v>
      </c>
      <c r="C756">
        <v>17</v>
      </c>
      <c r="D756">
        <v>24</v>
      </c>
      <c r="E756">
        <v>0</v>
      </c>
      <c r="F756">
        <f>order_details[[#This Row],[UnitPrice]]*order_details[[#This Row],[Quantity]]*(1-order_details[[#This Row],[Discount]])</f>
        <v>408</v>
      </c>
      <c r="G756" t="str">
        <f>_xlfn.XLOOKUP(order_details[[#This Row],[OrderID]],orders[OrderID],orders[CustomerID])</f>
        <v>EASTC</v>
      </c>
      <c r="H756" t="str">
        <f>_xlfn.XLOOKUP(order_details[[#This Row],[CustomerID]],orders[CustomerID],orders[ShipCountry])</f>
        <v>UK</v>
      </c>
      <c r="I756" t="str">
        <f>_xlfn.XLOOKUP(order_details[[#This Row],[CustomerID]],orders[CustomerID],orders[ShipCity])</f>
        <v>London</v>
      </c>
      <c r="J756">
        <f>_xlfn.XLOOKUP(order_details[[#This Row],[ProductID]],products[ProductID],products[CategoryID])</f>
        <v>2</v>
      </c>
      <c r="K756" t="str">
        <f>_xlfn.XLOOKUP(order_details[[#This Row],[CategoryID]],categories[CategoryID],categories[CategoryName])</f>
        <v>Condiments</v>
      </c>
      <c r="L756" t="str">
        <f>_xlfn.XLOOKUP(order_details[[#This Row],[OrderID]],orders[OrderID],orders[month])</f>
        <v>Jun</v>
      </c>
      <c r="M756">
        <f>_xlfn.XLOOKUP(order_details[[#This Row],[OrderID]],orders[OrderID],orders[month number])</f>
        <v>6</v>
      </c>
      <c r="N756">
        <f>_xlfn.XLOOKUP(order_details[[#This Row],[OrderID]],orders[OrderID],orders[year])</f>
        <v>1995</v>
      </c>
      <c r="P756" s="13" t="str">
        <f>_xlfn.XLOOKUP(order_details[[#This Row],[CustomerID]],orders[CustomerID],orders[ShipCity])</f>
        <v>London</v>
      </c>
      <c r="Q756" s="13" t="str">
        <f>_xlfn.XLOOKUP(order_details[[#This Row],[CustomerID]],orders[CustomerID],orders[ShipCountry])</f>
        <v>UK</v>
      </c>
      <c r="R756" s="13">
        <f>order_details[[#This Row],[UnitPrice]]*order_details[[#This Row],[Quantity]]*(1-order_details[[#This Row],[Discount]])</f>
        <v>408</v>
      </c>
    </row>
    <row r="757" spans="1:18" x14ac:dyDescent="0.3">
      <c r="A757">
        <v>10533</v>
      </c>
      <c r="B757">
        <v>4</v>
      </c>
      <c r="C757">
        <v>22</v>
      </c>
      <c r="D757">
        <v>50</v>
      </c>
      <c r="E757">
        <v>0.05</v>
      </c>
      <c r="F757">
        <f>order_details[[#This Row],[UnitPrice]]*order_details[[#This Row],[Quantity]]*(1-order_details[[#This Row],[Discount]])</f>
        <v>1045</v>
      </c>
      <c r="G757" t="str">
        <f>_xlfn.XLOOKUP(order_details[[#This Row],[OrderID]],orders[OrderID],orders[CustomerID])</f>
        <v>FOLKO</v>
      </c>
      <c r="H757" t="str">
        <f>_xlfn.XLOOKUP(order_details[[#This Row],[CustomerID]],orders[CustomerID],orders[ShipCountry])</f>
        <v>Sweden</v>
      </c>
      <c r="I757" t="str">
        <f>_xlfn.XLOOKUP(order_details[[#This Row],[CustomerID]],orders[CustomerID],orders[ShipCity])</f>
        <v>Bräcke</v>
      </c>
      <c r="J757">
        <f>_xlfn.XLOOKUP(order_details[[#This Row],[ProductID]],products[ProductID],products[CategoryID])</f>
        <v>2</v>
      </c>
      <c r="K757" t="str">
        <f>_xlfn.XLOOKUP(order_details[[#This Row],[CategoryID]],categories[CategoryID],categories[CategoryName])</f>
        <v>Condiments</v>
      </c>
      <c r="L757" t="str">
        <f>_xlfn.XLOOKUP(order_details[[#This Row],[OrderID]],orders[OrderID],orders[month])</f>
        <v>Jun</v>
      </c>
      <c r="M757">
        <f>_xlfn.XLOOKUP(order_details[[#This Row],[OrderID]],orders[OrderID],orders[month number])</f>
        <v>6</v>
      </c>
      <c r="N757">
        <f>_xlfn.XLOOKUP(order_details[[#This Row],[OrderID]],orders[OrderID],orders[year])</f>
        <v>1995</v>
      </c>
      <c r="P757" s="14" t="str">
        <f>_xlfn.XLOOKUP(order_details[[#This Row],[CustomerID]],orders[CustomerID],orders[ShipCity])</f>
        <v>Bräcke</v>
      </c>
      <c r="Q757" s="14" t="str">
        <f>_xlfn.XLOOKUP(order_details[[#This Row],[CustomerID]],orders[CustomerID],orders[ShipCountry])</f>
        <v>Sweden</v>
      </c>
      <c r="R757" s="14">
        <f>order_details[[#This Row],[UnitPrice]]*order_details[[#This Row],[Quantity]]*(1-order_details[[#This Row],[Discount]])</f>
        <v>1045</v>
      </c>
    </row>
    <row r="758" spans="1:18" x14ac:dyDescent="0.3">
      <c r="A758">
        <v>10533</v>
      </c>
      <c r="B758">
        <v>72</v>
      </c>
      <c r="C758">
        <v>34.799999999999997</v>
      </c>
      <c r="D758">
        <v>24</v>
      </c>
      <c r="E758">
        <v>0</v>
      </c>
      <c r="F758">
        <f>order_details[[#This Row],[UnitPrice]]*order_details[[#This Row],[Quantity]]*(1-order_details[[#This Row],[Discount]])</f>
        <v>835.19999999999993</v>
      </c>
      <c r="G758" t="str">
        <f>_xlfn.XLOOKUP(order_details[[#This Row],[OrderID]],orders[OrderID],orders[CustomerID])</f>
        <v>FOLKO</v>
      </c>
      <c r="H758" t="str">
        <f>_xlfn.XLOOKUP(order_details[[#This Row],[CustomerID]],orders[CustomerID],orders[ShipCountry])</f>
        <v>Sweden</v>
      </c>
      <c r="I758" t="str">
        <f>_xlfn.XLOOKUP(order_details[[#This Row],[CustomerID]],orders[CustomerID],orders[ShipCity])</f>
        <v>Bräcke</v>
      </c>
      <c r="J758">
        <f>_xlfn.XLOOKUP(order_details[[#This Row],[ProductID]],products[ProductID],products[CategoryID])</f>
        <v>4</v>
      </c>
      <c r="K758" t="str">
        <f>_xlfn.XLOOKUP(order_details[[#This Row],[CategoryID]],categories[CategoryID],categories[CategoryName])</f>
        <v>Dairy Products</v>
      </c>
      <c r="L758" t="str">
        <f>_xlfn.XLOOKUP(order_details[[#This Row],[OrderID]],orders[OrderID],orders[month])</f>
        <v>Jun</v>
      </c>
      <c r="M758">
        <f>_xlfn.XLOOKUP(order_details[[#This Row],[OrderID]],orders[OrderID],orders[month number])</f>
        <v>6</v>
      </c>
      <c r="N758">
        <f>_xlfn.XLOOKUP(order_details[[#This Row],[OrderID]],orders[OrderID],orders[year])</f>
        <v>1995</v>
      </c>
      <c r="P758" s="13" t="str">
        <f>_xlfn.XLOOKUP(order_details[[#This Row],[CustomerID]],orders[CustomerID],orders[ShipCity])</f>
        <v>Bräcke</v>
      </c>
      <c r="Q758" s="13" t="str">
        <f>_xlfn.XLOOKUP(order_details[[#This Row],[CustomerID]],orders[CustomerID],orders[ShipCountry])</f>
        <v>Sweden</v>
      </c>
      <c r="R758" s="13">
        <f>order_details[[#This Row],[UnitPrice]]*order_details[[#This Row],[Quantity]]*(1-order_details[[#This Row],[Discount]])</f>
        <v>835.19999999999993</v>
      </c>
    </row>
    <row r="759" spans="1:18" x14ac:dyDescent="0.3">
      <c r="A759">
        <v>10533</v>
      </c>
      <c r="B759">
        <v>73</v>
      </c>
      <c r="C759">
        <v>15</v>
      </c>
      <c r="D759">
        <v>24</v>
      </c>
      <c r="E759">
        <v>0.05</v>
      </c>
      <c r="F759">
        <f>order_details[[#This Row],[UnitPrice]]*order_details[[#This Row],[Quantity]]*(1-order_details[[#This Row],[Discount]])</f>
        <v>342</v>
      </c>
      <c r="G759" t="str">
        <f>_xlfn.XLOOKUP(order_details[[#This Row],[OrderID]],orders[OrderID],orders[CustomerID])</f>
        <v>FOLKO</v>
      </c>
      <c r="H759" t="str">
        <f>_xlfn.XLOOKUP(order_details[[#This Row],[CustomerID]],orders[CustomerID],orders[ShipCountry])</f>
        <v>Sweden</v>
      </c>
      <c r="I759" t="str">
        <f>_xlfn.XLOOKUP(order_details[[#This Row],[CustomerID]],orders[CustomerID],orders[ShipCity])</f>
        <v>Bräcke</v>
      </c>
      <c r="J759">
        <f>_xlfn.XLOOKUP(order_details[[#This Row],[ProductID]],products[ProductID],products[CategoryID])</f>
        <v>8</v>
      </c>
      <c r="K759" t="str">
        <f>_xlfn.XLOOKUP(order_details[[#This Row],[CategoryID]],categories[CategoryID],categories[CategoryName])</f>
        <v>Seafood</v>
      </c>
      <c r="L759" t="str">
        <f>_xlfn.XLOOKUP(order_details[[#This Row],[OrderID]],orders[OrderID],orders[month])</f>
        <v>Jun</v>
      </c>
      <c r="M759">
        <f>_xlfn.XLOOKUP(order_details[[#This Row],[OrderID]],orders[OrderID],orders[month number])</f>
        <v>6</v>
      </c>
      <c r="N759">
        <f>_xlfn.XLOOKUP(order_details[[#This Row],[OrderID]],orders[OrderID],orders[year])</f>
        <v>1995</v>
      </c>
      <c r="P759" s="14" t="str">
        <f>_xlfn.XLOOKUP(order_details[[#This Row],[CustomerID]],orders[CustomerID],orders[ShipCity])</f>
        <v>Bräcke</v>
      </c>
      <c r="Q759" s="14" t="str">
        <f>_xlfn.XLOOKUP(order_details[[#This Row],[CustomerID]],orders[CustomerID],orders[ShipCountry])</f>
        <v>Sweden</v>
      </c>
      <c r="R759" s="14">
        <f>order_details[[#This Row],[UnitPrice]]*order_details[[#This Row],[Quantity]]*(1-order_details[[#This Row],[Discount]])</f>
        <v>342</v>
      </c>
    </row>
    <row r="760" spans="1:18" x14ac:dyDescent="0.3">
      <c r="A760">
        <v>10534</v>
      </c>
      <c r="B760">
        <v>30</v>
      </c>
      <c r="C760">
        <v>25.89</v>
      </c>
      <c r="D760">
        <v>10</v>
      </c>
      <c r="E760">
        <v>0</v>
      </c>
      <c r="F760">
        <f>order_details[[#This Row],[UnitPrice]]*order_details[[#This Row],[Quantity]]*(1-order_details[[#This Row],[Discount]])</f>
        <v>258.89999999999998</v>
      </c>
      <c r="G760" t="str">
        <f>_xlfn.XLOOKUP(order_details[[#This Row],[OrderID]],orders[OrderID],orders[CustomerID])</f>
        <v>LEHMS</v>
      </c>
      <c r="H760" t="str">
        <f>_xlfn.XLOOKUP(order_details[[#This Row],[CustomerID]],orders[CustomerID],orders[ShipCountry])</f>
        <v>Germany</v>
      </c>
      <c r="I760" t="str">
        <f>_xlfn.XLOOKUP(order_details[[#This Row],[CustomerID]],orders[CustomerID],orders[ShipCity])</f>
        <v xml:space="preserve">Frankfurt a.M. </v>
      </c>
      <c r="J760">
        <f>_xlfn.XLOOKUP(order_details[[#This Row],[ProductID]],products[ProductID],products[CategoryID])</f>
        <v>8</v>
      </c>
      <c r="K760" t="str">
        <f>_xlfn.XLOOKUP(order_details[[#This Row],[CategoryID]],categories[CategoryID],categories[CategoryName])</f>
        <v>Seafood</v>
      </c>
      <c r="L760" t="str">
        <f>_xlfn.XLOOKUP(order_details[[#This Row],[OrderID]],orders[OrderID],orders[month])</f>
        <v>Jun</v>
      </c>
      <c r="M760">
        <f>_xlfn.XLOOKUP(order_details[[#This Row],[OrderID]],orders[OrderID],orders[month number])</f>
        <v>6</v>
      </c>
      <c r="N760">
        <f>_xlfn.XLOOKUP(order_details[[#This Row],[OrderID]],orders[OrderID],orders[year])</f>
        <v>1995</v>
      </c>
      <c r="P760" s="13" t="str">
        <f>_xlfn.XLOOKUP(order_details[[#This Row],[CustomerID]],orders[CustomerID],orders[ShipCity])</f>
        <v xml:space="preserve">Frankfurt a.M. </v>
      </c>
      <c r="Q760" s="13" t="str">
        <f>_xlfn.XLOOKUP(order_details[[#This Row],[CustomerID]],orders[CustomerID],orders[ShipCountry])</f>
        <v>Germany</v>
      </c>
      <c r="R760" s="13">
        <f>order_details[[#This Row],[UnitPrice]]*order_details[[#This Row],[Quantity]]*(1-order_details[[#This Row],[Discount]])</f>
        <v>258.89999999999998</v>
      </c>
    </row>
    <row r="761" spans="1:18" x14ac:dyDescent="0.3">
      <c r="A761">
        <v>10534</v>
      </c>
      <c r="B761">
        <v>40</v>
      </c>
      <c r="C761">
        <v>18.399999999999999</v>
      </c>
      <c r="D761">
        <v>10</v>
      </c>
      <c r="E761">
        <v>0.2</v>
      </c>
      <c r="F761">
        <f>order_details[[#This Row],[UnitPrice]]*order_details[[#This Row],[Quantity]]*(1-order_details[[#This Row],[Discount]])</f>
        <v>147.20000000000002</v>
      </c>
      <c r="G761" t="str">
        <f>_xlfn.XLOOKUP(order_details[[#This Row],[OrderID]],orders[OrderID],orders[CustomerID])</f>
        <v>LEHMS</v>
      </c>
      <c r="H761" t="str">
        <f>_xlfn.XLOOKUP(order_details[[#This Row],[CustomerID]],orders[CustomerID],orders[ShipCountry])</f>
        <v>Germany</v>
      </c>
      <c r="I761" t="str">
        <f>_xlfn.XLOOKUP(order_details[[#This Row],[CustomerID]],orders[CustomerID],orders[ShipCity])</f>
        <v xml:space="preserve">Frankfurt a.M. </v>
      </c>
      <c r="J761">
        <f>_xlfn.XLOOKUP(order_details[[#This Row],[ProductID]],products[ProductID],products[CategoryID])</f>
        <v>8</v>
      </c>
      <c r="K761" t="str">
        <f>_xlfn.XLOOKUP(order_details[[#This Row],[CategoryID]],categories[CategoryID],categories[CategoryName])</f>
        <v>Seafood</v>
      </c>
      <c r="L761" t="str">
        <f>_xlfn.XLOOKUP(order_details[[#This Row],[OrderID]],orders[OrderID],orders[month])</f>
        <v>Jun</v>
      </c>
      <c r="M761">
        <f>_xlfn.XLOOKUP(order_details[[#This Row],[OrderID]],orders[OrderID],orders[month number])</f>
        <v>6</v>
      </c>
      <c r="N761">
        <f>_xlfn.XLOOKUP(order_details[[#This Row],[OrderID]],orders[OrderID],orders[year])</f>
        <v>1995</v>
      </c>
      <c r="P761" s="14" t="str">
        <f>_xlfn.XLOOKUP(order_details[[#This Row],[CustomerID]],orders[CustomerID],orders[ShipCity])</f>
        <v xml:space="preserve">Frankfurt a.M. </v>
      </c>
      <c r="Q761" s="14" t="str">
        <f>_xlfn.XLOOKUP(order_details[[#This Row],[CustomerID]],orders[CustomerID],orders[ShipCountry])</f>
        <v>Germany</v>
      </c>
      <c r="R761" s="14">
        <f>order_details[[#This Row],[UnitPrice]]*order_details[[#This Row],[Quantity]]*(1-order_details[[#This Row],[Discount]])</f>
        <v>147.20000000000002</v>
      </c>
    </row>
    <row r="762" spans="1:18" x14ac:dyDescent="0.3">
      <c r="A762">
        <v>10534</v>
      </c>
      <c r="B762">
        <v>54</v>
      </c>
      <c r="C762">
        <v>7.45</v>
      </c>
      <c r="D762">
        <v>10</v>
      </c>
      <c r="E762">
        <v>0.2</v>
      </c>
      <c r="F762">
        <f>order_details[[#This Row],[UnitPrice]]*order_details[[#This Row],[Quantity]]*(1-order_details[[#This Row],[Discount]])</f>
        <v>59.6</v>
      </c>
      <c r="G762" t="str">
        <f>_xlfn.XLOOKUP(order_details[[#This Row],[OrderID]],orders[OrderID],orders[CustomerID])</f>
        <v>LEHMS</v>
      </c>
      <c r="H762" t="str">
        <f>_xlfn.XLOOKUP(order_details[[#This Row],[CustomerID]],orders[CustomerID],orders[ShipCountry])</f>
        <v>Germany</v>
      </c>
      <c r="I762" t="str">
        <f>_xlfn.XLOOKUP(order_details[[#This Row],[CustomerID]],orders[CustomerID],orders[ShipCity])</f>
        <v xml:space="preserve">Frankfurt a.M. </v>
      </c>
      <c r="J762">
        <f>_xlfn.XLOOKUP(order_details[[#This Row],[ProductID]],products[ProductID],products[CategoryID])</f>
        <v>6</v>
      </c>
      <c r="K762" t="str">
        <f>_xlfn.XLOOKUP(order_details[[#This Row],[CategoryID]],categories[CategoryID],categories[CategoryName])</f>
        <v>Meat/Poultry</v>
      </c>
      <c r="L762" t="str">
        <f>_xlfn.XLOOKUP(order_details[[#This Row],[OrderID]],orders[OrderID],orders[month])</f>
        <v>Jun</v>
      </c>
      <c r="M762">
        <f>_xlfn.XLOOKUP(order_details[[#This Row],[OrderID]],orders[OrderID],orders[month number])</f>
        <v>6</v>
      </c>
      <c r="N762">
        <f>_xlfn.XLOOKUP(order_details[[#This Row],[OrderID]],orders[OrderID],orders[year])</f>
        <v>1995</v>
      </c>
      <c r="P762" s="13" t="str">
        <f>_xlfn.XLOOKUP(order_details[[#This Row],[CustomerID]],orders[CustomerID],orders[ShipCity])</f>
        <v xml:space="preserve">Frankfurt a.M. </v>
      </c>
      <c r="Q762" s="13" t="str">
        <f>_xlfn.XLOOKUP(order_details[[#This Row],[CustomerID]],orders[CustomerID],orders[ShipCountry])</f>
        <v>Germany</v>
      </c>
      <c r="R762" s="13">
        <f>order_details[[#This Row],[UnitPrice]]*order_details[[#This Row],[Quantity]]*(1-order_details[[#This Row],[Discount]])</f>
        <v>59.6</v>
      </c>
    </row>
    <row r="763" spans="1:18" x14ac:dyDescent="0.3">
      <c r="A763">
        <v>10535</v>
      </c>
      <c r="B763">
        <v>11</v>
      </c>
      <c r="C763">
        <v>21</v>
      </c>
      <c r="D763">
        <v>50</v>
      </c>
      <c r="E763">
        <v>0.1</v>
      </c>
      <c r="F763">
        <f>order_details[[#This Row],[UnitPrice]]*order_details[[#This Row],[Quantity]]*(1-order_details[[#This Row],[Discount]])</f>
        <v>945</v>
      </c>
      <c r="G763" t="str">
        <f>_xlfn.XLOOKUP(order_details[[#This Row],[OrderID]],orders[OrderID],orders[CustomerID])</f>
        <v>ANTON</v>
      </c>
      <c r="H763" t="str">
        <f>_xlfn.XLOOKUP(order_details[[#This Row],[CustomerID]],orders[CustomerID],orders[ShipCountry])</f>
        <v>Mexico</v>
      </c>
      <c r="I763" t="str">
        <f>_xlfn.XLOOKUP(order_details[[#This Row],[CustomerID]],orders[CustomerID],orders[ShipCity])</f>
        <v>México D.F.</v>
      </c>
      <c r="J763">
        <f>_xlfn.XLOOKUP(order_details[[#This Row],[ProductID]],products[ProductID],products[CategoryID])</f>
        <v>4</v>
      </c>
      <c r="K763" t="str">
        <f>_xlfn.XLOOKUP(order_details[[#This Row],[CategoryID]],categories[CategoryID],categories[CategoryName])</f>
        <v>Dairy Products</v>
      </c>
      <c r="L763" t="str">
        <f>_xlfn.XLOOKUP(order_details[[#This Row],[OrderID]],orders[OrderID],orders[month])</f>
        <v>Jun</v>
      </c>
      <c r="M763">
        <f>_xlfn.XLOOKUP(order_details[[#This Row],[OrderID]],orders[OrderID],orders[month number])</f>
        <v>6</v>
      </c>
      <c r="N763">
        <f>_xlfn.XLOOKUP(order_details[[#This Row],[OrderID]],orders[OrderID],orders[year])</f>
        <v>1995</v>
      </c>
      <c r="P763" s="14" t="str">
        <f>_xlfn.XLOOKUP(order_details[[#This Row],[CustomerID]],orders[CustomerID],orders[ShipCity])</f>
        <v>México D.F.</v>
      </c>
      <c r="Q763" s="14" t="str">
        <f>_xlfn.XLOOKUP(order_details[[#This Row],[CustomerID]],orders[CustomerID],orders[ShipCountry])</f>
        <v>Mexico</v>
      </c>
      <c r="R763" s="14">
        <f>order_details[[#This Row],[UnitPrice]]*order_details[[#This Row],[Quantity]]*(1-order_details[[#This Row],[Discount]])</f>
        <v>945</v>
      </c>
    </row>
    <row r="764" spans="1:18" x14ac:dyDescent="0.3">
      <c r="A764">
        <v>10535</v>
      </c>
      <c r="B764">
        <v>40</v>
      </c>
      <c r="C764">
        <v>18.399999999999999</v>
      </c>
      <c r="D764">
        <v>10</v>
      </c>
      <c r="E764">
        <v>0.1</v>
      </c>
      <c r="F764">
        <f>order_details[[#This Row],[UnitPrice]]*order_details[[#This Row],[Quantity]]*(1-order_details[[#This Row],[Discount]])</f>
        <v>165.6</v>
      </c>
      <c r="G764" t="str">
        <f>_xlfn.XLOOKUP(order_details[[#This Row],[OrderID]],orders[OrderID],orders[CustomerID])</f>
        <v>ANTON</v>
      </c>
      <c r="H764" t="str">
        <f>_xlfn.XLOOKUP(order_details[[#This Row],[CustomerID]],orders[CustomerID],orders[ShipCountry])</f>
        <v>Mexico</v>
      </c>
      <c r="I764" t="str">
        <f>_xlfn.XLOOKUP(order_details[[#This Row],[CustomerID]],orders[CustomerID],orders[ShipCity])</f>
        <v>México D.F.</v>
      </c>
      <c r="J764">
        <f>_xlfn.XLOOKUP(order_details[[#This Row],[ProductID]],products[ProductID],products[CategoryID])</f>
        <v>8</v>
      </c>
      <c r="K764" t="str">
        <f>_xlfn.XLOOKUP(order_details[[#This Row],[CategoryID]],categories[CategoryID],categories[CategoryName])</f>
        <v>Seafood</v>
      </c>
      <c r="L764" t="str">
        <f>_xlfn.XLOOKUP(order_details[[#This Row],[OrderID]],orders[OrderID],orders[month])</f>
        <v>Jun</v>
      </c>
      <c r="M764">
        <f>_xlfn.XLOOKUP(order_details[[#This Row],[OrderID]],orders[OrderID],orders[month number])</f>
        <v>6</v>
      </c>
      <c r="N764">
        <f>_xlfn.XLOOKUP(order_details[[#This Row],[OrderID]],orders[OrderID],orders[year])</f>
        <v>1995</v>
      </c>
      <c r="P764" s="13" t="str">
        <f>_xlfn.XLOOKUP(order_details[[#This Row],[CustomerID]],orders[CustomerID],orders[ShipCity])</f>
        <v>México D.F.</v>
      </c>
      <c r="Q764" s="13" t="str">
        <f>_xlfn.XLOOKUP(order_details[[#This Row],[CustomerID]],orders[CustomerID],orders[ShipCountry])</f>
        <v>Mexico</v>
      </c>
      <c r="R764" s="13">
        <f>order_details[[#This Row],[UnitPrice]]*order_details[[#This Row],[Quantity]]*(1-order_details[[#This Row],[Discount]])</f>
        <v>165.6</v>
      </c>
    </row>
    <row r="765" spans="1:18" x14ac:dyDescent="0.3">
      <c r="A765">
        <v>10535</v>
      </c>
      <c r="B765">
        <v>57</v>
      </c>
      <c r="C765">
        <v>19.5</v>
      </c>
      <c r="D765">
        <v>5</v>
      </c>
      <c r="E765">
        <v>0.1</v>
      </c>
      <c r="F765">
        <f>order_details[[#This Row],[UnitPrice]]*order_details[[#This Row],[Quantity]]*(1-order_details[[#This Row],[Discount]])</f>
        <v>87.75</v>
      </c>
      <c r="G765" t="str">
        <f>_xlfn.XLOOKUP(order_details[[#This Row],[OrderID]],orders[OrderID],orders[CustomerID])</f>
        <v>ANTON</v>
      </c>
      <c r="H765" t="str">
        <f>_xlfn.XLOOKUP(order_details[[#This Row],[CustomerID]],orders[CustomerID],orders[ShipCountry])</f>
        <v>Mexico</v>
      </c>
      <c r="I765" t="str">
        <f>_xlfn.XLOOKUP(order_details[[#This Row],[CustomerID]],orders[CustomerID],orders[ShipCity])</f>
        <v>México D.F.</v>
      </c>
      <c r="J765">
        <f>_xlfn.XLOOKUP(order_details[[#This Row],[ProductID]],products[ProductID],products[CategoryID])</f>
        <v>5</v>
      </c>
      <c r="K765" t="str">
        <f>_xlfn.XLOOKUP(order_details[[#This Row],[CategoryID]],categories[CategoryID],categories[CategoryName])</f>
        <v>Grains/Cereals</v>
      </c>
      <c r="L765" t="str">
        <f>_xlfn.XLOOKUP(order_details[[#This Row],[OrderID]],orders[OrderID],orders[month])</f>
        <v>Jun</v>
      </c>
      <c r="M765">
        <f>_xlfn.XLOOKUP(order_details[[#This Row],[OrderID]],orders[OrderID],orders[month number])</f>
        <v>6</v>
      </c>
      <c r="N765">
        <f>_xlfn.XLOOKUP(order_details[[#This Row],[OrderID]],orders[OrderID],orders[year])</f>
        <v>1995</v>
      </c>
      <c r="P765" s="14" t="str">
        <f>_xlfn.XLOOKUP(order_details[[#This Row],[CustomerID]],orders[CustomerID],orders[ShipCity])</f>
        <v>México D.F.</v>
      </c>
      <c r="Q765" s="14" t="str">
        <f>_xlfn.XLOOKUP(order_details[[#This Row],[CustomerID]],orders[CustomerID],orders[ShipCountry])</f>
        <v>Mexico</v>
      </c>
      <c r="R765" s="14">
        <f>order_details[[#This Row],[UnitPrice]]*order_details[[#This Row],[Quantity]]*(1-order_details[[#This Row],[Discount]])</f>
        <v>87.75</v>
      </c>
    </row>
    <row r="766" spans="1:18" x14ac:dyDescent="0.3">
      <c r="A766">
        <v>10535</v>
      </c>
      <c r="B766">
        <v>59</v>
      </c>
      <c r="C766">
        <v>55</v>
      </c>
      <c r="D766">
        <v>15</v>
      </c>
      <c r="E766">
        <v>0.1</v>
      </c>
      <c r="F766">
        <f>order_details[[#This Row],[UnitPrice]]*order_details[[#This Row],[Quantity]]*(1-order_details[[#This Row],[Discount]])</f>
        <v>742.5</v>
      </c>
      <c r="G766" t="str">
        <f>_xlfn.XLOOKUP(order_details[[#This Row],[OrderID]],orders[OrderID],orders[CustomerID])</f>
        <v>ANTON</v>
      </c>
      <c r="H766" t="str">
        <f>_xlfn.XLOOKUP(order_details[[#This Row],[CustomerID]],orders[CustomerID],orders[ShipCountry])</f>
        <v>Mexico</v>
      </c>
      <c r="I766" t="str">
        <f>_xlfn.XLOOKUP(order_details[[#This Row],[CustomerID]],orders[CustomerID],orders[ShipCity])</f>
        <v>México D.F.</v>
      </c>
      <c r="J766">
        <f>_xlfn.XLOOKUP(order_details[[#This Row],[ProductID]],products[ProductID],products[CategoryID])</f>
        <v>4</v>
      </c>
      <c r="K766" t="str">
        <f>_xlfn.XLOOKUP(order_details[[#This Row],[CategoryID]],categories[CategoryID],categories[CategoryName])</f>
        <v>Dairy Products</v>
      </c>
      <c r="L766" t="str">
        <f>_xlfn.XLOOKUP(order_details[[#This Row],[OrderID]],orders[OrderID],orders[month])</f>
        <v>Jun</v>
      </c>
      <c r="M766">
        <f>_xlfn.XLOOKUP(order_details[[#This Row],[OrderID]],orders[OrderID],orders[month number])</f>
        <v>6</v>
      </c>
      <c r="N766">
        <f>_xlfn.XLOOKUP(order_details[[#This Row],[OrderID]],orders[OrderID],orders[year])</f>
        <v>1995</v>
      </c>
      <c r="P766" s="13" t="str">
        <f>_xlfn.XLOOKUP(order_details[[#This Row],[CustomerID]],orders[CustomerID],orders[ShipCity])</f>
        <v>México D.F.</v>
      </c>
      <c r="Q766" s="13" t="str">
        <f>_xlfn.XLOOKUP(order_details[[#This Row],[CustomerID]],orders[CustomerID],orders[ShipCountry])</f>
        <v>Mexico</v>
      </c>
      <c r="R766" s="13">
        <f>order_details[[#This Row],[UnitPrice]]*order_details[[#This Row],[Quantity]]*(1-order_details[[#This Row],[Discount]])</f>
        <v>742.5</v>
      </c>
    </row>
    <row r="767" spans="1:18" x14ac:dyDescent="0.3">
      <c r="A767">
        <v>10536</v>
      </c>
      <c r="B767">
        <v>12</v>
      </c>
      <c r="C767">
        <v>38</v>
      </c>
      <c r="D767">
        <v>15</v>
      </c>
      <c r="E767">
        <v>0.25</v>
      </c>
      <c r="F767">
        <f>order_details[[#This Row],[UnitPrice]]*order_details[[#This Row],[Quantity]]*(1-order_details[[#This Row],[Discount]])</f>
        <v>427.5</v>
      </c>
      <c r="G767" t="str">
        <f>_xlfn.XLOOKUP(order_details[[#This Row],[OrderID]],orders[OrderID],orders[CustomerID])</f>
        <v>LEHMS</v>
      </c>
      <c r="H767" t="str">
        <f>_xlfn.XLOOKUP(order_details[[#This Row],[CustomerID]],orders[CustomerID],orders[ShipCountry])</f>
        <v>Germany</v>
      </c>
      <c r="I767" t="str">
        <f>_xlfn.XLOOKUP(order_details[[#This Row],[CustomerID]],orders[CustomerID],orders[ShipCity])</f>
        <v xml:space="preserve">Frankfurt a.M. </v>
      </c>
      <c r="J767">
        <f>_xlfn.XLOOKUP(order_details[[#This Row],[ProductID]],products[ProductID],products[CategoryID])</f>
        <v>4</v>
      </c>
      <c r="K767" t="str">
        <f>_xlfn.XLOOKUP(order_details[[#This Row],[CategoryID]],categories[CategoryID],categories[CategoryName])</f>
        <v>Dairy Products</v>
      </c>
      <c r="L767" t="str">
        <f>_xlfn.XLOOKUP(order_details[[#This Row],[OrderID]],orders[OrderID],orders[month])</f>
        <v>Jun</v>
      </c>
      <c r="M767">
        <f>_xlfn.XLOOKUP(order_details[[#This Row],[OrderID]],orders[OrderID],orders[month number])</f>
        <v>6</v>
      </c>
      <c r="N767">
        <f>_xlfn.XLOOKUP(order_details[[#This Row],[OrderID]],orders[OrderID],orders[year])</f>
        <v>1995</v>
      </c>
      <c r="P767" s="14" t="str">
        <f>_xlfn.XLOOKUP(order_details[[#This Row],[CustomerID]],orders[CustomerID],orders[ShipCity])</f>
        <v xml:space="preserve">Frankfurt a.M. </v>
      </c>
      <c r="Q767" s="14" t="str">
        <f>_xlfn.XLOOKUP(order_details[[#This Row],[CustomerID]],orders[CustomerID],orders[ShipCountry])</f>
        <v>Germany</v>
      </c>
      <c r="R767" s="14">
        <f>order_details[[#This Row],[UnitPrice]]*order_details[[#This Row],[Quantity]]*(1-order_details[[#This Row],[Discount]])</f>
        <v>427.5</v>
      </c>
    </row>
    <row r="768" spans="1:18" x14ac:dyDescent="0.3">
      <c r="A768">
        <v>10536</v>
      </c>
      <c r="B768">
        <v>31</v>
      </c>
      <c r="C768">
        <v>12.5</v>
      </c>
      <c r="D768">
        <v>20</v>
      </c>
      <c r="E768">
        <v>0</v>
      </c>
      <c r="F768">
        <f>order_details[[#This Row],[UnitPrice]]*order_details[[#This Row],[Quantity]]*(1-order_details[[#This Row],[Discount]])</f>
        <v>250</v>
      </c>
      <c r="G768" t="str">
        <f>_xlfn.XLOOKUP(order_details[[#This Row],[OrderID]],orders[OrderID],orders[CustomerID])</f>
        <v>LEHMS</v>
      </c>
      <c r="H768" t="str">
        <f>_xlfn.XLOOKUP(order_details[[#This Row],[CustomerID]],orders[CustomerID],orders[ShipCountry])</f>
        <v>Germany</v>
      </c>
      <c r="I768" t="str">
        <f>_xlfn.XLOOKUP(order_details[[#This Row],[CustomerID]],orders[CustomerID],orders[ShipCity])</f>
        <v xml:space="preserve">Frankfurt a.M. </v>
      </c>
      <c r="J768">
        <f>_xlfn.XLOOKUP(order_details[[#This Row],[ProductID]],products[ProductID],products[CategoryID])</f>
        <v>4</v>
      </c>
      <c r="K768" t="str">
        <f>_xlfn.XLOOKUP(order_details[[#This Row],[CategoryID]],categories[CategoryID],categories[CategoryName])</f>
        <v>Dairy Products</v>
      </c>
      <c r="L768" t="str">
        <f>_xlfn.XLOOKUP(order_details[[#This Row],[OrderID]],orders[OrderID],orders[month])</f>
        <v>Jun</v>
      </c>
      <c r="M768">
        <f>_xlfn.XLOOKUP(order_details[[#This Row],[OrderID]],orders[OrderID],orders[month number])</f>
        <v>6</v>
      </c>
      <c r="N768">
        <f>_xlfn.XLOOKUP(order_details[[#This Row],[OrderID]],orders[OrderID],orders[year])</f>
        <v>1995</v>
      </c>
      <c r="P768" s="13" t="str">
        <f>_xlfn.XLOOKUP(order_details[[#This Row],[CustomerID]],orders[CustomerID],orders[ShipCity])</f>
        <v xml:space="preserve">Frankfurt a.M. </v>
      </c>
      <c r="Q768" s="13" t="str">
        <f>_xlfn.XLOOKUP(order_details[[#This Row],[CustomerID]],orders[CustomerID],orders[ShipCountry])</f>
        <v>Germany</v>
      </c>
      <c r="R768" s="13">
        <f>order_details[[#This Row],[UnitPrice]]*order_details[[#This Row],[Quantity]]*(1-order_details[[#This Row],[Discount]])</f>
        <v>250</v>
      </c>
    </row>
    <row r="769" spans="1:18" x14ac:dyDescent="0.3">
      <c r="A769">
        <v>10536</v>
      </c>
      <c r="B769">
        <v>33</v>
      </c>
      <c r="C769">
        <v>2.5</v>
      </c>
      <c r="D769">
        <v>30</v>
      </c>
      <c r="E769">
        <v>0</v>
      </c>
      <c r="F769">
        <f>order_details[[#This Row],[UnitPrice]]*order_details[[#This Row],[Quantity]]*(1-order_details[[#This Row],[Discount]])</f>
        <v>75</v>
      </c>
      <c r="G769" t="str">
        <f>_xlfn.XLOOKUP(order_details[[#This Row],[OrderID]],orders[OrderID],orders[CustomerID])</f>
        <v>LEHMS</v>
      </c>
      <c r="H769" t="str">
        <f>_xlfn.XLOOKUP(order_details[[#This Row],[CustomerID]],orders[CustomerID],orders[ShipCountry])</f>
        <v>Germany</v>
      </c>
      <c r="I769" t="str">
        <f>_xlfn.XLOOKUP(order_details[[#This Row],[CustomerID]],orders[CustomerID],orders[ShipCity])</f>
        <v xml:space="preserve">Frankfurt a.M. </v>
      </c>
      <c r="J769">
        <f>_xlfn.XLOOKUP(order_details[[#This Row],[ProductID]],products[ProductID],products[CategoryID])</f>
        <v>4</v>
      </c>
      <c r="K769" t="str">
        <f>_xlfn.XLOOKUP(order_details[[#This Row],[CategoryID]],categories[CategoryID],categories[CategoryName])</f>
        <v>Dairy Products</v>
      </c>
      <c r="L769" t="str">
        <f>_xlfn.XLOOKUP(order_details[[#This Row],[OrderID]],orders[OrderID],orders[month])</f>
        <v>Jun</v>
      </c>
      <c r="M769">
        <f>_xlfn.XLOOKUP(order_details[[#This Row],[OrderID]],orders[OrderID],orders[month number])</f>
        <v>6</v>
      </c>
      <c r="N769">
        <f>_xlfn.XLOOKUP(order_details[[#This Row],[OrderID]],orders[OrderID],orders[year])</f>
        <v>1995</v>
      </c>
      <c r="P769" s="14" t="str">
        <f>_xlfn.XLOOKUP(order_details[[#This Row],[CustomerID]],orders[CustomerID],orders[ShipCity])</f>
        <v xml:space="preserve">Frankfurt a.M. </v>
      </c>
      <c r="Q769" s="14" t="str">
        <f>_xlfn.XLOOKUP(order_details[[#This Row],[CustomerID]],orders[CustomerID],orders[ShipCountry])</f>
        <v>Germany</v>
      </c>
      <c r="R769" s="14">
        <f>order_details[[#This Row],[UnitPrice]]*order_details[[#This Row],[Quantity]]*(1-order_details[[#This Row],[Discount]])</f>
        <v>75</v>
      </c>
    </row>
    <row r="770" spans="1:18" x14ac:dyDescent="0.3">
      <c r="A770">
        <v>10536</v>
      </c>
      <c r="B770">
        <v>60</v>
      </c>
      <c r="C770">
        <v>34</v>
      </c>
      <c r="D770">
        <v>35</v>
      </c>
      <c r="E770">
        <v>0.25</v>
      </c>
      <c r="F770">
        <f>order_details[[#This Row],[UnitPrice]]*order_details[[#This Row],[Quantity]]*(1-order_details[[#This Row],[Discount]])</f>
        <v>892.5</v>
      </c>
      <c r="G770" t="str">
        <f>_xlfn.XLOOKUP(order_details[[#This Row],[OrderID]],orders[OrderID],orders[CustomerID])</f>
        <v>LEHMS</v>
      </c>
      <c r="H770" t="str">
        <f>_xlfn.XLOOKUP(order_details[[#This Row],[CustomerID]],orders[CustomerID],orders[ShipCountry])</f>
        <v>Germany</v>
      </c>
      <c r="I770" t="str">
        <f>_xlfn.XLOOKUP(order_details[[#This Row],[CustomerID]],orders[CustomerID],orders[ShipCity])</f>
        <v xml:space="preserve">Frankfurt a.M. </v>
      </c>
      <c r="J770">
        <f>_xlfn.XLOOKUP(order_details[[#This Row],[ProductID]],products[ProductID],products[CategoryID])</f>
        <v>4</v>
      </c>
      <c r="K770" t="str">
        <f>_xlfn.XLOOKUP(order_details[[#This Row],[CategoryID]],categories[CategoryID],categories[CategoryName])</f>
        <v>Dairy Products</v>
      </c>
      <c r="L770" t="str">
        <f>_xlfn.XLOOKUP(order_details[[#This Row],[OrderID]],orders[OrderID],orders[month])</f>
        <v>Jun</v>
      </c>
      <c r="M770">
        <f>_xlfn.XLOOKUP(order_details[[#This Row],[OrderID]],orders[OrderID],orders[month number])</f>
        <v>6</v>
      </c>
      <c r="N770">
        <f>_xlfn.XLOOKUP(order_details[[#This Row],[OrderID]],orders[OrderID],orders[year])</f>
        <v>1995</v>
      </c>
      <c r="P770" s="13" t="str">
        <f>_xlfn.XLOOKUP(order_details[[#This Row],[CustomerID]],orders[CustomerID],orders[ShipCity])</f>
        <v xml:space="preserve">Frankfurt a.M. </v>
      </c>
      <c r="Q770" s="13" t="str">
        <f>_xlfn.XLOOKUP(order_details[[#This Row],[CustomerID]],orders[CustomerID],orders[ShipCountry])</f>
        <v>Germany</v>
      </c>
      <c r="R770" s="13">
        <f>order_details[[#This Row],[UnitPrice]]*order_details[[#This Row],[Quantity]]*(1-order_details[[#This Row],[Discount]])</f>
        <v>892.5</v>
      </c>
    </row>
    <row r="771" spans="1:18" x14ac:dyDescent="0.3">
      <c r="A771">
        <v>10537</v>
      </c>
      <c r="B771">
        <v>31</v>
      </c>
      <c r="C771">
        <v>12.5</v>
      </c>
      <c r="D771">
        <v>30</v>
      </c>
      <c r="E771">
        <v>0</v>
      </c>
      <c r="F771">
        <f>order_details[[#This Row],[UnitPrice]]*order_details[[#This Row],[Quantity]]*(1-order_details[[#This Row],[Discount]])</f>
        <v>375</v>
      </c>
      <c r="G771" t="str">
        <f>_xlfn.XLOOKUP(order_details[[#This Row],[OrderID]],orders[OrderID],orders[CustomerID])</f>
        <v>RICSU</v>
      </c>
      <c r="H771" t="str">
        <f>_xlfn.XLOOKUP(order_details[[#This Row],[CustomerID]],orders[CustomerID],orders[ShipCountry])</f>
        <v>Switzerland</v>
      </c>
      <c r="I771" t="str">
        <f>_xlfn.XLOOKUP(order_details[[#This Row],[CustomerID]],orders[CustomerID],orders[ShipCity])</f>
        <v>Genève</v>
      </c>
      <c r="J771">
        <f>_xlfn.XLOOKUP(order_details[[#This Row],[ProductID]],products[ProductID],products[CategoryID])</f>
        <v>4</v>
      </c>
      <c r="K771" t="str">
        <f>_xlfn.XLOOKUP(order_details[[#This Row],[CategoryID]],categories[CategoryID],categories[CategoryName])</f>
        <v>Dairy Products</v>
      </c>
      <c r="L771" t="str">
        <f>_xlfn.XLOOKUP(order_details[[#This Row],[OrderID]],orders[OrderID],orders[month])</f>
        <v>Jun</v>
      </c>
      <c r="M771">
        <f>_xlfn.XLOOKUP(order_details[[#This Row],[OrderID]],orders[OrderID],orders[month number])</f>
        <v>6</v>
      </c>
      <c r="N771">
        <f>_xlfn.XLOOKUP(order_details[[#This Row],[OrderID]],orders[OrderID],orders[year])</f>
        <v>1995</v>
      </c>
      <c r="P771" s="14" t="str">
        <f>_xlfn.XLOOKUP(order_details[[#This Row],[CustomerID]],orders[CustomerID],orders[ShipCity])</f>
        <v>Genève</v>
      </c>
      <c r="Q771" s="14" t="str">
        <f>_xlfn.XLOOKUP(order_details[[#This Row],[CustomerID]],orders[CustomerID],orders[ShipCountry])</f>
        <v>Switzerland</v>
      </c>
      <c r="R771" s="14">
        <f>order_details[[#This Row],[UnitPrice]]*order_details[[#This Row],[Quantity]]*(1-order_details[[#This Row],[Discount]])</f>
        <v>375</v>
      </c>
    </row>
    <row r="772" spans="1:18" x14ac:dyDescent="0.3">
      <c r="A772">
        <v>10537</v>
      </c>
      <c r="B772">
        <v>51</v>
      </c>
      <c r="C772">
        <v>53</v>
      </c>
      <c r="D772">
        <v>6</v>
      </c>
      <c r="E772">
        <v>0</v>
      </c>
      <c r="F772">
        <f>order_details[[#This Row],[UnitPrice]]*order_details[[#This Row],[Quantity]]*(1-order_details[[#This Row],[Discount]])</f>
        <v>318</v>
      </c>
      <c r="G772" t="str">
        <f>_xlfn.XLOOKUP(order_details[[#This Row],[OrderID]],orders[OrderID],orders[CustomerID])</f>
        <v>RICSU</v>
      </c>
      <c r="H772" t="str">
        <f>_xlfn.XLOOKUP(order_details[[#This Row],[CustomerID]],orders[CustomerID],orders[ShipCountry])</f>
        <v>Switzerland</v>
      </c>
      <c r="I772" t="str">
        <f>_xlfn.XLOOKUP(order_details[[#This Row],[CustomerID]],orders[CustomerID],orders[ShipCity])</f>
        <v>Genève</v>
      </c>
      <c r="J772">
        <f>_xlfn.XLOOKUP(order_details[[#This Row],[ProductID]],products[ProductID],products[CategoryID])</f>
        <v>7</v>
      </c>
      <c r="K772" t="str">
        <f>_xlfn.XLOOKUP(order_details[[#This Row],[CategoryID]],categories[CategoryID],categories[CategoryName])</f>
        <v>Produce</v>
      </c>
      <c r="L772" t="str">
        <f>_xlfn.XLOOKUP(order_details[[#This Row],[OrderID]],orders[OrderID],orders[month])</f>
        <v>Jun</v>
      </c>
      <c r="M772">
        <f>_xlfn.XLOOKUP(order_details[[#This Row],[OrderID]],orders[OrderID],orders[month number])</f>
        <v>6</v>
      </c>
      <c r="N772">
        <f>_xlfn.XLOOKUP(order_details[[#This Row],[OrderID]],orders[OrderID],orders[year])</f>
        <v>1995</v>
      </c>
      <c r="P772" s="13" t="str">
        <f>_xlfn.XLOOKUP(order_details[[#This Row],[CustomerID]],orders[CustomerID],orders[ShipCity])</f>
        <v>Genève</v>
      </c>
      <c r="Q772" s="13" t="str">
        <f>_xlfn.XLOOKUP(order_details[[#This Row],[CustomerID]],orders[CustomerID],orders[ShipCountry])</f>
        <v>Switzerland</v>
      </c>
      <c r="R772" s="13">
        <f>order_details[[#This Row],[UnitPrice]]*order_details[[#This Row],[Quantity]]*(1-order_details[[#This Row],[Discount]])</f>
        <v>318</v>
      </c>
    </row>
    <row r="773" spans="1:18" x14ac:dyDescent="0.3">
      <c r="A773">
        <v>10537</v>
      </c>
      <c r="B773">
        <v>58</v>
      </c>
      <c r="C773">
        <v>13.25</v>
      </c>
      <c r="D773">
        <v>20</v>
      </c>
      <c r="E773">
        <v>0</v>
      </c>
      <c r="F773">
        <f>order_details[[#This Row],[UnitPrice]]*order_details[[#This Row],[Quantity]]*(1-order_details[[#This Row],[Discount]])</f>
        <v>265</v>
      </c>
      <c r="G773" t="str">
        <f>_xlfn.XLOOKUP(order_details[[#This Row],[OrderID]],orders[OrderID],orders[CustomerID])</f>
        <v>RICSU</v>
      </c>
      <c r="H773" t="str">
        <f>_xlfn.XLOOKUP(order_details[[#This Row],[CustomerID]],orders[CustomerID],orders[ShipCountry])</f>
        <v>Switzerland</v>
      </c>
      <c r="I773" t="str">
        <f>_xlfn.XLOOKUP(order_details[[#This Row],[CustomerID]],orders[CustomerID],orders[ShipCity])</f>
        <v>Genève</v>
      </c>
      <c r="J773">
        <f>_xlfn.XLOOKUP(order_details[[#This Row],[ProductID]],products[ProductID],products[CategoryID])</f>
        <v>8</v>
      </c>
      <c r="K773" t="str">
        <f>_xlfn.XLOOKUP(order_details[[#This Row],[CategoryID]],categories[CategoryID],categories[CategoryName])</f>
        <v>Seafood</v>
      </c>
      <c r="L773" t="str">
        <f>_xlfn.XLOOKUP(order_details[[#This Row],[OrderID]],orders[OrderID],orders[month])</f>
        <v>Jun</v>
      </c>
      <c r="M773">
        <f>_xlfn.XLOOKUP(order_details[[#This Row],[OrderID]],orders[OrderID],orders[month number])</f>
        <v>6</v>
      </c>
      <c r="N773">
        <f>_xlfn.XLOOKUP(order_details[[#This Row],[OrderID]],orders[OrderID],orders[year])</f>
        <v>1995</v>
      </c>
      <c r="P773" s="14" t="str">
        <f>_xlfn.XLOOKUP(order_details[[#This Row],[CustomerID]],orders[CustomerID],orders[ShipCity])</f>
        <v>Genève</v>
      </c>
      <c r="Q773" s="14" t="str">
        <f>_xlfn.XLOOKUP(order_details[[#This Row],[CustomerID]],orders[CustomerID],orders[ShipCountry])</f>
        <v>Switzerland</v>
      </c>
      <c r="R773" s="14">
        <f>order_details[[#This Row],[UnitPrice]]*order_details[[#This Row],[Quantity]]*(1-order_details[[#This Row],[Discount]])</f>
        <v>265</v>
      </c>
    </row>
    <row r="774" spans="1:18" x14ac:dyDescent="0.3">
      <c r="A774">
        <v>10537</v>
      </c>
      <c r="B774">
        <v>72</v>
      </c>
      <c r="C774">
        <v>34.799999999999997</v>
      </c>
      <c r="D774">
        <v>21</v>
      </c>
      <c r="E774">
        <v>0</v>
      </c>
      <c r="F774">
        <f>order_details[[#This Row],[UnitPrice]]*order_details[[#This Row],[Quantity]]*(1-order_details[[#This Row],[Discount]])</f>
        <v>730.8</v>
      </c>
      <c r="G774" t="str">
        <f>_xlfn.XLOOKUP(order_details[[#This Row],[OrderID]],orders[OrderID],orders[CustomerID])</f>
        <v>RICSU</v>
      </c>
      <c r="H774" t="str">
        <f>_xlfn.XLOOKUP(order_details[[#This Row],[CustomerID]],orders[CustomerID],orders[ShipCountry])</f>
        <v>Switzerland</v>
      </c>
      <c r="I774" t="str">
        <f>_xlfn.XLOOKUP(order_details[[#This Row],[CustomerID]],orders[CustomerID],orders[ShipCity])</f>
        <v>Genève</v>
      </c>
      <c r="J774">
        <f>_xlfn.XLOOKUP(order_details[[#This Row],[ProductID]],products[ProductID],products[CategoryID])</f>
        <v>4</v>
      </c>
      <c r="K774" t="str">
        <f>_xlfn.XLOOKUP(order_details[[#This Row],[CategoryID]],categories[CategoryID],categories[CategoryName])</f>
        <v>Dairy Products</v>
      </c>
      <c r="L774" t="str">
        <f>_xlfn.XLOOKUP(order_details[[#This Row],[OrderID]],orders[OrderID],orders[month])</f>
        <v>Jun</v>
      </c>
      <c r="M774">
        <f>_xlfn.XLOOKUP(order_details[[#This Row],[OrderID]],orders[OrderID],orders[month number])</f>
        <v>6</v>
      </c>
      <c r="N774">
        <f>_xlfn.XLOOKUP(order_details[[#This Row],[OrderID]],orders[OrderID],orders[year])</f>
        <v>1995</v>
      </c>
      <c r="P774" s="13" t="str">
        <f>_xlfn.XLOOKUP(order_details[[#This Row],[CustomerID]],orders[CustomerID],orders[ShipCity])</f>
        <v>Genève</v>
      </c>
      <c r="Q774" s="13" t="str">
        <f>_xlfn.XLOOKUP(order_details[[#This Row],[CustomerID]],orders[CustomerID],orders[ShipCountry])</f>
        <v>Switzerland</v>
      </c>
      <c r="R774" s="13">
        <f>order_details[[#This Row],[UnitPrice]]*order_details[[#This Row],[Quantity]]*(1-order_details[[#This Row],[Discount]])</f>
        <v>730.8</v>
      </c>
    </row>
    <row r="775" spans="1:18" x14ac:dyDescent="0.3">
      <c r="A775">
        <v>10537</v>
      </c>
      <c r="B775">
        <v>73</v>
      </c>
      <c r="C775">
        <v>15</v>
      </c>
      <c r="D775">
        <v>9</v>
      </c>
      <c r="E775">
        <v>0</v>
      </c>
      <c r="F775">
        <f>order_details[[#This Row],[UnitPrice]]*order_details[[#This Row],[Quantity]]*(1-order_details[[#This Row],[Discount]])</f>
        <v>135</v>
      </c>
      <c r="G775" t="str">
        <f>_xlfn.XLOOKUP(order_details[[#This Row],[OrderID]],orders[OrderID],orders[CustomerID])</f>
        <v>RICSU</v>
      </c>
      <c r="H775" t="str">
        <f>_xlfn.XLOOKUP(order_details[[#This Row],[CustomerID]],orders[CustomerID],orders[ShipCountry])</f>
        <v>Switzerland</v>
      </c>
      <c r="I775" t="str">
        <f>_xlfn.XLOOKUP(order_details[[#This Row],[CustomerID]],orders[CustomerID],orders[ShipCity])</f>
        <v>Genève</v>
      </c>
      <c r="J775">
        <f>_xlfn.XLOOKUP(order_details[[#This Row],[ProductID]],products[ProductID],products[CategoryID])</f>
        <v>8</v>
      </c>
      <c r="K775" t="str">
        <f>_xlfn.XLOOKUP(order_details[[#This Row],[CategoryID]],categories[CategoryID],categories[CategoryName])</f>
        <v>Seafood</v>
      </c>
      <c r="L775" t="str">
        <f>_xlfn.XLOOKUP(order_details[[#This Row],[OrderID]],orders[OrderID],orders[month])</f>
        <v>Jun</v>
      </c>
      <c r="M775">
        <f>_xlfn.XLOOKUP(order_details[[#This Row],[OrderID]],orders[OrderID],orders[month number])</f>
        <v>6</v>
      </c>
      <c r="N775">
        <f>_xlfn.XLOOKUP(order_details[[#This Row],[OrderID]],orders[OrderID],orders[year])</f>
        <v>1995</v>
      </c>
      <c r="P775" s="14" t="str">
        <f>_xlfn.XLOOKUP(order_details[[#This Row],[CustomerID]],orders[CustomerID],orders[ShipCity])</f>
        <v>Genève</v>
      </c>
      <c r="Q775" s="14" t="str">
        <f>_xlfn.XLOOKUP(order_details[[#This Row],[CustomerID]],orders[CustomerID],orders[ShipCountry])</f>
        <v>Switzerland</v>
      </c>
      <c r="R775" s="14">
        <f>order_details[[#This Row],[UnitPrice]]*order_details[[#This Row],[Quantity]]*(1-order_details[[#This Row],[Discount]])</f>
        <v>135</v>
      </c>
    </row>
    <row r="776" spans="1:18" x14ac:dyDescent="0.3">
      <c r="A776">
        <v>10538</v>
      </c>
      <c r="B776">
        <v>70</v>
      </c>
      <c r="C776">
        <v>15</v>
      </c>
      <c r="D776">
        <v>7</v>
      </c>
      <c r="E776">
        <v>0</v>
      </c>
      <c r="F776">
        <f>order_details[[#This Row],[UnitPrice]]*order_details[[#This Row],[Quantity]]*(1-order_details[[#This Row],[Discount]])</f>
        <v>105</v>
      </c>
      <c r="G776" t="str">
        <f>_xlfn.XLOOKUP(order_details[[#This Row],[OrderID]],orders[OrderID],orders[CustomerID])</f>
        <v>BSBEV</v>
      </c>
      <c r="H776" t="str">
        <f>_xlfn.XLOOKUP(order_details[[#This Row],[CustomerID]],orders[CustomerID],orders[ShipCountry])</f>
        <v>UK</v>
      </c>
      <c r="I776" t="str">
        <f>_xlfn.XLOOKUP(order_details[[#This Row],[CustomerID]],orders[CustomerID],orders[ShipCity])</f>
        <v>London</v>
      </c>
      <c r="J776">
        <f>_xlfn.XLOOKUP(order_details[[#This Row],[ProductID]],products[ProductID],products[CategoryID])</f>
        <v>1</v>
      </c>
      <c r="K776" t="str">
        <f>_xlfn.XLOOKUP(order_details[[#This Row],[CategoryID]],categories[CategoryID],categories[CategoryName])</f>
        <v>Beverages</v>
      </c>
      <c r="L776" t="str">
        <f>_xlfn.XLOOKUP(order_details[[#This Row],[OrderID]],orders[OrderID],orders[month])</f>
        <v>Jun</v>
      </c>
      <c r="M776">
        <f>_xlfn.XLOOKUP(order_details[[#This Row],[OrderID]],orders[OrderID],orders[month number])</f>
        <v>6</v>
      </c>
      <c r="N776">
        <f>_xlfn.XLOOKUP(order_details[[#This Row],[OrderID]],orders[OrderID],orders[year])</f>
        <v>1995</v>
      </c>
      <c r="P776" s="13" t="str">
        <f>_xlfn.XLOOKUP(order_details[[#This Row],[CustomerID]],orders[CustomerID],orders[ShipCity])</f>
        <v>London</v>
      </c>
      <c r="Q776" s="13" t="str">
        <f>_xlfn.XLOOKUP(order_details[[#This Row],[CustomerID]],orders[CustomerID],orders[ShipCountry])</f>
        <v>UK</v>
      </c>
      <c r="R776" s="13">
        <f>order_details[[#This Row],[UnitPrice]]*order_details[[#This Row],[Quantity]]*(1-order_details[[#This Row],[Discount]])</f>
        <v>105</v>
      </c>
    </row>
    <row r="777" spans="1:18" x14ac:dyDescent="0.3">
      <c r="A777">
        <v>10538</v>
      </c>
      <c r="B777">
        <v>72</v>
      </c>
      <c r="C777">
        <v>34.799999999999997</v>
      </c>
      <c r="D777">
        <v>1</v>
      </c>
      <c r="E777">
        <v>0</v>
      </c>
      <c r="F777">
        <f>order_details[[#This Row],[UnitPrice]]*order_details[[#This Row],[Quantity]]*(1-order_details[[#This Row],[Discount]])</f>
        <v>34.799999999999997</v>
      </c>
      <c r="G777" t="str">
        <f>_xlfn.XLOOKUP(order_details[[#This Row],[OrderID]],orders[OrderID],orders[CustomerID])</f>
        <v>BSBEV</v>
      </c>
      <c r="H777" t="str">
        <f>_xlfn.XLOOKUP(order_details[[#This Row],[CustomerID]],orders[CustomerID],orders[ShipCountry])</f>
        <v>UK</v>
      </c>
      <c r="I777" t="str">
        <f>_xlfn.XLOOKUP(order_details[[#This Row],[CustomerID]],orders[CustomerID],orders[ShipCity])</f>
        <v>London</v>
      </c>
      <c r="J777">
        <f>_xlfn.XLOOKUP(order_details[[#This Row],[ProductID]],products[ProductID],products[CategoryID])</f>
        <v>4</v>
      </c>
      <c r="K777" t="str">
        <f>_xlfn.XLOOKUP(order_details[[#This Row],[CategoryID]],categories[CategoryID],categories[CategoryName])</f>
        <v>Dairy Products</v>
      </c>
      <c r="L777" t="str">
        <f>_xlfn.XLOOKUP(order_details[[#This Row],[OrderID]],orders[OrderID],orders[month])</f>
        <v>Jun</v>
      </c>
      <c r="M777">
        <f>_xlfn.XLOOKUP(order_details[[#This Row],[OrderID]],orders[OrderID],orders[month number])</f>
        <v>6</v>
      </c>
      <c r="N777">
        <f>_xlfn.XLOOKUP(order_details[[#This Row],[OrderID]],orders[OrderID],orders[year])</f>
        <v>1995</v>
      </c>
      <c r="P777" s="14" t="str">
        <f>_xlfn.XLOOKUP(order_details[[#This Row],[CustomerID]],orders[CustomerID],orders[ShipCity])</f>
        <v>London</v>
      </c>
      <c r="Q777" s="14" t="str">
        <f>_xlfn.XLOOKUP(order_details[[#This Row],[CustomerID]],orders[CustomerID],orders[ShipCountry])</f>
        <v>UK</v>
      </c>
      <c r="R777" s="14">
        <f>order_details[[#This Row],[UnitPrice]]*order_details[[#This Row],[Quantity]]*(1-order_details[[#This Row],[Discount]])</f>
        <v>34.799999999999997</v>
      </c>
    </row>
    <row r="778" spans="1:18" x14ac:dyDescent="0.3">
      <c r="A778">
        <v>10539</v>
      </c>
      <c r="B778">
        <v>13</v>
      </c>
      <c r="C778">
        <v>6</v>
      </c>
      <c r="D778">
        <v>8</v>
      </c>
      <c r="E778">
        <v>0</v>
      </c>
      <c r="F778">
        <f>order_details[[#This Row],[UnitPrice]]*order_details[[#This Row],[Quantity]]*(1-order_details[[#This Row],[Discount]])</f>
        <v>48</v>
      </c>
      <c r="G778" t="str">
        <f>_xlfn.XLOOKUP(order_details[[#This Row],[OrderID]],orders[OrderID],orders[CustomerID])</f>
        <v>BSBEV</v>
      </c>
      <c r="H778" t="str">
        <f>_xlfn.XLOOKUP(order_details[[#This Row],[CustomerID]],orders[CustomerID],orders[ShipCountry])</f>
        <v>UK</v>
      </c>
      <c r="I778" t="str">
        <f>_xlfn.XLOOKUP(order_details[[#This Row],[CustomerID]],orders[CustomerID],orders[ShipCity])</f>
        <v>London</v>
      </c>
      <c r="J778">
        <f>_xlfn.XLOOKUP(order_details[[#This Row],[ProductID]],products[ProductID],products[CategoryID])</f>
        <v>8</v>
      </c>
      <c r="K778" t="str">
        <f>_xlfn.XLOOKUP(order_details[[#This Row],[CategoryID]],categories[CategoryID],categories[CategoryName])</f>
        <v>Seafood</v>
      </c>
      <c r="L778" t="str">
        <f>_xlfn.XLOOKUP(order_details[[#This Row],[OrderID]],orders[OrderID],orders[month])</f>
        <v>Jun</v>
      </c>
      <c r="M778">
        <f>_xlfn.XLOOKUP(order_details[[#This Row],[OrderID]],orders[OrderID],orders[month number])</f>
        <v>6</v>
      </c>
      <c r="N778">
        <f>_xlfn.XLOOKUP(order_details[[#This Row],[OrderID]],orders[OrderID],orders[year])</f>
        <v>1995</v>
      </c>
      <c r="P778" s="13" t="str">
        <f>_xlfn.XLOOKUP(order_details[[#This Row],[CustomerID]],orders[CustomerID],orders[ShipCity])</f>
        <v>London</v>
      </c>
      <c r="Q778" s="13" t="str">
        <f>_xlfn.XLOOKUP(order_details[[#This Row],[CustomerID]],orders[CustomerID],orders[ShipCountry])</f>
        <v>UK</v>
      </c>
      <c r="R778" s="13">
        <f>order_details[[#This Row],[UnitPrice]]*order_details[[#This Row],[Quantity]]*(1-order_details[[#This Row],[Discount]])</f>
        <v>48</v>
      </c>
    </row>
    <row r="779" spans="1:18" x14ac:dyDescent="0.3">
      <c r="A779">
        <v>10539</v>
      </c>
      <c r="B779">
        <v>21</v>
      </c>
      <c r="C779">
        <v>10</v>
      </c>
      <c r="D779">
        <v>15</v>
      </c>
      <c r="E779">
        <v>0</v>
      </c>
      <c r="F779">
        <f>order_details[[#This Row],[UnitPrice]]*order_details[[#This Row],[Quantity]]*(1-order_details[[#This Row],[Discount]])</f>
        <v>150</v>
      </c>
      <c r="G779" t="str">
        <f>_xlfn.XLOOKUP(order_details[[#This Row],[OrderID]],orders[OrderID],orders[CustomerID])</f>
        <v>BSBEV</v>
      </c>
      <c r="H779" t="str">
        <f>_xlfn.XLOOKUP(order_details[[#This Row],[CustomerID]],orders[CustomerID],orders[ShipCountry])</f>
        <v>UK</v>
      </c>
      <c r="I779" t="str">
        <f>_xlfn.XLOOKUP(order_details[[#This Row],[CustomerID]],orders[CustomerID],orders[ShipCity])</f>
        <v>London</v>
      </c>
      <c r="J779">
        <f>_xlfn.XLOOKUP(order_details[[#This Row],[ProductID]],products[ProductID],products[CategoryID])</f>
        <v>3</v>
      </c>
      <c r="K779" t="str">
        <f>_xlfn.XLOOKUP(order_details[[#This Row],[CategoryID]],categories[CategoryID],categories[CategoryName])</f>
        <v>Confections</v>
      </c>
      <c r="L779" t="str">
        <f>_xlfn.XLOOKUP(order_details[[#This Row],[OrderID]],orders[OrderID],orders[month])</f>
        <v>Jun</v>
      </c>
      <c r="M779">
        <f>_xlfn.XLOOKUP(order_details[[#This Row],[OrderID]],orders[OrderID],orders[month number])</f>
        <v>6</v>
      </c>
      <c r="N779">
        <f>_xlfn.XLOOKUP(order_details[[#This Row],[OrderID]],orders[OrderID],orders[year])</f>
        <v>1995</v>
      </c>
      <c r="P779" s="14" t="str">
        <f>_xlfn.XLOOKUP(order_details[[#This Row],[CustomerID]],orders[CustomerID],orders[ShipCity])</f>
        <v>London</v>
      </c>
      <c r="Q779" s="14" t="str">
        <f>_xlfn.XLOOKUP(order_details[[#This Row],[CustomerID]],orders[CustomerID],orders[ShipCountry])</f>
        <v>UK</v>
      </c>
      <c r="R779" s="14">
        <f>order_details[[#This Row],[UnitPrice]]*order_details[[#This Row],[Quantity]]*(1-order_details[[#This Row],[Discount]])</f>
        <v>150</v>
      </c>
    </row>
    <row r="780" spans="1:18" x14ac:dyDescent="0.3">
      <c r="A780">
        <v>10539</v>
      </c>
      <c r="B780">
        <v>33</v>
      </c>
      <c r="C780">
        <v>2.5</v>
      </c>
      <c r="D780">
        <v>15</v>
      </c>
      <c r="E780">
        <v>0</v>
      </c>
      <c r="F780">
        <f>order_details[[#This Row],[UnitPrice]]*order_details[[#This Row],[Quantity]]*(1-order_details[[#This Row],[Discount]])</f>
        <v>37.5</v>
      </c>
      <c r="G780" t="str">
        <f>_xlfn.XLOOKUP(order_details[[#This Row],[OrderID]],orders[OrderID],orders[CustomerID])</f>
        <v>BSBEV</v>
      </c>
      <c r="H780" t="str">
        <f>_xlfn.XLOOKUP(order_details[[#This Row],[CustomerID]],orders[CustomerID],orders[ShipCountry])</f>
        <v>UK</v>
      </c>
      <c r="I780" t="str">
        <f>_xlfn.XLOOKUP(order_details[[#This Row],[CustomerID]],orders[CustomerID],orders[ShipCity])</f>
        <v>London</v>
      </c>
      <c r="J780">
        <f>_xlfn.XLOOKUP(order_details[[#This Row],[ProductID]],products[ProductID],products[CategoryID])</f>
        <v>4</v>
      </c>
      <c r="K780" t="str">
        <f>_xlfn.XLOOKUP(order_details[[#This Row],[CategoryID]],categories[CategoryID],categories[CategoryName])</f>
        <v>Dairy Products</v>
      </c>
      <c r="L780" t="str">
        <f>_xlfn.XLOOKUP(order_details[[#This Row],[OrderID]],orders[OrderID],orders[month])</f>
        <v>Jun</v>
      </c>
      <c r="M780">
        <f>_xlfn.XLOOKUP(order_details[[#This Row],[OrderID]],orders[OrderID],orders[month number])</f>
        <v>6</v>
      </c>
      <c r="N780">
        <f>_xlfn.XLOOKUP(order_details[[#This Row],[OrderID]],orders[OrderID],orders[year])</f>
        <v>1995</v>
      </c>
      <c r="P780" s="13" t="str">
        <f>_xlfn.XLOOKUP(order_details[[#This Row],[CustomerID]],orders[CustomerID],orders[ShipCity])</f>
        <v>London</v>
      </c>
      <c r="Q780" s="13" t="str">
        <f>_xlfn.XLOOKUP(order_details[[#This Row],[CustomerID]],orders[CustomerID],orders[ShipCountry])</f>
        <v>UK</v>
      </c>
      <c r="R780" s="13">
        <f>order_details[[#This Row],[UnitPrice]]*order_details[[#This Row],[Quantity]]*(1-order_details[[#This Row],[Discount]])</f>
        <v>37.5</v>
      </c>
    </row>
    <row r="781" spans="1:18" x14ac:dyDescent="0.3">
      <c r="A781">
        <v>10539</v>
      </c>
      <c r="B781">
        <v>49</v>
      </c>
      <c r="C781">
        <v>20</v>
      </c>
      <c r="D781">
        <v>6</v>
      </c>
      <c r="E781">
        <v>0</v>
      </c>
      <c r="F781">
        <f>order_details[[#This Row],[UnitPrice]]*order_details[[#This Row],[Quantity]]*(1-order_details[[#This Row],[Discount]])</f>
        <v>120</v>
      </c>
      <c r="G781" t="str">
        <f>_xlfn.XLOOKUP(order_details[[#This Row],[OrderID]],orders[OrderID],orders[CustomerID])</f>
        <v>BSBEV</v>
      </c>
      <c r="H781" t="str">
        <f>_xlfn.XLOOKUP(order_details[[#This Row],[CustomerID]],orders[CustomerID],orders[ShipCountry])</f>
        <v>UK</v>
      </c>
      <c r="I781" t="str">
        <f>_xlfn.XLOOKUP(order_details[[#This Row],[CustomerID]],orders[CustomerID],orders[ShipCity])</f>
        <v>London</v>
      </c>
      <c r="J781">
        <f>_xlfn.XLOOKUP(order_details[[#This Row],[ProductID]],products[ProductID],products[CategoryID])</f>
        <v>3</v>
      </c>
      <c r="K781" t="str">
        <f>_xlfn.XLOOKUP(order_details[[#This Row],[CategoryID]],categories[CategoryID],categories[CategoryName])</f>
        <v>Confections</v>
      </c>
      <c r="L781" t="str">
        <f>_xlfn.XLOOKUP(order_details[[#This Row],[OrderID]],orders[OrderID],orders[month])</f>
        <v>Jun</v>
      </c>
      <c r="M781">
        <f>_xlfn.XLOOKUP(order_details[[#This Row],[OrderID]],orders[OrderID],orders[month number])</f>
        <v>6</v>
      </c>
      <c r="N781">
        <f>_xlfn.XLOOKUP(order_details[[#This Row],[OrderID]],orders[OrderID],orders[year])</f>
        <v>1995</v>
      </c>
      <c r="P781" s="14" t="str">
        <f>_xlfn.XLOOKUP(order_details[[#This Row],[CustomerID]],orders[CustomerID],orders[ShipCity])</f>
        <v>London</v>
      </c>
      <c r="Q781" s="14" t="str">
        <f>_xlfn.XLOOKUP(order_details[[#This Row],[CustomerID]],orders[CustomerID],orders[ShipCountry])</f>
        <v>UK</v>
      </c>
      <c r="R781" s="14">
        <f>order_details[[#This Row],[UnitPrice]]*order_details[[#This Row],[Quantity]]*(1-order_details[[#This Row],[Discount]])</f>
        <v>120</v>
      </c>
    </row>
    <row r="782" spans="1:18" x14ac:dyDescent="0.3">
      <c r="A782">
        <v>10540</v>
      </c>
      <c r="B782">
        <v>3</v>
      </c>
      <c r="C782">
        <v>10</v>
      </c>
      <c r="D782">
        <v>60</v>
      </c>
      <c r="E782">
        <v>0</v>
      </c>
      <c r="F782">
        <f>order_details[[#This Row],[UnitPrice]]*order_details[[#This Row],[Quantity]]*(1-order_details[[#This Row],[Discount]])</f>
        <v>600</v>
      </c>
      <c r="G782" t="str">
        <f>_xlfn.XLOOKUP(order_details[[#This Row],[OrderID]],orders[OrderID],orders[CustomerID])</f>
        <v>QUICK</v>
      </c>
      <c r="H782" t="str">
        <f>_xlfn.XLOOKUP(order_details[[#This Row],[CustomerID]],orders[CustomerID],orders[ShipCountry])</f>
        <v>Germany</v>
      </c>
      <c r="I782" t="str">
        <f>_xlfn.XLOOKUP(order_details[[#This Row],[CustomerID]],orders[CustomerID],orders[ShipCity])</f>
        <v>Cunewalde</v>
      </c>
      <c r="J782">
        <f>_xlfn.XLOOKUP(order_details[[#This Row],[ProductID]],products[ProductID],products[CategoryID])</f>
        <v>2</v>
      </c>
      <c r="K782" t="str">
        <f>_xlfn.XLOOKUP(order_details[[#This Row],[CategoryID]],categories[CategoryID],categories[CategoryName])</f>
        <v>Condiments</v>
      </c>
      <c r="L782" t="str">
        <f>_xlfn.XLOOKUP(order_details[[#This Row],[OrderID]],orders[OrderID],orders[month])</f>
        <v>Jun</v>
      </c>
      <c r="M782">
        <f>_xlfn.XLOOKUP(order_details[[#This Row],[OrderID]],orders[OrderID],orders[month number])</f>
        <v>6</v>
      </c>
      <c r="N782">
        <f>_xlfn.XLOOKUP(order_details[[#This Row],[OrderID]],orders[OrderID],orders[year])</f>
        <v>1995</v>
      </c>
      <c r="P782" s="13" t="str">
        <f>_xlfn.XLOOKUP(order_details[[#This Row],[CustomerID]],orders[CustomerID],orders[ShipCity])</f>
        <v>Cunewalde</v>
      </c>
      <c r="Q782" s="13" t="str">
        <f>_xlfn.XLOOKUP(order_details[[#This Row],[CustomerID]],orders[CustomerID],orders[ShipCountry])</f>
        <v>Germany</v>
      </c>
      <c r="R782" s="13">
        <f>order_details[[#This Row],[UnitPrice]]*order_details[[#This Row],[Quantity]]*(1-order_details[[#This Row],[Discount]])</f>
        <v>600</v>
      </c>
    </row>
    <row r="783" spans="1:18" x14ac:dyDescent="0.3">
      <c r="A783">
        <v>10540</v>
      </c>
      <c r="B783">
        <v>26</v>
      </c>
      <c r="C783">
        <v>31.23</v>
      </c>
      <c r="D783">
        <v>40</v>
      </c>
      <c r="E783">
        <v>0</v>
      </c>
      <c r="F783">
        <f>order_details[[#This Row],[UnitPrice]]*order_details[[#This Row],[Quantity]]*(1-order_details[[#This Row],[Discount]])</f>
        <v>1249.2</v>
      </c>
      <c r="G783" t="str">
        <f>_xlfn.XLOOKUP(order_details[[#This Row],[OrderID]],orders[OrderID],orders[CustomerID])</f>
        <v>QUICK</v>
      </c>
      <c r="H783" t="str">
        <f>_xlfn.XLOOKUP(order_details[[#This Row],[CustomerID]],orders[CustomerID],orders[ShipCountry])</f>
        <v>Germany</v>
      </c>
      <c r="I783" t="str">
        <f>_xlfn.XLOOKUP(order_details[[#This Row],[CustomerID]],orders[CustomerID],orders[ShipCity])</f>
        <v>Cunewalde</v>
      </c>
      <c r="J783">
        <f>_xlfn.XLOOKUP(order_details[[#This Row],[ProductID]],products[ProductID],products[CategoryID])</f>
        <v>3</v>
      </c>
      <c r="K783" t="str">
        <f>_xlfn.XLOOKUP(order_details[[#This Row],[CategoryID]],categories[CategoryID],categories[CategoryName])</f>
        <v>Confections</v>
      </c>
      <c r="L783" t="str">
        <f>_xlfn.XLOOKUP(order_details[[#This Row],[OrderID]],orders[OrderID],orders[month])</f>
        <v>Jun</v>
      </c>
      <c r="M783">
        <f>_xlfn.XLOOKUP(order_details[[#This Row],[OrderID]],orders[OrderID],orders[month number])</f>
        <v>6</v>
      </c>
      <c r="N783">
        <f>_xlfn.XLOOKUP(order_details[[#This Row],[OrderID]],orders[OrderID],orders[year])</f>
        <v>1995</v>
      </c>
      <c r="P783" s="14" t="str">
        <f>_xlfn.XLOOKUP(order_details[[#This Row],[CustomerID]],orders[CustomerID],orders[ShipCity])</f>
        <v>Cunewalde</v>
      </c>
      <c r="Q783" s="14" t="str">
        <f>_xlfn.XLOOKUP(order_details[[#This Row],[CustomerID]],orders[CustomerID],orders[ShipCountry])</f>
        <v>Germany</v>
      </c>
      <c r="R783" s="14">
        <f>order_details[[#This Row],[UnitPrice]]*order_details[[#This Row],[Quantity]]*(1-order_details[[#This Row],[Discount]])</f>
        <v>1249.2</v>
      </c>
    </row>
    <row r="784" spans="1:18" x14ac:dyDescent="0.3">
      <c r="A784">
        <v>10540</v>
      </c>
      <c r="B784">
        <v>38</v>
      </c>
      <c r="C784">
        <v>263.5</v>
      </c>
      <c r="D784">
        <v>30</v>
      </c>
      <c r="E784">
        <v>0</v>
      </c>
      <c r="F784">
        <f>order_details[[#This Row],[UnitPrice]]*order_details[[#This Row],[Quantity]]*(1-order_details[[#This Row],[Discount]])</f>
        <v>7905</v>
      </c>
      <c r="G784" t="str">
        <f>_xlfn.XLOOKUP(order_details[[#This Row],[OrderID]],orders[OrderID],orders[CustomerID])</f>
        <v>QUICK</v>
      </c>
      <c r="H784" t="str">
        <f>_xlfn.XLOOKUP(order_details[[#This Row],[CustomerID]],orders[CustomerID],orders[ShipCountry])</f>
        <v>Germany</v>
      </c>
      <c r="I784" t="str">
        <f>_xlfn.XLOOKUP(order_details[[#This Row],[CustomerID]],orders[CustomerID],orders[ShipCity])</f>
        <v>Cunewalde</v>
      </c>
      <c r="J784">
        <f>_xlfn.XLOOKUP(order_details[[#This Row],[ProductID]],products[ProductID],products[CategoryID])</f>
        <v>1</v>
      </c>
      <c r="K784" t="str">
        <f>_xlfn.XLOOKUP(order_details[[#This Row],[CategoryID]],categories[CategoryID],categories[CategoryName])</f>
        <v>Beverages</v>
      </c>
      <c r="L784" t="str">
        <f>_xlfn.XLOOKUP(order_details[[#This Row],[OrderID]],orders[OrderID],orders[month])</f>
        <v>Jun</v>
      </c>
      <c r="M784">
        <f>_xlfn.XLOOKUP(order_details[[#This Row],[OrderID]],orders[OrderID],orders[month number])</f>
        <v>6</v>
      </c>
      <c r="N784">
        <f>_xlfn.XLOOKUP(order_details[[#This Row],[OrderID]],orders[OrderID],orders[year])</f>
        <v>1995</v>
      </c>
      <c r="P784" s="13" t="str">
        <f>_xlfn.XLOOKUP(order_details[[#This Row],[CustomerID]],orders[CustomerID],orders[ShipCity])</f>
        <v>Cunewalde</v>
      </c>
      <c r="Q784" s="13" t="str">
        <f>_xlfn.XLOOKUP(order_details[[#This Row],[CustomerID]],orders[CustomerID],orders[ShipCountry])</f>
        <v>Germany</v>
      </c>
      <c r="R784" s="13">
        <f>order_details[[#This Row],[UnitPrice]]*order_details[[#This Row],[Quantity]]*(1-order_details[[#This Row],[Discount]])</f>
        <v>7905</v>
      </c>
    </row>
    <row r="785" spans="1:18" x14ac:dyDescent="0.3">
      <c r="A785">
        <v>10540</v>
      </c>
      <c r="B785">
        <v>68</v>
      </c>
      <c r="C785">
        <v>12.5</v>
      </c>
      <c r="D785">
        <v>35</v>
      </c>
      <c r="E785">
        <v>0</v>
      </c>
      <c r="F785">
        <f>order_details[[#This Row],[UnitPrice]]*order_details[[#This Row],[Quantity]]*(1-order_details[[#This Row],[Discount]])</f>
        <v>437.5</v>
      </c>
      <c r="G785" t="str">
        <f>_xlfn.XLOOKUP(order_details[[#This Row],[OrderID]],orders[OrderID],orders[CustomerID])</f>
        <v>QUICK</v>
      </c>
      <c r="H785" t="str">
        <f>_xlfn.XLOOKUP(order_details[[#This Row],[CustomerID]],orders[CustomerID],orders[ShipCountry])</f>
        <v>Germany</v>
      </c>
      <c r="I785" t="str">
        <f>_xlfn.XLOOKUP(order_details[[#This Row],[CustomerID]],orders[CustomerID],orders[ShipCity])</f>
        <v>Cunewalde</v>
      </c>
      <c r="J785">
        <f>_xlfn.XLOOKUP(order_details[[#This Row],[ProductID]],products[ProductID],products[CategoryID])</f>
        <v>3</v>
      </c>
      <c r="K785" t="str">
        <f>_xlfn.XLOOKUP(order_details[[#This Row],[CategoryID]],categories[CategoryID],categories[CategoryName])</f>
        <v>Confections</v>
      </c>
      <c r="L785" t="str">
        <f>_xlfn.XLOOKUP(order_details[[#This Row],[OrderID]],orders[OrderID],orders[month])</f>
        <v>Jun</v>
      </c>
      <c r="M785">
        <f>_xlfn.XLOOKUP(order_details[[#This Row],[OrderID]],orders[OrderID],orders[month number])</f>
        <v>6</v>
      </c>
      <c r="N785">
        <f>_xlfn.XLOOKUP(order_details[[#This Row],[OrderID]],orders[OrderID],orders[year])</f>
        <v>1995</v>
      </c>
      <c r="P785" s="14" t="str">
        <f>_xlfn.XLOOKUP(order_details[[#This Row],[CustomerID]],orders[CustomerID],orders[ShipCity])</f>
        <v>Cunewalde</v>
      </c>
      <c r="Q785" s="14" t="str">
        <f>_xlfn.XLOOKUP(order_details[[#This Row],[CustomerID]],orders[CustomerID],orders[ShipCountry])</f>
        <v>Germany</v>
      </c>
      <c r="R785" s="14">
        <f>order_details[[#This Row],[UnitPrice]]*order_details[[#This Row],[Quantity]]*(1-order_details[[#This Row],[Discount]])</f>
        <v>437.5</v>
      </c>
    </row>
    <row r="786" spans="1:18" x14ac:dyDescent="0.3">
      <c r="A786">
        <v>10541</v>
      </c>
      <c r="B786">
        <v>24</v>
      </c>
      <c r="C786">
        <v>4.5</v>
      </c>
      <c r="D786">
        <v>35</v>
      </c>
      <c r="E786">
        <v>0.1</v>
      </c>
      <c r="F786">
        <f>order_details[[#This Row],[UnitPrice]]*order_details[[#This Row],[Quantity]]*(1-order_details[[#This Row],[Discount]])</f>
        <v>141.75</v>
      </c>
      <c r="G786" t="str">
        <f>_xlfn.XLOOKUP(order_details[[#This Row],[OrderID]],orders[OrderID],orders[CustomerID])</f>
        <v>HANAR</v>
      </c>
      <c r="H786" t="str">
        <f>_xlfn.XLOOKUP(order_details[[#This Row],[CustomerID]],orders[CustomerID],orders[ShipCountry])</f>
        <v>Brazil</v>
      </c>
      <c r="I786" t="str">
        <f>_xlfn.XLOOKUP(order_details[[#This Row],[CustomerID]],orders[CustomerID],orders[ShipCity])</f>
        <v>Rio de Janeiro</v>
      </c>
      <c r="J786">
        <f>_xlfn.XLOOKUP(order_details[[#This Row],[ProductID]],products[ProductID],products[CategoryID])</f>
        <v>1</v>
      </c>
      <c r="K786" t="str">
        <f>_xlfn.XLOOKUP(order_details[[#This Row],[CategoryID]],categories[CategoryID],categories[CategoryName])</f>
        <v>Beverages</v>
      </c>
      <c r="L786" t="str">
        <f>_xlfn.XLOOKUP(order_details[[#This Row],[OrderID]],orders[OrderID],orders[month])</f>
        <v>Jun</v>
      </c>
      <c r="M786">
        <f>_xlfn.XLOOKUP(order_details[[#This Row],[OrderID]],orders[OrderID],orders[month number])</f>
        <v>6</v>
      </c>
      <c r="N786">
        <f>_xlfn.XLOOKUP(order_details[[#This Row],[OrderID]],orders[OrderID],orders[year])</f>
        <v>1995</v>
      </c>
      <c r="P786" s="13" t="str">
        <f>_xlfn.XLOOKUP(order_details[[#This Row],[CustomerID]],orders[CustomerID],orders[ShipCity])</f>
        <v>Rio de Janeiro</v>
      </c>
      <c r="Q786" s="13" t="str">
        <f>_xlfn.XLOOKUP(order_details[[#This Row],[CustomerID]],orders[CustomerID],orders[ShipCountry])</f>
        <v>Brazil</v>
      </c>
      <c r="R786" s="13">
        <f>order_details[[#This Row],[UnitPrice]]*order_details[[#This Row],[Quantity]]*(1-order_details[[#This Row],[Discount]])</f>
        <v>141.75</v>
      </c>
    </row>
    <row r="787" spans="1:18" x14ac:dyDescent="0.3">
      <c r="A787">
        <v>10541</v>
      </c>
      <c r="B787">
        <v>38</v>
      </c>
      <c r="C787">
        <v>263.5</v>
      </c>
      <c r="D787">
        <v>4</v>
      </c>
      <c r="E787">
        <v>0.1</v>
      </c>
      <c r="F787">
        <f>order_details[[#This Row],[UnitPrice]]*order_details[[#This Row],[Quantity]]*(1-order_details[[#This Row],[Discount]])</f>
        <v>948.6</v>
      </c>
      <c r="G787" t="str">
        <f>_xlfn.XLOOKUP(order_details[[#This Row],[OrderID]],orders[OrderID],orders[CustomerID])</f>
        <v>HANAR</v>
      </c>
      <c r="H787" t="str">
        <f>_xlfn.XLOOKUP(order_details[[#This Row],[CustomerID]],orders[CustomerID],orders[ShipCountry])</f>
        <v>Brazil</v>
      </c>
      <c r="I787" t="str">
        <f>_xlfn.XLOOKUP(order_details[[#This Row],[CustomerID]],orders[CustomerID],orders[ShipCity])</f>
        <v>Rio de Janeiro</v>
      </c>
      <c r="J787">
        <f>_xlfn.XLOOKUP(order_details[[#This Row],[ProductID]],products[ProductID],products[CategoryID])</f>
        <v>1</v>
      </c>
      <c r="K787" t="str">
        <f>_xlfn.XLOOKUP(order_details[[#This Row],[CategoryID]],categories[CategoryID],categories[CategoryName])</f>
        <v>Beverages</v>
      </c>
      <c r="L787" t="str">
        <f>_xlfn.XLOOKUP(order_details[[#This Row],[OrderID]],orders[OrderID],orders[month])</f>
        <v>Jun</v>
      </c>
      <c r="M787">
        <f>_xlfn.XLOOKUP(order_details[[#This Row],[OrderID]],orders[OrderID],orders[month number])</f>
        <v>6</v>
      </c>
      <c r="N787">
        <f>_xlfn.XLOOKUP(order_details[[#This Row],[OrderID]],orders[OrderID],orders[year])</f>
        <v>1995</v>
      </c>
      <c r="P787" s="14" t="str">
        <f>_xlfn.XLOOKUP(order_details[[#This Row],[CustomerID]],orders[CustomerID],orders[ShipCity])</f>
        <v>Rio de Janeiro</v>
      </c>
      <c r="Q787" s="14" t="str">
        <f>_xlfn.XLOOKUP(order_details[[#This Row],[CustomerID]],orders[CustomerID],orders[ShipCountry])</f>
        <v>Brazil</v>
      </c>
      <c r="R787" s="14">
        <f>order_details[[#This Row],[UnitPrice]]*order_details[[#This Row],[Quantity]]*(1-order_details[[#This Row],[Discount]])</f>
        <v>948.6</v>
      </c>
    </row>
    <row r="788" spans="1:18" x14ac:dyDescent="0.3">
      <c r="A788">
        <v>10541</v>
      </c>
      <c r="B788">
        <v>65</v>
      </c>
      <c r="C788">
        <v>21.05</v>
      </c>
      <c r="D788">
        <v>36</v>
      </c>
      <c r="E788">
        <v>0.1</v>
      </c>
      <c r="F788">
        <f>order_details[[#This Row],[UnitPrice]]*order_details[[#This Row],[Quantity]]*(1-order_details[[#This Row],[Discount]])</f>
        <v>682.0200000000001</v>
      </c>
      <c r="G788" t="str">
        <f>_xlfn.XLOOKUP(order_details[[#This Row],[OrderID]],orders[OrderID],orders[CustomerID])</f>
        <v>HANAR</v>
      </c>
      <c r="H788" t="str">
        <f>_xlfn.XLOOKUP(order_details[[#This Row],[CustomerID]],orders[CustomerID],orders[ShipCountry])</f>
        <v>Brazil</v>
      </c>
      <c r="I788" t="str">
        <f>_xlfn.XLOOKUP(order_details[[#This Row],[CustomerID]],orders[CustomerID],orders[ShipCity])</f>
        <v>Rio de Janeiro</v>
      </c>
      <c r="J788">
        <f>_xlfn.XLOOKUP(order_details[[#This Row],[ProductID]],products[ProductID],products[CategoryID])</f>
        <v>2</v>
      </c>
      <c r="K788" t="str">
        <f>_xlfn.XLOOKUP(order_details[[#This Row],[CategoryID]],categories[CategoryID],categories[CategoryName])</f>
        <v>Condiments</v>
      </c>
      <c r="L788" t="str">
        <f>_xlfn.XLOOKUP(order_details[[#This Row],[OrderID]],orders[OrderID],orders[month])</f>
        <v>Jun</v>
      </c>
      <c r="M788">
        <f>_xlfn.XLOOKUP(order_details[[#This Row],[OrderID]],orders[OrderID],orders[month number])</f>
        <v>6</v>
      </c>
      <c r="N788">
        <f>_xlfn.XLOOKUP(order_details[[#This Row],[OrderID]],orders[OrderID],orders[year])</f>
        <v>1995</v>
      </c>
      <c r="P788" s="13" t="str">
        <f>_xlfn.XLOOKUP(order_details[[#This Row],[CustomerID]],orders[CustomerID],orders[ShipCity])</f>
        <v>Rio de Janeiro</v>
      </c>
      <c r="Q788" s="13" t="str">
        <f>_xlfn.XLOOKUP(order_details[[#This Row],[CustomerID]],orders[CustomerID],orders[ShipCountry])</f>
        <v>Brazil</v>
      </c>
      <c r="R788" s="13">
        <f>order_details[[#This Row],[UnitPrice]]*order_details[[#This Row],[Quantity]]*(1-order_details[[#This Row],[Discount]])</f>
        <v>682.0200000000001</v>
      </c>
    </row>
    <row r="789" spans="1:18" x14ac:dyDescent="0.3">
      <c r="A789">
        <v>10541</v>
      </c>
      <c r="B789">
        <v>71</v>
      </c>
      <c r="C789">
        <v>21.5</v>
      </c>
      <c r="D789">
        <v>9</v>
      </c>
      <c r="E789">
        <v>0.1</v>
      </c>
      <c r="F789">
        <f>order_details[[#This Row],[UnitPrice]]*order_details[[#This Row],[Quantity]]*(1-order_details[[#This Row],[Discount]])</f>
        <v>174.15</v>
      </c>
      <c r="G789" t="str">
        <f>_xlfn.XLOOKUP(order_details[[#This Row],[OrderID]],orders[OrderID],orders[CustomerID])</f>
        <v>HANAR</v>
      </c>
      <c r="H789" t="str">
        <f>_xlfn.XLOOKUP(order_details[[#This Row],[CustomerID]],orders[CustomerID],orders[ShipCountry])</f>
        <v>Brazil</v>
      </c>
      <c r="I789" t="str">
        <f>_xlfn.XLOOKUP(order_details[[#This Row],[CustomerID]],orders[CustomerID],orders[ShipCity])</f>
        <v>Rio de Janeiro</v>
      </c>
      <c r="J789">
        <f>_xlfn.XLOOKUP(order_details[[#This Row],[ProductID]],products[ProductID],products[CategoryID])</f>
        <v>4</v>
      </c>
      <c r="K789" t="str">
        <f>_xlfn.XLOOKUP(order_details[[#This Row],[CategoryID]],categories[CategoryID],categories[CategoryName])</f>
        <v>Dairy Products</v>
      </c>
      <c r="L789" t="str">
        <f>_xlfn.XLOOKUP(order_details[[#This Row],[OrderID]],orders[OrderID],orders[month])</f>
        <v>Jun</v>
      </c>
      <c r="M789">
        <f>_xlfn.XLOOKUP(order_details[[#This Row],[OrderID]],orders[OrderID],orders[month number])</f>
        <v>6</v>
      </c>
      <c r="N789">
        <f>_xlfn.XLOOKUP(order_details[[#This Row],[OrderID]],orders[OrderID],orders[year])</f>
        <v>1995</v>
      </c>
      <c r="P789" s="14" t="str">
        <f>_xlfn.XLOOKUP(order_details[[#This Row],[CustomerID]],orders[CustomerID],orders[ShipCity])</f>
        <v>Rio de Janeiro</v>
      </c>
      <c r="Q789" s="14" t="str">
        <f>_xlfn.XLOOKUP(order_details[[#This Row],[CustomerID]],orders[CustomerID],orders[ShipCountry])</f>
        <v>Brazil</v>
      </c>
      <c r="R789" s="14">
        <f>order_details[[#This Row],[UnitPrice]]*order_details[[#This Row],[Quantity]]*(1-order_details[[#This Row],[Discount]])</f>
        <v>174.15</v>
      </c>
    </row>
    <row r="790" spans="1:18" x14ac:dyDescent="0.3">
      <c r="A790">
        <v>10542</v>
      </c>
      <c r="B790">
        <v>11</v>
      </c>
      <c r="C790">
        <v>21</v>
      </c>
      <c r="D790">
        <v>15</v>
      </c>
      <c r="E790">
        <v>0.05</v>
      </c>
      <c r="F790">
        <f>order_details[[#This Row],[UnitPrice]]*order_details[[#This Row],[Quantity]]*(1-order_details[[#This Row],[Discount]])</f>
        <v>299.25</v>
      </c>
      <c r="G790" t="str">
        <f>_xlfn.XLOOKUP(order_details[[#This Row],[OrderID]],orders[OrderID],orders[CustomerID])</f>
        <v>KOENE</v>
      </c>
      <c r="H790" t="str">
        <f>_xlfn.XLOOKUP(order_details[[#This Row],[CustomerID]],orders[CustomerID],orders[ShipCountry])</f>
        <v>Germany</v>
      </c>
      <c r="I790" t="str">
        <f>_xlfn.XLOOKUP(order_details[[#This Row],[CustomerID]],orders[CustomerID],orders[ShipCity])</f>
        <v>Brandenburg</v>
      </c>
      <c r="J790">
        <f>_xlfn.XLOOKUP(order_details[[#This Row],[ProductID]],products[ProductID],products[CategoryID])</f>
        <v>4</v>
      </c>
      <c r="K790" t="str">
        <f>_xlfn.XLOOKUP(order_details[[#This Row],[CategoryID]],categories[CategoryID],categories[CategoryName])</f>
        <v>Dairy Products</v>
      </c>
      <c r="L790" t="str">
        <f>_xlfn.XLOOKUP(order_details[[#This Row],[OrderID]],orders[OrderID],orders[month])</f>
        <v>Jun</v>
      </c>
      <c r="M790">
        <f>_xlfn.XLOOKUP(order_details[[#This Row],[OrderID]],orders[OrderID],orders[month number])</f>
        <v>6</v>
      </c>
      <c r="N790">
        <f>_xlfn.XLOOKUP(order_details[[#This Row],[OrderID]],orders[OrderID],orders[year])</f>
        <v>1995</v>
      </c>
      <c r="P790" s="13" t="str">
        <f>_xlfn.XLOOKUP(order_details[[#This Row],[CustomerID]],orders[CustomerID],orders[ShipCity])</f>
        <v>Brandenburg</v>
      </c>
      <c r="Q790" s="13" t="str">
        <f>_xlfn.XLOOKUP(order_details[[#This Row],[CustomerID]],orders[CustomerID],orders[ShipCountry])</f>
        <v>Germany</v>
      </c>
      <c r="R790" s="13">
        <f>order_details[[#This Row],[UnitPrice]]*order_details[[#This Row],[Quantity]]*(1-order_details[[#This Row],[Discount]])</f>
        <v>299.25</v>
      </c>
    </row>
    <row r="791" spans="1:18" x14ac:dyDescent="0.3">
      <c r="A791">
        <v>10542</v>
      </c>
      <c r="B791">
        <v>54</v>
      </c>
      <c r="C791">
        <v>7.45</v>
      </c>
      <c r="D791">
        <v>24</v>
      </c>
      <c r="E791">
        <v>0.05</v>
      </c>
      <c r="F791">
        <f>order_details[[#This Row],[UnitPrice]]*order_details[[#This Row],[Quantity]]*(1-order_details[[#This Row],[Discount]])</f>
        <v>169.86</v>
      </c>
      <c r="G791" t="str">
        <f>_xlfn.XLOOKUP(order_details[[#This Row],[OrderID]],orders[OrderID],orders[CustomerID])</f>
        <v>KOENE</v>
      </c>
      <c r="H791" t="str">
        <f>_xlfn.XLOOKUP(order_details[[#This Row],[CustomerID]],orders[CustomerID],orders[ShipCountry])</f>
        <v>Germany</v>
      </c>
      <c r="I791" t="str">
        <f>_xlfn.XLOOKUP(order_details[[#This Row],[CustomerID]],orders[CustomerID],orders[ShipCity])</f>
        <v>Brandenburg</v>
      </c>
      <c r="J791">
        <f>_xlfn.XLOOKUP(order_details[[#This Row],[ProductID]],products[ProductID],products[CategoryID])</f>
        <v>6</v>
      </c>
      <c r="K791" t="str">
        <f>_xlfn.XLOOKUP(order_details[[#This Row],[CategoryID]],categories[CategoryID],categories[CategoryName])</f>
        <v>Meat/Poultry</v>
      </c>
      <c r="L791" t="str">
        <f>_xlfn.XLOOKUP(order_details[[#This Row],[OrderID]],orders[OrderID],orders[month])</f>
        <v>Jun</v>
      </c>
      <c r="M791">
        <f>_xlfn.XLOOKUP(order_details[[#This Row],[OrderID]],orders[OrderID],orders[month number])</f>
        <v>6</v>
      </c>
      <c r="N791">
        <f>_xlfn.XLOOKUP(order_details[[#This Row],[OrderID]],orders[OrderID],orders[year])</f>
        <v>1995</v>
      </c>
      <c r="P791" s="14" t="str">
        <f>_xlfn.XLOOKUP(order_details[[#This Row],[CustomerID]],orders[CustomerID],orders[ShipCity])</f>
        <v>Brandenburg</v>
      </c>
      <c r="Q791" s="14" t="str">
        <f>_xlfn.XLOOKUP(order_details[[#This Row],[CustomerID]],orders[CustomerID],orders[ShipCountry])</f>
        <v>Germany</v>
      </c>
      <c r="R791" s="14">
        <f>order_details[[#This Row],[UnitPrice]]*order_details[[#This Row],[Quantity]]*(1-order_details[[#This Row],[Discount]])</f>
        <v>169.86</v>
      </c>
    </row>
    <row r="792" spans="1:18" x14ac:dyDescent="0.3">
      <c r="A792">
        <v>10543</v>
      </c>
      <c r="B792">
        <v>12</v>
      </c>
      <c r="C792">
        <v>38</v>
      </c>
      <c r="D792">
        <v>30</v>
      </c>
      <c r="E792">
        <v>0.15</v>
      </c>
      <c r="F792">
        <f>order_details[[#This Row],[UnitPrice]]*order_details[[#This Row],[Quantity]]*(1-order_details[[#This Row],[Discount]])</f>
        <v>969</v>
      </c>
      <c r="G792" t="str">
        <f>_xlfn.XLOOKUP(order_details[[#This Row],[OrderID]],orders[OrderID],orders[CustomerID])</f>
        <v>LILAS</v>
      </c>
      <c r="H792" t="str">
        <f>_xlfn.XLOOKUP(order_details[[#This Row],[CustomerID]],orders[CustomerID],orders[ShipCountry])</f>
        <v>Venezuela</v>
      </c>
      <c r="I792" t="str">
        <f>_xlfn.XLOOKUP(order_details[[#This Row],[CustomerID]],orders[CustomerID],orders[ShipCity])</f>
        <v>Barquisimeto</v>
      </c>
      <c r="J792">
        <f>_xlfn.XLOOKUP(order_details[[#This Row],[ProductID]],products[ProductID],products[CategoryID])</f>
        <v>4</v>
      </c>
      <c r="K792" t="str">
        <f>_xlfn.XLOOKUP(order_details[[#This Row],[CategoryID]],categories[CategoryID],categories[CategoryName])</f>
        <v>Dairy Products</v>
      </c>
      <c r="L792" t="str">
        <f>_xlfn.XLOOKUP(order_details[[#This Row],[OrderID]],orders[OrderID],orders[month])</f>
        <v>Jun</v>
      </c>
      <c r="M792">
        <f>_xlfn.XLOOKUP(order_details[[#This Row],[OrderID]],orders[OrderID],orders[month number])</f>
        <v>6</v>
      </c>
      <c r="N792">
        <f>_xlfn.XLOOKUP(order_details[[#This Row],[OrderID]],orders[OrderID],orders[year])</f>
        <v>1995</v>
      </c>
      <c r="P792" s="13" t="str">
        <f>_xlfn.XLOOKUP(order_details[[#This Row],[CustomerID]],orders[CustomerID],orders[ShipCity])</f>
        <v>Barquisimeto</v>
      </c>
      <c r="Q792" s="13" t="str">
        <f>_xlfn.XLOOKUP(order_details[[#This Row],[CustomerID]],orders[CustomerID],orders[ShipCountry])</f>
        <v>Venezuela</v>
      </c>
      <c r="R792" s="13">
        <f>order_details[[#This Row],[UnitPrice]]*order_details[[#This Row],[Quantity]]*(1-order_details[[#This Row],[Discount]])</f>
        <v>969</v>
      </c>
    </row>
    <row r="793" spans="1:18" x14ac:dyDescent="0.3">
      <c r="A793">
        <v>10543</v>
      </c>
      <c r="B793">
        <v>23</v>
      </c>
      <c r="C793">
        <v>9</v>
      </c>
      <c r="D793">
        <v>70</v>
      </c>
      <c r="E793">
        <v>0.15</v>
      </c>
      <c r="F793">
        <f>order_details[[#This Row],[UnitPrice]]*order_details[[#This Row],[Quantity]]*(1-order_details[[#This Row],[Discount]])</f>
        <v>535.5</v>
      </c>
      <c r="G793" t="str">
        <f>_xlfn.XLOOKUP(order_details[[#This Row],[OrderID]],orders[OrderID],orders[CustomerID])</f>
        <v>LILAS</v>
      </c>
      <c r="H793" t="str">
        <f>_xlfn.XLOOKUP(order_details[[#This Row],[CustomerID]],orders[CustomerID],orders[ShipCountry])</f>
        <v>Venezuela</v>
      </c>
      <c r="I793" t="str">
        <f>_xlfn.XLOOKUP(order_details[[#This Row],[CustomerID]],orders[CustomerID],orders[ShipCity])</f>
        <v>Barquisimeto</v>
      </c>
      <c r="J793">
        <f>_xlfn.XLOOKUP(order_details[[#This Row],[ProductID]],products[ProductID],products[CategoryID])</f>
        <v>5</v>
      </c>
      <c r="K793" t="str">
        <f>_xlfn.XLOOKUP(order_details[[#This Row],[CategoryID]],categories[CategoryID],categories[CategoryName])</f>
        <v>Grains/Cereals</v>
      </c>
      <c r="L793" t="str">
        <f>_xlfn.XLOOKUP(order_details[[#This Row],[OrderID]],orders[OrderID],orders[month])</f>
        <v>Jun</v>
      </c>
      <c r="M793">
        <f>_xlfn.XLOOKUP(order_details[[#This Row],[OrderID]],orders[OrderID],orders[month number])</f>
        <v>6</v>
      </c>
      <c r="N793">
        <f>_xlfn.XLOOKUP(order_details[[#This Row],[OrderID]],orders[OrderID],orders[year])</f>
        <v>1995</v>
      </c>
      <c r="P793" s="14" t="str">
        <f>_xlfn.XLOOKUP(order_details[[#This Row],[CustomerID]],orders[CustomerID],orders[ShipCity])</f>
        <v>Barquisimeto</v>
      </c>
      <c r="Q793" s="14" t="str">
        <f>_xlfn.XLOOKUP(order_details[[#This Row],[CustomerID]],orders[CustomerID],orders[ShipCountry])</f>
        <v>Venezuela</v>
      </c>
      <c r="R793" s="14">
        <f>order_details[[#This Row],[UnitPrice]]*order_details[[#This Row],[Quantity]]*(1-order_details[[#This Row],[Discount]])</f>
        <v>535.5</v>
      </c>
    </row>
    <row r="794" spans="1:18" x14ac:dyDescent="0.3">
      <c r="A794">
        <v>10544</v>
      </c>
      <c r="B794">
        <v>28</v>
      </c>
      <c r="C794">
        <v>45.6</v>
      </c>
      <c r="D794">
        <v>7</v>
      </c>
      <c r="E794">
        <v>0</v>
      </c>
      <c r="F794">
        <f>order_details[[#This Row],[UnitPrice]]*order_details[[#This Row],[Quantity]]*(1-order_details[[#This Row],[Discount]])</f>
        <v>319.2</v>
      </c>
      <c r="G794" t="str">
        <f>_xlfn.XLOOKUP(order_details[[#This Row],[OrderID]],orders[OrderID],orders[CustomerID])</f>
        <v>LONEP</v>
      </c>
      <c r="H794" t="str">
        <f>_xlfn.XLOOKUP(order_details[[#This Row],[CustomerID]],orders[CustomerID],orders[ShipCountry])</f>
        <v>USA</v>
      </c>
      <c r="I794" t="str">
        <f>_xlfn.XLOOKUP(order_details[[#This Row],[CustomerID]],orders[CustomerID],orders[ShipCity])</f>
        <v>Portland</v>
      </c>
      <c r="J794">
        <f>_xlfn.XLOOKUP(order_details[[#This Row],[ProductID]],products[ProductID],products[CategoryID])</f>
        <v>7</v>
      </c>
      <c r="K794" t="str">
        <f>_xlfn.XLOOKUP(order_details[[#This Row],[CategoryID]],categories[CategoryID],categories[CategoryName])</f>
        <v>Produce</v>
      </c>
      <c r="L794" t="str">
        <f>_xlfn.XLOOKUP(order_details[[#This Row],[OrderID]],orders[OrderID],orders[month])</f>
        <v>Jun</v>
      </c>
      <c r="M794">
        <f>_xlfn.XLOOKUP(order_details[[#This Row],[OrderID]],orders[OrderID],orders[month number])</f>
        <v>6</v>
      </c>
      <c r="N794">
        <f>_xlfn.XLOOKUP(order_details[[#This Row],[OrderID]],orders[OrderID],orders[year])</f>
        <v>1995</v>
      </c>
      <c r="P794" s="13" t="str">
        <f>_xlfn.XLOOKUP(order_details[[#This Row],[CustomerID]],orders[CustomerID],orders[ShipCity])</f>
        <v>Portland</v>
      </c>
      <c r="Q794" s="13" t="str">
        <f>_xlfn.XLOOKUP(order_details[[#This Row],[CustomerID]],orders[CustomerID],orders[ShipCountry])</f>
        <v>USA</v>
      </c>
      <c r="R794" s="13">
        <f>order_details[[#This Row],[UnitPrice]]*order_details[[#This Row],[Quantity]]*(1-order_details[[#This Row],[Discount]])</f>
        <v>319.2</v>
      </c>
    </row>
    <row r="795" spans="1:18" x14ac:dyDescent="0.3">
      <c r="A795">
        <v>10544</v>
      </c>
      <c r="B795">
        <v>67</v>
      </c>
      <c r="C795">
        <v>14</v>
      </c>
      <c r="D795">
        <v>7</v>
      </c>
      <c r="E795">
        <v>0</v>
      </c>
      <c r="F795">
        <f>order_details[[#This Row],[UnitPrice]]*order_details[[#This Row],[Quantity]]*(1-order_details[[#This Row],[Discount]])</f>
        <v>98</v>
      </c>
      <c r="G795" t="str">
        <f>_xlfn.XLOOKUP(order_details[[#This Row],[OrderID]],orders[OrderID],orders[CustomerID])</f>
        <v>LONEP</v>
      </c>
      <c r="H795" t="str">
        <f>_xlfn.XLOOKUP(order_details[[#This Row],[CustomerID]],orders[CustomerID],orders[ShipCountry])</f>
        <v>USA</v>
      </c>
      <c r="I795" t="str">
        <f>_xlfn.XLOOKUP(order_details[[#This Row],[CustomerID]],orders[CustomerID],orders[ShipCity])</f>
        <v>Portland</v>
      </c>
      <c r="J795">
        <f>_xlfn.XLOOKUP(order_details[[#This Row],[ProductID]],products[ProductID],products[CategoryID])</f>
        <v>1</v>
      </c>
      <c r="K795" t="str">
        <f>_xlfn.XLOOKUP(order_details[[#This Row],[CategoryID]],categories[CategoryID],categories[CategoryName])</f>
        <v>Beverages</v>
      </c>
      <c r="L795" t="str">
        <f>_xlfn.XLOOKUP(order_details[[#This Row],[OrderID]],orders[OrderID],orders[month])</f>
        <v>Jun</v>
      </c>
      <c r="M795">
        <f>_xlfn.XLOOKUP(order_details[[#This Row],[OrderID]],orders[OrderID],orders[month number])</f>
        <v>6</v>
      </c>
      <c r="N795">
        <f>_xlfn.XLOOKUP(order_details[[#This Row],[OrderID]],orders[OrderID],orders[year])</f>
        <v>1995</v>
      </c>
      <c r="P795" s="14" t="str">
        <f>_xlfn.XLOOKUP(order_details[[#This Row],[CustomerID]],orders[CustomerID],orders[ShipCity])</f>
        <v>Portland</v>
      </c>
      <c r="Q795" s="14" t="str">
        <f>_xlfn.XLOOKUP(order_details[[#This Row],[CustomerID]],orders[CustomerID],orders[ShipCountry])</f>
        <v>USA</v>
      </c>
      <c r="R795" s="14">
        <f>order_details[[#This Row],[UnitPrice]]*order_details[[#This Row],[Quantity]]*(1-order_details[[#This Row],[Discount]])</f>
        <v>98</v>
      </c>
    </row>
    <row r="796" spans="1:18" x14ac:dyDescent="0.3">
      <c r="A796">
        <v>10545</v>
      </c>
      <c r="B796">
        <v>11</v>
      </c>
      <c r="C796">
        <v>21</v>
      </c>
      <c r="D796">
        <v>10</v>
      </c>
      <c r="E796">
        <v>0</v>
      </c>
      <c r="F796">
        <f>order_details[[#This Row],[UnitPrice]]*order_details[[#This Row],[Quantity]]*(1-order_details[[#This Row],[Discount]])</f>
        <v>210</v>
      </c>
      <c r="G796" t="str">
        <f>_xlfn.XLOOKUP(order_details[[#This Row],[OrderID]],orders[OrderID],orders[CustomerID])</f>
        <v>LAZYK</v>
      </c>
      <c r="H796" t="str">
        <f>_xlfn.XLOOKUP(order_details[[#This Row],[CustomerID]],orders[CustomerID],orders[ShipCountry])</f>
        <v>USA</v>
      </c>
      <c r="I796" t="str">
        <f>_xlfn.XLOOKUP(order_details[[#This Row],[CustomerID]],orders[CustomerID],orders[ShipCity])</f>
        <v>Walla Walla</v>
      </c>
      <c r="J796">
        <f>_xlfn.XLOOKUP(order_details[[#This Row],[ProductID]],products[ProductID],products[CategoryID])</f>
        <v>4</v>
      </c>
      <c r="K796" t="str">
        <f>_xlfn.XLOOKUP(order_details[[#This Row],[CategoryID]],categories[CategoryID],categories[CategoryName])</f>
        <v>Dairy Products</v>
      </c>
      <c r="L796" t="str">
        <f>_xlfn.XLOOKUP(order_details[[#This Row],[OrderID]],orders[OrderID],orders[month])</f>
        <v>Jun</v>
      </c>
      <c r="M796">
        <f>_xlfn.XLOOKUP(order_details[[#This Row],[OrderID]],orders[OrderID],orders[month number])</f>
        <v>6</v>
      </c>
      <c r="N796">
        <f>_xlfn.XLOOKUP(order_details[[#This Row],[OrderID]],orders[OrderID],orders[year])</f>
        <v>1995</v>
      </c>
      <c r="P796" s="13" t="str">
        <f>_xlfn.XLOOKUP(order_details[[#This Row],[CustomerID]],orders[CustomerID],orders[ShipCity])</f>
        <v>Walla Walla</v>
      </c>
      <c r="Q796" s="13" t="str">
        <f>_xlfn.XLOOKUP(order_details[[#This Row],[CustomerID]],orders[CustomerID],orders[ShipCountry])</f>
        <v>USA</v>
      </c>
      <c r="R796" s="13">
        <f>order_details[[#This Row],[UnitPrice]]*order_details[[#This Row],[Quantity]]*(1-order_details[[#This Row],[Discount]])</f>
        <v>210</v>
      </c>
    </row>
    <row r="797" spans="1:18" x14ac:dyDescent="0.3">
      <c r="A797">
        <v>10546</v>
      </c>
      <c r="B797">
        <v>7</v>
      </c>
      <c r="C797">
        <v>30</v>
      </c>
      <c r="D797">
        <v>10</v>
      </c>
      <c r="E797">
        <v>0</v>
      </c>
      <c r="F797">
        <f>order_details[[#This Row],[UnitPrice]]*order_details[[#This Row],[Quantity]]*(1-order_details[[#This Row],[Discount]])</f>
        <v>300</v>
      </c>
      <c r="G797" t="str">
        <f>_xlfn.XLOOKUP(order_details[[#This Row],[OrderID]],orders[OrderID],orders[CustomerID])</f>
        <v>VICTE</v>
      </c>
      <c r="H797" t="str">
        <f>_xlfn.XLOOKUP(order_details[[#This Row],[CustomerID]],orders[CustomerID],orders[ShipCountry])</f>
        <v>France</v>
      </c>
      <c r="I797" t="str">
        <f>_xlfn.XLOOKUP(order_details[[#This Row],[CustomerID]],orders[CustomerID],orders[ShipCity])</f>
        <v>Lyon</v>
      </c>
      <c r="J797">
        <f>_xlfn.XLOOKUP(order_details[[#This Row],[ProductID]],products[ProductID],products[CategoryID])</f>
        <v>7</v>
      </c>
      <c r="K797" t="str">
        <f>_xlfn.XLOOKUP(order_details[[#This Row],[CategoryID]],categories[CategoryID],categories[CategoryName])</f>
        <v>Produce</v>
      </c>
      <c r="L797" t="str">
        <f>_xlfn.XLOOKUP(order_details[[#This Row],[OrderID]],orders[OrderID],orders[month])</f>
        <v>Jun</v>
      </c>
      <c r="M797">
        <f>_xlfn.XLOOKUP(order_details[[#This Row],[OrderID]],orders[OrderID],orders[month number])</f>
        <v>6</v>
      </c>
      <c r="N797">
        <f>_xlfn.XLOOKUP(order_details[[#This Row],[OrderID]],orders[OrderID],orders[year])</f>
        <v>1995</v>
      </c>
      <c r="P797" s="14" t="str">
        <f>_xlfn.XLOOKUP(order_details[[#This Row],[CustomerID]],orders[CustomerID],orders[ShipCity])</f>
        <v>Lyon</v>
      </c>
      <c r="Q797" s="14" t="str">
        <f>_xlfn.XLOOKUP(order_details[[#This Row],[CustomerID]],orders[CustomerID],orders[ShipCountry])</f>
        <v>France</v>
      </c>
      <c r="R797" s="14">
        <f>order_details[[#This Row],[UnitPrice]]*order_details[[#This Row],[Quantity]]*(1-order_details[[#This Row],[Discount]])</f>
        <v>300</v>
      </c>
    </row>
    <row r="798" spans="1:18" x14ac:dyDescent="0.3">
      <c r="A798">
        <v>10546</v>
      </c>
      <c r="B798">
        <v>35</v>
      </c>
      <c r="C798">
        <v>18</v>
      </c>
      <c r="D798">
        <v>30</v>
      </c>
      <c r="E798">
        <v>0</v>
      </c>
      <c r="F798">
        <f>order_details[[#This Row],[UnitPrice]]*order_details[[#This Row],[Quantity]]*(1-order_details[[#This Row],[Discount]])</f>
        <v>540</v>
      </c>
      <c r="G798" t="str">
        <f>_xlfn.XLOOKUP(order_details[[#This Row],[OrderID]],orders[OrderID],orders[CustomerID])</f>
        <v>VICTE</v>
      </c>
      <c r="H798" t="str">
        <f>_xlfn.XLOOKUP(order_details[[#This Row],[CustomerID]],orders[CustomerID],orders[ShipCountry])</f>
        <v>France</v>
      </c>
      <c r="I798" t="str">
        <f>_xlfn.XLOOKUP(order_details[[#This Row],[CustomerID]],orders[CustomerID],orders[ShipCity])</f>
        <v>Lyon</v>
      </c>
      <c r="J798">
        <f>_xlfn.XLOOKUP(order_details[[#This Row],[ProductID]],products[ProductID],products[CategoryID])</f>
        <v>1</v>
      </c>
      <c r="K798" t="str">
        <f>_xlfn.XLOOKUP(order_details[[#This Row],[CategoryID]],categories[CategoryID],categories[CategoryName])</f>
        <v>Beverages</v>
      </c>
      <c r="L798" t="str">
        <f>_xlfn.XLOOKUP(order_details[[#This Row],[OrderID]],orders[OrderID],orders[month])</f>
        <v>Jun</v>
      </c>
      <c r="M798">
        <f>_xlfn.XLOOKUP(order_details[[#This Row],[OrderID]],orders[OrderID],orders[month number])</f>
        <v>6</v>
      </c>
      <c r="N798">
        <f>_xlfn.XLOOKUP(order_details[[#This Row],[OrderID]],orders[OrderID],orders[year])</f>
        <v>1995</v>
      </c>
      <c r="P798" s="13" t="str">
        <f>_xlfn.XLOOKUP(order_details[[#This Row],[CustomerID]],orders[CustomerID],orders[ShipCity])</f>
        <v>Lyon</v>
      </c>
      <c r="Q798" s="13" t="str">
        <f>_xlfn.XLOOKUP(order_details[[#This Row],[CustomerID]],orders[CustomerID],orders[ShipCountry])</f>
        <v>France</v>
      </c>
      <c r="R798" s="13">
        <f>order_details[[#This Row],[UnitPrice]]*order_details[[#This Row],[Quantity]]*(1-order_details[[#This Row],[Discount]])</f>
        <v>540</v>
      </c>
    </row>
    <row r="799" spans="1:18" x14ac:dyDescent="0.3">
      <c r="A799">
        <v>10546</v>
      </c>
      <c r="B799">
        <v>62</v>
      </c>
      <c r="C799">
        <v>49.3</v>
      </c>
      <c r="D799">
        <v>40</v>
      </c>
      <c r="E799">
        <v>0</v>
      </c>
      <c r="F799">
        <f>order_details[[#This Row],[UnitPrice]]*order_details[[#This Row],[Quantity]]*(1-order_details[[#This Row],[Discount]])</f>
        <v>1972</v>
      </c>
      <c r="G799" t="str">
        <f>_xlfn.XLOOKUP(order_details[[#This Row],[OrderID]],orders[OrderID],orders[CustomerID])</f>
        <v>VICTE</v>
      </c>
      <c r="H799" t="str">
        <f>_xlfn.XLOOKUP(order_details[[#This Row],[CustomerID]],orders[CustomerID],orders[ShipCountry])</f>
        <v>France</v>
      </c>
      <c r="I799" t="str">
        <f>_xlfn.XLOOKUP(order_details[[#This Row],[CustomerID]],orders[CustomerID],orders[ShipCity])</f>
        <v>Lyon</v>
      </c>
      <c r="J799">
        <f>_xlfn.XLOOKUP(order_details[[#This Row],[ProductID]],products[ProductID],products[CategoryID])</f>
        <v>3</v>
      </c>
      <c r="K799" t="str">
        <f>_xlfn.XLOOKUP(order_details[[#This Row],[CategoryID]],categories[CategoryID],categories[CategoryName])</f>
        <v>Confections</v>
      </c>
      <c r="L799" t="str">
        <f>_xlfn.XLOOKUP(order_details[[#This Row],[OrderID]],orders[OrderID],orders[month])</f>
        <v>Jun</v>
      </c>
      <c r="M799">
        <f>_xlfn.XLOOKUP(order_details[[#This Row],[OrderID]],orders[OrderID],orders[month number])</f>
        <v>6</v>
      </c>
      <c r="N799">
        <f>_xlfn.XLOOKUP(order_details[[#This Row],[OrderID]],orders[OrderID],orders[year])</f>
        <v>1995</v>
      </c>
      <c r="P799" s="14" t="str">
        <f>_xlfn.XLOOKUP(order_details[[#This Row],[CustomerID]],orders[CustomerID],orders[ShipCity])</f>
        <v>Lyon</v>
      </c>
      <c r="Q799" s="14" t="str">
        <f>_xlfn.XLOOKUP(order_details[[#This Row],[CustomerID]],orders[CustomerID],orders[ShipCountry])</f>
        <v>France</v>
      </c>
      <c r="R799" s="14">
        <f>order_details[[#This Row],[UnitPrice]]*order_details[[#This Row],[Quantity]]*(1-order_details[[#This Row],[Discount]])</f>
        <v>1972</v>
      </c>
    </row>
    <row r="800" spans="1:18" x14ac:dyDescent="0.3">
      <c r="A800">
        <v>10547</v>
      </c>
      <c r="B800">
        <v>32</v>
      </c>
      <c r="C800">
        <v>32</v>
      </c>
      <c r="D800">
        <v>24</v>
      </c>
      <c r="E800">
        <v>0.15</v>
      </c>
      <c r="F800">
        <f>order_details[[#This Row],[UnitPrice]]*order_details[[#This Row],[Quantity]]*(1-order_details[[#This Row],[Discount]])</f>
        <v>652.79999999999995</v>
      </c>
      <c r="G800" t="str">
        <f>_xlfn.XLOOKUP(order_details[[#This Row],[OrderID]],orders[OrderID],orders[CustomerID])</f>
        <v>SEVES</v>
      </c>
      <c r="H800" t="str">
        <f>_xlfn.XLOOKUP(order_details[[#This Row],[CustomerID]],orders[CustomerID],orders[ShipCountry])</f>
        <v>UK</v>
      </c>
      <c r="I800" t="str">
        <f>_xlfn.XLOOKUP(order_details[[#This Row],[CustomerID]],orders[CustomerID],orders[ShipCity])</f>
        <v>London</v>
      </c>
      <c r="J800">
        <f>_xlfn.XLOOKUP(order_details[[#This Row],[ProductID]],products[ProductID],products[CategoryID])</f>
        <v>4</v>
      </c>
      <c r="K800" t="str">
        <f>_xlfn.XLOOKUP(order_details[[#This Row],[CategoryID]],categories[CategoryID],categories[CategoryName])</f>
        <v>Dairy Products</v>
      </c>
      <c r="L800" t="str">
        <f>_xlfn.XLOOKUP(order_details[[#This Row],[OrderID]],orders[OrderID],orders[month])</f>
        <v>Jun</v>
      </c>
      <c r="M800">
        <f>_xlfn.XLOOKUP(order_details[[#This Row],[OrderID]],orders[OrderID],orders[month number])</f>
        <v>6</v>
      </c>
      <c r="N800">
        <f>_xlfn.XLOOKUP(order_details[[#This Row],[OrderID]],orders[OrderID],orders[year])</f>
        <v>1995</v>
      </c>
      <c r="P800" s="13" t="str">
        <f>_xlfn.XLOOKUP(order_details[[#This Row],[CustomerID]],orders[CustomerID],orders[ShipCity])</f>
        <v>London</v>
      </c>
      <c r="Q800" s="13" t="str">
        <f>_xlfn.XLOOKUP(order_details[[#This Row],[CustomerID]],orders[CustomerID],orders[ShipCountry])</f>
        <v>UK</v>
      </c>
      <c r="R800" s="13">
        <f>order_details[[#This Row],[UnitPrice]]*order_details[[#This Row],[Quantity]]*(1-order_details[[#This Row],[Discount]])</f>
        <v>652.79999999999995</v>
      </c>
    </row>
    <row r="801" spans="1:18" x14ac:dyDescent="0.3">
      <c r="A801">
        <v>10547</v>
      </c>
      <c r="B801">
        <v>36</v>
      </c>
      <c r="C801">
        <v>19</v>
      </c>
      <c r="D801">
        <v>60</v>
      </c>
      <c r="E801">
        <v>0</v>
      </c>
      <c r="F801">
        <f>order_details[[#This Row],[UnitPrice]]*order_details[[#This Row],[Quantity]]*(1-order_details[[#This Row],[Discount]])</f>
        <v>1140</v>
      </c>
      <c r="G801" t="str">
        <f>_xlfn.XLOOKUP(order_details[[#This Row],[OrderID]],orders[OrderID],orders[CustomerID])</f>
        <v>SEVES</v>
      </c>
      <c r="H801" t="str">
        <f>_xlfn.XLOOKUP(order_details[[#This Row],[CustomerID]],orders[CustomerID],orders[ShipCountry])</f>
        <v>UK</v>
      </c>
      <c r="I801" t="str">
        <f>_xlfn.XLOOKUP(order_details[[#This Row],[CustomerID]],orders[CustomerID],orders[ShipCity])</f>
        <v>London</v>
      </c>
      <c r="J801">
        <f>_xlfn.XLOOKUP(order_details[[#This Row],[ProductID]],products[ProductID],products[CategoryID])</f>
        <v>8</v>
      </c>
      <c r="K801" t="str">
        <f>_xlfn.XLOOKUP(order_details[[#This Row],[CategoryID]],categories[CategoryID],categories[CategoryName])</f>
        <v>Seafood</v>
      </c>
      <c r="L801" t="str">
        <f>_xlfn.XLOOKUP(order_details[[#This Row],[OrderID]],orders[OrderID],orders[month])</f>
        <v>Jun</v>
      </c>
      <c r="M801">
        <f>_xlfn.XLOOKUP(order_details[[#This Row],[OrderID]],orders[OrderID],orders[month number])</f>
        <v>6</v>
      </c>
      <c r="N801">
        <f>_xlfn.XLOOKUP(order_details[[#This Row],[OrderID]],orders[OrderID],orders[year])</f>
        <v>1995</v>
      </c>
      <c r="P801" s="14" t="str">
        <f>_xlfn.XLOOKUP(order_details[[#This Row],[CustomerID]],orders[CustomerID],orders[ShipCity])</f>
        <v>London</v>
      </c>
      <c r="Q801" s="14" t="str">
        <f>_xlfn.XLOOKUP(order_details[[#This Row],[CustomerID]],orders[CustomerID],orders[ShipCountry])</f>
        <v>UK</v>
      </c>
      <c r="R801" s="14">
        <f>order_details[[#This Row],[UnitPrice]]*order_details[[#This Row],[Quantity]]*(1-order_details[[#This Row],[Discount]])</f>
        <v>1140</v>
      </c>
    </row>
    <row r="802" spans="1:18" x14ac:dyDescent="0.3">
      <c r="A802">
        <v>10548</v>
      </c>
      <c r="B802">
        <v>34</v>
      </c>
      <c r="C802">
        <v>14</v>
      </c>
      <c r="D802">
        <v>10</v>
      </c>
      <c r="E802">
        <v>0.25</v>
      </c>
      <c r="F802">
        <f>order_details[[#This Row],[UnitPrice]]*order_details[[#This Row],[Quantity]]*(1-order_details[[#This Row],[Discount]])</f>
        <v>105</v>
      </c>
      <c r="G802" t="str">
        <f>_xlfn.XLOOKUP(order_details[[#This Row],[OrderID]],orders[OrderID],orders[CustomerID])</f>
        <v>TOMSP</v>
      </c>
      <c r="H802" t="str">
        <f>_xlfn.XLOOKUP(order_details[[#This Row],[CustomerID]],orders[CustomerID],orders[ShipCountry])</f>
        <v>Germany</v>
      </c>
      <c r="I802" t="str">
        <f>_xlfn.XLOOKUP(order_details[[#This Row],[CustomerID]],orders[CustomerID],orders[ShipCity])</f>
        <v>Münster</v>
      </c>
      <c r="J802">
        <f>_xlfn.XLOOKUP(order_details[[#This Row],[ProductID]],products[ProductID],products[CategoryID])</f>
        <v>1</v>
      </c>
      <c r="K802" t="str">
        <f>_xlfn.XLOOKUP(order_details[[#This Row],[CategoryID]],categories[CategoryID],categories[CategoryName])</f>
        <v>Beverages</v>
      </c>
      <c r="L802" t="str">
        <f>_xlfn.XLOOKUP(order_details[[#This Row],[OrderID]],orders[OrderID],orders[month])</f>
        <v>Jun</v>
      </c>
      <c r="M802">
        <f>_xlfn.XLOOKUP(order_details[[#This Row],[OrderID]],orders[OrderID],orders[month number])</f>
        <v>6</v>
      </c>
      <c r="N802">
        <f>_xlfn.XLOOKUP(order_details[[#This Row],[OrderID]],orders[OrderID],orders[year])</f>
        <v>1995</v>
      </c>
      <c r="P802" s="13" t="str">
        <f>_xlfn.XLOOKUP(order_details[[#This Row],[CustomerID]],orders[CustomerID],orders[ShipCity])</f>
        <v>Münster</v>
      </c>
      <c r="Q802" s="13" t="str">
        <f>_xlfn.XLOOKUP(order_details[[#This Row],[CustomerID]],orders[CustomerID],orders[ShipCountry])</f>
        <v>Germany</v>
      </c>
      <c r="R802" s="13">
        <f>order_details[[#This Row],[UnitPrice]]*order_details[[#This Row],[Quantity]]*(1-order_details[[#This Row],[Discount]])</f>
        <v>105</v>
      </c>
    </row>
    <row r="803" spans="1:18" x14ac:dyDescent="0.3">
      <c r="A803">
        <v>10548</v>
      </c>
      <c r="B803">
        <v>41</v>
      </c>
      <c r="C803">
        <v>9.65</v>
      </c>
      <c r="D803">
        <v>14</v>
      </c>
      <c r="E803">
        <v>0</v>
      </c>
      <c r="F803">
        <f>order_details[[#This Row],[UnitPrice]]*order_details[[#This Row],[Quantity]]*(1-order_details[[#This Row],[Discount]])</f>
        <v>135.1</v>
      </c>
      <c r="G803" t="str">
        <f>_xlfn.XLOOKUP(order_details[[#This Row],[OrderID]],orders[OrderID],orders[CustomerID])</f>
        <v>TOMSP</v>
      </c>
      <c r="H803" t="str">
        <f>_xlfn.XLOOKUP(order_details[[#This Row],[CustomerID]],orders[CustomerID],orders[ShipCountry])</f>
        <v>Germany</v>
      </c>
      <c r="I803" t="str">
        <f>_xlfn.XLOOKUP(order_details[[#This Row],[CustomerID]],orders[CustomerID],orders[ShipCity])</f>
        <v>Münster</v>
      </c>
      <c r="J803">
        <f>_xlfn.XLOOKUP(order_details[[#This Row],[ProductID]],products[ProductID],products[CategoryID])</f>
        <v>8</v>
      </c>
      <c r="K803" t="str">
        <f>_xlfn.XLOOKUP(order_details[[#This Row],[CategoryID]],categories[CategoryID],categories[CategoryName])</f>
        <v>Seafood</v>
      </c>
      <c r="L803" t="str">
        <f>_xlfn.XLOOKUP(order_details[[#This Row],[OrderID]],orders[OrderID],orders[month])</f>
        <v>Jun</v>
      </c>
      <c r="M803">
        <f>_xlfn.XLOOKUP(order_details[[#This Row],[OrderID]],orders[OrderID],orders[month number])</f>
        <v>6</v>
      </c>
      <c r="N803">
        <f>_xlfn.XLOOKUP(order_details[[#This Row],[OrderID]],orders[OrderID],orders[year])</f>
        <v>1995</v>
      </c>
      <c r="P803" s="14" t="str">
        <f>_xlfn.XLOOKUP(order_details[[#This Row],[CustomerID]],orders[CustomerID],orders[ShipCity])</f>
        <v>Münster</v>
      </c>
      <c r="Q803" s="14" t="str">
        <f>_xlfn.XLOOKUP(order_details[[#This Row],[CustomerID]],orders[CustomerID],orders[ShipCountry])</f>
        <v>Germany</v>
      </c>
      <c r="R803" s="14">
        <f>order_details[[#This Row],[UnitPrice]]*order_details[[#This Row],[Quantity]]*(1-order_details[[#This Row],[Discount]])</f>
        <v>135.1</v>
      </c>
    </row>
    <row r="804" spans="1:18" x14ac:dyDescent="0.3">
      <c r="A804">
        <v>10549</v>
      </c>
      <c r="B804">
        <v>31</v>
      </c>
      <c r="C804">
        <v>12.5</v>
      </c>
      <c r="D804">
        <v>55</v>
      </c>
      <c r="E804">
        <v>0.15</v>
      </c>
      <c r="F804">
        <f>order_details[[#This Row],[UnitPrice]]*order_details[[#This Row],[Quantity]]*(1-order_details[[#This Row],[Discount]])</f>
        <v>584.375</v>
      </c>
      <c r="G804" t="str">
        <f>_xlfn.XLOOKUP(order_details[[#This Row],[OrderID]],orders[OrderID],orders[CustomerID])</f>
        <v>QUICK</v>
      </c>
      <c r="H804" t="str">
        <f>_xlfn.XLOOKUP(order_details[[#This Row],[CustomerID]],orders[CustomerID],orders[ShipCountry])</f>
        <v>Germany</v>
      </c>
      <c r="I804" t="str">
        <f>_xlfn.XLOOKUP(order_details[[#This Row],[CustomerID]],orders[CustomerID],orders[ShipCity])</f>
        <v>Cunewalde</v>
      </c>
      <c r="J804">
        <f>_xlfn.XLOOKUP(order_details[[#This Row],[ProductID]],products[ProductID],products[CategoryID])</f>
        <v>4</v>
      </c>
      <c r="K804" t="str">
        <f>_xlfn.XLOOKUP(order_details[[#This Row],[CategoryID]],categories[CategoryID],categories[CategoryName])</f>
        <v>Dairy Products</v>
      </c>
      <c r="L804" t="str">
        <f>_xlfn.XLOOKUP(order_details[[#This Row],[OrderID]],orders[OrderID],orders[month])</f>
        <v>Jun</v>
      </c>
      <c r="M804">
        <f>_xlfn.XLOOKUP(order_details[[#This Row],[OrderID]],orders[OrderID],orders[month number])</f>
        <v>6</v>
      </c>
      <c r="N804">
        <f>_xlfn.XLOOKUP(order_details[[#This Row],[OrderID]],orders[OrderID],orders[year])</f>
        <v>1995</v>
      </c>
      <c r="P804" s="13" t="str">
        <f>_xlfn.XLOOKUP(order_details[[#This Row],[CustomerID]],orders[CustomerID],orders[ShipCity])</f>
        <v>Cunewalde</v>
      </c>
      <c r="Q804" s="13" t="str">
        <f>_xlfn.XLOOKUP(order_details[[#This Row],[CustomerID]],orders[CustomerID],orders[ShipCountry])</f>
        <v>Germany</v>
      </c>
      <c r="R804" s="13">
        <f>order_details[[#This Row],[UnitPrice]]*order_details[[#This Row],[Quantity]]*(1-order_details[[#This Row],[Discount]])</f>
        <v>584.375</v>
      </c>
    </row>
    <row r="805" spans="1:18" x14ac:dyDescent="0.3">
      <c r="A805">
        <v>10549</v>
      </c>
      <c r="B805">
        <v>45</v>
      </c>
      <c r="C805">
        <v>9.5</v>
      </c>
      <c r="D805">
        <v>100</v>
      </c>
      <c r="E805">
        <v>0.15</v>
      </c>
      <c r="F805">
        <f>order_details[[#This Row],[UnitPrice]]*order_details[[#This Row],[Quantity]]*(1-order_details[[#This Row],[Discount]])</f>
        <v>807.5</v>
      </c>
      <c r="G805" t="str">
        <f>_xlfn.XLOOKUP(order_details[[#This Row],[OrderID]],orders[OrderID],orders[CustomerID])</f>
        <v>QUICK</v>
      </c>
      <c r="H805" t="str">
        <f>_xlfn.XLOOKUP(order_details[[#This Row],[CustomerID]],orders[CustomerID],orders[ShipCountry])</f>
        <v>Germany</v>
      </c>
      <c r="I805" t="str">
        <f>_xlfn.XLOOKUP(order_details[[#This Row],[CustomerID]],orders[CustomerID],orders[ShipCity])</f>
        <v>Cunewalde</v>
      </c>
      <c r="J805">
        <f>_xlfn.XLOOKUP(order_details[[#This Row],[ProductID]],products[ProductID],products[CategoryID])</f>
        <v>8</v>
      </c>
      <c r="K805" t="str">
        <f>_xlfn.XLOOKUP(order_details[[#This Row],[CategoryID]],categories[CategoryID],categories[CategoryName])</f>
        <v>Seafood</v>
      </c>
      <c r="L805" t="str">
        <f>_xlfn.XLOOKUP(order_details[[#This Row],[OrderID]],orders[OrderID],orders[month])</f>
        <v>Jun</v>
      </c>
      <c r="M805">
        <f>_xlfn.XLOOKUP(order_details[[#This Row],[OrderID]],orders[OrderID],orders[month number])</f>
        <v>6</v>
      </c>
      <c r="N805">
        <f>_xlfn.XLOOKUP(order_details[[#This Row],[OrderID]],orders[OrderID],orders[year])</f>
        <v>1995</v>
      </c>
      <c r="P805" s="14" t="str">
        <f>_xlfn.XLOOKUP(order_details[[#This Row],[CustomerID]],orders[CustomerID],orders[ShipCity])</f>
        <v>Cunewalde</v>
      </c>
      <c r="Q805" s="14" t="str">
        <f>_xlfn.XLOOKUP(order_details[[#This Row],[CustomerID]],orders[CustomerID],orders[ShipCountry])</f>
        <v>Germany</v>
      </c>
      <c r="R805" s="14">
        <f>order_details[[#This Row],[UnitPrice]]*order_details[[#This Row],[Quantity]]*(1-order_details[[#This Row],[Discount]])</f>
        <v>807.5</v>
      </c>
    </row>
    <row r="806" spans="1:18" x14ac:dyDescent="0.3">
      <c r="A806">
        <v>10549</v>
      </c>
      <c r="B806">
        <v>51</v>
      </c>
      <c r="C806">
        <v>53</v>
      </c>
      <c r="D806">
        <v>48</v>
      </c>
      <c r="E806">
        <v>0.15</v>
      </c>
      <c r="F806">
        <f>order_details[[#This Row],[UnitPrice]]*order_details[[#This Row],[Quantity]]*(1-order_details[[#This Row],[Discount]])</f>
        <v>2162.4</v>
      </c>
      <c r="G806" t="str">
        <f>_xlfn.XLOOKUP(order_details[[#This Row],[OrderID]],orders[OrderID],orders[CustomerID])</f>
        <v>QUICK</v>
      </c>
      <c r="H806" t="str">
        <f>_xlfn.XLOOKUP(order_details[[#This Row],[CustomerID]],orders[CustomerID],orders[ShipCountry])</f>
        <v>Germany</v>
      </c>
      <c r="I806" t="str">
        <f>_xlfn.XLOOKUP(order_details[[#This Row],[CustomerID]],orders[CustomerID],orders[ShipCity])</f>
        <v>Cunewalde</v>
      </c>
      <c r="J806">
        <f>_xlfn.XLOOKUP(order_details[[#This Row],[ProductID]],products[ProductID],products[CategoryID])</f>
        <v>7</v>
      </c>
      <c r="K806" t="str">
        <f>_xlfn.XLOOKUP(order_details[[#This Row],[CategoryID]],categories[CategoryID],categories[CategoryName])</f>
        <v>Produce</v>
      </c>
      <c r="L806" t="str">
        <f>_xlfn.XLOOKUP(order_details[[#This Row],[OrderID]],orders[OrderID],orders[month])</f>
        <v>Jun</v>
      </c>
      <c r="M806">
        <f>_xlfn.XLOOKUP(order_details[[#This Row],[OrderID]],orders[OrderID],orders[month number])</f>
        <v>6</v>
      </c>
      <c r="N806">
        <f>_xlfn.XLOOKUP(order_details[[#This Row],[OrderID]],orders[OrderID],orders[year])</f>
        <v>1995</v>
      </c>
      <c r="P806" s="13" t="str">
        <f>_xlfn.XLOOKUP(order_details[[#This Row],[CustomerID]],orders[CustomerID],orders[ShipCity])</f>
        <v>Cunewalde</v>
      </c>
      <c r="Q806" s="13" t="str">
        <f>_xlfn.XLOOKUP(order_details[[#This Row],[CustomerID]],orders[CustomerID],orders[ShipCountry])</f>
        <v>Germany</v>
      </c>
      <c r="R806" s="13">
        <f>order_details[[#This Row],[UnitPrice]]*order_details[[#This Row],[Quantity]]*(1-order_details[[#This Row],[Discount]])</f>
        <v>2162.4</v>
      </c>
    </row>
    <row r="807" spans="1:18" x14ac:dyDescent="0.3">
      <c r="A807">
        <v>10550</v>
      </c>
      <c r="B807">
        <v>17</v>
      </c>
      <c r="C807">
        <v>39</v>
      </c>
      <c r="D807">
        <v>8</v>
      </c>
      <c r="E807">
        <v>0.1</v>
      </c>
      <c r="F807">
        <f>order_details[[#This Row],[UnitPrice]]*order_details[[#This Row],[Quantity]]*(1-order_details[[#This Row],[Discount]])</f>
        <v>280.8</v>
      </c>
      <c r="G807" t="str">
        <f>_xlfn.XLOOKUP(order_details[[#This Row],[OrderID]],orders[OrderID],orders[CustomerID])</f>
        <v>GODOS</v>
      </c>
      <c r="H807" t="str">
        <f>_xlfn.XLOOKUP(order_details[[#This Row],[CustomerID]],orders[CustomerID],orders[ShipCountry])</f>
        <v>Spain</v>
      </c>
      <c r="I807" t="str">
        <f>_xlfn.XLOOKUP(order_details[[#This Row],[CustomerID]],orders[CustomerID],orders[ShipCity])</f>
        <v>Sevilla</v>
      </c>
      <c r="J807">
        <f>_xlfn.XLOOKUP(order_details[[#This Row],[ProductID]],products[ProductID],products[CategoryID])</f>
        <v>6</v>
      </c>
      <c r="K807" t="str">
        <f>_xlfn.XLOOKUP(order_details[[#This Row],[CategoryID]],categories[CategoryID],categories[CategoryName])</f>
        <v>Meat/Poultry</v>
      </c>
      <c r="L807" t="str">
        <f>_xlfn.XLOOKUP(order_details[[#This Row],[OrderID]],orders[OrderID],orders[month])</f>
        <v>Jun</v>
      </c>
      <c r="M807">
        <f>_xlfn.XLOOKUP(order_details[[#This Row],[OrderID]],orders[OrderID],orders[month number])</f>
        <v>6</v>
      </c>
      <c r="N807">
        <f>_xlfn.XLOOKUP(order_details[[#This Row],[OrderID]],orders[OrderID],orders[year])</f>
        <v>1995</v>
      </c>
      <c r="P807" s="14" t="str">
        <f>_xlfn.XLOOKUP(order_details[[#This Row],[CustomerID]],orders[CustomerID],orders[ShipCity])</f>
        <v>Sevilla</v>
      </c>
      <c r="Q807" s="14" t="str">
        <f>_xlfn.XLOOKUP(order_details[[#This Row],[CustomerID]],orders[CustomerID],orders[ShipCountry])</f>
        <v>Spain</v>
      </c>
      <c r="R807" s="14">
        <f>order_details[[#This Row],[UnitPrice]]*order_details[[#This Row],[Quantity]]*(1-order_details[[#This Row],[Discount]])</f>
        <v>280.8</v>
      </c>
    </row>
    <row r="808" spans="1:18" x14ac:dyDescent="0.3">
      <c r="A808">
        <v>10550</v>
      </c>
      <c r="B808">
        <v>19</v>
      </c>
      <c r="C808">
        <v>9.1999999999999993</v>
      </c>
      <c r="D808">
        <v>10</v>
      </c>
      <c r="E808">
        <v>0</v>
      </c>
      <c r="F808">
        <f>order_details[[#This Row],[UnitPrice]]*order_details[[#This Row],[Quantity]]*(1-order_details[[#This Row],[Discount]])</f>
        <v>92</v>
      </c>
      <c r="G808" t="str">
        <f>_xlfn.XLOOKUP(order_details[[#This Row],[OrderID]],orders[OrderID],orders[CustomerID])</f>
        <v>GODOS</v>
      </c>
      <c r="H808" t="str">
        <f>_xlfn.XLOOKUP(order_details[[#This Row],[CustomerID]],orders[CustomerID],orders[ShipCountry])</f>
        <v>Spain</v>
      </c>
      <c r="I808" t="str">
        <f>_xlfn.XLOOKUP(order_details[[#This Row],[CustomerID]],orders[CustomerID],orders[ShipCity])</f>
        <v>Sevilla</v>
      </c>
      <c r="J808">
        <f>_xlfn.XLOOKUP(order_details[[#This Row],[ProductID]],products[ProductID],products[CategoryID])</f>
        <v>3</v>
      </c>
      <c r="K808" t="str">
        <f>_xlfn.XLOOKUP(order_details[[#This Row],[CategoryID]],categories[CategoryID],categories[CategoryName])</f>
        <v>Confections</v>
      </c>
      <c r="L808" t="str">
        <f>_xlfn.XLOOKUP(order_details[[#This Row],[OrderID]],orders[OrderID],orders[month])</f>
        <v>Jun</v>
      </c>
      <c r="M808">
        <f>_xlfn.XLOOKUP(order_details[[#This Row],[OrderID]],orders[OrderID],orders[month number])</f>
        <v>6</v>
      </c>
      <c r="N808">
        <f>_xlfn.XLOOKUP(order_details[[#This Row],[OrderID]],orders[OrderID],orders[year])</f>
        <v>1995</v>
      </c>
      <c r="P808" s="13" t="str">
        <f>_xlfn.XLOOKUP(order_details[[#This Row],[CustomerID]],orders[CustomerID],orders[ShipCity])</f>
        <v>Sevilla</v>
      </c>
      <c r="Q808" s="13" t="str">
        <f>_xlfn.XLOOKUP(order_details[[#This Row],[CustomerID]],orders[CustomerID],orders[ShipCountry])</f>
        <v>Spain</v>
      </c>
      <c r="R808" s="13">
        <f>order_details[[#This Row],[UnitPrice]]*order_details[[#This Row],[Quantity]]*(1-order_details[[#This Row],[Discount]])</f>
        <v>92</v>
      </c>
    </row>
    <row r="809" spans="1:18" x14ac:dyDescent="0.3">
      <c r="A809">
        <v>10550</v>
      </c>
      <c r="B809">
        <v>21</v>
      </c>
      <c r="C809">
        <v>10</v>
      </c>
      <c r="D809">
        <v>6</v>
      </c>
      <c r="E809">
        <v>0.1</v>
      </c>
      <c r="F809">
        <f>order_details[[#This Row],[UnitPrice]]*order_details[[#This Row],[Quantity]]*(1-order_details[[#This Row],[Discount]])</f>
        <v>54</v>
      </c>
      <c r="G809" t="str">
        <f>_xlfn.XLOOKUP(order_details[[#This Row],[OrderID]],orders[OrderID],orders[CustomerID])</f>
        <v>GODOS</v>
      </c>
      <c r="H809" t="str">
        <f>_xlfn.XLOOKUP(order_details[[#This Row],[CustomerID]],orders[CustomerID],orders[ShipCountry])</f>
        <v>Spain</v>
      </c>
      <c r="I809" t="str">
        <f>_xlfn.XLOOKUP(order_details[[#This Row],[CustomerID]],orders[CustomerID],orders[ShipCity])</f>
        <v>Sevilla</v>
      </c>
      <c r="J809">
        <f>_xlfn.XLOOKUP(order_details[[#This Row],[ProductID]],products[ProductID],products[CategoryID])</f>
        <v>3</v>
      </c>
      <c r="K809" t="str">
        <f>_xlfn.XLOOKUP(order_details[[#This Row],[CategoryID]],categories[CategoryID],categories[CategoryName])</f>
        <v>Confections</v>
      </c>
      <c r="L809" t="str">
        <f>_xlfn.XLOOKUP(order_details[[#This Row],[OrderID]],orders[OrderID],orders[month])</f>
        <v>Jun</v>
      </c>
      <c r="M809">
        <f>_xlfn.XLOOKUP(order_details[[#This Row],[OrderID]],orders[OrderID],orders[month number])</f>
        <v>6</v>
      </c>
      <c r="N809">
        <f>_xlfn.XLOOKUP(order_details[[#This Row],[OrderID]],orders[OrderID],orders[year])</f>
        <v>1995</v>
      </c>
      <c r="P809" s="14" t="str">
        <f>_xlfn.XLOOKUP(order_details[[#This Row],[CustomerID]],orders[CustomerID],orders[ShipCity])</f>
        <v>Sevilla</v>
      </c>
      <c r="Q809" s="14" t="str">
        <f>_xlfn.XLOOKUP(order_details[[#This Row],[CustomerID]],orders[CustomerID],orders[ShipCountry])</f>
        <v>Spain</v>
      </c>
      <c r="R809" s="14">
        <f>order_details[[#This Row],[UnitPrice]]*order_details[[#This Row],[Quantity]]*(1-order_details[[#This Row],[Discount]])</f>
        <v>54</v>
      </c>
    </row>
    <row r="810" spans="1:18" x14ac:dyDescent="0.3">
      <c r="A810">
        <v>10550</v>
      </c>
      <c r="B810">
        <v>61</v>
      </c>
      <c r="C810">
        <v>28.5</v>
      </c>
      <c r="D810">
        <v>10</v>
      </c>
      <c r="E810">
        <v>0.1</v>
      </c>
      <c r="F810">
        <f>order_details[[#This Row],[UnitPrice]]*order_details[[#This Row],[Quantity]]*(1-order_details[[#This Row],[Discount]])</f>
        <v>256.5</v>
      </c>
      <c r="G810" t="str">
        <f>_xlfn.XLOOKUP(order_details[[#This Row],[OrderID]],orders[OrderID],orders[CustomerID])</f>
        <v>GODOS</v>
      </c>
      <c r="H810" t="str">
        <f>_xlfn.XLOOKUP(order_details[[#This Row],[CustomerID]],orders[CustomerID],orders[ShipCountry])</f>
        <v>Spain</v>
      </c>
      <c r="I810" t="str">
        <f>_xlfn.XLOOKUP(order_details[[#This Row],[CustomerID]],orders[CustomerID],orders[ShipCity])</f>
        <v>Sevilla</v>
      </c>
      <c r="J810">
        <f>_xlfn.XLOOKUP(order_details[[#This Row],[ProductID]],products[ProductID],products[CategoryID])</f>
        <v>2</v>
      </c>
      <c r="K810" t="str">
        <f>_xlfn.XLOOKUP(order_details[[#This Row],[CategoryID]],categories[CategoryID],categories[CategoryName])</f>
        <v>Condiments</v>
      </c>
      <c r="L810" t="str">
        <f>_xlfn.XLOOKUP(order_details[[#This Row],[OrderID]],orders[OrderID],orders[month])</f>
        <v>Jun</v>
      </c>
      <c r="M810">
        <f>_xlfn.XLOOKUP(order_details[[#This Row],[OrderID]],orders[OrderID],orders[month number])</f>
        <v>6</v>
      </c>
      <c r="N810">
        <f>_xlfn.XLOOKUP(order_details[[#This Row],[OrderID]],orders[OrderID],orders[year])</f>
        <v>1995</v>
      </c>
      <c r="P810" s="13" t="str">
        <f>_xlfn.XLOOKUP(order_details[[#This Row],[CustomerID]],orders[CustomerID],orders[ShipCity])</f>
        <v>Sevilla</v>
      </c>
      <c r="Q810" s="13" t="str">
        <f>_xlfn.XLOOKUP(order_details[[#This Row],[CustomerID]],orders[CustomerID],orders[ShipCountry])</f>
        <v>Spain</v>
      </c>
      <c r="R810" s="13">
        <f>order_details[[#This Row],[UnitPrice]]*order_details[[#This Row],[Quantity]]*(1-order_details[[#This Row],[Discount]])</f>
        <v>256.5</v>
      </c>
    </row>
    <row r="811" spans="1:18" x14ac:dyDescent="0.3">
      <c r="A811">
        <v>10551</v>
      </c>
      <c r="B811">
        <v>16</v>
      </c>
      <c r="C811">
        <v>17.45</v>
      </c>
      <c r="D811">
        <v>40</v>
      </c>
      <c r="E811">
        <v>0.15</v>
      </c>
      <c r="F811">
        <f>order_details[[#This Row],[UnitPrice]]*order_details[[#This Row],[Quantity]]*(1-order_details[[#This Row],[Discount]])</f>
        <v>593.29999999999995</v>
      </c>
      <c r="G811" t="str">
        <f>_xlfn.XLOOKUP(order_details[[#This Row],[OrderID]],orders[OrderID],orders[CustomerID])</f>
        <v>FURIB</v>
      </c>
      <c r="H811" t="str">
        <f>_xlfn.XLOOKUP(order_details[[#This Row],[CustomerID]],orders[CustomerID],orders[ShipCountry])</f>
        <v>Portugal</v>
      </c>
      <c r="I811" t="str">
        <f>_xlfn.XLOOKUP(order_details[[#This Row],[CustomerID]],orders[CustomerID],orders[ShipCity])</f>
        <v>Lisboa</v>
      </c>
      <c r="J811">
        <f>_xlfn.XLOOKUP(order_details[[#This Row],[ProductID]],products[ProductID],products[CategoryID])</f>
        <v>3</v>
      </c>
      <c r="K811" t="str">
        <f>_xlfn.XLOOKUP(order_details[[#This Row],[CategoryID]],categories[CategoryID],categories[CategoryName])</f>
        <v>Confections</v>
      </c>
      <c r="L811" t="str">
        <f>_xlfn.XLOOKUP(order_details[[#This Row],[OrderID]],orders[OrderID],orders[month])</f>
        <v>Jun</v>
      </c>
      <c r="M811">
        <f>_xlfn.XLOOKUP(order_details[[#This Row],[OrderID]],orders[OrderID],orders[month number])</f>
        <v>6</v>
      </c>
      <c r="N811">
        <f>_xlfn.XLOOKUP(order_details[[#This Row],[OrderID]],orders[OrderID],orders[year])</f>
        <v>1995</v>
      </c>
      <c r="P811" s="14" t="str">
        <f>_xlfn.XLOOKUP(order_details[[#This Row],[CustomerID]],orders[CustomerID],orders[ShipCity])</f>
        <v>Lisboa</v>
      </c>
      <c r="Q811" s="14" t="str">
        <f>_xlfn.XLOOKUP(order_details[[#This Row],[CustomerID]],orders[CustomerID],orders[ShipCountry])</f>
        <v>Portugal</v>
      </c>
      <c r="R811" s="14">
        <f>order_details[[#This Row],[UnitPrice]]*order_details[[#This Row],[Quantity]]*(1-order_details[[#This Row],[Discount]])</f>
        <v>593.29999999999995</v>
      </c>
    </row>
    <row r="812" spans="1:18" x14ac:dyDescent="0.3">
      <c r="A812">
        <v>10551</v>
      </c>
      <c r="B812">
        <v>35</v>
      </c>
      <c r="C812">
        <v>18</v>
      </c>
      <c r="D812">
        <v>20</v>
      </c>
      <c r="E812">
        <v>0.15</v>
      </c>
      <c r="F812">
        <f>order_details[[#This Row],[UnitPrice]]*order_details[[#This Row],[Quantity]]*(1-order_details[[#This Row],[Discount]])</f>
        <v>306</v>
      </c>
      <c r="G812" t="str">
        <f>_xlfn.XLOOKUP(order_details[[#This Row],[OrderID]],orders[OrderID],orders[CustomerID])</f>
        <v>FURIB</v>
      </c>
      <c r="H812" t="str">
        <f>_xlfn.XLOOKUP(order_details[[#This Row],[CustomerID]],orders[CustomerID],orders[ShipCountry])</f>
        <v>Portugal</v>
      </c>
      <c r="I812" t="str">
        <f>_xlfn.XLOOKUP(order_details[[#This Row],[CustomerID]],orders[CustomerID],orders[ShipCity])</f>
        <v>Lisboa</v>
      </c>
      <c r="J812">
        <f>_xlfn.XLOOKUP(order_details[[#This Row],[ProductID]],products[ProductID],products[CategoryID])</f>
        <v>1</v>
      </c>
      <c r="K812" t="str">
        <f>_xlfn.XLOOKUP(order_details[[#This Row],[CategoryID]],categories[CategoryID],categories[CategoryName])</f>
        <v>Beverages</v>
      </c>
      <c r="L812" t="str">
        <f>_xlfn.XLOOKUP(order_details[[#This Row],[OrderID]],orders[OrderID],orders[month])</f>
        <v>Jun</v>
      </c>
      <c r="M812">
        <f>_xlfn.XLOOKUP(order_details[[#This Row],[OrderID]],orders[OrderID],orders[month number])</f>
        <v>6</v>
      </c>
      <c r="N812">
        <f>_xlfn.XLOOKUP(order_details[[#This Row],[OrderID]],orders[OrderID],orders[year])</f>
        <v>1995</v>
      </c>
      <c r="P812" s="13" t="str">
        <f>_xlfn.XLOOKUP(order_details[[#This Row],[CustomerID]],orders[CustomerID],orders[ShipCity])</f>
        <v>Lisboa</v>
      </c>
      <c r="Q812" s="13" t="str">
        <f>_xlfn.XLOOKUP(order_details[[#This Row],[CustomerID]],orders[CustomerID],orders[ShipCountry])</f>
        <v>Portugal</v>
      </c>
      <c r="R812" s="13">
        <f>order_details[[#This Row],[UnitPrice]]*order_details[[#This Row],[Quantity]]*(1-order_details[[#This Row],[Discount]])</f>
        <v>306</v>
      </c>
    </row>
    <row r="813" spans="1:18" x14ac:dyDescent="0.3">
      <c r="A813">
        <v>10551</v>
      </c>
      <c r="B813">
        <v>44</v>
      </c>
      <c r="C813">
        <v>19.45</v>
      </c>
      <c r="D813">
        <v>40</v>
      </c>
      <c r="E813">
        <v>0</v>
      </c>
      <c r="F813">
        <f>order_details[[#This Row],[UnitPrice]]*order_details[[#This Row],[Quantity]]*(1-order_details[[#This Row],[Discount]])</f>
        <v>778</v>
      </c>
      <c r="G813" t="str">
        <f>_xlfn.XLOOKUP(order_details[[#This Row],[OrderID]],orders[OrderID],orders[CustomerID])</f>
        <v>FURIB</v>
      </c>
      <c r="H813" t="str">
        <f>_xlfn.XLOOKUP(order_details[[#This Row],[CustomerID]],orders[CustomerID],orders[ShipCountry])</f>
        <v>Portugal</v>
      </c>
      <c r="I813" t="str">
        <f>_xlfn.XLOOKUP(order_details[[#This Row],[CustomerID]],orders[CustomerID],orders[ShipCity])</f>
        <v>Lisboa</v>
      </c>
      <c r="J813">
        <f>_xlfn.XLOOKUP(order_details[[#This Row],[ProductID]],products[ProductID],products[CategoryID])</f>
        <v>2</v>
      </c>
      <c r="K813" t="str">
        <f>_xlfn.XLOOKUP(order_details[[#This Row],[CategoryID]],categories[CategoryID],categories[CategoryName])</f>
        <v>Condiments</v>
      </c>
      <c r="L813" t="str">
        <f>_xlfn.XLOOKUP(order_details[[#This Row],[OrderID]],orders[OrderID],orders[month])</f>
        <v>Jun</v>
      </c>
      <c r="M813">
        <f>_xlfn.XLOOKUP(order_details[[#This Row],[OrderID]],orders[OrderID],orders[month number])</f>
        <v>6</v>
      </c>
      <c r="N813">
        <f>_xlfn.XLOOKUP(order_details[[#This Row],[OrderID]],orders[OrderID],orders[year])</f>
        <v>1995</v>
      </c>
      <c r="P813" s="14" t="str">
        <f>_xlfn.XLOOKUP(order_details[[#This Row],[CustomerID]],orders[CustomerID],orders[ShipCity])</f>
        <v>Lisboa</v>
      </c>
      <c r="Q813" s="14" t="str">
        <f>_xlfn.XLOOKUP(order_details[[#This Row],[CustomerID]],orders[CustomerID],orders[ShipCountry])</f>
        <v>Portugal</v>
      </c>
      <c r="R813" s="14">
        <f>order_details[[#This Row],[UnitPrice]]*order_details[[#This Row],[Quantity]]*(1-order_details[[#This Row],[Discount]])</f>
        <v>778</v>
      </c>
    </row>
    <row r="814" spans="1:18" x14ac:dyDescent="0.3">
      <c r="A814">
        <v>10552</v>
      </c>
      <c r="B814">
        <v>69</v>
      </c>
      <c r="C814">
        <v>36</v>
      </c>
      <c r="D814">
        <v>18</v>
      </c>
      <c r="E814">
        <v>0</v>
      </c>
      <c r="F814">
        <f>order_details[[#This Row],[UnitPrice]]*order_details[[#This Row],[Quantity]]*(1-order_details[[#This Row],[Discount]])</f>
        <v>648</v>
      </c>
      <c r="G814" t="str">
        <f>_xlfn.XLOOKUP(order_details[[#This Row],[OrderID]],orders[OrderID],orders[CustomerID])</f>
        <v>HILAA</v>
      </c>
      <c r="H814" t="str">
        <f>_xlfn.XLOOKUP(order_details[[#This Row],[CustomerID]],orders[CustomerID],orders[ShipCountry])</f>
        <v>Venezuela</v>
      </c>
      <c r="I814" t="str">
        <f>_xlfn.XLOOKUP(order_details[[#This Row],[CustomerID]],orders[CustomerID],orders[ShipCity])</f>
        <v>San Cristóbal</v>
      </c>
      <c r="J814">
        <f>_xlfn.XLOOKUP(order_details[[#This Row],[ProductID]],products[ProductID],products[CategoryID])</f>
        <v>4</v>
      </c>
      <c r="K814" t="str">
        <f>_xlfn.XLOOKUP(order_details[[#This Row],[CategoryID]],categories[CategoryID],categories[CategoryName])</f>
        <v>Dairy Products</v>
      </c>
      <c r="L814" t="str">
        <f>_xlfn.XLOOKUP(order_details[[#This Row],[OrderID]],orders[OrderID],orders[month])</f>
        <v>Jun</v>
      </c>
      <c r="M814">
        <f>_xlfn.XLOOKUP(order_details[[#This Row],[OrderID]],orders[OrderID],orders[month number])</f>
        <v>6</v>
      </c>
      <c r="N814">
        <f>_xlfn.XLOOKUP(order_details[[#This Row],[OrderID]],orders[OrderID],orders[year])</f>
        <v>1995</v>
      </c>
      <c r="P814" s="13" t="str">
        <f>_xlfn.XLOOKUP(order_details[[#This Row],[CustomerID]],orders[CustomerID],orders[ShipCity])</f>
        <v>San Cristóbal</v>
      </c>
      <c r="Q814" s="13" t="str">
        <f>_xlfn.XLOOKUP(order_details[[#This Row],[CustomerID]],orders[CustomerID],orders[ShipCountry])</f>
        <v>Venezuela</v>
      </c>
      <c r="R814" s="13">
        <f>order_details[[#This Row],[UnitPrice]]*order_details[[#This Row],[Quantity]]*(1-order_details[[#This Row],[Discount]])</f>
        <v>648</v>
      </c>
    </row>
    <row r="815" spans="1:18" x14ac:dyDescent="0.3">
      <c r="A815">
        <v>10552</v>
      </c>
      <c r="B815">
        <v>75</v>
      </c>
      <c r="C815">
        <v>7.75</v>
      </c>
      <c r="D815">
        <v>30</v>
      </c>
      <c r="E815">
        <v>0</v>
      </c>
      <c r="F815">
        <f>order_details[[#This Row],[UnitPrice]]*order_details[[#This Row],[Quantity]]*(1-order_details[[#This Row],[Discount]])</f>
        <v>232.5</v>
      </c>
      <c r="G815" t="str">
        <f>_xlfn.XLOOKUP(order_details[[#This Row],[OrderID]],orders[OrderID],orders[CustomerID])</f>
        <v>HILAA</v>
      </c>
      <c r="H815" t="str">
        <f>_xlfn.XLOOKUP(order_details[[#This Row],[CustomerID]],orders[CustomerID],orders[ShipCountry])</f>
        <v>Venezuela</v>
      </c>
      <c r="I815" t="str">
        <f>_xlfn.XLOOKUP(order_details[[#This Row],[CustomerID]],orders[CustomerID],orders[ShipCity])</f>
        <v>San Cristóbal</v>
      </c>
      <c r="J815">
        <f>_xlfn.XLOOKUP(order_details[[#This Row],[ProductID]],products[ProductID],products[CategoryID])</f>
        <v>1</v>
      </c>
      <c r="K815" t="str">
        <f>_xlfn.XLOOKUP(order_details[[#This Row],[CategoryID]],categories[CategoryID],categories[CategoryName])</f>
        <v>Beverages</v>
      </c>
      <c r="L815" t="str">
        <f>_xlfn.XLOOKUP(order_details[[#This Row],[OrderID]],orders[OrderID],orders[month])</f>
        <v>Jun</v>
      </c>
      <c r="M815">
        <f>_xlfn.XLOOKUP(order_details[[#This Row],[OrderID]],orders[OrderID],orders[month number])</f>
        <v>6</v>
      </c>
      <c r="N815">
        <f>_xlfn.XLOOKUP(order_details[[#This Row],[OrderID]],orders[OrderID],orders[year])</f>
        <v>1995</v>
      </c>
      <c r="P815" s="14" t="str">
        <f>_xlfn.XLOOKUP(order_details[[#This Row],[CustomerID]],orders[CustomerID],orders[ShipCity])</f>
        <v>San Cristóbal</v>
      </c>
      <c r="Q815" s="14" t="str">
        <f>_xlfn.XLOOKUP(order_details[[#This Row],[CustomerID]],orders[CustomerID],orders[ShipCountry])</f>
        <v>Venezuela</v>
      </c>
      <c r="R815" s="14">
        <f>order_details[[#This Row],[UnitPrice]]*order_details[[#This Row],[Quantity]]*(1-order_details[[#This Row],[Discount]])</f>
        <v>232.5</v>
      </c>
    </row>
    <row r="816" spans="1:18" x14ac:dyDescent="0.3">
      <c r="A816">
        <v>10553</v>
      </c>
      <c r="B816">
        <v>11</v>
      </c>
      <c r="C816">
        <v>21</v>
      </c>
      <c r="D816">
        <v>15</v>
      </c>
      <c r="E816">
        <v>0</v>
      </c>
      <c r="F816">
        <f>order_details[[#This Row],[UnitPrice]]*order_details[[#This Row],[Quantity]]*(1-order_details[[#This Row],[Discount]])</f>
        <v>315</v>
      </c>
      <c r="G816" t="str">
        <f>_xlfn.XLOOKUP(order_details[[#This Row],[OrderID]],orders[OrderID],orders[CustomerID])</f>
        <v>WARTH</v>
      </c>
      <c r="H816" t="str">
        <f>_xlfn.XLOOKUP(order_details[[#This Row],[CustomerID]],orders[CustomerID],orders[ShipCountry])</f>
        <v>Finland</v>
      </c>
      <c r="I816" t="str">
        <f>_xlfn.XLOOKUP(order_details[[#This Row],[CustomerID]],orders[CustomerID],orders[ShipCity])</f>
        <v>Oulu</v>
      </c>
      <c r="J816">
        <f>_xlfn.XLOOKUP(order_details[[#This Row],[ProductID]],products[ProductID],products[CategoryID])</f>
        <v>4</v>
      </c>
      <c r="K816" t="str">
        <f>_xlfn.XLOOKUP(order_details[[#This Row],[CategoryID]],categories[CategoryID],categories[CategoryName])</f>
        <v>Dairy Products</v>
      </c>
      <c r="L816" t="str">
        <f>_xlfn.XLOOKUP(order_details[[#This Row],[OrderID]],orders[OrderID],orders[month])</f>
        <v>Jun</v>
      </c>
      <c r="M816">
        <f>_xlfn.XLOOKUP(order_details[[#This Row],[OrderID]],orders[OrderID],orders[month number])</f>
        <v>6</v>
      </c>
      <c r="N816">
        <f>_xlfn.XLOOKUP(order_details[[#This Row],[OrderID]],orders[OrderID],orders[year])</f>
        <v>1995</v>
      </c>
      <c r="P816" s="13" t="str">
        <f>_xlfn.XLOOKUP(order_details[[#This Row],[CustomerID]],orders[CustomerID],orders[ShipCity])</f>
        <v>Oulu</v>
      </c>
      <c r="Q816" s="13" t="str">
        <f>_xlfn.XLOOKUP(order_details[[#This Row],[CustomerID]],orders[CustomerID],orders[ShipCountry])</f>
        <v>Finland</v>
      </c>
      <c r="R816" s="13">
        <f>order_details[[#This Row],[UnitPrice]]*order_details[[#This Row],[Quantity]]*(1-order_details[[#This Row],[Discount]])</f>
        <v>315</v>
      </c>
    </row>
    <row r="817" spans="1:18" x14ac:dyDescent="0.3">
      <c r="A817">
        <v>10553</v>
      </c>
      <c r="B817">
        <v>16</v>
      </c>
      <c r="C817">
        <v>17.45</v>
      </c>
      <c r="D817">
        <v>14</v>
      </c>
      <c r="E817">
        <v>0</v>
      </c>
      <c r="F817">
        <f>order_details[[#This Row],[UnitPrice]]*order_details[[#This Row],[Quantity]]*(1-order_details[[#This Row],[Discount]])</f>
        <v>244.29999999999998</v>
      </c>
      <c r="G817" t="str">
        <f>_xlfn.XLOOKUP(order_details[[#This Row],[OrderID]],orders[OrderID],orders[CustomerID])</f>
        <v>WARTH</v>
      </c>
      <c r="H817" t="str">
        <f>_xlfn.XLOOKUP(order_details[[#This Row],[CustomerID]],orders[CustomerID],orders[ShipCountry])</f>
        <v>Finland</v>
      </c>
      <c r="I817" t="str">
        <f>_xlfn.XLOOKUP(order_details[[#This Row],[CustomerID]],orders[CustomerID],orders[ShipCity])</f>
        <v>Oulu</v>
      </c>
      <c r="J817">
        <f>_xlfn.XLOOKUP(order_details[[#This Row],[ProductID]],products[ProductID],products[CategoryID])</f>
        <v>3</v>
      </c>
      <c r="K817" t="str">
        <f>_xlfn.XLOOKUP(order_details[[#This Row],[CategoryID]],categories[CategoryID],categories[CategoryName])</f>
        <v>Confections</v>
      </c>
      <c r="L817" t="str">
        <f>_xlfn.XLOOKUP(order_details[[#This Row],[OrderID]],orders[OrderID],orders[month])</f>
        <v>Jun</v>
      </c>
      <c r="M817">
        <f>_xlfn.XLOOKUP(order_details[[#This Row],[OrderID]],orders[OrderID],orders[month number])</f>
        <v>6</v>
      </c>
      <c r="N817">
        <f>_xlfn.XLOOKUP(order_details[[#This Row],[OrderID]],orders[OrderID],orders[year])</f>
        <v>1995</v>
      </c>
      <c r="P817" s="14" t="str">
        <f>_xlfn.XLOOKUP(order_details[[#This Row],[CustomerID]],orders[CustomerID],orders[ShipCity])</f>
        <v>Oulu</v>
      </c>
      <c r="Q817" s="14" t="str">
        <f>_xlfn.XLOOKUP(order_details[[#This Row],[CustomerID]],orders[CustomerID],orders[ShipCountry])</f>
        <v>Finland</v>
      </c>
      <c r="R817" s="14">
        <f>order_details[[#This Row],[UnitPrice]]*order_details[[#This Row],[Quantity]]*(1-order_details[[#This Row],[Discount]])</f>
        <v>244.29999999999998</v>
      </c>
    </row>
    <row r="818" spans="1:18" x14ac:dyDescent="0.3">
      <c r="A818">
        <v>10553</v>
      </c>
      <c r="B818">
        <v>22</v>
      </c>
      <c r="C818">
        <v>21</v>
      </c>
      <c r="D818">
        <v>24</v>
      </c>
      <c r="E818">
        <v>0</v>
      </c>
      <c r="F818">
        <f>order_details[[#This Row],[UnitPrice]]*order_details[[#This Row],[Quantity]]*(1-order_details[[#This Row],[Discount]])</f>
        <v>504</v>
      </c>
      <c r="G818" t="str">
        <f>_xlfn.XLOOKUP(order_details[[#This Row],[OrderID]],orders[OrderID],orders[CustomerID])</f>
        <v>WARTH</v>
      </c>
      <c r="H818" t="str">
        <f>_xlfn.XLOOKUP(order_details[[#This Row],[CustomerID]],orders[CustomerID],orders[ShipCountry])</f>
        <v>Finland</v>
      </c>
      <c r="I818" t="str">
        <f>_xlfn.XLOOKUP(order_details[[#This Row],[CustomerID]],orders[CustomerID],orders[ShipCity])</f>
        <v>Oulu</v>
      </c>
      <c r="J818">
        <f>_xlfn.XLOOKUP(order_details[[#This Row],[ProductID]],products[ProductID],products[CategoryID])</f>
        <v>5</v>
      </c>
      <c r="K818" t="str">
        <f>_xlfn.XLOOKUP(order_details[[#This Row],[CategoryID]],categories[CategoryID],categories[CategoryName])</f>
        <v>Grains/Cereals</v>
      </c>
      <c r="L818" t="str">
        <f>_xlfn.XLOOKUP(order_details[[#This Row],[OrderID]],orders[OrderID],orders[month])</f>
        <v>Jun</v>
      </c>
      <c r="M818">
        <f>_xlfn.XLOOKUP(order_details[[#This Row],[OrderID]],orders[OrderID],orders[month number])</f>
        <v>6</v>
      </c>
      <c r="N818">
        <f>_xlfn.XLOOKUP(order_details[[#This Row],[OrderID]],orders[OrderID],orders[year])</f>
        <v>1995</v>
      </c>
      <c r="P818" s="13" t="str">
        <f>_xlfn.XLOOKUP(order_details[[#This Row],[CustomerID]],orders[CustomerID],orders[ShipCity])</f>
        <v>Oulu</v>
      </c>
      <c r="Q818" s="13" t="str">
        <f>_xlfn.XLOOKUP(order_details[[#This Row],[CustomerID]],orders[CustomerID],orders[ShipCountry])</f>
        <v>Finland</v>
      </c>
      <c r="R818" s="13">
        <f>order_details[[#This Row],[UnitPrice]]*order_details[[#This Row],[Quantity]]*(1-order_details[[#This Row],[Discount]])</f>
        <v>504</v>
      </c>
    </row>
    <row r="819" spans="1:18" x14ac:dyDescent="0.3">
      <c r="A819">
        <v>10553</v>
      </c>
      <c r="B819">
        <v>31</v>
      </c>
      <c r="C819">
        <v>12.5</v>
      </c>
      <c r="D819">
        <v>30</v>
      </c>
      <c r="E819">
        <v>0</v>
      </c>
      <c r="F819">
        <f>order_details[[#This Row],[UnitPrice]]*order_details[[#This Row],[Quantity]]*(1-order_details[[#This Row],[Discount]])</f>
        <v>375</v>
      </c>
      <c r="G819" t="str">
        <f>_xlfn.XLOOKUP(order_details[[#This Row],[OrderID]],orders[OrderID],orders[CustomerID])</f>
        <v>WARTH</v>
      </c>
      <c r="H819" t="str">
        <f>_xlfn.XLOOKUP(order_details[[#This Row],[CustomerID]],orders[CustomerID],orders[ShipCountry])</f>
        <v>Finland</v>
      </c>
      <c r="I819" t="str">
        <f>_xlfn.XLOOKUP(order_details[[#This Row],[CustomerID]],orders[CustomerID],orders[ShipCity])</f>
        <v>Oulu</v>
      </c>
      <c r="J819">
        <f>_xlfn.XLOOKUP(order_details[[#This Row],[ProductID]],products[ProductID],products[CategoryID])</f>
        <v>4</v>
      </c>
      <c r="K819" t="str">
        <f>_xlfn.XLOOKUP(order_details[[#This Row],[CategoryID]],categories[CategoryID],categories[CategoryName])</f>
        <v>Dairy Products</v>
      </c>
      <c r="L819" t="str">
        <f>_xlfn.XLOOKUP(order_details[[#This Row],[OrderID]],orders[OrderID],orders[month])</f>
        <v>Jun</v>
      </c>
      <c r="M819">
        <f>_xlfn.XLOOKUP(order_details[[#This Row],[OrderID]],orders[OrderID],orders[month number])</f>
        <v>6</v>
      </c>
      <c r="N819">
        <f>_xlfn.XLOOKUP(order_details[[#This Row],[OrderID]],orders[OrderID],orders[year])</f>
        <v>1995</v>
      </c>
      <c r="P819" s="14" t="str">
        <f>_xlfn.XLOOKUP(order_details[[#This Row],[CustomerID]],orders[CustomerID],orders[ShipCity])</f>
        <v>Oulu</v>
      </c>
      <c r="Q819" s="14" t="str">
        <f>_xlfn.XLOOKUP(order_details[[#This Row],[CustomerID]],orders[CustomerID],orders[ShipCountry])</f>
        <v>Finland</v>
      </c>
      <c r="R819" s="14">
        <f>order_details[[#This Row],[UnitPrice]]*order_details[[#This Row],[Quantity]]*(1-order_details[[#This Row],[Discount]])</f>
        <v>375</v>
      </c>
    </row>
    <row r="820" spans="1:18" x14ac:dyDescent="0.3">
      <c r="A820">
        <v>10553</v>
      </c>
      <c r="B820">
        <v>35</v>
      </c>
      <c r="C820">
        <v>18</v>
      </c>
      <c r="D820">
        <v>6</v>
      </c>
      <c r="E820">
        <v>0</v>
      </c>
      <c r="F820">
        <f>order_details[[#This Row],[UnitPrice]]*order_details[[#This Row],[Quantity]]*(1-order_details[[#This Row],[Discount]])</f>
        <v>108</v>
      </c>
      <c r="G820" t="str">
        <f>_xlfn.XLOOKUP(order_details[[#This Row],[OrderID]],orders[OrderID],orders[CustomerID])</f>
        <v>WARTH</v>
      </c>
      <c r="H820" t="str">
        <f>_xlfn.XLOOKUP(order_details[[#This Row],[CustomerID]],orders[CustomerID],orders[ShipCountry])</f>
        <v>Finland</v>
      </c>
      <c r="I820" t="str">
        <f>_xlfn.XLOOKUP(order_details[[#This Row],[CustomerID]],orders[CustomerID],orders[ShipCity])</f>
        <v>Oulu</v>
      </c>
      <c r="J820">
        <f>_xlfn.XLOOKUP(order_details[[#This Row],[ProductID]],products[ProductID],products[CategoryID])</f>
        <v>1</v>
      </c>
      <c r="K820" t="str">
        <f>_xlfn.XLOOKUP(order_details[[#This Row],[CategoryID]],categories[CategoryID],categories[CategoryName])</f>
        <v>Beverages</v>
      </c>
      <c r="L820" t="str">
        <f>_xlfn.XLOOKUP(order_details[[#This Row],[OrderID]],orders[OrderID],orders[month])</f>
        <v>Jun</v>
      </c>
      <c r="M820">
        <f>_xlfn.XLOOKUP(order_details[[#This Row],[OrderID]],orders[OrderID],orders[month number])</f>
        <v>6</v>
      </c>
      <c r="N820">
        <f>_xlfn.XLOOKUP(order_details[[#This Row],[OrderID]],orders[OrderID],orders[year])</f>
        <v>1995</v>
      </c>
      <c r="P820" s="13" t="str">
        <f>_xlfn.XLOOKUP(order_details[[#This Row],[CustomerID]],orders[CustomerID],orders[ShipCity])</f>
        <v>Oulu</v>
      </c>
      <c r="Q820" s="13" t="str">
        <f>_xlfn.XLOOKUP(order_details[[#This Row],[CustomerID]],orders[CustomerID],orders[ShipCountry])</f>
        <v>Finland</v>
      </c>
      <c r="R820" s="13">
        <f>order_details[[#This Row],[UnitPrice]]*order_details[[#This Row],[Quantity]]*(1-order_details[[#This Row],[Discount]])</f>
        <v>108</v>
      </c>
    </row>
    <row r="821" spans="1:18" x14ac:dyDescent="0.3">
      <c r="A821">
        <v>10554</v>
      </c>
      <c r="B821">
        <v>16</v>
      </c>
      <c r="C821">
        <v>17.45</v>
      </c>
      <c r="D821">
        <v>30</v>
      </c>
      <c r="E821">
        <v>0.05</v>
      </c>
      <c r="F821">
        <f>order_details[[#This Row],[UnitPrice]]*order_details[[#This Row],[Quantity]]*(1-order_details[[#This Row],[Discount]])</f>
        <v>497.32499999999999</v>
      </c>
      <c r="G821" t="str">
        <f>_xlfn.XLOOKUP(order_details[[#This Row],[OrderID]],orders[OrderID],orders[CustomerID])</f>
        <v>OTTIK</v>
      </c>
      <c r="H821" t="str">
        <f>_xlfn.XLOOKUP(order_details[[#This Row],[CustomerID]],orders[CustomerID],orders[ShipCountry])</f>
        <v>Germany</v>
      </c>
      <c r="I821" t="str">
        <f>_xlfn.XLOOKUP(order_details[[#This Row],[CustomerID]],orders[CustomerID],orders[ShipCity])</f>
        <v>Köln</v>
      </c>
      <c r="J821">
        <f>_xlfn.XLOOKUP(order_details[[#This Row],[ProductID]],products[ProductID],products[CategoryID])</f>
        <v>3</v>
      </c>
      <c r="K821" t="str">
        <f>_xlfn.XLOOKUP(order_details[[#This Row],[CategoryID]],categories[CategoryID],categories[CategoryName])</f>
        <v>Confections</v>
      </c>
      <c r="L821" t="str">
        <f>_xlfn.XLOOKUP(order_details[[#This Row],[OrderID]],orders[OrderID],orders[month])</f>
        <v>Jun</v>
      </c>
      <c r="M821">
        <f>_xlfn.XLOOKUP(order_details[[#This Row],[OrderID]],orders[OrderID],orders[month number])</f>
        <v>6</v>
      </c>
      <c r="N821">
        <f>_xlfn.XLOOKUP(order_details[[#This Row],[OrderID]],orders[OrderID],orders[year])</f>
        <v>1995</v>
      </c>
      <c r="P821" s="14" t="str">
        <f>_xlfn.XLOOKUP(order_details[[#This Row],[CustomerID]],orders[CustomerID],orders[ShipCity])</f>
        <v>Köln</v>
      </c>
      <c r="Q821" s="14" t="str">
        <f>_xlfn.XLOOKUP(order_details[[#This Row],[CustomerID]],orders[CustomerID],orders[ShipCountry])</f>
        <v>Germany</v>
      </c>
      <c r="R821" s="14">
        <f>order_details[[#This Row],[UnitPrice]]*order_details[[#This Row],[Quantity]]*(1-order_details[[#This Row],[Discount]])</f>
        <v>497.32499999999999</v>
      </c>
    </row>
    <row r="822" spans="1:18" x14ac:dyDescent="0.3">
      <c r="A822">
        <v>10554</v>
      </c>
      <c r="B822">
        <v>23</v>
      </c>
      <c r="C822">
        <v>9</v>
      </c>
      <c r="D822">
        <v>20</v>
      </c>
      <c r="E822">
        <v>0.05</v>
      </c>
      <c r="F822">
        <f>order_details[[#This Row],[UnitPrice]]*order_details[[#This Row],[Quantity]]*(1-order_details[[#This Row],[Discount]])</f>
        <v>171</v>
      </c>
      <c r="G822" t="str">
        <f>_xlfn.XLOOKUP(order_details[[#This Row],[OrderID]],orders[OrderID],orders[CustomerID])</f>
        <v>OTTIK</v>
      </c>
      <c r="H822" t="str">
        <f>_xlfn.XLOOKUP(order_details[[#This Row],[CustomerID]],orders[CustomerID],orders[ShipCountry])</f>
        <v>Germany</v>
      </c>
      <c r="I822" t="str">
        <f>_xlfn.XLOOKUP(order_details[[#This Row],[CustomerID]],orders[CustomerID],orders[ShipCity])</f>
        <v>Köln</v>
      </c>
      <c r="J822">
        <f>_xlfn.XLOOKUP(order_details[[#This Row],[ProductID]],products[ProductID],products[CategoryID])</f>
        <v>5</v>
      </c>
      <c r="K822" t="str">
        <f>_xlfn.XLOOKUP(order_details[[#This Row],[CategoryID]],categories[CategoryID],categories[CategoryName])</f>
        <v>Grains/Cereals</v>
      </c>
      <c r="L822" t="str">
        <f>_xlfn.XLOOKUP(order_details[[#This Row],[OrderID]],orders[OrderID],orders[month])</f>
        <v>Jun</v>
      </c>
      <c r="M822">
        <f>_xlfn.XLOOKUP(order_details[[#This Row],[OrderID]],orders[OrderID],orders[month number])</f>
        <v>6</v>
      </c>
      <c r="N822">
        <f>_xlfn.XLOOKUP(order_details[[#This Row],[OrderID]],orders[OrderID],orders[year])</f>
        <v>1995</v>
      </c>
      <c r="P822" s="13" t="str">
        <f>_xlfn.XLOOKUP(order_details[[#This Row],[CustomerID]],orders[CustomerID],orders[ShipCity])</f>
        <v>Köln</v>
      </c>
      <c r="Q822" s="13" t="str">
        <f>_xlfn.XLOOKUP(order_details[[#This Row],[CustomerID]],orders[CustomerID],orders[ShipCountry])</f>
        <v>Germany</v>
      </c>
      <c r="R822" s="13">
        <f>order_details[[#This Row],[UnitPrice]]*order_details[[#This Row],[Quantity]]*(1-order_details[[#This Row],[Discount]])</f>
        <v>171</v>
      </c>
    </row>
    <row r="823" spans="1:18" x14ac:dyDescent="0.3">
      <c r="A823">
        <v>10554</v>
      </c>
      <c r="B823">
        <v>62</v>
      </c>
      <c r="C823">
        <v>49.3</v>
      </c>
      <c r="D823">
        <v>20</v>
      </c>
      <c r="E823">
        <v>0.05</v>
      </c>
      <c r="F823">
        <f>order_details[[#This Row],[UnitPrice]]*order_details[[#This Row],[Quantity]]*(1-order_details[[#This Row],[Discount]])</f>
        <v>936.69999999999993</v>
      </c>
      <c r="G823" t="str">
        <f>_xlfn.XLOOKUP(order_details[[#This Row],[OrderID]],orders[OrderID],orders[CustomerID])</f>
        <v>OTTIK</v>
      </c>
      <c r="H823" t="str">
        <f>_xlfn.XLOOKUP(order_details[[#This Row],[CustomerID]],orders[CustomerID],orders[ShipCountry])</f>
        <v>Germany</v>
      </c>
      <c r="I823" t="str">
        <f>_xlfn.XLOOKUP(order_details[[#This Row],[CustomerID]],orders[CustomerID],orders[ShipCity])</f>
        <v>Köln</v>
      </c>
      <c r="J823">
        <f>_xlfn.XLOOKUP(order_details[[#This Row],[ProductID]],products[ProductID],products[CategoryID])</f>
        <v>3</v>
      </c>
      <c r="K823" t="str">
        <f>_xlfn.XLOOKUP(order_details[[#This Row],[CategoryID]],categories[CategoryID],categories[CategoryName])</f>
        <v>Confections</v>
      </c>
      <c r="L823" t="str">
        <f>_xlfn.XLOOKUP(order_details[[#This Row],[OrderID]],orders[OrderID],orders[month])</f>
        <v>Jun</v>
      </c>
      <c r="M823">
        <f>_xlfn.XLOOKUP(order_details[[#This Row],[OrderID]],orders[OrderID],orders[month number])</f>
        <v>6</v>
      </c>
      <c r="N823">
        <f>_xlfn.XLOOKUP(order_details[[#This Row],[OrderID]],orders[OrderID],orders[year])</f>
        <v>1995</v>
      </c>
      <c r="P823" s="14" t="str">
        <f>_xlfn.XLOOKUP(order_details[[#This Row],[CustomerID]],orders[CustomerID],orders[ShipCity])</f>
        <v>Köln</v>
      </c>
      <c r="Q823" s="14" t="str">
        <f>_xlfn.XLOOKUP(order_details[[#This Row],[CustomerID]],orders[CustomerID],orders[ShipCountry])</f>
        <v>Germany</v>
      </c>
      <c r="R823" s="14">
        <f>order_details[[#This Row],[UnitPrice]]*order_details[[#This Row],[Quantity]]*(1-order_details[[#This Row],[Discount]])</f>
        <v>936.69999999999993</v>
      </c>
    </row>
    <row r="824" spans="1:18" x14ac:dyDescent="0.3">
      <c r="A824">
        <v>10554</v>
      </c>
      <c r="B824">
        <v>77</v>
      </c>
      <c r="C824">
        <v>13</v>
      </c>
      <c r="D824">
        <v>10</v>
      </c>
      <c r="E824">
        <v>0.05</v>
      </c>
      <c r="F824">
        <f>order_details[[#This Row],[UnitPrice]]*order_details[[#This Row],[Quantity]]*(1-order_details[[#This Row],[Discount]])</f>
        <v>123.5</v>
      </c>
      <c r="G824" t="str">
        <f>_xlfn.XLOOKUP(order_details[[#This Row],[OrderID]],orders[OrderID],orders[CustomerID])</f>
        <v>OTTIK</v>
      </c>
      <c r="H824" t="str">
        <f>_xlfn.XLOOKUP(order_details[[#This Row],[CustomerID]],orders[CustomerID],orders[ShipCountry])</f>
        <v>Germany</v>
      </c>
      <c r="I824" t="str">
        <f>_xlfn.XLOOKUP(order_details[[#This Row],[CustomerID]],orders[CustomerID],orders[ShipCity])</f>
        <v>Köln</v>
      </c>
      <c r="J824">
        <f>_xlfn.XLOOKUP(order_details[[#This Row],[ProductID]],products[ProductID],products[CategoryID])</f>
        <v>2</v>
      </c>
      <c r="K824" t="str">
        <f>_xlfn.XLOOKUP(order_details[[#This Row],[CategoryID]],categories[CategoryID],categories[CategoryName])</f>
        <v>Condiments</v>
      </c>
      <c r="L824" t="str">
        <f>_xlfn.XLOOKUP(order_details[[#This Row],[OrderID]],orders[OrderID],orders[month])</f>
        <v>Jun</v>
      </c>
      <c r="M824">
        <f>_xlfn.XLOOKUP(order_details[[#This Row],[OrderID]],orders[OrderID],orders[month number])</f>
        <v>6</v>
      </c>
      <c r="N824">
        <f>_xlfn.XLOOKUP(order_details[[#This Row],[OrderID]],orders[OrderID],orders[year])</f>
        <v>1995</v>
      </c>
      <c r="P824" s="13" t="str">
        <f>_xlfn.XLOOKUP(order_details[[#This Row],[CustomerID]],orders[CustomerID],orders[ShipCity])</f>
        <v>Köln</v>
      </c>
      <c r="Q824" s="13" t="str">
        <f>_xlfn.XLOOKUP(order_details[[#This Row],[CustomerID]],orders[CustomerID],orders[ShipCountry])</f>
        <v>Germany</v>
      </c>
      <c r="R824" s="13">
        <f>order_details[[#This Row],[UnitPrice]]*order_details[[#This Row],[Quantity]]*(1-order_details[[#This Row],[Discount]])</f>
        <v>123.5</v>
      </c>
    </row>
    <row r="825" spans="1:18" x14ac:dyDescent="0.3">
      <c r="A825">
        <v>10555</v>
      </c>
      <c r="B825">
        <v>14</v>
      </c>
      <c r="C825">
        <v>23.25</v>
      </c>
      <c r="D825">
        <v>30</v>
      </c>
      <c r="E825">
        <v>0.2</v>
      </c>
      <c r="F825">
        <f>order_details[[#This Row],[UnitPrice]]*order_details[[#This Row],[Quantity]]*(1-order_details[[#This Row],[Discount]])</f>
        <v>558</v>
      </c>
      <c r="G825" t="str">
        <f>_xlfn.XLOOKUP(order_details[[#This Row],[OrderID]],orders[OrderID],orders[CustomerID])</f>
        <v>SAVEA</v>
      </c>
      <c r="H825" t="str">
        <f>_xlfn.XLOOKUP(order_details[[#This Row],[CustomerID]],orders[CustomerID],orders[ShipCountry])</f>
        <v>USA</v>
      </c>
      <c r="I825" t="str">
        <f>_xlfn.XLOOKUP(order_details[[#This Row],[CustomerID]],orders[CustomerID],orders[ShipCity])</f>
        <v>Boise</v>
      </c>
      <c r="J825">
        <f>_xlfn.XLOOKUP(order_details[[#This Row],[ProductID]],products[ProductID],products[CategoryID])</f>
        <v>7</v>
      </c>
      <c r="K825" t="str">
        <f>_xlfn.XLOOKUP(order_details[[#This Row],[CategoryID]],categories[CategoryID],categories[CategoryName])</f>
        <v>Produce</v>
      </c>
      <c r="L825" t="str">
        <f>_xlfn.XLOOKUP(order_details[[#This Row],[OrderID]],orders[OrderID],orders[month])</f>
        <v>Jul</v>
      </c>
      <c r="M825">
        <f>_xlfn.XLOOKUP(order_details[[#This Row],[OrderID]],orders[OrderID],orders[month number])</f>
        <v>7</v>
      </c>
      <c r="N825">
        <f>_xlfn.XLOOKUP(order_details[[#This Row],[OrderID]],orders[OrderID],orders[year])</f>
        <v>1995</v>
      </c>
      <c r="P825" s="14" t="str">
        <f>_xlfn.XLOOKUP(order_details[[#This Row],[CustomerID]],orders[CustomerID],orders[ShipCity])</f>
        <v>Boise</v>
      </c>
      <c r="Q825" s="14" t="str">
        <f>_xlfn.XLOOKUP(order_details[[#This Row],[CustomerID]],orders[CustomerID],orders[ShipCountry])</f>
        <v>USA</v>
      </c>
      <c r="R825" s="14">
        <f>order_details[[#This Row],[UnitPrice]]*order_details[[#This Row],[Quantity]]*(1-order_details[[#This Row],[Discount]])</f>
        <v>558</v>
      </c>
    </row>
    <row r="826" spans="1:18" x14ac:dyDescent="0.3">
      <c r="A826">
        <v>10555</v>
      </c>
      <c r="B826">
        <v>19</v>
      </c>
      <c r="C826">
        <v>9.1999999999999993</v>
      </c>
      <c r="D826">
        <v>35</v>
      </c>
      <c r="E826">
        <v>0.2</v>
      </c>
      <c r="F826">
        <f>order_details[[#This Row],[UnitPrice]]*order_details[[#This Row],[Quantity]]*(1-order_details[[#This Row],[Discount]])</f>
        <v>257.60000000000002</v>
      </c>
      <c r="G826" t="str">
        <f>_xlfn.XLOOKUP(order_details[[#This Row],[OrderID]],orders[OrderID],orders[CustomerID])</f>
        <v>SAVEA</v>
      </c>
      <c r="H826" t="str">
        <f>_xlfn.XLOOKUP(order_details[[#This Row],[CustomerID]],orders[CustomerID],orders[ShipCountry])</f>
        <v>USA</v>
      </c>
      <c r="I826" t="str">
        <f>_xlfn.XLOOKUP(order_details[[#This Row],[CustomerID]],orders[CustomerID],orders[ShipCity])</f>
        <v>Boise</v>
      </c>
      <c r="J826">
        <f>_xlfn.XLOOKUP(order_details[[#This Row],[ProductID]],products[ProductID],products[CategoryID])</f>
        <v>3</v>
      </c>
      <c r="K826" t="str">
        <f>_xlfn.XLOOKUP(order_details[[#This Row],[CategoryID]],categories[CategoryID],categories[CategoryName])</f>
        <v>Confections</v>
      </c>
      <c r="L826" t="str">
        <f>_xlfn.XLOOKUP(order_details[[#This Row],[OrderID]],orders[OrderID],orders[month])</f>
        <v>Jul</v>
      </c>
      <c r="M826">
        <f>_xlfn.XLOOKUP(order_details[[#This Row],[OrderID]],orders[OrderID],orders[month number])</f>
        <v>7</v>
      </c>
      <c r="N826">
        <f>_xlfn.XLOOKUP(order_details[[#This Row],[OrderID]],orders[OrderID],orders[year])</f>
        <v>1995</v>
      </c>
      <c r="P826" s="13" t="str">
        <f>_xlfn.XLOOKUP(order_details[[#This Row],[CustomerID]],orders[CustomerID],orders[ShipCity])</f>
        <v>Boise</v>
      </c>
      <c r="Q826" s="13" t="str">
        <f>_xlfn.XLOOKUP(order_details[[#This Row],[CustomerID]],orders[CustomerID],orders[ShipCountry])</f>
        <v>USA</v>
      </c>
      <c r="R826" s="13">
        <f>order_details[[#This Row],[UnitPrice]]*order_details[[#This Row],[Quantity]]*(1-order_details[[#This Row],[Discount]])</f>
        <v>257.60000000000002</v>
      </c>
    </row>
    <row r="827" spans="1:18" x14ac:dyDescent="0.3">
      <c r="A827">
        <v>10555</v>
      </c>
      <c r="B827">
        <v>24</v>
      </c>
      <c r="C827">
        <v>4.5</v>
      </c>
      <c r="D827">
        <v>18</v>
      </c>
      <c r="E827">
        <v>0.2</v>
      </c>
      <c r="F827">
        <f>order_details[[#This Row],[UnitPrice]]*order_details[[#This Row],[Quantity]]*(1-order_details[[#This Row],[Discount]])</f>
        <v>64.8</v>
      </c>
      <c r="G827" t="str">
        <f>_xlfn.XLOOKUP(order_details[[#This Row],[OrderID]],orders[OrderID],orders[CustomerID])</f>
        <v>SAVEA</v>
      </c>
      <c r="H827" t="str">
        <f>_xlfn.XLOOKUP(order_details[[#This Row],[CustomerID]],orders[CustomerID],orders[ShipCountry])</f>
        <v>USA</v>
      </c>
      <c r="I827" t="str">
        <f>_xlfn.XLOOKUP(order_details[[#This Row],[CustomerID]],orders[CustomerID],orders[ShipCity])</f>
        <v>Boise</v>
      </c>
      <c r="J827">
        <f>_xlfn.XLOOKUP(order_details[[#This Row],[ProductID]],products[ProductID],products[CategoryID])</f>
        <v>1</v>
      </c>
      <c r="K827" t="str">
        <f>_xlfn.XLOOKUP(order_details[[#This Row],[CategoryID]],categories[CategoryID],categories[CategoryName])</f>
        <v>Beverages</v>
      </c>
      <c r="L827" t="str">
        <f>_xlfn.XLOOKUP(order_details[[#This Row],[OrderID]],orders[OrderID],orders[month])</f>
        <v>Jul</v>
      </c>
      <c r="M827">
        <f>_xlfn.XLOOKUP(order_details[[#This Row],[OrderID]],orders[OrderID],orders[month number])</f>
        <v>7</v>
      </c>
      <c r="N827">
        <f>_xlfn.XLOOKUP(order_details[[#This Row],[OrderID]],orders[OrderID],orders[year])</f>
        <v>1995</v>
      </c>
      <c r="P827" s="14" t="str">
        <f>_xlfn.XLOOKUP(order_details[[#This Row],[CustomerID]],orders[CustomerID],orders[ShipCity])</f>
        <v>Boise</v>
      </c>
      <c r="Q827" s="14" t="str">
        <f>_xlfn.XLOOKUP(order_details[[#This Row],[CustomerID]],orders[CustomerID],orders[ShipCountry])</f>
        <v>USA</v>
      </c>
      <c r="R827" s="14">
        <f>order_details[[#This Row],[UnitPrice]]*order_details[[#This Row],[Quantity]]*(1-order_details[[#This Row],[Discount]])</f>
        <v>64.8</v>
      </c>
    </row>
    <row r="828" spans="1:18" x14ac:dyDescent="0.3">
      <c r="A828">
        <v>10555</v>
      </c>
      <c r="B828">
        <v>51</v>
      </c>
      <c r="C828">
        <v>53</v>
      </c>
      <c r="D828">
        <v>20</v>
      </c>
      <c r="E828">
        <v>0.2</v>
      </c>
      <c r="F828">
        <f>order_details[[#This Row],[UnitPrice]]*order_details[[#This Row],[Quantity]]*(1-order_details[[#This Row],[Discount]])</f>
        <v>848</v>
      </c>
      <c r="G828" t="str">
        <f>_xlfn.XLOOKUP(order_details[[#This Row],[OrderID]],orders[OrderID],orders[CustomerID])</f>
        <v>SAVEA</v>
      </c>
      <c r="H828" t="str">
        <f>_xlfn.XLOOKUP(order_details[[#This Row],[CustomerID]],orders[CustomerID],orders[ShipCountry])</f>
        <v>USA</v>
      </c>
      <c r="I828" t="str">
        <f>_xlfn.XLOOKUP(order_details[[#This Row],[CustomerID]],orders[CustomerID],orders[ShipCity])</f>
        <v>Boise</v>
      </c>
      <c r="J828">
        <f>_xlfn.XLOOKUP(order_details[[#This Row],[ProductID]],products[ProductID],products[CategoryID])</f>
        <v>7</v>
      </c>
      <c r="K828" t="str">
        <f>_xlfn.XLOOKUP(order_details[[#This Row],[CategoryID]],categories[CategoryID],categories[CategoryName])</f>
        <v>Produce</v>
      </c>
      <c r="L828" t="str">
        <f>_xlfn.XLOOKUP(order_details[[#This Row],[OrderID]],orders[OrderID],orders[month])</f>
        <v>Jul</v>
      </c>
      <c r="M828">
        <f>_xlfn.XLOOKUP(order_details[[#This Row],[OrderID]],orders[OrderID],orders[month number])</f>
        <v>7</v>
      </c>
      <c r="N828">
        <f>_xlfn.XLOOKUP(order_details[[#This Row],[OrderID]],orders[OrderID],orders[year])</f>
        <v>1995</v>
      </c>
      <c r="P828" s="13" t="str">
        <f>_xlfn.XLOOKUP(order_details[[#This Row],[CustomerID]],orders[CustomerID],orders[ShipCity])</f>
        <v>Boise</v>
      </c>
      <c r="Q828" s="13" t="str">
        <f>_xlfn.XLOOKUP(order_details[[#This Row],[CustomerID]],orders[CustomerID],orders[ShipCountry])</f>
        <v>USA</v>
      </c>
      <c r="R828" s="13">
        <f>order_details[[#This Row],[UnitPrice]]*order_details[[#This Row],[Quantity]]*(1-order_details[[#This Row],[Discount]])</f>
        <v>848</v>
      </c>
    </row>
    <row r="829" spans="1:18" x14ac:dyDescent="0.3">
      <c r="A829">
        <v>10555</v>
      </c>
      <c r="B829">
        <v>56</v>
      </c>
      <c r="C829">
        <v>38</v>
      </c>
      <c r="D829">
        <v>40</v>
      </c>
      <c r="E829">
        <v>0.2</v>
      </c>
      <c r="F829">
        <f>order_details[[#This Row],[UnitPrice]]*order_details[[#This Row],[Quantity]]*(1-order_details[[#This Row],[Discount]])</f>
        <v>1216</v>
      </c>
      <c r="G829" t="str">
        <f>_xlfn.XLOOKUP(order_details[[#This Row],[OrderID]],orders[OrderID],orders[CustomerID])</f>
        <v>SAVEA</v>
      </c>
      <c r="H829" t="str">
        <f>_xlfn.XLOOKUP(order_details[[#This Row],[CustomerID]],orders[CustomerID],orders[ShipCountry])</f>
        <v>USA</v>
      </c>
      <c r="I829" t="str">
        <f>_xlfn.XLOOKUP(order_details[[#This Row],[CustomerID]],orders[CustomerID],orders[ShipCity])</f>
        <v>Boise</v>
      </c>
      <c r="J829">
        <f>_xlfn.XLOOKUP(order_details[[#This Row],[ProductID]],products[ProductID],products[CategoryID])</f>
        <v>5</v>
      </c>
      <c r="K829" t="str">
        <f>_xlfn.XLOOKUP(order_details[[#This Row],[CategoryID]],categories[CategoryID],categories[CategoryName])</f>
        <v>Grains/Cereals</v>
      </c>
      <c r="L829" t="str">
        <f>_xlfn.XLOOKUP(order_details[[#This Row],[OrderID]],orders[OrderID],orders[month])</f>
        <v>Jul</v>
      </c>
      <c r="M829">
        <f>_xlfn.XLOOKUP(order_details[[#This Row],[OrderID]],orders[OrderID],orders[month number])</f>
        <v>7</v>
      </c>
      <c r="N829">
        <f>_xlfn.XLOOKUP(order_details[[#This Row],[OrderID]],orders[OrderID],orders[year])</f>
        <v>1995</v>
      </c>
      <c r="P829" s="14" t="str">
        <f>_xlfn.XLOOKUP(order_details[[#This Row],[CustomerID]],orders[CustomerID],orders[ShipCity])</f>
        <v>Boise</v>
      </c>
      <c r="Q829" s="14" t="str">
        <f>_xlfn.XLOOKUP(order_details[[#This Row],[CustomerID]],orders[CustomerID],orders[ShipCountry])</f>
        <v>USA</v>
      </c>
      <c r="R829" s="14">
        <f>order_details[[#This Row],[UnitPrice]]*order_details[[#This Row],[Quantity]]*(1-order_details[[#This Row],[Discount]])</f>
        <v>1216</v>
      </c>
    </row>
    <row r="830" spans="1:18" x14ac:dyDescent="0.3">
      <c r="A830">
        <v>10556</v>
      </c>
      <c r="B830">
        <v>72</v>
      </c>
      <c r="C830">
        <v>34.799999999999997</v>
      </c>
      <c r="D830">
        <v>24</v>
      </c>
      <c r="E830">
        <v>0</v>
      </c>
      <c r="F830">
        <f>order_details[[#This Row],[UnitPrice]]*order_details[[#This Row],[Quantity]]*(1-order_details[[#This Row],[Discount]])</f>
        <v>835.19999999999993</v>
      </c>
      <c r="G830" t="str">
        <f>_xlfn.XLOOKUP(order_details[[#This Row],[OrderID]],orders[OrderID],orders[CustomerID])</f>
        <v>SIMOB</v>
      </c>
      <c r="H830" t="str">
        <f>_xlfn.XLOOKUP(order_details[[#This Row],[CustomerID]],orders[CustomerID],orders[ShipCountry])</f>
        <v>Denmark</v>
      </c>
      <c r="I830" t="str">
        <f>_xlfn.XLOOKUP(order_details[[#This Row],[CustomerID]],orders[CustomerID],orders[ShipCity])</f>
        <v>København</v>
      </c>
      <c r="J830">
        <f>_xlfn.XLOOKUP(order_details[[#This Row],[ProductID]],products[ProductID],products[CategoryID])</f>
        <v>4</v>
      </c>
      <c r="K830" t="str">
        <f>_xlfn.XLOOKUP(order_details[[#This Row],[CategoryID]],categories[CategoryID],categories[CategoryName])</f>
        <v>Dairy Products</v>
      </c>
      <c r="L830" t="str">
        <f>_xlfn.XLOOKUP(order_details[[#This Row],[OrderID]],orders[OrderID],orders[month])</f>
        <v>Jul</v>
      </c>
      <c r="M830">
        <f>_xlfn.XLOOKUP(order_details[[#This Row],[OrderID]],orders[OrderID],orders[month number])</f>
        <v>7</v>
      </c>
      <c r="N830">
        <f>_xlfn.XLOOKUP(order_details[[#This Row],[OrderID]],orders[OrderID],orders[year])</f>
        <v>1995</v>
      </c>
      <c r="P830" s="13" t="str">
        <f>_xlfn.XLOOKUP(order_details[[#This Row],[CustomerID]],orders[CustomerID],orders[ShipCity])</f>
        <v>København</v>
      </c>
      <c r="Q830" s="13" t="str">
        <f>_xlfn.XLOOKUP(order_details[[#This Row],[CustomerID]],orders[CustomerID],orders[ShipCountry])</f>
        <v>Denmark</v>
      </c>
      <c r="R830" s="13">
        <f>order_details[[#This Row],[UnitPrice]]*order_details[[#This Row],[Quantity]]*(1-order_details[[#This Row],[Discount]])</f>
        <v>835.19999999999993</v>
      </c>
    </row>
    <row r="831" spans="1:18" x14ac:dyDescent="0.3">
      <c r="A831">
        <v>10557</v>
      </c>
      <c r="B831">
        <v>64</v>
      </c>
      <c r="C831">
        <v>33.25</v>
      </c>
      <c r="D831">
        <v>30</v>
      </c>
      <c r="E831">
        <v>0</v>
      </c>
      <c r="F831">
        <f>order_details[[#This Row],[UnitPrice]]*order_details[[#This Row],[Quantity]]*(1-order_details[[#This Row],[Discount]])</f>
        <v>997.5</v>
      </c>
      <c r="G831" t="str">
        <f>_xlfn.XLOOKUP(order_details[[#This Row],[OrderID]],orders[OrderID],orders[CustomerID])</f>
        <v>LEHMS</v>
      </c>
      <c r="H831" t="str">
        <f>_xlfn.XLOOKUP(order_details[[#This Row],[CustomerID]],orders[CustomerID],orders[ShipCountry])</f>
        <v>Germany</v>
      </c>
      <c r="I831" t="str">
        <f>_xlfn.XLOOKUP(order_details[[#This Row],[CustomerID]],orders[CustomerID],orders[ShipCity])</f>
        <v xml:space="preserve">Frankfurt a.M. </v>
      </c>
      <c r="J831">
        <f>_xlfn.XLOOKUP(order_details[[#This Row],[ProductID]],products[ProductID],products[CategoryID])</f>
        <v>5</v>
      </c>
      <c r="K831" t="str">
        <f>_xlfn.XLOOKUP(order_details[[#This Row],[CategoryID]],categories[CategoryID],categories[CategoryName])</f>
        <v>Grains/Cereals</v>
      </c>
      <c r="L831" t="str">
        <f>_xlfn.XLOOKUP(order_details[[#This Row],[OrderID]],orders[OrderID],orders[month])</f>
        <v>Jul</v>
      </c>
      <c r="M831">
        <f>_xlfn.XLOOKUP(order_details[[#This Row],[OrderID]],orders[OrderID],orders[month number])</f>
        <v>7</v>
      </c>
      <c r="N831">
        <f>_xlfn.XLOOKUP(order_details[[#This Row],[OrderID]],orders[OrderID],orders[year])</f>
        <v>1995</v>
      </c>
      <c r="P831" s="14" t="str">
        <f>_xlfn.XLOOKUP(order_details[[#This Row],[CustomerID]],orders[CustomerID],orders[ShipCity])</f>
        <v xml:space="preserve">Frankfurt a.M. </v>
      </c>
      <c r="Q831" s="14" t="str">
        <f>_xlfn.XLOOKUP(order_details[[#This Row],[CustomerID]],orders[CustomerID],orders[ShipCountry])</f>
        <v>Germany</v>
      </c>
      <c r="R831" s="14">
        <f>order_details[[#This Row],[UnitPrice]]*order_details[[#This Row],[Quantity]]*(1-order_details[[#This Row],[Discount]])</f>
        <v>997.5</v>
      </c>
    </row>
    <row r="832" spans="1:18" x14ac:dyDescent="0.3">
      <c r="A832">
        <v>10557</v>
      </c>
      <c r="B832">
        <v>75</v>
      </c>
      <c r="C832">
        <v>7.75</v>
      </c>
      <c r="D832">
        <v>20</v>
      </c>
      <c r="E832">
        <v>0</v>
      </c>
      <c r="F832">
        <f>order_details[[#This Row],[UnitPrice]]*order_details[[#This Row],[Quantity]]*(1-order_details[[#This Row],[Discount]])</f>
        <v>155</v>
      </c>
      <c r="G832" t="str">
        <f>_xlfn.XLOOKUP(order_details[[#This Row],[OrderID]],orders[OrderID],orders[CustomerID])</f>
        <v>LEHMS</v>
      </c>
      <c r="H832" t="str">
        <f>_xlfn.XLOOKUP(order_details[[#This Row],[CustomerID]],orders[CustomerID],orders[ShipCountry])</f>
        <v>Germany</v>
      </c>
      <c r="I832" t="str">
        <f>_xlfn.XLOOKUP(order_details[[#This Row],[CustomerID]],orders[CustomerID],orders[ShipCity])</f>
        <v xml:space="preserve">Frankfurt a.M. </v>
      </c>
      <c r="J832">
        <f>_xlfn.XLOOKUP(order_details[[#This Row],[ProductID]],products[ProductID],products[CategoryID])</f>
        <v>1</v>
      </c>
      <c r="K832" t="str">
        <f>_xlfn.XLOOKUP(order_details[[#This Row],[CategoryID]],categories[CategoryID],categories[CategoryName])</f>
        <v>Beverages</v>
      </c>
      <c r="L832" t="str">
        <f>_xlfn.XLOOKUP(order_details[[#This Row],[OrderID]],orders[OrderID],orders[month])</f>
        <v>Jul</v>
      </c>
      <c r="M832">
        <f>_xlfn.XLOOKUP(order_details[[#This Row],[OrderID]],orders[OrderID],orders[month number])</f>
        <v>7</v>
      </c>
      <c r="N832">
        <f>_xlfn.XLOOKUP(order_details[[#This Row],[OrderID]],orders[OrderID],orders[year])</f>
        <v>1995</v>
      </c>
      <c r="P832" s="13" t="str">
        <f>_xlfn.XLOOKUP(order_details[[#This Row],[CustomerID]],orders[CustomerID],orders[ShipCity])</f>
        <v xml:space="preserve">Frankfurt a.M. </v>
      </c>
      <c r="Q832" s="13" t="str">
        <f>_xlfn.XLOOKUP(order_details[[#This Row],[CustomerID]],orders[CustomerID],orders[ShipCountry])</f>
        <v>Germany</v>
      </c>
      <c r="R832" s="13">
        <f>order_details[[#This Row],[UnitPrice]]*order_details[[#This Row],[Quantity]]*(1-order_details[[#This Row],[Discount]])</f>
        <v>155</v>
      </c>
    </row>
    <row r="833" spans="1:18" x14ac:dyDescent="0.3">
      <c r="A833">
        <v>10558</v>
      </c>
      <c r="B833">
        <v>47</v>
      </c>
      <c r="C833">
        <v>9.5</v>
      </c>
      <c r="D833">
        <v>25</v>
      </c>
      <c r="E833">
        <v>0</v>
      </c>
      <c r="F833">
        <f>order_details[[#This Row],[UnitPrice]]*order_details[[#This Row],[Quantity]]*(1-order_details[[#This Row],[Discount]])</f>
        <v>237.5</v>
      </c>
      <c r="G833" t="str">
        <f>_xlfn.XLOOKUP(order_details[[#This Row],[OrderID]],orders[OrderID],orders[CustomerID])</f>
        <v>AROUT</v>
      </c>
      <c r="H833" t="str">
        <f>_xlfn.XLOOKUP(order_details[[#This Row],[CustomerID]],orders[CustomerID],orders[ShipCountry])</f>
        <v>UK</v>
      </c>
      <c r="I833" t="str">
        <f>_xlfn.XLOOKUP(order_details[[#This Row],[CustomerID]],orders[CustomerID],orders[ShipCity])</f>
        <v>Colchester</v>
      </c>
      <c r="J833">
        <f>_xlfn.XLOOKUP(order_details[[#This Row],[ProductID]],products[ProductID],products[CategoryID])</f>
        <v>3</v>
      </c>
      <c r="K833" t="str">
        <f>_xlfn.XLOOKUP(order_details[[#This Row],[CategoryID]],categories[CategoryID],categories[CategoryName])</f>
        <v>Confections</v>
      </c>
      <c r="L833" t="str">
        <f>_xlfn.XLOOKUP(order_details[[#This Row],[OrderID]],orders[OrderID],orders[month])</f>
        <v>Jul</v>
      </c>
      <c r="M833">
        <f>_xlfn.XLOOKUP(order_details[[#This Row],[OrderID]],orders[OrderID],orders[month number])</f>
        <v>7</v>
      </c>
      <c r="N833">
        <f>_xlfn.XLOOKUP(order_details[[#This Row],[OrderID]],orders[OrderID],orders[year])</f>
        <v>1995</v>
      </c>
      <c r="P833" s="14" t="str">
        <f>_xlfn.XLOOKUP(order_details[[#This Row],[CustomerID]],orders[CustomerID],orders[ShipCity])</f>
        <v>Colchester</v>
      </c>
      <c r="Q833" s="14" t="str">
        <f>_xlfn.XLOOKUP(order_details[[#This Row],[CustomerID]],orders[CustomerID],orders[ShipCountry])</f>
        <v>UK</v>
      </c>
      <c r="R833" s="14">
        <f>order_details[[#This Row],[UnitPrice]]*order_details[[#This Row],[Quantity]]*(1-order_details[[#This Row],[Discount]])</f>
        <v>237.5</v>
      </c>
    </row>
    <row r="834" spans="1:18" x14ac:dyDescent="0.3">
      <c r="A834">
        <v>10558</v>
      </c>
      <c r="B834">
        <v>51</v>
      </c>
      <c r="C834">
        <v>53</v>
      </c>
      <c r="D834">
        <v>20</v>
      </c>
      <c r="E834">
        <v>0</v>
      </c>
      <c r="F834">
        <f>order_details[[#This Row],[UnitPrice]]*order_details[[#This Row],[Quantity]]*(1-order_details[[#This Row],[Discount]])</f>
        <v>1060</v>
      </c>
      <c r="G834" t="str">
        <f>_xlfn.XLOOKUP(order_details[[#This Row],[OrderID]],orders[OrderID],orders[CustomerID])</f>
        <v>AROUT</v>
      </c>
      <c r="H834" t="str">
        <f>_xlfn.XLOOKUP(order_details[[#This Row],[CustomerID]],orders[CustomerID],orders[ShipCountry])</f>
        <v>UK</v>
      </c>
      <c r="I834" t="str">
        <f>_xlfn.XLOOKUP(order_details[[#This Row],[CustomerID]],orders[CustomerID],orders[ShipCity])</f>
        <v>Colchester</v>
      </c>
      <c r="J834">
        <f>_xlfn.XLOOKUP(order_details[[#This Row],[ProductID]],products[ProductID],products[CategoryID])</f>
        <v>7</v>
      </c>
      <c r="K834" t="str">
        <f>_xlfn.XLOOKUP(order_details[[#This Row],[CategoryID]],categories[CategoryID],categories[CategoryName])</f>
        <v>Produce</v>
      </c>
      <c r="L834" t="str">
        <f>_xlfn.XLOOKUP(order_details[[#This Row],[OrderID]],orders[OrderID],orders[month])</f>
        <v>Jul</v>
      </c>
      <c r="M834">
        <f>_xlfn.XLOOKUP(order_details[[#This Row],[OrderID]],orders[OrderID],orders[month number])</f>
        <v>7</v>
      </c>
      <c r="N834">
        <f>_xlfn.XLOOKUP(order_details[[#This Row],[OrderID]],orders[OrderID],orders[year])</f>
        <v>1995</v>
      </c>
      <c r="P834" s="13" t="str">
        <f>_xlfn.XLOOKUP(order_details[[#This Row],[CustomerID]],orders[CustomerID],orders[ShipCity])</f>
        <v>Colchester</v>
      </c>
      <c r="Q834" s="13" t="str">
        <f>_xlfn.XLOOKUP(order_details[[#This Row],[CustomerID]],orders[CustomerID],orders[ShipCountry])</f>
        <v>UK</v>
      </c>
      <c r="R834" s="13">
        <f>order_details[[#This Row],[UnitPrice]]*order_details[[#This Row],[Quantity]]*(1-order_details[[#This Row],[Discount]])</f>
        <v>1060</v>
      </c>
    </row>
    <row r="835" spans="1:18" x14ac:dyDescent="0.3">
      <c r="A835">
        <v>10558</v>
      </c>
      <c r="B835">
        <v>52</v>
      </c>
      <c r="C835">
        <v>7</v>
      </c>
      <c r="D835">
        <v>30</v>
      </c>
      <c r="E835">
        <v>0</v>
      </c>
      <c r="F835">
        <f>order_details[[#This Row],[UnitPrice]]*order_details[[#This Row],[Quantity]]*(1-order_details[[#This Row],[Discount]])</f>
        <v>210</v>
      </c>
      <c r="G835" t="str">
        <f>_xlfn.XLOOKUP(order_details[[#This Row],[OrderID]],orders[OrderID],orders[CustomerID])</f>
        <v>AROUT</v>
      </c>
      <c r="H835" t="str">
        <f>_xlfn.XLOOKUP(order_details[[#This Row],[CustomerID]],orders[CustomerID],orders[ShipCountry])</f>
        <v>UK</v>
      </c>
      <c r="I835" t="str">
        <f>_xlfn.XLOOKUP(order_details[[#This Row],[CustomerID]],orders[CustomerID],orders[ShipCity])</f>
        <v>Colchester</v>
      </c>
      <c r="J835">
        <f>_xlfn.XLOOKUP(order_details[[#This Row],[ProductID]],products[ProductID],products[CategoryID])</f>
        <v>5</v>
      </c>
      <c r="K835" t="str">
        <f>_xlfn.XLOOKUP(order_details[[#This Row],[CategoryID]],categories[CategoryID],categories[CategoryName])</f>
        <v>Grains/Cereals</v>
      </c>
      <c r="L835" t="str">
        <f>_xlfn.XLOOKUP(order_details[[#This Row],[OrderID]],orders[OrderID],orders[month])</f>
        <v>Jul</v>
      </c>
      <c r="M835">
        <f>_xlfn.XLOOKUP(order_details[[#This Row],[OrderID]],orders[OrderID],orders[month number])</f>
        <v>7</v>
      </c>
      <c r="N835">
        <f>_xlfn.XLOOKUP(order_details[[#This Row],[OrderID]],orders[OrderID],orders[year])</f>
        <v>1995</v>
      </c>
      <c r="P835" s="14" t="str">
        <f>_xlfn.XLOOKUP(order_details[[#This Row],[CustomerID]],orders[CustomerID],orders[ShipCity])</f>
        <v>Colchester</v>
      </c>
      <c r="Q835" s="14" t="str">
        <f>_xlfn.XLOOKUP(order_details[[#This Row],[CustomerID]],orders[CustomerID],orders[ShipCountry])</f>
        <v>UK</v>
      </c>
      <c r="R835" s="14">
        <f>order_details[[#This Row],[UnitPrice]]*order_details[[#This Row],[Quantity]]*(1-order_details[[#This Row],[Discount]])</f>
        <v>210</v>
      </c>
    </row>
    <row r="836" spans="1:18" x14ac:dyDescent="0.3">
      <c r="A836">
        <v>10558</v>
      </c>
      <c r="B836">
        <v>53</v>
      </c>
      <c r="C836">
        <v>32.799999999999997</v>
      </c>
      <c r="D836">
        <v>18</v>
      </c>
      <c r="E836">
        <v>0</v>
      </c>
      <c r="F836">
        <f>order_details[[#This Row],[UnitPrice]]*order_details[[#This Row],[Quantity]]*(1-order_details[[#This Row],[Discount]])</f>
        <v>590.4</v>
      </c>
      <c r="G836" t="str">
        <f>_xlfn.XLOOKUP(order_details[[#This Row],[OrderID]],orders[OrderID],orders[CustomerID])</f>
        <v>AROUT</v>
      </c>
      <c r="H836" t="str">
        <f>_xlfn.XLOOKUP(order_details[[#This Row],[CustomerID]],orders[CustomerID],orders[ShipCountry])</f>
        <v>UK</v>
      </c>
      <c r="I836" t="str">
        <f>_xlfn.XLOOKUP(order_details[[#This Row],[CustomerID]],orders[CustomerID],orders[ShipCity])</f>
        <v>Colchester</v>
      </c>
      <c r="J836">
        <f>_xlfn.XLOOKUP(order_details[[#This Row],[ProductID]],products[ProductID],products[CategoryID])</f>
        <v>6</v>
      </c>
      <c r="K836" t="str">
        <f>_xlfn.XLOOKUP(order_details[[#This Row],[CategoryID]],categories[CategoryID],categories[CategoryName])</f>
        <v>Meat/Poultry</v>
      </c>
      <c r="L836" t="str">
        <f>_xlfn.XLOOKUP(order_details[[#This Row],[OrderID]],orders[OrderID],orders[month])</f>
        <v>Jul</v>
      </c>
      <c r="M836">
        <f>_xlfn.XLOOKUP(order_details[[#This Row],[OrderID]],orders[OrderID],orders[month number])</f>
        <v>7</v>
      </c>
      <c r="N836">
        <f>_xlfn.XLOOKUP(order_details[[#This Row],[OrderID]],orders[OrderID],orders[year])</f>
        <v>1995</v>
      </c>
      <c r="P836" s="13" t="str">
        <f>_xlfn.XLOOKUP(order_details[[#This Row],[CustomerID]],orders[CustomerID],orders[ShipCity])</f>
        <v>Colchester</v>
      </c>
      <c r="Q836" s="13" t="str">
        <f>_xlfn.XLOOKUP(order_details[[#This Row],[CustomerID]],orders[CustomerID],orders[ShipCountry])</f>
        <v>UK</v>
      </c>
      <c r="R836" s="13">
        <f>order_details[[#This Row],[UnitPrice]]*order_details[[#This Row],[Quantity]]*(1-order_details[[#This Row],[Discount]])</f>
        <v>590.4</v>
      </c>
    </row>
    <row r="837" spans="1:18" x14ac:dyDescent="0.3">
      <c r="A837">
        <v>10558</v>
      </c>
      <c r="B837">
        <v>73</v>
      </c>
      <c r="C837">
        <v>15</v>
      </c>
      <c r="D837">
        <v>3</v>
      </c>
      <c r="E837">
        <v>0</v>
      </c>
      <c r="F837">
        <f>order_details[[#This Row],[UnitPrice]]*order_details[[#This Row],[Quantity]]*(1-order_details[[#This Row],[Discount]])</f>
        <v>45</v>
      </c>
      <c r="G837" t="str">
        <f>_xlfn.XLOOKUP(order_details[[#This Row],[OrderID]],orders[OrderID],orders[CustomerID])</f>
        <v>AROUT</v>
      </c>
      <c r="H837" t="str">
        <f>_xlfn.XLOOKUP(order_details[[#This Row],[CustomerID]],orders[CustomerID],orders[ShipCountry])</f>
        <v>UK</v>
      </c>
      <c r="I837" t="str">
        <f>_xlfn.XLOOKUP(order_details[[#This Row],[CustomerID]],orders[CustomerID],orders[ShipCity])</f>
        <v>Colchester</v>
      </c>
      <c r="J837">
        <f>_xlfn.XLOOKUP(order_details[[#This Row],[ProductID]],products[ProductID],products[CategoryID])</f>
        <v>8</v>
      </c>
      <c r="K837" t="str">
        <f>_xlfn.XLOOKUP(order_details[[#This Row],[CategoryID]],categories[CategoryID],categories[CategoryName])</f>
        <v>Seafood</v>
      </c>
      <c r="L837" t="str">
        <f>_xlfn.XLOOKUP(order_details[[#This Row],[OrderID]],orders[OrderID],orders[month])</f>
        <v>Jul</v>
      </c>
      <c r="M837">
        <f>_xlfn.XLOOKUP(order_details[[#This Row],[OrderID]],orders[OrderID],orders[month number])</f>
        <v>7</v>
      </c>
      <c r="N837">
        <f>_xlfn.XLOOKUP(order_details[[#This Row],[OrderID]],orders[OrderID],orders[year])</f>
        <v>1995</v>
      </c>
      <c r="P837" s="14" t="str">
        <f>_xlfn.XLOOKUP(order_details[[#This Row],[CustomerID]],orders[CustomerID],orders[ShipCity])</f>
        <v>Colchester</v>
      </c>
      <c r="Q837" s="14" t="str">
        <f>_xlfn.XLOOKUP(order_details[[#This Row],[CustomerID]],orders[CustomerID],orders[ShipCountry])</f>
        <v>UK</v>
      </c>
      <c r="R837" s="14">
        <f>order_details[[#This Row],[UnitPrice]]*order_details[[#This Row],[Quantity]]*(1-order_details[[#This Row],[Discount]])</f>
        <v>45</v>
      </c>
    </row>
    <row r="838" spans="1:18" x14ac:dyDescent="0.3">
      <c r="A838">
        <v>10559</v>
      </c>
      <c r="B838">
        <v>41</v>
      </c>
      <c r="C838">
        <v>9.65</v>
      </c>
      <c r="D838">
        <v>12</v>
      </c>
      <c r="E838">
        <v>0.05</v>
      </c>
      <c r="F838">
        <f>order_details[[#This Row],[UnitPrice]]*order_details[[#This Row],[Quantity]]*(1-order_details[[#This Row],[Discount]])</f>
        <v>110.01</v>
      </c>
      <c r="G838" t="str">
        <f>_xlfn.XLOOKUP(order_details[[#This Row],[OrderID]],orders[OrderID],orders[CustomerID])</f>
        <v>BLONP</v>
      </c>
      <c r="H838" t="str">
        <f>_xlfn.XLOOKUP(order_details[[#This Row],[CustomerID]],orders[CustomerID],orders[ShipCountry])</f>
        <v>France</v>
      </c>
      <c r="I838" t="str">
        <f>_xlfn.XLOOKUP(order_details[[#This Row],[CustomerID]],orders[CustomerID],orders[ShipCity])</f>
        <v>Strasbourg</v>
      </c>
      <c r="J838">
        <f>_xlfn.XLOOKUP(order_details[[#This Row],[ProductID]],products[ProductID],products[CategoryID])</f>
        <v>8</v>
      </c>
      <c r="K838" t="str">
        <f>_xlfn.XLOOKUP(order_details[[#This Row],[CategoryID]],categories[CategoryID],categories[CategoryName])</f>
        <v>Seafood</v>
      </c>
      <c r="L838" t="str">
        <f>_xlfn.XLOOKUP(order_details[[#This Row],[OrderID]],orders[OrderID],orders[month])</f>
        <v>Jul</v>
      </c>
      <c r="M838">
        <f>_xlfn.XLOOKUP(order_details[[#This Row],[OrderID]],orders[OrderID],orders[month number])</f>
        <v>7</v>
      </c>
      <c r="N838">
        <f>_xlfn.XLOOKUP(order_details[[#This Row],[OrderID]],orders[OrderID],orders[year])</f>
        <v>1995</v>
      </c>
      <c r="P838" s="13" t="str">
        <f>_xlfn.XLOOKUP(order_details[[#This Row],[CustomerID]],orders[CustomerID],orders[ShipCity])</f>
        <v>Strasbourg</v>
      </c>
      <c r="Q838" s="13" t="str">
        <f>_xlfn.XLOOKUP(order_details[[#This Row],[CustomerID]],orders[CustomerID],orders[ShipCountry])</f>
        <v>France</v>
      </c>
      <c r="R838" s="13">
        <f>order_details[[#This Row],[UnitPrice]]*order_details[[#This Row],[Quantity]]*(1-order_details[[#This Row],[Discount]])</f>
        <v>110.01</v>
      </c>
    </row>
    <row r="839" spans="1:18" x14ac:dyDescent="0.3">
      <c r="A839">
        <v>10559</v>
      </c>
      <c r="B839">
        <v>55</v>
      </c>
      <c r="C839">
        <v>24</v>
      </c>
      <c r="D839">
        <v>18</v>
      </c>
      <c r="E839">
        <v>0.05</v>
      </c>
      <c r="F839">
        <f>order_details[[#This Row],[UnitPrice]]*order_details[[#This Row],[Quantity]]*(1-order_details[[#This Row],[Discount]])</f>
        <v>410.4</v>
      </c>
      <c r="G839" t="str">
        <f>_xlfn.XLOOKUP(order_details[[#This Row],[OrderID]],orders[OrderID],orders[CustomerID])</f>
        <v>BLONP</v>
      </c>
      <c r="H839" t="str">
        <f>_xlfn.XLOOKUP(order_details[[#This Row],[CustomerID]],orders[CustomerID],orders[ShipCountry])</f>
        <v>France</v>
      </c>
      <c r="I839" t="str">
        <f>_xlfn.XLOOKUP(order_details[[#This Row],[CustomerID]],orders[CustomerID],orders[ShipCity])</f>
        <v>Strasbourg</v>
      </c>
      <c r="J839">
        <f>_xlfn.XLOOKUP(order_details[[#This Row],[ProductID]],products[ProductID],products[CategoryID])</f>
        <v>6</v>
      </c>
      <c r="K839" t="str">
        <f>_xlfn.XLOOKUP(order_details[[#This Row],[CategoryID]],categories[CategoryID],categories[CategoryName])</f>
        <v>Meat/Poultry</v>
      </c>
      <c r="L839" t="str">
        <f>_xlfn.XLOOKUP(order_details[[#This Row],[OrderID]],orders[OrderID],orders[month])</f>
        <v>Jul</v>
      </c>
      <c r="M839">
        <f>_xlfn.XLOOKUP(order_details[[#This Row],[OrderID]],orders[OrderID],orders[month number])</f>
        <v>7</v>
      </c>
      <c r="N839">
        <f>_xlfn.XLOOKUP(order_details[[#This Row],[OrderID]],orders[OrderID],orders[year])</f>
        <v>1995</v>
      </c>
      <c r="P839" s="14" t="str">
        <f>_xlfn.XLOOKUP(order_details[[#This Row],[CustomerID]],orders[CustomerID],orders[ShipCity])</f>
        <v>Strasbourg</v>
      </c>
      <c r="Q839" s="14" t="str">
        <f>_xlfn.XLOOKUP(order_details[[#This Row],[CustomerID]],orders[CustomerID],orders[ShipCountry])</f>
        <v>France</v>
      </c>
      <c r="R839" s="14">
        <f>order_details[[#This Row],[UnitPrice]]*order_details[[#This Row],[Quantity]]*(1-order_details[[#This Row],[Discount]])</f>
        <v>410.4</v>
      </c>
    </row>
    <row r="840" spans="1:18" x14ac:dyDescent="0.3">
      <c r="A840">
        <v>10560</v>
      </c>
      <c r="B840">
        <v>30</v>
      </c>
      <c r="C840">
        <v>25.89</v>
      </c>
      <c r="D840">
        <v>20</v>
      </c>
      <c r="E840">
        <v>0</v>
      </c>
      <c r="F840">
        <f>order_details[[#This Row],[UnitPrice]]*order_details[[#This Row],[Quantity]]*(1-order_details[[#This Row],[Discount]])</f>
        <v>517.79999999999995</v>
      </c>
      <c r="G840" t="str">
        <f>_xlfn.XLOOKUP(order_details[[#This Row],[OrderID]],orders[OrderID],orders[CustomerID])</f>
        <v>FRANK</v>
      </c>
      <c r="H840" t="str">
        <f>_xlfn.XLOOKUP(order_details[[#This Row],[CustomerID]],orders[CustomerID],orders[ShipCountry])</f>
        <v>Germany</v>
      </c>
      <c r="I840" t="str">
        <f>_xlfn.XLOOKUP(order_details[[#This Row],[CustomerID]],orders[CustomerID],orders[ShipCity])</f>
        <v>München</v>
      </c>
      <c r="J840">
        <f>_xlfn.XLOOKUP(order_details[[#This Row],[ProductID]],products[ProductID],products[CategoryID])</f>
        <v>8</v>
      </c>
      <c r="K840" t="str">
        <f>_xlfn.XLOOKUP(order_details[[#This Row],[CategoryID]],categories[CategoryID],categories[CategoryName])</f>
        <v>Seafood</v>
      </c>
      <c r="L840" t="str">
        <f>_xlfn.XLOOKUP(order_details[[#This Row],[OrderID]],orders[OrderID],orders[month])</f>
        <v>Jul</v>
      </c>
      <c r="M840">
        <f>_xlfn.XLOOKUP(order_details[[#This Row],[OrderID]],orders[OrderID],orders[month number])</f>
        <v>7</v>
      </c>
      <c r="N840">
        <f>_xlfn.XLOOKUP(order_details[[#This Row],[OrderID]],orders[OrderID],orders[year])</f>
        <v>1995</v>
      </c>
      <c r="P840" s="13" t="str">
        <f>_xlfn.XLOOKUP(order_details[[#This Row],[CustomerID]],orders[CustomerID],orders[ShipCity])</f>
        <v>München</v>
      </c>
      <c r="Q840" s="13" t="str">
        <f>_xlfn.XLOOKUP(order_details[[#This Row],[CustomerID]],orders[CustomerID],orders[ShipCountry])</f>
        <v>Germany</v>
      </c>
      <c r="R840" s="13">
        <f>order_details[[#This Row],[UnitPrice]]*order_details[[#This Row],[Quantity]]*(1-order_details[[#This Row],[Discount]])</f>
        <v>517.79999999999995</v>
      </c>
    </row>
    <row r="841" spans="1:18" x14ac:dyDescent="0.3">
      <c r="A841">
        <v>10560</v>
      </c>
      <c r="B841">
        <v>62</v>
      </c>
      <c r="C841">
        <v>49.3</v>
      </c>
      <c r="D841">
        <v>15</v>
      </c>
      <c r="E841">
        <v>0.25</v>
      </c>
      <c r="F841">
        <f>order_details[[#This Row],[UnitPrice]]*order_details[[#This Row],[Quantity]]*(1-order_details[[#This Row],[Discount]])</f>
        <v>554.625</v>
      </c>
      <c r="G841" t="str">
        <f>_xlfn.XLOOKUP(order_details[[#This Row],[OrderID]],orders[OrderID],orders[CustomerID])</f>
        <v>FRANK</v>
      </c>
      <c r="H841" t="str">
        <f>_xlfn.XLOOKUP(order_details[[#This Row],[CustomerID]],orders[CustomerID],orders[ShipCountry])</f>
        <v>Germany</v>
      </c>
      <c r="I841" t="str">
        <f>_xlfn.XLOOKUP(order_details[[#This Row],[CustomerID]],orders[CustomerID],orders[ShipCity])</f>
        <v>München</v>
      </c>
      <c r="J841">
        <f>_xlfn.XLOOKUP(order_details[[#This Row],[ProductID]],products[ProductID],products[CategoryID])</f>
        <v>3</v>
      </c>
      <c r="K841" t="str">
        <f>_xlfn.XLOOKUP(order_details[[#This Row],[CategoryID]],categories[CategoryID],categories[CategoryName])</f>
        <v>Confections</v>
      </c>
      <c r="L841" t="str">
        <f>_xlfn.XLOOKUP(order_details[[#This Row],[OrderID]],orders[OrderID],orders[month])</f>
        <v>Jul</v>
      </c>
      <c r="M841">
        <f>_xlfn.XLOOKUP(order_details[[#This Row],[OrderID]],orders[OrderID],orders[month number])</f>
        <v>7</v>
      </c>
      <c r="N841">
        <f>_xlfn.XLOOKUP(order_details[[#This Row],[OrderID]],orders[OrderID],orders[year])</f>
        <v>1995</v>
      </c>
      <c r="P841" s="14" t="str">
        <f>_xlfn.XLOOKUP(order_details[[#This Row],[CustomerID]],orders[CustomerID],orders[ShipCity])</f>
        <v>München</v>
      </c>
      <c r="Q841" s="14" t="str">
        <f>_xlfn.XLOOKUP(order_details[[#This Row],[CustomerID]],orders[CustomerID],orders[ShipCountry])</f>
        <v>Germany</v>
      </c>
      <c r="R841" s="14">
        <f>order_details[[#This Row],[UnitPrice]]*order_details[[#This Row],[Quantity]]*(1-order_details[[#This Row],[Discount]])</f>
        <v>554.625</v>
      </c>
    </row>
    <row r="842" spans="1:18" x14ac:dyDescent="0.3">
      <c r="A842">
        <v>10561</v>
      </c>
      <c r="B842">
        <v>44</v>
      </c>
      <c r="C842">
        <v>19.45</v>
      </c>
      <c r="D842">
        <v>10</v>
      </c>
      <c r="E842">
        <v>0</v>
      </c>
      <c r="F842">
        <f>order_details[[#This Row],[UnitPrice]]*order_details[[#This Row],[Quantity]]*(1-order_details[[#This Row],[Discount]])</f>
        <v>194.5</v>
      </c>
      <c r="G842" t="str">
        <f>_xlfn.XLOOKUP(order_details[[#This Row],[OrderID]],orders[OrderID],orders[CustomerID])</f>
        <v>FOLKO</v>
      </c>
      <c r="H842" t="str">
        <f>_xlfn.XLOOKUP(order_details[[#This Row],[CustomerID]],orders[CustomerID],orders[ShipCountry])</f>
        <v>Sweden</v>
      </c>
      <c r="I842" t="str">
        <f>_xlfn.XLOOKUP(order_details[[#This Row],[CustomerID]],orders[CustomerID],orders[ShipCity])</f>
        <v>Bräcke</v>
      </c>
      <c r="J842">
        <f>_xlfn.XLOOKUP(order_details[[#This Row],[ProductID]],products[ProductID],products[CategoryID])</f>
        <v>2</v>
      </c>
      <c r="K842" t="str">
        <f>_xlfn.XLOOKUP(order_details[[#This Row],[CategoryID]],categories[CategoryID],categories[CategoryName])</f>
        <v>Condiments</v>
      </c>
      <c r="L842" t="str">
        <f>_xlfn.XLOOKUP(order_details[[#This Row],[OrderID]],orders[OrderID],orders[month])</f>
        <v>Jul</v>
      </c>
      <c r="M842">
        <f>_xlfn.XLOOKUP(order_details[[#This Row],[OrderID]],orders[OrderID],orders[month number])</f>
        <v>7</v>
      </c>
      <c r="N842">
        <f>_xlfn.XLOOKUP(order_details[[#This Row],[OrderID]],orders[OrderID],orders[year])</f>
        <v>1995</v>
      </c>
      <c r="P842" s="13" t="str">
        <f>_xlfn.XLOOKUP(order_details[[#This Row],[CustomerID]],orders[CustomerID],orders[ShipCity])</f>
        <v>Bräcke</v>
      </c>
      <c r="Q842" s="13" t="str">
        <f>_xlfn.XLOOKUP(order_details[[#This Row],[CustomerID]],orders[CustomerID],orders[ShipCountry])</f>
        <v>Sweden</v>
      </c>
      <c r="R842" s="13">
        <f>order_details[[#This Row],[UnitPrice]]*order_details[[#This Row],[Quantity]]*(1-order_details[[#This Row],[Discount]])</f>
        <v>194.5</v>
      </c>
    </row>
    <row r="843" spans="1:18" x14ac:dyDescent="0.3">
      <c r="A843">
        <v>10561</v>
      </c>
      <c r="B843">
        <v>51</v>
      </c>
      <c r="C843">
        <v>53</v>
      </c>
      <c r="D843">
        <v>50</v>
      </c>
      <c r="E843">
        <v>0</v>
      </c>
      <c r="F843">
        <f>order_details[[#This Row],[UnitPrice]]*order_details[[#This Row],[Quantity]]*(1-order_details[[#This Row],[Discount]])</f>
        <v>2650</v>
      </c>
      <c r="G843" t="str">
        <f>_xlfn.XLOOKUP(order_details[[#This Row],[OrderID]],orders[OrderID],orders[CustomerID])</f>
        <v>FOLKO</v>
      </c>
      <c r="H843" t="str">
        <f>_xlfn.XLOOKUP(order_details[[#This Row],[CustomerID]],orders[CustomerID],orders[ShipCountry])</f>
        <v>Sweden</v>
      </c>
      <c r="I843" t="str">
        <f>_xlfn.XLOOKUP(order_details[[#This Row],[CustomerID]],orders[CustomerID],orders[ShipCity])</f>
        <v>Bräcke</v>
      </c>
      <c r="J843">
        <f>_xlfn.XLOOKUP(order_details[[#This Row],[ProductID]],products[ProductID],products[CategoryID])</f>
        <v>7</v>
      </c>
      <c r="K843" t="str">
        <f>_xlfn.XLOOKUP(order_details[[#This Row],[CategoryID]],categories[CategoryID],categories[CategoryName])</f>
        <v>Produce</v>
      </c>
      <c r="L843" t="str">
        <f>_xlfn.XLOOKUP(order_details[[#This Row],[OrderID]],orders[OrderID],orders[month])</f>
        <v>Jul</v>
      </c>
      <c r="M843">
        <f>_xlfn.XLOOKUP(order_details[[#This Row],[OrderID]],orders[OrderID],orders[month number])</f>
        <v>7</v>
      </c>
      <c r="N843">
        <f>_xlfn.XLOOKUP(order_details[[#This Row],[OrderID]],orders[OrderID],orders[year])</f>
        <v>1995</v>
      </c>
      <c r="P843" s="14" t="str">
        <f>_xlfn.XLOOKUP(order_details[[#This Row],[CustomerID]],orders[CustomerID],orders[ShipCity])</f>
        <v>Bräcke</v>
      </c>
      <c r="Q843" s="14" t="str">
        <f>_xlfn.XLOOKUP(order_details[[#This Row],[CustomerID]],orders[CustomerID],orders[ShipCountry])</f>
        <v>Sweden</v>
      </c>
      <c r="R843" s="14">
        <f>order_details[[#This Row],[UnitPrice]]*order_details[[#This Row],[Quantity]]*(1-order_details[[#This Row],[Discount]])</f>
        <v>2650</v>
      </c>
    </row>
    <row r="844" spans="1:18" x14ac:dyDescent="0.3">
      <c r="A844">
        <v>10562</v>
      </c>
      <c r="B844">
        <v>33</v>
      </c>
      <c r="C844">
        <v>2.5</v>
      </c>
      <c r="D844">
        <v>20</v>
      </c>
      <c r="E844">
        <v>0.1</v>
      </c>
      <c r="F844">
        <f>order_details[[#This Row],[UnitPrice]]*order_details[[#This Row],[Quantity]]*(1-order_details[[#This Row],[Discount]])</f>
        <v>45</v>
      </c>
      <c r="G844" t="str">
        <f>_xlfn.XLOOKUP(order_details[[#This Row],[OrderID]],orders[OrderID],orders[CustomerID])</f>
        <v>REGGC</v>
      </c>
      <c r="H844" t="str">
        <f>_xlfn.XLOOKUP(order_details[[#This Row],[CustomerID]],orders[CustomerID],orders[ShipCountry])</f>
        <v>Italy</v>
      </c>
      <c r="I844" t="str">
        <f>_xlfn.XLOOKUP(order_details[[#This Row],[CustomerID]],orders[CustomerID],orders[ShipCity])</f>
        <v>Reggio Emilia</v>
      </c>
      <c r="J844">
        <f>_xlfn.XLOOKUP(order_details[[#This Row],[ProductID]],products[ProductID],products[CategoryID])</f>
        <v>4</v>
      </c>
      <c r="K844" t="str">
        <f>_xlfn.XLOOKUP(order_details[[#This Row],[CategoryID]],categories[CategoryID],categories[CategoryName])</f>
        <v>Dairy Products</v>
      </c>
      <c r="L844" t="str">
        <f>_xlfn.XLOOKUP(order_details[[#This Row],[OrderID]],orders[OrderID],orders[month])</f>
        <v>Jul</v>
      </c>
      <c r="M844">
        <f>_xlfn.XLOOKUP(order_details[[#This Row],[OrderID]],orders[OrderID],orders[month number])</f>
        <v>7</v>
      </c>
      <c r="N844">
        <f>_xlfn.XLOOKUP(order_details[[#This Row],[OrderID]],orders[OrderID],orders[year])</f>
        <v>1995</v>
      </c>
      <c r="P844" s="13" t="str">
        <f>_xlfn.XLOOKUP(order_details[[#This Row],[CustomerID]],orders[CustomerID],orders[ShipCity])</f>
        <v>Reggio Emilia</v>
      </c>
      <c r="Q844" s="13" t="str">
        <f>_xlfn.XLOOKUP(order_details[[#This Row],[CustomerID]],orders[CustomerID],orders[ShipCountry])</f>
        <v>Italy</v>
      </c>
      <c r="R844" s="13">
        <f>order_details[[#This Row],[UnitPrice]]*order_details[[#This Row],[Quantity]]*(1-order_details[[#This Row],[Discount]])</f>
        <v>45</v>
      </c>
    </row>
    <row r="845" spans="1:18" x14ac:dyDescent="0.3">
      <c r="A845">
        <v>10562</v>
      </c>
      <c r="B845">
        <v>62</v>
      </c>
      <c r="C845">
        <v>49.3</v>
      </c>
      <c r="D845">
        <v>10</v>
      </c>
      <c r="E845">
        <v>0.1</v>
      </c>
      <c r="F845">
        <f>order_details[[#This Row],[UnitPrice]]*order_details[[#This Row],[Quantity]]*(1-order_details[[#This Row],[Discount]])</f>
        <v>443.7</v>
      </c>
      <c r="G845" t="str">
        <f>_xlfn.XLOOKUP(order_details[[#This Row],[OrderID]],orders[OrderID],orders[CustomerID])</f>
        <v>REGGC</v>
      </c>
      <c r="H845" t="str">
        <f>_xlfn.XLOOKUP(order_details[[#This Row],[CustomerID]],orders[CustomerID],orders[ShipCountry])</f>
        <v>Italy</v>
      </c>
      <c r="I845" t="str">
        <f>_xlfn.XLOOKUP(order_details[[#This Row],[CustomerID]],orders[CustomerID],orders[ShipCity])</f>
        <v>Reggio Emilia</v>
      </c>
      <c r="J845">
        <f>_xlfn.XLOOKUP(order_details[[#This Row],[ProductID]],products[ProductID],products[CategoryID])</f>
        <v>3</v>
      </c>
      <c r="K845" t="str">
        <f>_xlfn.XLOOKUP(order_details[[#This Row],[CategoryID]],categories[CategoryID],categories[CategoryName])</f>
        <v>Confections</v>
      </c>
      <c r="L845" t="str">
        <f>_xlfn.XLOOKUP(order_details[[#This Row],[OrderID]],orders[OrderID],orders[month])</f>
        <v>Jul</v>
      </c>
      <c r="M845">
        <f>_xlfn.XLOOKUP(order_details[[#This Row],[OrderID]],orders[OrderID],orders[month number])</f>
        <v>7</v>
      </c>
      <c r="N845">
        <f>_xlfn.XLOOKUP(order_details[[#This Row],[OrderID]],orders[OrderID],orders[year])</f>
        <v>1995</v>
      </c>
      <c r="P845" s="14" t="str">
        <f>_xlfn.XLOOKUP(order_details[[#This Row],[CustomerID]],orders[CustomerID],orders[ShipCity])</f>
        <v>Reggio Emilia</v>
      </c>
      <c r="Q845" s="14" t="str">
        <f>_xlfn.XLOOKUP(order_details[[#This Row],[CustomerID]],orders[CustomerID],orders[ShipCountry])</f>
        <v>Italy</v>
      </c>
      <c r="R845" s="14">
        <f>order_details[[#This Row],[UnitPrice]]*order_details[[#This Row],[Quantity]]*(1-order_details[[#This Row],[Discount]])</f>
        <v>443.7</v>
      </c>
    </row>
    <row r="846" spans="1:18" x14ac:dyDescent="0.3">
      <c r="A846">
        <v>10563</v>
      </c>
      <c r="B846">
        <v>36</v>
      </c>
      <c r="C846">
        <v>19</v>
      </c>
      <c r="D846">
        <v>25</v>
      </c>
      <c r="E846">
        <v>0</v>
      </c>
      <c r="F846">
        <f>order_details[[#This Row],[UnitPrice]]*order_details[[#This Row],[Quantity]]*(1-order_details[[#This Row],[Discount]])</f>
        <v>475</v>
      </c>
      <c r="G846" t="str">
        <f>_xlfn.XLOOKUP(order_details[[#This Row],[OrderID]],orders[OrderID],orders[CustomerID])</f>
        <v>RICAR</v>
      </c>
      <c r="H846" t="str">
        <f>_xlfn.XLOOKUP(order_details[[#This Row],[CustomerID]],orders[CustomerID],orders[ShipCountry])</f>
        <v>Brazil</v>
      </c>
      <c r="I846" t="str">
        <f>_xlfn.XLOOKUP(order_details[[#This Row],[CustomerID]],orders[CustomerID],orders[ShipCity])</f>
        <v>Rio de Janeiro</v>
      </c>
      <c r="J846">
        <f>_xlfn.XLOOKUP(order_details[[#This Row],[ProductID]],products[ProductID],products[CategoryID])</f>
        <v>8</v>
      </c>
      <c r="K846" t="str">
        <f>_xlfn.XLOOKUP(order_details[[#This Row],[CategoryID]],categories[CategoryID],categories[CategoryName])</f>
        <v>Seafood</v>
      </c>
      <c r="L846" t="str">
        <f>_xlfn.XLOOKUP(order_details[[#This Row],[OrderID]],orders[OrderID],orders[month])</f>
        <v>Jul</v>
      </c>
      <c r="M846">
        <f>_xlfn.XLOOKUP(order_details[[#This Row],[OrderID]],orders[OrderID],orders[month number])</f>
        <v>7</v>
      </c>
      <c r="N846">
        <f>_xlfn.XLOOKUP(order_details[[#This Row],[OrderID]],orders[OrderID],orders[year])</f>
        <v>1995</v>
      </c>
      <c r="P846" s="13" t="str">
        <f>_xlfn.XLOOKUP(order_details[[#This Row],[CustomerID]],orders[CustomerID],orders[ShipCity])</f>
        <v>Rio de Janeiro</v>
      </c>
      <c r="Q846" s="13" t="str">
        <f>_xlfn.XLOOKUP(order_details[[#This Row],[CustomerID]],orders[CustomerID],orders[ShipCountry])</f>
        <v>Brazil</v>
      </c>
      <c r="R846" s="13">
        <f>order_details[[#This Row],[UnitPrice]]*order_details[[#This Row],[Quantity]]*(1-order_details[[#This Row],[Discount]])</f>
        <v>475</v>
      </c>
    </row>
    <row r="847" spans="1:18" x14ac:dyDescent="0.3">
      <c r="A847">
        <v>10563</v>
      </c>
      <c r="B847">
        <v>52</v>
      </c>
      <c r="C847">
        <v>7</v>
      </c>
      <c r="D847">
        <v>70</v>
      </c>
      <c r="E847">
        <v>0</v>
      </c>
      <c r="F847">
        <f>order_details[[#This Row],[UnitPrice]]*order_details[[#This Row],[Quantity]]*(1-order_details[[#This Row],[Discount]])</f>
        <v>490</v>
      </c>
      <c r="G847" t="str">
        <f>_xlfn.XLOOKUP(order_details[[#This Row],[OrderID]],orders[OrderID],orders[CustomerID])</f>
        <v>RICAR</v>
      </c>
      <c r="H847" t="str">
        <f>_xlfn.XLOOKUP(order_details[[#This Row],[CustomerID]],orders[CustomerID],orders[ShipCountry])</f>
        <v>Brazil</v>
      </c>
      <c r="I847" t="str">
        <f>_xlfn.XLOOKUP(order_details[[#This Row],[CustomerID]],orders[CustomerID],orders[ShipCity])</f>
        <v>Rio de Janeiro</v>
      </c>
      <c r="J847">
        <f>_xlfn.XLOOKUP(order_details[[#This Row],[ProductID]],products[ProductID],products[CategoryID])</f>
        <v>5</v>
      </c>
      <c r="K847" t="str">
        <f>_xlfn.XLOOKUP(order_details[[#This Row],[CategoryID]],categories[CategoryID],categories[CategoryName])</f>
        <v>Grains/Cereals</v>
      </c>
      <c r="L847" t="str">
        <f>_xlfn.XLOOKUP(order_details[[#This Row],[OrderID]],orders[OrderID],orders[month])</f>
        <v>Jul</v>
      </c>
      <c r="M847">
        <f>_xlfn.XLOOKUP(order_details[[#This Row],[OrderID]],orders[OrderID],orders[month number])</f>
        <v>7</v>
      </c>
      <c r="N847">
        <f>_xlfn.XLOOKUP(order_details[[#This Row],[OrderID]],orders[OrderID],orders[year])</f>
        <v>1995</v>
      </c>
      <c r="P847" s="14" t="str">
        <f>_xlfn.XLOOKUP(order_details[[#This Row],[CustomerID]],orders[CustomerID],orders[ShipCity])</f>
        <v>Rio de Janeiro</v>
      </c>
      <c r="Q847" s="14" t="str">
        <f>_xlfn.XLOOKUP(order_details[[#This Row],[CustomerID]],orders[CustomerID],orders[ShipCountry])</f>
        <v>Brazil</v>
      </c>
      <c r="R847" s="14">
        <f>order_details[[#This Row],[UnitPrice]]*order_details[[#This Row],[Quantity]]*(1-order_details[[#This Row],[Discount]])</f>
        <v>490</v>
      </c>
    </row>
    <row r="848" spans="1:18" x14ac:dyDescent="0.3">
      <c r="A848">
        <v>10564</v>
      </c>
      <c r="B848">
        <v>17</v>
      </c>
      <c r="C848">
        <v>39</v>
      </c>
      <c r="D848">
        <v>16</v>
      </c>
      <c r="E848">
        <v>0.05</v>
      </c>
      <c r="F848">
        <f>order_details[[#This Row],[UnitPrice]]*order_details[[#This Row],[Quantity]]*(1-order_details[[#This Row],[Discount]])</f>
        <v>592.79999999999995</v>
      </c>
      <c r="G848" t="str">
        <f>_xlfn.XLOOKUP(order_details[[#This Row],[OrderID]],orders[OrderID],orders[CustomerID])</f>
        <v>RATTC</v>
      </c>
      <c r="H848" t="str">
        <f>_xlfn.XLOOKUP(order_details[[#This Row],[CustomerID]],orders[CustomerID],orders[ShipCountry])</f>
        <v>USA</v>
      </c>
      <c r="I848" t="str">
        <f>_xlfn.XLOOKUP(order_details[[#This Row],[CustomerID]],orders[CustomerID],orders[ShipCity])</f>
        <v>Albuquerque</v>
      </c>
      <c r="J848">
        <f>_xlfn.XLOOKUP(order_details[[#This Row],[ProductID]],products[ProductID],products[CategoryID])</f>
        <v>6</v>
      </c>
      <c r="K848" t="str">
        <f>_xlfn.XLOOKUP(order_details[[#This Row],[CategoryID]],categories[CategoryID],categories[CategoryName])</f>
        <v>Meat/Poultry</v>
      </c>
      <c r="L848" t="str">
        <f>_xlfn.XLOOKUP(order_details[[#This Row],[OrderID]],orders[OrderID],orders[month])</f>
        <v>Jul</v>
      </c>
      <c r="M848">
        <f>_xlfn.XLOOKUP(order_details[[#This Row],[OrderID]],orders[OrderID],orders[month number])</f>
        <v>7</v>
      </c>
      <c r="N848">
        <f>_xlfn.XLOOKUP(order_details[[#This Row],[OrderID]],orders[OrderID],orders[year])</f>
        <v>1995</v>
      </c>
      <c r="P848" s="13" t="str">
        <f>_xlfn.XLOOKUP(order_details[[#This Row],[CustomerID]],orders[CustomerID],orders[ShipCity])</f>
        <v>Albuquerque</v>
      </c>
      <c r="Q848" s="13" t="str">
        <f>_xlfn.XLOOKUP(order_details[[#This Row],[CustomerID]],orders[CustomerID],orders[ShipCountry])</f>
        <v>USA</v>
      </c>
      <c r="R848" s="13">
        <f>order_details[[#This Row],[UnitPrice]]*order_details[[#This Row],[Quantity]]*(1-order_details[[#This Row],[Discount]])</f>
        <v>592.79999999999995</v>
      </c>
    </row>
    <row r="849" spans="1:18" x14ac:dyDescent="0.3">
      <c r="A849">
        <v>10564</v>
      </c>
      <c r="B849">
        <v>31</v>
      </c>
      <c r="C849">
        <v>12.5</v>
      </c>
      <c r="D849">
        <v>6</v>
      </c>
      <c r="E849">
        <v>0.05</v>
      </c>
      <c r="F849">
        <f>order_details[[#This Row],[UnitPrice]]*order_details[[#This Row],[Quantity]]*(1-order_details[[#This Row],[Discount]])</f>
        <v>71.25</v>
      </c>
      <c r="G849" t="str">
        <f>_xlfn.XLOOKUP(order_details[[#This Row],[OrderID]],orders[OrderID],orders[CustomerID])</f>
        <v>RATTC</v>
      </c>
      <c r="H849" t="str">
        <f>_xlfn.XLOOKUP(order_details[[#This Row],[CustomerID]],orders[CustomerID],orders[ShipCountry])</f>
        <v>USA</v>
      </c>
      <c r="I849" t="str">
        <f>_xlfn.XLOOKUP(order_details[[#This Row],[CustomerID]],orders[CustomerID],orders[ShipCity])</f>
        <v>Albuquerque</v>
      </c>
      <c r="J849">
        <f>_xlfn.XLOOKUP(order_details[[#This Row],[ProductID]],products[ProductID],products[CategoryID])</f>
        <v>4</v>
      </c>
      <c r="K849" t="str">
        <f>_xlfn.XLOOKUP(order_details[[#This Row],[CategoryID]],categories[CategoryID],categories[CategoryName])</f>
        <v>Dairy Products</v>
      </c>
      <c r="L849" t="str">
        <f>_xlfn.XLOOKUP(order_details[[#This Row],[OrderID]],orders[OrderID],orders[month])</f>
        <v>Jul</v>
      </c>
      <c r="M849">
        <f>_xlfn.XLOOKUP(order_details[[#This Row],[OrderID]],orders[OrderID],orders[month number])</f>
        <v>7</v>
      </c>
      <c r="N849">
        <f>_xlfn.XLOOKUP(order_details[[#This Row],[OrderID]],orders[OrderID],orders[year])</f>
        <v>1995</v>
      </c>
      <c r="P849" s="14" t="str">
        <f>_xlfn.XLOOKUP(order_details[[#This Row],[CustomerID]],orders[CustomerID],orders[ShipCity])</f>
        <v>Albuquerque</v>
      </c>
      <c r="Q849" s="14" t="str">
        <f>_xlfn.XLOOKUP(order_details[[#This Row],[CustomerID]],orders[CustomerID],orders[ShipCountry])</f>
        <v>USA</v>
      </c>
      <c r="R849" s="14">
        <f>order_details[[#This Row],[UnitPrice]]*order_details[[#This Row],[Quantity]]*(1-order_details[[#This Row],[Discount]])</f>
        <v>71.25</v>
      </c>
    </row>
    <row r="850" spans="1:18" x14ac:dyDescent="0.3">
      <c r="A850">
        <v>10564</v>
      </c>
      <c r="B850">
        <v>55</v>
      </c>
      <c r="C850">
        <v>24</v>
      </c>
      <c r="D850">
        <v>25</v>
      </c>
      <c r="E850">
        <v>0.05</v>
      </c>
      <c r="F850">
        <f>order_details[[#This Row],[UnitPrice]]*order_details[[#This Row],[Quantity]]*(1-order_details[[#This Row],[Discount]])</f>
        <v>570</v>
      </c>
      <c r="G850" t="str">
        <f>_xlfn.XLOOKUP(order_details[[#This Row],[OrderID]],orders[OrderID],orders[CustomerID])</f>
        <v>RATTC</v>
      </c>
      <c r="H850" t="str">
        <f>_xlfn.XLOOKUP(order_details[[#This Row],[CustomerID]],orders[CustomerID],orders[ShipCountry])</f>
        <v>USA</v>
      </c>
      <c r="I850" t="str">
        <f>_xlfn.XLOOKUP(order_details[[#This Row],[CustomerID]],orders[CustomerID],orders[ShipCity])</f>
        <v>Albuquerque</v>
      </c>
      <c r="J850">
        <f>_xlfn.XLOOKUP(order_details[[#This Row],[ProductID]],products[ProductID],products[CategoryID])</f>
        <v>6</v>
      </c>
      <c r="K850" t="str">
        <f>_xlfn.XLOOKUP(order_details[[#This Row],[CategoryID]],categories[CategoryID],categories[CategoryName])</f>
        <v>Meat/Poultry</v>
      </c>
      <c r="L850" t="str">
        <f>_xlfn.XLOOKUP(order_details[[#This Row],[OrderID]],orders[OrderID],orders[month])</f>
        <v>Jul</v>
      </c>
      <c r="M850">
        <f>_xlfn.XLOOKUP(order_details[[#This Row],[OrderID]],orders[OrderID],orders[month number])</f>
        <v>7</v>
      </c>
      <c r="N850">
        <f>_xlfn.XLOOKUP(order_details[[#This Row],[OrderID]],orders[OrderID],orders[year])</f>
        <v>1995</v>
      </c>
      <c r="P850" s="13" t="str">
        <f>_xlfn.XLOOKUP(order_details[[#This Row],[CustomerID]],orders[CustomerID],orders[ShipCity])</f>
        <v>Albuquerque</v>
      </c>
      <c r="Q850" s="13" t="str">
        <f>_xlfn.XLOOKUP(order_details[[#This Row],[CustomerID]],orders[CustomerID],orders[ShipCountry])</f>
        <v>USA</v>
      </c>
      <c r="R850" s="13">
        <f>order_details[[#This Row],[UnitPrice]]*order_details[[#This Row],[Quantity]]*(1-order_details[[#This Row],[Discount]])</f>
        <v>570</v>
      </c>
    </row>
    <row r="851" spans="1:18" x14ac:dyDescent="0.3">
      <c r="A851">
        <v>10565</v>
      </c>
      <c r="B851">
        <v>24</v>
      </c>
      <c r="C851">
        <v>4.5</v>
      </c>
      <c r="D851">
        <v>25</v>
      </c>
      <c r="E851">
        <v>0.1</v>
      </c>
      <c r="F851">
        <f>order_details[[#This Row],[UnitPrice]]*order_details[[#This Row],[Quantity]]*(1-order_details[[#This Row],[Discount]])</f>
        <v>101.25</v>
      </c>
      <c r="G851" t="str">
        <f>_xlfn.XLOOKUP(order_details[[#This Row],[OrderID]],orders[OrderID],orders[CustomerID])</f>
        <v>MEREP</v>
      </c>
      <c r="H851" t="str">
        <f>_xlfn.XLOOKUP(order_details[[#This Row],[CustomerID]],orders[CustomerID],orders[ShipCountry])</f>
        <v>Canada</v>
      </c>
      <c r="I851" t="str">
        <f>_xlfn.XLOOKUP(order_details[[#This Row],[CustomerID]],orders[CustomerID],orders[ShipCity])</f>
        <v>Montréal</v>
      </c>
      <c r="J851">
        <f>_xlfn.XLOOKUP(order_details[[#This Row],[ProductID]],products[ProductID],products[CategoryID])</f>
        <v>1</v>
      </c>
      <c r="K851" t="str">
        <f>_xlfn.XLOOKUP(order_details[[#This Row],[CategoryID]],categories[CategoryID],categories[CategoryName])</f>
        <v>Beverages</v>
      </c>
      <c r="L851" t="str">
        <f>_xlfn.XLOOKUP(order_details[[#This Row],[OrderID]],orders[OrderID],orders[month])</f>
        <v>Jul</v>
      </c>
      <c r="M851">
        <f>_xlfn.XLOOKUP(order_details[[#This Row],[OrderID]],orders[OrderID],orders[month number])</f>
        <v>7</v>
      </c>
      <c r="N851">
        <f>_xlfn.XLOOKUP(order_details[[#This Row],[OrderID]],orders[OrderID],orders[year])</f>
        <v>1995</v>
      </c>
      <c r="P851" s="14" t="str">
        <f>_xlfn.XLOOKUP(order_details[[#This Row],[CustomerID]],orders[CustomerID],orders[ShipCity])</f>
        <v>Montréal</v>
      </c>
      <c r="Q851" s="14" t="str">
        <f>_xlfn.XLOOKUP(order_details[[#This Row],[CustomerID]],orders[CustomerID],orders[ShipCountry])</f>
        <v>Canada</v>
      </c>
      <c r="R851" s="14">
        <f>order_details[[#This Row],[UnitPrice]]*order_details[[#This Row],[Quantity]]*(1-order_details[[#This Row],[Discount]])</f>
        <v>101.25</v>
      </c>
    </row>
    <row r="852" spans="1:18" x14ac:dyDescent="0.3">
      <c r="A852">
        <v>10565</v>
      </c>
      <c r="B852">
        <v>64</v>
      </c>
      <c r="C852">
        <v>33.25</v>
      </c>
      <c r="D852">
        <v>18</v>
      </c>
      <c r="E852">
        <v>0.1</v>
      </c>
      <c r="F852">
        <f>order_details[[#This Row],[UnitPrice]]*order_details[[#This Row],[Quantity]]*(1-order_details[[#This Row],[Discount]])</f>
        <v>538.65</v>
      </c>
      <c r="G852" t="str">
        <f>_xlfn.XLOOKUP(order_details[[#This Row],[OrderID]],orders[OrderID],orders[CustomerID])</f>
        <v>MEREP</v>
      </c>
      <c r="H852" t="str">
        <f>_xlfn.XLOOKUP(order_details[[#This Row],[CustomerID]],orders[CustomerID],orders[ShipCountry])</f>
        <v>Canada</v>
      </c>
      <c r="I852" t="str">
        <f>_xlfn.XLOOKUP(order_details[[#This Row],[CustomerID]],orders[CustomerID],orders[ShipCity])</f>
        <v>Montréal</v>
      </c>
      <c r="J852">
        <f>_xlfn.XLOOKUP(order_details[[#This Row],[ProductID]],products[ProductID],products[CategoryID])</f>
        <v>5</v>
      </c>
      <c r="K852" t="str">
        <f>_xlfn.XLOOKUP(order_details[[#This Row],[CategoryID]],categories[CategoryID],categories[CategoryName])</f>
        <v>Grains/Cereals</v>
      </c>
      <c r="L852" t="str">
        <f>_xlfn.XLOOKUP(order_details[[#This Row],[OrderID]],orders[OrderID],orders[month])</f>
        <v>Jul</v>
      </c>
      <c r="M852">
        <f>_xlfn.XLOOKUP(order_details[[#This Row],[OrderID]],orders[OrderID],orders[month number])</f>
        <v>7</v>
      </c>
      <c r="N852">
        <f>_xlfn.XLOOKUP(order_details[[#This Row],[OrderID]],orders[OrderID],orders[year])</f>
        <v>1995</v>
      </c>
      <c r="P852" s="13" t="str">
        <f>_xlfn.XLOOKUP(order_details[[#This Row],[CustomerID]],orders[CustomerID],orders[ShipCity])</f>
        <v>Montréal</v>
      </c>
      <c r="Q852" s="13" t="str">
        <f>_xlfn.XLOOKUP(order_details[[#This Row],[CustomerID]],orders[CustomerID],orders[ShipCountry])</f>
        <v>Canada</v>
      </c>
      <c r="R852" s="13">
        <f>order_details[[#This Row],[UnitPrice]]*order_details[[#This Row],[Quantity]]*(1-order_details[[#This Row],[Discount]])</f>
        <v>538.65</v>
      </c>
    </row>
    <row r="853" spans="1:18" x14ac:dyDescent="0.3">
      <c r="A853">
        <v>10566</v>
      </c>
      <c r="B853">
        <v>11</v>
      </c>
      <c r="C853">
        <v>21</v>
      </c>
      <c r="D853">
        <v>35</v>
      </c>
      <c r="E853">
        <v>0.15</v>
      </c>
      <c r="F853">
        <f>order_details[[#This Row],[UnitPrice]]*order_details[[#This Row],[Quantity]]*(1-order_details[[#This Row],[Discount]])</f>
        <v>624.75</v>
      </c>
      <c r="G853" t="str">
        <f>_xlfn.XLOOKUP(order_details[[#This Row],[OrderID]],orders[OrderID],orders[CustomerID])</f>
        <v>BLONP</v>
      </c>
      <c r="H853" t="str">
        <f>_xlfn.XLOOKUP(order_details[[#This Row],[CustomerID]],orders[CustomerID],orders[ShipCountry])</f>
        <v>France</v>
      </c>
      <c r="I853" t="str">
        <f>_xlfn.XLOOKUP(order_details[[#This Row],[CustomerID]],orders[CustomerID],orders[ShipCity])</f>
        <v>Strasbourg</v>
      </c>
      <c r="J853">
        <f>_xlfn.XLOOKUP(order_details[[#This Row],[ProductID]],products[ProductID],products[CategoryID])</f>
        <v>4</v>
      </c>
      <c r="K853" t="str">
        <f>_xlfn.XLOOKUP(order_details[[#This Row],[CategoryID]],categories[CategoryID],categories[CategoryName])</f>
        <v>Dairy Products</v>
      </c>
      <c r="L853" t="str">
        <f>_xlfn.XLOOKUP(order_details[[#This Row],[OrderID]],orders[OrderID],orders[month])</f>
        <v>Jul</v>
      </c>
      <c r="M853">
        <f>_xlfn.XLOOKUP(order_details[[#This Row],[OrderID]],orders[OrderID],orders[month number])</f>
        <v>7</v>
      </c>
      <c r="N853">
        <f>_xlfn.XLOOKUP(order_details[[#This Row],[OrderID]],orders[OrderID],orders[year])</f>
        <v>1995</v>
      </c>
      <c r="P853" s="14" t="str">
        <f>_xlfn.XLOOKUP(order_details[[#This Row],[CustomerID]],orders[CustomerID],orders[ShipCity])</f>
        <v>Strasbourg</v>
      </c>
      <c r="Q853" s="14" t="str">
        <f>_xlfn.XLOOKUP(order_details[[#This Row],[CustomerID]],orders[CustomerID],orders[ShipCountry])</f>
        <v>France</v>
      </c>
      <c r="R853" s="14">
        <f>order_details[[#This Row],[UnitPrice]]*order_details[[#This Row],[Quantity]]*(1-order_details[[#This Row],[Discount]])</f>
        <v>624.75</v>
      </c>
    </row>
    <row r="854" spans="1:18" x14ac:dyDescent="0.3">
      <c r="A854">
        <v>10566</v>
      </c>
      <c r="B854">
        <v>18</v>
      </c>
      <c r="C854">
        <v>62.5</v>
      </c>
      <c r="D854">
        <v>18</v>
      </c>
      <c r="E854">
        <v>0.15</v>
      </c>
      <c r="F854">
        <f>order_details[[#This Row],[UnitPrice]]*order_details[[#This Row],[Quantity]]*(1-order_details[[#This Row],[Discount]])</f>
        <v>956.25</v>
      </c>
      <c r="G854" t="str">
        <f>_xlfn.XLOOKUP(order_details[[#This Row],[OrderID]],orders[OrderID],orders[CustomerID])</f>
        <v>BLONP</v>
      </c>
      <c r="H854" t="str">
        <f>_xlfn.XLOOKUP(order_details[[#This Row],[CustomerID]],orders[CustomerID],orders[ShipCountry])</f>
        <v>France</v>
      </c>
      <c r="I854" t="str">
        <f>_xlfn.XLOOKUP(order_details[[#This Row],[CustomerID]],orders[CustomerID],orders[ShipCity])</f>
        <v>Strasbourg</v>
      </c>
      <c r="J854">
        <f>_xlfn.XLOOKUP(order_details[[#This Row],[ProductID]],products[ProductID],products[CategoryID])</f>
        <v>8</v>
      </c>
      <c r="K854" t="str">
        <f>_xlfn.XLOOKUP(order_details[[#This Row],[CategoryID]],categories[CategoryID],categories[CategoryName])</f>
        <v>Seafood</v>
      </c>
      <c r="L854" t="str">
        <f>_xlfn.XLOOKUP(order_details[[#This Row],[OrderID]],orders[OrderID],orders[month])</f>
        <v>Jul</v>
      </c>
      <c r="M854">
        <f>_xlfn.XLOOKUP(order_details[[#This Row],[OrderID]],orders[OrderID],orders[month number])</f>
        <v>7</v>
      </c>
      <c r="N854">
        <f>_xlfn.XLOOKUP(order_details[[#This Row],[OrderID]],orders[OrderID],orders[year])</f>
        <v>1995</v>
      </c>
      <c r="P854" s="13" t="str">
        <f>_xlfn.XLOOKUP(order_details[[#This Row],[CustomerID]],orders[CustomerID],orders[ShipCity])</f>
        <v>Strasbourg</v>
      </c>
      <c r="Q854" s="13" t="str">
        <f>_xlfn.XLOOKUP(order_details[[#This Row],[CustomerID]],orders[CustomerID],orders[ShipCountry])</f>
        <v>France</v>
      </c>
      <c r="R854" s="13">
        <f>order_details[[#This Row],[UnitPrice]]*order_details[[#This Row],[Quantity]]*(1-order_details[[#This Row],[Discount]])</f>
        <v>956.25</v>
      </c>
    </row>
    <row r="855" spans="1:18" x14ac:dyDescent="0.3">
      <c r="A855">
        <v>10566</v>
      </c>
      <c r="B855">
        <v>76</v>
      </c>
      <c r="C855">
        <v>18</v>
      </c>
      <c r="D855">
        <v>10</v>
      </c>
      <c r="E855">
        <v>0</v>
      </c>
      <c r="F855">
        <f>order_details[[#This Row],[UnitPrice]]*order_details[[#This Row],[Quantity]]*(1-order_details[[#This Row],[Discount]])</f>
        <v>180</v>
      </c>
      <c r="G855" t="str">
        <f>_xlfn.XLOOKUP(order_details[[#This Row],[OrderID]],orders[OrderID],orders[CustomerID])</f>
        <v>BLONP</v>
      </c>
      <c r="H855" t="str">
        <f>_xlfn.XLOOKUP(order_details[[#This Row],[CustomerID]],orders[CustomerID],orders[ShipCountry])</f>
        <v>France</v>
      </c>
      <c r="I855" t="str">
        <f>_xlfn.XLOOKUP(order_details[[#This Row],[CustomerID]],orders[CustomerID],orders[ShipCity])</f>
        <v>Strasbourg</v>
      </c>
      <c r="J855">
        <f>_xlfn.XLOOKUP(order_details[[#This Row],[ProductID]],products[ProductID],products[CategoryID])</f>
        <v>1</v>
      </c>
      <c r="K855" t="str">
        <f>_xlfn.XLOOKUP(order_details[[#This Row],[CategoryID]],categories[CategoryID],categories[CategoryName])</f>
        <v>Beverages</v>
      </c>
      <c r="L855" t="str">
        <f>_xlfn.XLOOKUP(order_details[[#This Row],[OrderID]],orders[OrderID],orders[month])</f>
        <v>Jul</v>
      </c>
      <c r="M855">
        <f>_xlfn.XLOOKUP(order_details[[#This Row],[OrderID]],orders[OrderID],orders[month number])</f>
        <v>7</v>
      </c>
      <c r="N855">
        <f>_xlfn.XLOOKUP(order_details[[#This Row],[OrderID]],orders[OrderID],orders[year])</f>
        <v>1995</v>
      </c>
      <c r="P855" s="14" t="str">
        <f>_xlfn.XLOOKUP(order_details[[#This Row],[CustomerID]],orders[CustomerID],orders[ShipCity])</f>
        <v>Strasbourg</v>
      </c>
      <c r="Q855" s="14" t="str">
        <f>_xlfn.XLOOKUP(order_details[[#This Row],[CustomerID]],orders[CustomerID],orders[ShipCountry])</f>
        <v>France</v>
      </c>
      <c r="R855" s="14">
        <f>order_details[[#This Row],[UnitPrice]]*order_details[[#This Row],[Quantity]]*(1-order_details[[#This Row],[Discount]])</f>
        <v>180</v>
      </c>
    </row>
    <row r="856" spans="1:18" x14ac:dyDescent="0.3">
      <c r="A856">
        <v>10567</v>
      </c>
      <c r="B856">
        <v>31</v>
      </c>
      <c r="C856">
        <v>12.5</v>
      </c>
      <c r="D856">
        <v>60</v>
      </c>
      <c r="E856">
        <v>0.2</v>
      </c>
      <c r="F856">
        <f>order_details[[#This Row],[UnitPrice]]*order_details[[#This Row],[Quantity]]*(1-order_details[[#This Row],[Discount]])</f>
        <v>600</v>
      </c>
      <c r="G856" t="str">
        <f>_xlfn.XLOOKUP(order_details[[#This Row],[OrderID]],orders[OrderID],orders[CustomerID])</f>
        <v>HUNGO</v>
      </c>
      <c r="H856" t="str">
        <f>_xlfn.XLOOKUP(order_details[[#This Row],[CustomerID]],orders[CustomerID],orders[ShipCountry])</f>
        <v>Ireland</v>
      </c>
      <c r="I856" t="str">
        <f>_xlfn.XLOOKUP(order_details[[#This Row],[CustomerID]],orders[CustomerID],orders[ShipCity])</f>
        <v>Cork</v>
      </c>
      <c r="J856">
        <f>_xlfn.XLOOKUP(order_details[[#This Row],[ProductID]],products[ProductID],products[CategoryID])</f>
        <v>4</v>
      </c>
      <c r="K856" t="str">
        <f>_xlfn.XLOOKUP(order_details[[#This Row],[CategoryID]],categories[CategoryID],categories[CategoryName])</f>
        <v>Dairy Products</v>
      </c>
      <c r="L856" t="str">
        <f>_xlfn.XLOOKUP(order_details[[#This Row],[OrderID]],orders[OrderID],orders[month])</f>
        <v>Jul</v>
      </c>
      <c r="M856">
        <f>_xlfn.XLOOKUP(order_details[[#This Row],[OrderID]],orders[OrderID],orders[month number])</f>
        <v>7</v>
      </c>
      <c r="N856">
        <f>_xlfn.XLOOKUP(order_details[[#This Row],[OrderID]],orders[OrderID],orders[year])</f>
        <v>1995</v>
      </c>
      <c r="P856" s="13" t="str">
        <f>_xlfn.XLOOKUP(order_details[[#This Row],[CustomerID]],orders[CustomerID],orders[ShipCity])</f>
        <v>Cork</v>
      </c>
      <c r="Q856" s="13" t="str">
        <f>_xlfn.XLOOKUP(order_details[[#This Row],[CustomerID]],orders[CustomerID],orders[ShipCountry])</f>
        <v>Ireland</v>
      </c>
      <c r="R856" s="13">
        <f>order_details[[#This Row],[UnitPrice]]*order_details[[#This Row],[Quantity]]*(1-order_details[[#This Row],[Discount]])</f>
        <v>600</v>
      </c>
    </row>
    <row r="857" spans="1:18" x14ac:dyDescent="0.3">
      <c r="A857">
        <v>10567</v>
      </c>
      <c r="B857">
        <v>51</v>
      </c>
      <c r="C857">
        <v>53</v>
      </c>
      <c r="D857">
        <v>3</v>
      </c>
      <c r="E857">
        <v>0</v>
      </c>
      <c r="F857">
        <f>order_details[[#This Row],[UnitPrice]]*order_details[[#This Row],[Quantity]]*(1-order_details[[#This Row],[Discount]])</f>
        <v>159</v>
      </c>
      <c r="G857" t="str">
        <f>_xlfn.XLOOKUP(order_details[[#This Row],[OrderID]],orders[OrderID],orders[CustomerID])</f>
        <v>HUNGO</v>
      </c>
      <c r="H857" t="str">
        <f>_xlfn.XLOOKUP(order_details[[#This Row],[CustomerID]],orders[CustomerID],orders[ShipCountry])</f>
        <v>Ireland</v>
      </c>
      <c r="I857" t="str">
        <f>_xlfn.XLOOKUP(order_details[[#This Row],[CustomerID]],orders[CustomerID],orders[ShipCity])</f>
        <v>Cork</v>
      </c>
      <c r="J857">
        <f>_xlfn.XLOOKUP(order_details[[#This Row],[ProductID]],products[ProductID],products[CategoryID])</f>
        <v>7</v>
      </c>
      <c r="K857" t="str">
        <f>_xlfn.XLOOKUP(order_details[[#This Row],[CategoryID]],categories[CategoryID],categories[CategoryName])</f>
        <v>Produce</v>
      </c>
      <c r="L857" t="str">
        <f>_xlfn.XLOOKUP(order_details[[#This Row],[OrderID]],orders[OrderID],orders[month])</f>
        <v>Jul</v>
      </c>
      <c r="M857">
        <f>_xlfn.XLOOKUP(order_details[[#This Row],[OrderID]],orders[OrderID],orders[month number])</f>
        <v>7</v>
      </c>
      <c r="N857">
        <f>_xlfn.XLOOKUP(order_details[[#This Row],[OrderID]],orders[OrderID],orders[year])</f>
        <v>1995</v>
      </c>
      <c r="P857" s="14" t="str">
        <f>_xlfn.XLOOKUP(order_details[[#This Row],[CustomerID]],orders[CustomerID],orders[ShipCity])</f>
        <v>Cork</v>
      </c>
      <c r="Q857" s="14" t="str">
        <f>_xlfn.XLOOKUP(order_details[[#This Row],[CustomerID]],orders[CustomerID],orders[ShipCountry])</f>
        <v>Ireland</v>
      </c>
      <c r="R857" s="14">
        <f>order_details[[#This Row],[UnitPrice]]*order_details[[#This Row],[Quantity]]*(1-order_details[[#This Row],[Discount]])</f>
        <v>159</v>
      </c>
    </row>
    <row r="858" spans="1:18" x14ac:dyDescent="0.3">
      <c r="A858">
        <v>10567</v>
      </c>
      <c r="B858">
        <v>59</v>
      </c>
      <c r="C858">
        <v>55</v>
      </c>
      <c r="D858">
        <v>40</v>
      </c>
      <c r="E858">
        <v>0.2</v>
      </c>
      <c r="F858">
        <f>order_details[[#This Row],[UnitPrice]]*order_details[[#This Row],[Quantity]]*(1-order_details[[#This Row],[Discount]])</f>
        <v>1760</v>
      </c>
      <c r="G858" t="str">
        <f>_xlfn.XLOOKUP(order_details[[#This Row],[OrderID]],orders[OrderID],orders[CustomerID])</f>
        <v>HUNGO</v>
      </c>
      <c r="H858" t="str">
        <f>_xlfn.XLOOKUP(order_details[[#This Row],[CustomerID]],orders[CustomerID],orders[ShipCountry])</f>
        <v>Ireland</v>
      </c>
      <c r="I858" t="str">
        <f>_xlfn.XLOOKUP(order_details[[#This Row],[CustomerID]],orders[CustomerID],orders[ShipCity])</f>
        <v>Cork</v>
      </c>
      <c r="J858">
        <f>_xlfn.XLOOKUP(order_details[[#This Row],[ProductID]],products[ProductID],products[CategoryID])</f>
        <v>4</v>
      </c>
      <c r="K858" t="str">
        <f>_xlfn.XLOOKUP(order_details[[#This Row],[CategoryID]],categories[CategoryID],categories[CategoryName])</f>
        <v>Dairy Products</v>
      </c>
      <c r="L858" t="str">
        <f>_xlfn.XLOOKUP(order_details[[#This Row],[OrderID]],orders[OrderID],orders[month])</f>
        <v>Jul</v>
      </c>
      <c r="M858">
        <f>_xlfn.XLOOKUP(order_details[[#This Row],[OrderID]],orders[OrderID],orders[month number])</f>
        <v>7</v>
      </c>
      <c r="N858">
        <f>_xlfn.XLOOKUP(order_details[[#This Row],[OrderID]],orders[OrderID],orders[year])</f>
        <v>1995</v>
      </c>
      <c r="P858" s="13" t="str">
        <f>_xlfn.XLOOKUP(order_details[[#This Row],[CustomerID]],orders[CustomerID],orders[ShipCity])</f>
        <v>Cork</v>
      </c>
      <c r="Q858" s="13" t="str">
        <f>_xlfn.XLOOKUP(order_details[[#This Row],[CustomerID]],orders[CustomerID],orders[ShipCountry])</f>
        <v>Ireland</v>
      </c>
      <c r="R858" s="13">
        <f>order_details[[#This Row],[UnitPrice]]*order_details[[#This Row],[Quantity]]*(1-order_details[[#This Row],[Discount]])</f>
        <v>1760</v>
      </c>
    </row>
    <row r="859" spans="1:18" x14ac:dyDescent="0.3">
      <c r="A859">
        <v>10568</v>
      </c>
      <c r="B859">
        <v>10</v>
      </c>
      <c r="C859">
        <v>31</v>
      </c>
      <c r="D859">
        <v>5</v>
      </c>
      <c r="E859">
        <v>0</v>
      </c>
      <c r="F859">
        <f>order_details[[#This Row],[UnitPrice]]*order_details[[#This Row],[Quantity]]*(1-order_details[[#This Row],[Discount]])</f>
        <v>155</v>
      </c>
      <c r="G859" t="str">
        <f>_xlfn.XLOOKUP(order_details[[#This Row],[OrderID]],orders[OrderID],orders[CustomerID])</f>
        <v>GALED</v>
      </c>
      <c r="H859" t="str">
        <f>_xlfn.XLOOKUP(order_details[[#This Row],[CustomerID]],orders[CustomerID],orders[ShipCountry])</f>
        <v>Spain</v>
      </c>
      <c r="I859" t="str">
        <f>_xlfn.XLOOKUP(order_details[[#This Row],[CustomerID]],orders[CustomerID],orders[ShipCity])</f>
        <v>Barcelona</v>
      </c>
      <c r="J859">
        <f>_xlfn.XLOOKUP(order_details[[#This Row],[ProductID]],products[ProductID],products[CategoryID])</f>
        <v>8</v>
      </c>
      <c r="K859" t="str">
        <f>_xlfn.XLOOKUP(order_details[[#This Row],[CategoryID]],categories[CategoryID],categories[CategoryName])</f>
        <v>Seafood</v>
      </c>
      <c r="L859" t="str">
        <f>_xlfn.XLOOKUP(order_details[[#This Row],[OrderID]],orders[OrderID],orders[month])</f>
        <v>Jul</v>
      </c>
      <c r="M859">
        <f>_xlfn.XLOOKUP(order_details[[#This Row],[OrderID]],orders[OrderID],orders[month number])</f>
        <v>7</v>
      </c>
      <c r="N859">
        <f>_xlfn.XLOOKUP(order_details[[#This Row],[OrderID]],orders[OrderID],orders[year])</f>
        <v>1995</v>
      </c>
      <c r="P859" s="14" t="str">
        <f>_xlfn.XLOOKUP(order_details[[#This Row],[CustomerID]],orders[CustomerID],orders[ShipCity])</f>
        <v>Barcelona</v>
      </c>
      <c r="Q859" s="14" t="str">
        <f>_xlfn.XLOOKUP(order_details[[#This Row],[CustomerID]],orders[CustomerID],orders[ShipCountry])</f>
        <v>Spain</v>
      </c>
      <c r="R859" s="14">
        <f>order_details[[#This Row],[UnitPrice]]*order_details[[#This Row],[Quantity]]*(1-order_details[[#This Row],[Discount]])</f>
        <v>155</v>
      </c>
    </row>
    <row r="860" spans="1:18" x14ac:dyDescent="0.3">
      <c r="A860">
        <v>10569</v>
      </c>
      <c r="B860">
        <v>31</v>
      </c>
      <c r="C860">
        <v>12.5</v>
      </c>
      <c r="D860">
        <v>35</v>
      </c>
      <c r="E860">
        <v>0.2</v>
      </c>
      <c r="F860">
        <f>order_details[[#This Row],[UnitPrice]]*order_details[[#This Row],[Quantity]]*(1-order_details[[#This Row],[Discount]])</f>
        <v>350</v>
      </c>
      <c r="G860" t="str">
        <f>_xlfn.XLOOKUP(order_details[[#This Row],[OrderID]],orders[OrderID],orders[CustomerID])</f>
        <v>RATTC</v>
      </c>
      <c r="H860" t="str">
        <f>_xlfn.XLOOKUP(order_details[[#This Row],[CustomerID]],orders[CustomerID],orders[ShipCountry])</f>
        <v>USA</v>
      </c>
      <c r="I860" t="str">
        <f>_xlfn.XLOOKUP(order_details[[#This Row],[CustomerID]],orders[CustomerID],orders[ShipCity])</f>
        <v>Albuquerque</v>
      </c>
      <c r="J860">
        <f>_xlfn.XLOOKUP(order_details[[#This Row],[ProductID]],products[ProductID],products[CategoryID])</f>
        <v>4</v>
      </c>
      <c r="K860" t="str">
        <f>_xlfn.XLOOKUP(order_details[[#This Row],[CategoryID]],categories[CategoryID],categories[CategoryName])</f>
        <v>Dairy Products</v>
      </c>
      <c r="L860" t="str">
        <f>_xlfn.XLOOKUP(order_details[[#This Row],[OrderID]],orders[OrderID],orders[month])</f>
        <v>Jul</v>
      </c>
      <c r="M860">
        <f>_xlfn.XLOOKUP(order_details[[#This Row],[OrderID]],orders[OrderID],orders[month number])</f>
        <v>7</v>
      </c>
      <c r="N860">
        <f>_xlfn.XLOOKUP(order_details[[#This Row],[OrderID]],orders[OrderID],orders[year])</f>
        <v>1995</v>
      </c>
      <c r="P860" s="13" t="str">
        <f>_xlfn.XLOOKUP(order_details[[#This Row],[CustomerID]],orders[CustomerID],orders[ShipCity])</f>
        <v>Albuquerque</v>
      </c>
      <c r="Q860" s="13" t="str">
        <f>_xlfn.XLOOKUP(order_details[[#This Row],[CustomerID]],orders[CustomerID],orders[ShipCountry])</f>
        <v>USA</v>
      </c>
      <c r="R860" s="13">
        <f>order_details[[#This Row],[UnitPrice]]*order_details[[#This Row],[Quantity]]*(1-order_details[[#This Row],[Discount]])</f>
        <v>350</v>
      </c>
    </row>
    <row r="861" spans="1:18" x14ac:dyDescent="0.3">
      <c r="A861">
        <v>10569</v>
      </c>
      <c r="B861">
        <v>76</v>
      </c>
      <c r="C861">
        <v>18</v>
      </c>
      <c r="D861">
        <v>30</v>
      </c>
      <c r="E861">
        <v>0</v>
      </c>
      <c r="F861">
        <f>order_details[[#This Row],[UnitPrice]]*order_details[[#This Row],[Quantity]]*(1-order_details[[#This Row],[Discount]])</f>
        <v>540</v>
      </c>
      <c r="G861" t="str">
        <f>_xlfn.XLOOKUP(order_details[[#This Row],[OrderID]],orders[OrderID],orders[CustomerID])</f>
        <v>RATTC</v>
      </c>
      <c r="H861" t="str">
        <f>_xlfn.XLOOKUP(order_details[[#This Row],[CustomerID]],orders[CustomerID],orders[ShipCountry])</f>
        <v>USA</v>
      </c>
      <c r="I861" t="str">
        <f>_xlfn.XLOOKUP(order_details[[#This Row],[CustomerID]],orders[CustomerID],orders[ShipCity])</f>
        <v>Albuquerque</v>
      </c>
      <c r="J861">
        <f>_xlfn.XLOOKUP(order_details[[#This Row],[ProductID]],products[ProductID],products[CategoryID])</f>
        <v>1</v>
      </c>
      <c r="K861" t="str">
        <f>_xlfn.XLOOKUP(order_details[[#This Row],[CategoryID]],categories[CategoryID],categories[CategoryName])</f>
        <v>Beverages</v>
      </c>
      <c r="L861" t="str">
        <f>_xlfn.XLOOKUP(order_details[[#This Row],[OrderID]],orders[OrderID],orders[month])</f>
        <v>Jul</v>
      </c>
      <c r="M861">
        <f>_xlfn.XLOOKUP(order_details[[#This Row],[OrderID]],orders[OrderID],orders[month number])</f>
        <v>7</v>
      </c>
      <c r="N861">
        <f>_xlfn.XLOOKUP(order_details[[#This Row],[OrderID]],orders[OrderID],orders[year])</f>
        <v>1995</v>
      </c>
      <c r="P861" s="14" t="str">
        <f>_xlfn.XLOOKUP(order_details[[#This Row],[CustomerID]],orders[CustomerID],orders[ShipCity])</f>
        <v>Albuquerque</v>
      </c>
      <c r="Q861" s="14" t="str">
        <f>_xlfn.XLOOKUP(order_details[[#This Row],[CustomerID]],orders[CustomerID],orders[ShipCountry])</f>
        <v>USA</v>
      </c>
      <c r="R861" s="14">
        <f>order_details[[#This Row],[UnitPrice]]*order_details[[#This Row],[Quantity]]*(1-order_details[[#This Row],[Discount]])</f>
        <v>540</v>
      </c>
    </row>
    <row r="862" spans="1:18" x14ac:dyDescent="0.3">
      <c r="A862">
        <v>10570</v>
      </c>
      <c r="B862">
        <v>11</v>
      </c>
      <c r="C862">
        <v>21</v>
      </c>
      <c r="D862">
        <v>15</v>
      </c>
      <c r="E862">
        <v>0.05</v>
      </c>
      <c r="F862">
        <f>order_details[[#This Row],[UnitPrice]]*order_details[[#This Row],[Quantity]]*(1-order_details[[#This Row],[Discount]])</f>
        <v>299.25</v>
      </c>
      <c r="G862" t="str">
        <f>_xlfn.XLOOKUP(order_details[[#This Row],[OrderID]],orders[OrderID],orders[CustomerID])</f>
        <v>MEREP</v>
      </c>
      <c r="H862" t="str">
        <f>_xlfn.XLOOKUP(order_details[[#This Row],[CustomerID]],orders[CustomerID],orders[ShipCountry])</f>
        <v>Canada</v>
      </c>
      <c r="I862" t="str">
        <f>_xlfn.XLOOKUP(order_details[[#This Row],[CustomerID]],orders[CustomerID],orders[ShipCity])</f>
        <v>Montréal</v>
      </c>
      <c r="J862">
        <f>_xlfn.XLOOKUP(order_details[[#This Row],[ProductID]],products[ProductID],products[CategoryID])</f>
        <v>4</v>
      </c>
      <c r="K862" t="str">
        <f>_xlfn.XLOOKUP(order_details[[#This Row],[CategoryID]],categories[CategoryID],categories[CategoryName])</f>
        <v>Dairy Products</v>
      </c>
      <c r="L862" t="str">
        <f>_xlfn.XLOOKUP(order_details[[#This Row],[OrderID]],orders[OrderID],orders[month])</f>
        <v>Jul</v>
      </c>
      <c r="M862">
        <f>_xlfn.XLOOKUP(order_details[[#This Row],[OrderID]],orders[OrderID],orders[month number])</f>
        <v>7</v>
      </c>
      <c r="N862">
        <f>_xlfn.XLOOKUP(order_details[[#This Row],[OrderID]],orders[OrderID],orders[year])</f>
        <v>1995</v>
      </c>
      <c r="P862" s="13" t="str">
        <f>_xlfn.XLOOKUP(order_details[[#This Row],[CustomerID]],orders[CustomerID],orders[ShipCity])</f>
        <v>Montréal</v>
      </c>
      <c r="Q862" s="13" t="str">
        <f>_xlfn.XLOOKUP(order_details[[#This Row],[CustomerID]],orders[CustomerID],orders[ShipCountry])</f>
        <v>Canada</v>
      </c>
      <c r="R862" s="13">
        <f>order_details[[#This Row],[UnitPrice]]*order_details[[#This Row],[Quantity]]*(1-order_details[[#This Row],[Discount]])</f>
        <v>299.25</v>
      </c>
    </row>
    <row r="863" spans="1:18" x14ac:dyDescent="0.3">
      <c r="A863">
        <v>10570</v>
      </c>
      <c r="B863">
        <v>56</v>
      </c>
      <c r="C863">
        <v>38</v>
      </c>
      <c r="D863">
        <v>60</v>
      </c>
      <c r="E863">
        <v>0.05</v>
      </c>
      <c r="F863">
        <f>order_details[[#This Row],[UnitPrice]]*order_details[[#This Row],[Quantity]]*(1-order_details[[#This Row],[Discount]])</f>
        <v>2166</v>
      </c>
      <c r="G863" t="str">
        <f>_xlfn.XLOOKUP(order_details[[#This Row],[OrderID]],orders[OrderID],orders[CustomerID])</f>
        <v>MEREP</v>
      </c>
      <c r="H863" t="str">
        <f>_xlfn.XLOOKUP(order_details[[#This Row],[CustomerID]],orders[CustomerID],orders[ShipCountry])</f>
        <v>Canada</v>
      </c>
      <c r="I863" t="str">
        <f>_xlfn.XLOOKUP(order_details[[#This Row],[CustomerID]],orders[CustomerID],orders[ShipCity])</f>
        <v>Montréal</v>
      </c>
      <c r="J863">
        <f>_xlfn.XLOOKUP(order_details[[#This Row],[ProductID]],products[ProductID],products[CategoryID])</f>
        <v>5</v>
      </c>
      <c r="K863" t="str">
        <f>_xlfn.XLOOKUP(order_details[[#This Row],[CategoryID]],categories[CategoryID],categories[CategoryName])</f>
        <v>Grains/Cereals</v>
      </c>
      <c r="L863" t="str">
        <f>_xlfn.XLOOKUP(order_details[[#This Row],[OrderID]],orders[OrderID],orders[month])</f>
        <v>Jul</v>
      </c>
      <c r="M863">
        <f>_xlfn.XLOOKUP(order_details[[#This Row],[OrderID]],orders[OrderID],orders[month number])</f>
        <v>7</v>
      </c>
      <c r="N863">
        <f>_xlfn.XLOOKUP(order_details[[#This Row],[OrderID]],orders[OrderID],orders[year])</f>
        <v>1995</v>
      </c>
      <c r="P863" s="14" t="str">
        <f>_xlfn.XLOOKUP(order_details[[#This Row],[CustomerID]],orders[CustomerID],orders[ShipCity])</f>
        <v>Montréal</v>
      </c>
      <c r="Q863" s="14" t="str">
        <f>_xlfn.XLOOKUP(order_details[[#This Row],[CustomerID]],orders[CustomerID],orders[ShipCountry])</f>
        <v>Canada</v>
      </c>
      <c r="R863" s="14">
        <f>order_details[[#This Row],[UnitPrice]]*order_details[[#This Row],[Quantity]]*(1-order_details[[#This Row],[Discount]])</f>
        <v>2166</v>
      </c>
    </row>
    <row r="864" spans="1:18" x14ac:dyDescent="0.3">
      <c r="A864">
        <v>10571</v>
      </c>
      <c r="B864">
        <v>14</v>
      </c>
      <c r="C864">
        <v>23.25</v>
      </c>
      <c r="D864">
        <v>11</v>
      </c>
      <c r="E864">
        <v>0.15</v>
      </c>
      <c r="F864">
        <f>order_details[[#This Row],[UnitPrice]]*order_details[[#This Row],[Quantity]]*(1-order_details[[#This Row],[Discount]])</f>
        <v>217.38749999999999</v>
      </c>
      <c r="G864" t="str">
        <f>_xlfn.XLOOKUP(order_details[[#This Row],[OrderID]],orders[OrderID],orders[CustomerID])</f>
        <v>ERNSH</v>
      </c>
      <c r="H864" t="str">
        <f>_xlfn.XLOOKUP(order_details[[#This Row],[CustomerID]],orders[CustomerID],orders[ShipCountry])</f>
        <v>Austria</v>
      </c>
      <c r="I864" t="str">
        <f>_xlfn.XLOOKUP(order_details[[#This Row],[CustomerID]],orders[CustomerID],orders[ShipCity])</f>
        <v>Graz</v>
      </c>
      <c r="J864">
        <f>_xlfn.XLOOKUP(order_details[[#This Row],[ProductID]],products[ProductID],products[CategoryID])</f>
        <v>7</v>
      </c>
      <c r="K864" t="str">
        <f>_xlfn.XLOOKUP(order_details[[#This Row],[CategoryID]],categories[CategoryID],categories[CategoryName])</f>
        <v>Produce</v>
      </c>
      <c r="L864" t="str">
        <f>_xlfn.XLOOKUP(order_details[[#This Row],[OrderID]],orders[OrderID],orders[month])</f>
        <v>Jul</v>
      </c>
      <c r="M864">
        <f>_xlfn.XLOOKUP(order_details[[#This Row],[OrderID]],orders[OrderID],orders[month number])</f>
        <v>7</v>
      </c>
      <c r="N864">
        <f>_xlfn.XLOOKUP(order_details[[#This Row],[OrderID]],orders[OrderID],orders[year])</f>
        <v>1995</v>
      </c>
      <c r="P864" s="13" t="str">
        <f>_xlfn.XLOOKUP(order_details[[#This Row],[CustomerID]],orders[CustomerID],orders[ShipCity])</f>
        <v>Graz</v>
      </c>
      <c r="Q864" s="13" t="str">
        <f>_xlfn.XLOOKUP(order_details[[#This Row],[CustomerID]],orders[CustomerID],orders[ShipCountry])</f>
        <v>Austria</v>
      </c>
      <c r="R864" s="13">
        <f>order_details[[#This Row],[UnitPrice]]*order_details[[#This Row],[Quantity]]*(1-order_details[[#This Row],[Discount]])</f>
        <v>217.38749999999999</v>
      </c>
    </row>
    <row r="865" spans="1:18" x14ac:dyDescent="0.3">
      <c r="A865">
        <v>10571</v>
      </c>
      <c r="B865">
        <v>42</v>
      </c>
      <c r="C865">
        <v>14</v>
      </c>
      <c r="D865">
        <v>28</v>
      </c>
      <c r="E865">
        <v>0.15</v>
      </c>
      <c r="F865">
        <f>order_details[[#This Row],[UnitPrice]]*order_details[[#This Row],[Quantity]]*(1-order_details[[#This Row],[Discount]])</f>
        <v>333.2</v>
      </c>
      <c r="G865" t="str">
        <f>_xlfn.XLOOKUP(order_details[[#This Row],[OrderID]],orders[OrderID],orders[CustomerID])</f>
        <v>ERNSH</v>
      </c>
      <c r="H865" t="str">
        <f>_xlfn.XLOOKUP(order_details[[#This Row],[CustomerID]],orders[CustomerID],orders[ShipCountry])</f>
        <v>Austria</v>
      </c>
      <c r="I865" t="str">
        <f>_xlfn.XLOOKUP(order_details[[#This Row],[CustomerID]],orders[CustomerID],orders[ShipCity])</f>
        <v>Graz</v>
      </c>
      <c r="J865">
        <f>_xlfn.XLOOKUP(order_details[[#This Row],[ProductID]],products[ProductID],products[CategoryID])</f>
        <v>5</v>
      </c>
      <c r="K865" t="str">
        <f>_xlfn.XLOOKUP(order_details[[#This Row],[CategoryID]],categories[CategoryID],categories[CategoryName])</f>
        <v>Grains/Cereals</v>
      </c>
      <c r="L865" t="str">
        <f>_xlfn.XLOOKUP(order_details[[#This Row],[OrderID]],orders[OrderID],orders[month])</f>
        <v>Jul</v>
      </c>
      <c r="M865">
        <f>_xlfn.XLOOKUP(order_details[[#This Row],[OrderID]],orders[OrderID],orders[month number])</f>
        <v>7</v>
      </c>
      <c r="N865">
        <f>_xlfn.XLOOKUP(order_details[[#This Row],[OrderID]],orders[OrderID],orders[year])</f>
        <v>1995</v>
      </c>
      <c r="P865" s="14" t="str">
        <f>_xlfn.XLOOKUP(order_details[[#This Row],[CustomerID]],orders[CustomerID],orders[ShipCity])</f>
        <v>Graz</v>
      </c>
      <c r="Q865" s="14" t="str">
        <f>_xlfn.XLOOKUP(order_details[[#This Row],[CustomerID]],orders[CustomerID],orders[ShipCountry])</f>
        <v>Austria</v>
      </c>
      <c r="R865" s="14">
        <f>order_details[[#This Row],[UnitPrice]]*order_details[[#This Row],[Quantity]]*(1-order_details[[#This Row],[Discount]])</f>
        <v>333.2</v>
      </c>
    </row>
    <row r="866" spans="1:18" x14ac:dyDescent="0.3">
      <c r="A866">
        <v>10572</v>
      </c>
      <c r="B866">
        <v>16</v>
      </c>
      <c r="C866">
        <v>17.45</v>
      </c>
      <c r="D866">
        <v>12</v>
      </c>
      <c r="E866">
        <v>0.1</v>
      </c>
      <c r="F866">
        <f>order_details[[#This Row],[UnitPrice]]*order_details[[#This Row],[Quantity]]*(1-order_details[[#This Row],[Discount]])</f>
        <v>188.45999999999998</v>
      </c>
      <c r="G866" t="str">
        <f>_xlfn.XLOOKUP(order_details[[#This Row],[OrderID]],orders[OrderID],orders[CustomerID])</f>
        <v>BERGS</v>
      </c>
      <c r="H866" t="str">
        <f>_xlfn.XLOOKUP(order_details[[#This Row],[CustomerID]],orders[CustomerID],orders[ShipCountry])</f>
        <v>Sweden</v>
      </c>
      <c r="I866" t="str">
        <f>_xlfn.XLOOKUP(order_details[[#This Row],[CustomerID]],orders[CustomerID],orders[ShipCity])</f>
        <v>Luleå</v>
      </c>
      <c r="J866">
        <f>_xlfn.XLOOKUP(order_details[[#This Row],[ProductID]],products[ProductID],products[CategoryID])</f>
        <v>3</v>
      </c>
      <c r="K866" t="str">
        <f>_xlfn.XLOOKUP(order_details[[#This Row],[CategoryID]],categories[CategoryID],categories[CategoryName])</f>
        <v>Confections</v>
      </c>
      <c r="L866" t="str">
        <f>_xlfn.XLOOKUP(order_details[[#This Row],[OrderID]],orders[OrderID],orders[month])</f>
        <v>Jul</v>
      </c>
      <c r="M866">
        <f>_xlfn.XLOOKUP(order_details[[#This Row],[OrderID]],orders[OrderID],orders[month number])</f>
        <v>7</v>
      </c>
      <c r="N866">
        <f>_xlfn.XLOOKUP(order_details[[#This Row],[OrderID]],orders[OrderID],orders[year])</f>
        <v>1995</v>
      </c>
      <c r="P866" s="13" t="str">
        <f>_xlfn.XLOOKUP(order_details[[#This Row],[CustomerID]],orders[CustomerID],orders[ShipCity])</f>
        <v>Luleå</v>
      </c>
      <c r="Q866" s="13" t="str">
        <f>_xlfn.XLOOKUP(order_details[[#This Row],[CustomerID]],orders[CustomerID],orders[ShipCountry])</f>
        <v>Sweden</v>
      </c>
      <c r="R866" s="13">
        <f>order_details[[#This Row],[UnitPrice]]*order_details[[#This Row],[Quantity]]*(1-order_details[[#This Row],[Discount]])</f>
        <v>188.45999999999998</v>
      </c>
    </row>
    <row r="867" spans="1:18" x14ac:dyDescent="0.3">
      <c r="A867">
        <v>10572</v>
      </c>
      <c r="B867">
        <v>32</v>
      </c>
      <c r="C867">
        <v>32</v>
      </c>
      <c r="D867">
        <v>10</v>
      </c>
      <c r="E867">
        <v>0.1</v>
      </c>
      <c r="F867">
        <f>order_details[[#This Row],[UnitPrice]]*order_details[[#This Row],[Quantity]]*(1-order_details[[#This Row],[Discount]])</f>
        <v>288</v>
      </c>
      <c r="G867" t="str">
        <f>_xlfn.XLOOKUP(order_details[[#This Row],[OrderID]],orders[OrderID],orders[CustomerID])</f>
        <v>BERGS</v>
      </c>
      <c r="H867" t="str">
        <f>_xlfn.XLOOKUP(order_details[[#This Row],[CustomerID]],orders[CustomerID],orders[ShipCountry])</f>
        <v>Sweden</v>
      </c>
      <c r="I867" t="str">
        <f>_xlfn.XLOOKUP(order_details[[#This Row],[CustomerID]],orders[CustomerID],orders[ShipCity])</f>
        <v>Luleå</v>
      </c>
      <c r="J867">
        <f>_xlfn.XLOOKUP(order_details[[#This Row],[ProductID]],products[ProductID],products[CategoryID])</f>
        <v>4</v>
      </c>
      <c r="K867" t="str">
        <f>_xlfn.XLOOKUP(order_details[[#This Row],[CategoryID]],categories[CategoryID],categories[CategoryName])</f>
        <v>Dairy Products</v>
      </c>
      <c r="L867" t="str">
        <f>_xlfn.XLOOKUP(order_details[[#This Row],[OrderID]],orders[OrderID],orders[month])</f>
        <v>Jul</v>
      </c>
      <c r="M867">
        <f>_xlfn.XLOOKUP(order_details[[#This Row],[OrderID]],orders[OrderID],orders[month number])</f>
        <v>7</v>
      </c>
      <c r="N867">
        <f>_xlfn.XLOOKUP(order_details[[#This Row],[OrderID]],orders[OrderID],orders[year])</f>
        <v>1995</v>
      </c>
      <c r="P867" s="14" t="str">
        <f>_xlfn.XLOOKUP(order_details[[#This Row],[CustomerID]],orders[CustomerID],orders[ShipCity])</f>
        <v>Luleå</v>
      </c>
      <c r="Q867" s="14" t="str">
        <f>_xlfn.XLOOKUP(order_details[[#This Row],[CustomerID]],orders[CustomerID],orders[ShipCountry])</f>
        <v>Sweden</v>
      </c>
      <c r="R867" s="14">
        <f>order_details[[#This Row],[UnitPrice]]*order_details[[#This Row],[Quantity]]*(1-order_details[[#This Row],[Discount]])</f>
        <v>288</v>
      </c>
    </row>
    <row r="868" spans="1:18" x14ac:dyDescent="0.3">
      <c r="A868">
        <v>10572</v>
      </c>
      <c r="B868">
        <v>40</v>
      </c>
      <c r="C868">
        <v>18.399999999999999</v>
      </c>
      <c r="D868">
        <v>50</v>
      </c>
      <c r="E868">
        <v>0</v>
      </c>
      <c r="F868">
        <f>order_details[[#This Row],[UnitPrice]]*order_details[[#This Row],[Quantity]]*(1-order_details[[#This Row],[Discount]])</f>
        <v>919.99999999999989</v>
      </c>
      <c r="G868" t="str">
        <f>_xlfn.XLOOKUP(order_details[[#This Row],[OrderID]],orders[OrderID],orders[CustomerID])</f>
        <v>BERGS</v>
      </c>
      <c r="H868" t="str">
        <f>_xlfn.XLOOKUP(order_details[[#This Row],[CustomerID]],orders[CustomerID],orders[ShipCountry])</f>
        <v>Sweden</v>
      </c>
      <c r="I868" t="str">
        <f>_xlfn.XLOOKUP(order_details[[#This Row],[CustomerID]],orders[CustomerID],orders[ShipCity])</f>
        <v>Luleå</v>
      </c>
      <c r="J868">
        <f>_xlfn.XLOOKUP(order_details[[#This Row],[ProductID]],products[ProductID],products[CategoryID])</f>
        <v>8</v>
      </c>
      <c r="K868" t="str">
        <f>_xlfn.XLOOKUP(order_details[[#This Row],[CategoryID]],categories[CategoryID],categories[CategoryName])</f>
        <v>Seafood</v>
      </c>
      <c r="L868" t="str">
        <f>_xlfn.XLOOKUP(order_details[[#This Row],[OrderID]],orders[OrderID],orders[month])</f>
        <v>Jul</v>
      </c>
      <c r="M868">
        <f>_xlfn.XLOOKUP(order_details[[#This Row],[OrderID]],orders[OrderID],orders[month number])</f>
        <v>7</v>
      </c>
      <c r="N868">
        <f>_xlfn.XLOOKUP(order_details[[#This Row],[OrderID]],orders[OrderID],orders[year])</f>
        <v>1995</v>
      </c>
      <c r="P868" s="13" t="str">
        <f>_xlfn.XLOOKUP(order_details[[#This Row],[CustomerID]],orders[CustomerID],orders[ShipCity])</f>
        <v>Luleå</v>
      </c>
      <c r="Q868" s="13" t="str">
        <f>_xlfn.XLOOKUP(order_details[[#This Row],[CustomerID]],orders[CustomerID],orders[ShipCountry])</f>
        <v>Sweden</v>
      </c>
      <c r="R868" s="13">
        <f>order_details[[#This Row],[UnitPrice]]*order_details[[#This Row],[Quantity]]*(1-order_details[[#This Row],[Discount]])</f>
        <v>919.99999999999989</v>
      </c>
    </row>
    <row r="869" spans="1:18" x14ac:dyDescent="0.3">
      <c r="A869">
        <v>10572</v>
      </c>
      <c r="B869">
        <v>75</v>
      </c>
      <c r="C869">
        <v>7.75</v>
      </c>
      <c r="D869">
        <v>15</v>
      </c>
      <c r="E869">
        <v>0.1</v>
      </c>
      <c r="F869">
        <f>order_details[[#This Row],[UnitPrice]]*order_details[[#This Row],[Quantity]]*(1-order_details[[#This Row],[Discount]])</f>
        <v>104.625</v>
      </c>
      <c r="G869" t="str">
        <f>_xlfn.XLOOKUP(order_details[[#This Row],[OrderID]],orders[OrderID],orders[CustomerID])</f>
        <v>BERGS</v>
      </c>
      <c r="H869" t="str">
        <f>_xlfn.XLOOKUP(order_details[[#This Row],[CustomerID]],orders[CustomerID],orders[ShipCountry])</f>
        <v>Sweden</v>
      </c>
      <c r="I869" t="str">
        <f>_xlfn.XLOOKUP(order_details[[#This Row],[CustomerID]],orders[CustomerID],orders[ShipCity])</f>
        <v>Luleå</v>
      </c>
      <c r="J869">
        <f>_xlfn.XLOOKUP(order_details[[#This Row],[ProductID]],products[ProductID],products[CategoryID])</f>
        <v>1</v>
      </c>
      <c r="K869" t="str">
        <f>_xlfn.XLOOKUP(order_details[[#This Row],[CategoryID]],categories[CategoryID],categories[CategoryName])</f>
        <v>Beverages</v>
      </c>
      <c r="L869" t="str">
        <f>_xlfn.XLOOKUP(order_details[[#This Row],[OrderID]],orders[OrderID],orders[month])</f>
        <v>Jul</v>
      </c>
      <c r="M869">
        <f>_xlfn.XLOOKUP(order_details[[#This Row],[OrderID]],orders[OrderID],orders[month number])</f>
        <v>7</v>
      </c>
      <c r="N869">
        <f>_xlfn.XLOOKUP(order_details[[#This Row],[OrderID]],orders[OrderID],orders[year])</f>
        <v>1995</v>
      </c>
      <c r="P869" s="14" t="str">
        <f>_xlfn.XLOOKUP(order_details[[#This Row],[CustomerID]],orders[CustomerID],orders[ShipCity])</f>
        <v>Luleå</v>
      </c>
      <c r="Q869" s="14" t="str">
        <f>_xlfn.XLOOKUP(order_details[[#This Row],[CustomerID]],orders[CustomerID],orders[ShipCountry])</f>
        <v>Sweden</v>
      </c>
      <c r="R869" s="14">
        <f>order_details[[#This Row],[UnitPrice]]*order_details[[#This Row],[Quantity]]*(1-order_details[[#This Row],[Discount]])</f>
        <v>104.625</v>
      </c>
    </row>
    <row r="870" spans="1:18" x14ac:dyDescent="0.3">
      <c r="A870">
        <v>10573</v>
      </c>
      <c r="B870">
        <v>17</v>
      </c>
      <c r="C870">
        <v>39</v>
      </c>
      <c r="D870">
        <v>18</v>
      </c>
      <c r="E870">
        <v>0</v>
      </c>
      <c r="F870">
        <f>order_details[[#This Row],[UnitPrice]]*order_details[[#This Row],[Quantity]]*(1-order_details[[#This Row],[Discount]])</f>
        <v>702</v>
      </c>
      <c r="G870" t="str">
        <f>_xlfn.XLOOKUP(order_details[[#This Row],[OrderID]],orders[OrderID],orders[CustomerID])</f>
        <v>ANTON</v>
      </c>
      <c r="H870" t="str">
        <f>_xlfn.XLOOKUP(order_details[[#This Row],[CustomerID]],orders[CustomerID],orders[ShipCountry])</f>
        <v>Mexico</v>
      </c>
      <c r="I870" t="str">
        <f>_xlfn.XLOOKUP(order_details[[#This Row],[CustomerID]],orders[CustomerID],orders[ShipCity])</f>
        <v>México D.F.</v>
      </c>
      <c r="J870">
        <f>_xlfn.XLOOKUP(order_details[[#This Row],[ProductID]],products[ProductID],products[CategoryID])</f>
        <v>6</v>
      </c>
      <c r="K870" t="str">
        <f>_xlfn.XLOOKUP(order_details[[#This Row],[CategoryID]],categories[CategoryID],categories[CategoryName])</f>
        <v>Meat/Poultry</v>
      </c>
      <c r="L870" t="str">
        <f>_xlfn.XLOOKUP(order_details[[#This Row],[OrderID]],orders[OrderID],orders[month])</f>
        <v>Jul</v>
      </c>
      <c r="M870">
        <f>_xlfn.XLOOKUP(order_details[[#This Row],[OrderID]],orders[OrderID],orders[month number])</f>
        <v>7</v>
      </c>
      <c r="N870">
        <f>_xlfn.XLOOKUP(order_details[[#This Row],[OrderID]],orders[OrderID],orders[year])</f>
        <v>1995</v>
      </c>
      <c r="P870" s="13" t="str">
        <f>_xlfn.XLOOKUP(order_details[[#This Row],[CustomerID]],orders[CustomerID],orders[ShipCity])</f>
        <v>México D.F.</v>
      </c>
      <c r="Q870" s="13" t="str">
        <f>_xlfn.XLOOKUP(order_details[[#This Row],[CustomerID]],orders[CustomerID],orders[ShipCountry])</f>
        <v>Mexico</v>
      </c>
      <c r="R870" s="13">
        <f>order_details[[#This Row],[UnitPrice]]*order_details[[#This Row],[Quantity]]*(1-order_details[[#This Row],[Discount]])</f>
        <v>702</v>
      </c>
    </row>
    <row r="871" spans="1:18" x14ac:dyDescent="0.3">
      <c r="A871">
        <v>10573</v>
      </c>
      <c r="B871">
        <v>34</v>
      </c>
      <c r="C871">
        <v>14</v>
      </c>
      <c r="D871">
        <v>40</v>
      </c>
      <c r="E871">
        <v>0</v>
      </c>
      <c r="F871">
        <f>order_details[[#This Row],[UnitPrice]]*order_details[[#This Row],[Quantity]]*(1-order_details[[#This Row],[Discount]])</f>
        <v>560</v>
      </c>
      <c r="G871" t="str">
        <f>_xlfn.XLOOKUP(order_details[[#This Row],[OrderID]],orders[OrderID],orders[CustomerID])</f>
        <v>ANTON</v>
      </c>
      <c r="H871" t="str">
        <f>_xlfn.XLOOKUP(order_details[[#This Row],[CustomerID]],orders[CustomerID],orders[ShipCountry])</f>
        <v>Mexico</v>
      </c>
      <c r="I871" t="str">
        <f>_xlfn.XLOOKUP(order_details[[#This Row],[CustomerID]],orders[CustomerID],orders[ShipCity])</f>
        <v>México D.F.</v>
      </c>
      <c r="J871">
        <f>_xlfn.XLOOKUP(order_details[[#This Row],[ProductID]],products[ProductID],products[CategoryID])</f>
        <v>1</v>
      </c>
      <c r="K871" t="str">
        <f>_xlfn.XLOOKUP(order_details[[#This Row],[CategoryID]],categories[CategoryID],categories[CategoryName])</f>
        <v>Beverages</v>
      </c>
      <c r="L871" t="str">
        <f>_xlfn.XLOOKUP(order_details[[#This Row],[OrderID]],orders[OrderID],orders[month])</f>
        <v>Jul</v>
      </c>
      <c r="M871">
        <f>_xlfn.XLOOKUP(order_details[[#This Row],[OrderID]],orders[OrderID],orders[month number])</f>
        <v>7</v>
      </c>
      <c r="N871">
        <f>_xlfn.XLOOKUP(order_details[[#This Row],[OrderID]],orders[OrderID],orders[year])</f>
        <v>1995</v>
      </c>
      <c r="P871" s="14" t="str">
        <f>_xlfn.XLOOKUP(order_details[[#This Row],[CustomerID]],orders[CustomerID],orders[ShipCity])</f>
        <v>México D.F.</v>
      </c>
      <c r="Q871" s="14" t="str">
        <f>_xlfn.XLOOKUP(order_details[[#This Row],[CustomerID]],orders[CustomerID],orders[ShipCountry])</f>
        <v>Mexico</v>
      </c>
      <c r="R871" s="14">
        <f>order_details[[#This Row],[UnitPrice]]*order_details[[#This Row],[Quantity]]*(1-order_details[[#This Row],[Discount]])</f>
        <v>560</v>
      </c>
    </row>
    <row r="872" spans="1:18" x14ac:dyDescent="0.3">
      <c r="A872">
        <v>10573</v>
      </c>
      <c r="B872">
        <v>53</v>
      </c>
      <c r="C872">
        <v>32.799999999999997</v>
      </c>
      <c r="D872">
        <v>25</v>
      </c>
      <c r="E872">
        <v>0</v>
      </c>
      <c r="F872">
        <f>order_details[[#This Row],[UnitPrice]]*order_details[[#This Row],[Quantity]]*(1-order_details[[#This Row],[Discount]])</f>
        <v>819.99999999999989</v>
      </c>
      <c r="G872" t="str">
        <f>_xlfn.XLOOKUP(order_details[[#This Row],[OrderID]],orders[OrderID],orders[CustomerID])</f>
        <v>ANTON</v>
      </c>
      <c r="H872" t="str">
        <f>_xlfn.XLOOKUP(order_details[[#This Row],[CustomerID]],orders[CustomerID],orders[ShipCountry])</f>
        <v>Mexico</v>
      </c>
      <c r="I872" t="str">
        <f>_xlfn.XLOOKUP(order_details[[#This Row],[CustomerID]],orders[CustomerID],orders[ShipCity])</f>
        <v>México D.F.</v>
      </c>
      <c r="J872">
        <f>_xlfn.XLOOKUP(order_details[[#This Row],[ProductID]],products[ProductID],products[CategoryID])</f>
        <v>6</v>
      </c>
      <c r="K872" t="str">
        <f>_xlfn.XLOOKUP(order_details[[#This Row],[CategoryID]],categories[CategoryID],categories[CategoryName])</f>
        <v>Meat/Poultry</v>
      </c>
      <c r="L872" t="str">
        <f>_xlfn.XLOOKUP(order_details[[#This Row],[OrderID]],orders[OrderID],orders[month])</f>
        <v>Jul</v>
      </c>
      <c r="M872">
        <f>_xlfn.XLOOKUP(order_details[[#This Row],[OrderID]],orders[OrderID],orders[month number])</f>
        <v>7</v>
      </c>
      <c r="N872">
        <f>_xlfn.XLOOKUP(order_details[[#This Row],[OrderID]],orders[OrderID],orders[year])</f>
        <v>1995</v>
      </c>
      <c r="P872" s="13" t="str">
        <f>_xlfn.XLOOKUP(order_details[[#This Row],[CustomerID]],orders[CustomerID],orders[ShipCity])</f>
        <v>México D.F.</v>
      </c>
      <c r="Q872" s="13" t="str">
        <f>_xlfn.XLOOKUP(order_details[[#This Row],[CustomerID]],orders[CustomerID],orders[ShipCountry])</f>
        <v>Mexico</v>
      </c>
      <c r="R872" s="13">
        <f>order_details[[#This Row],[UnitPrice]]*order_details[[#This Row],[Quantity]]*(1-order_details[[#This Row],[Discount]])</f>
        <v>819.99999999999989</v>
      </c>
    </row>
    <row r="873" spans="1:18" x14ac:dyDescent="0.3">
      <c r="A873">
        <v>10574</v>
      </c>
      <c r="B873">
        <v>33</v>
      </c>
      <c r="C873">
        <v>2.5</v>
      </c>
      <c r="D873">
        <v>14</v>
      </c>
      <c r="E873">
        <v>0</v>
      </c>
      <c r="F873">
        <f>order_details[[#This Row],[UnitPrice]]*order_details[[#This Row],[Quantity]]*(1-order_details[[#This Row],[Discount]])</f>
        <v>35</v>
      </c>
      <c r="G873" t="str">
        <f>_xlfn.XLOOKUP(order_details[[#This Row],[OrderID]],orders[OrderID],orders[CustomerID])</f>
        <v>TRAIH</v>
      </c>
      <c r="H873" t="str">
        <f>_xlfn.XLOOKUP(order_details[[#This Row],[CustomerID]],orders[CustomerID],orders[ShipCountry])</f>
        <v>USA</v>
      </c>
      <c r="I873" t="str">
        <f>_xlfn.XLOOKUP(order_details[[#This Row],[CustomerID]],orders[CustomerID],orders[ShipCity])</f>
        <v>Kirkland</v>
      </c>
      <c r="J873">
        <f>_xlfn.XLOOKUP(order_details[[#This Row],[ProductID]],products[ProductID],products[CategoryID])</f>
        <v>4</v>
      </c>
      <c r="K873" t="str">
        <f>_xlfn.XLOOKUP(order_details[[#This Row],[CategoryID]],categories[CategoryID],categories[CategoryName])</f>
        <v>Dairy Products</v>
      </c>
      <c r="L873" t="str">
        <f>_xlfn.XLOOKUP(order_details[[#This Row],[OrderID]],orders[OrderID],orders[month])</f>
        <v>Jul</v>
      </c>
      <c r="M873">
        <f>_xlfn.XLOOKUP(order_details[[#This Row],[OrderID]],orders[OrderID],orders[month number])</f>
        <v>7</v>
      </c>
      <c r="N873">
        <f>_xlfn.XLOOKUP(order_details[[#This Row],[OrderID]],orders[OrderID],orders[year])</f>
        <v>1995</v>
      </c>
      <c r="P873" s="14" t="str">
        <f>_xlfn.XLOOKUP(order_details[[#This Row],[CustomerID]],orders[CustomerID],orders[ShipCity])</f>
        <v>Kirkland</v>
      </c>
      <c r="Q873" s="14" t="str">
        <f>_xlfn.XLOOKUP(order_details[[#This Row],[CustomerID]],orders[CustomerID],orders[ShipCountry])</f>
        <v>USA</v>
      </c>
      <c r="R873" s="14">
        <f>order_details[[#This Row],[UnitPrice]]*order_details[[#This Row],[Quantity]]*(1-order_details[[#This Row],[Discount]])</f>
        <v>35</v>
      </c>
    </row>
    <row r="874" spans="1:18" x14ac:dyDescent="0.3">
      <c r="A874">
        <v>10574</v>
      </c>
      <c r="B874">
        <v>40</v>
      </c>
      <c r="C874">
        <v>18.399999999999999</v>
      </c>
      <c r="D874">
        <v>2</v>
      </c>
      <c r="E874">
        <v>0</v>
      </c>
      <c r="F874">
        <f>order_details[[#This Row],[UnitPrice]]*order_details[[#This Row],[Quantity]]*(1-order_details[[#This Row],[Discount]])</f>
        <v>36.799999999999997</v>
      </c>
      <c r="G874" t="str">
        <f>_xlfn.XLOOKUP(order_details[[#This Row],[OrderID]],orders[OrderID],orders[CustomerID])</f>
        <v>TRAIH</v>
      </c>
      <c r="H874" t="str">
        <f>_xlfn.XLOOKUP(order_details[[#This Row],[CustomerID]],orders[CustomerID],orders[ShipCountry])</f>
        <v>USA</v>
      </c>
      <c r="I874" t="str">
        <f>_xlfn.XLOOKUP(order_details[[#This Row],[CustomerID]],orders[CustomerID],orders[ShipCity])</f>
        <v>Kirkland</v>
      </c>
      <c r="J874">
        <f>_xlfn.XLOOKUP(order_details[[#This Row],[ProductID]],products[ProductID],products[CategoryID])</f>
        <v>8</v>
      </c>
      <c r="K874" t="str">
        <f>_xlfn.XLOOKUP(order_details[[#This Row],[CategoryID]],categories[CategoryID],categories[CategoryName])</f>
        <v>Seafood</v>
      </c>
      <c r="L874" t="str">
        <f>_xlfn.XLOOKUP(order_details[[#This Row],[OrderID]],orders[OrderID],orders[month])</f>
        <v>Jul</v>
      </c>
      <c r="M874">
        <f>_xlfn.XLOOKUP(order_details[[#This Row],[OrderID]],orders[OrderID],orders[month number])</f>
        <v>7</v>
      </c>
      <c r="N874">
        <f>_xlfn.XLOOKUP(order_details[[#This Row],[OrderID]],orders[OrderID],orders[year])</f>
        <v>1995</v>
      </c>
      <c r="P874" s="13" t="str">
        <f>_xlfn.XLOOKUP(order_details[[#This Row],[CustomerID]],orders[CustomerID],orders[ShipCity])</f>
        <v>Kirkland</v>
      </c>
      <c r="Q874" s="13" t="str">
        <f>_xlfn.XLOOKUP(order_details[[#This Row],[CustomerID]],orders[CustomerID],orders[ShipCountry])</f>
        <v>USA</v>
      </c>
      <c r="R874" s="13">
        <f>order_details[[#This Row],[UnitPrice]]*order_details[[#This Row],[Quantity]]*(1-order_details[[#This Row],[Discount]])</f>
        <v>36.799999999999997</v>
      </c>
    </row>
    <row r="875" spans="1:18" x14ac:dyDescent="0.3">
      <c r="A875">
        <v>10574</v>
      </c>
      <c r="B875">
        <v>62</v>
      </c>
      <c r="C875">
        <v>49.3</v>
      </c>
      <c r="D875">
        <v>10</v>
      </c>
      <c r="E875">
        <v>0</v>
      </c>
      <c r="F875">
        <f>order_details[[#This Row],[UnitPrice]]*order_details[[#This Row],[Quantity]]*(1-order_details[[#This Row],[Discount]])</f>
        <v>493</v>
      </c>
      <c r="G875" t="str">
        <f>_xlfn.XLOOKUP(order_details[[#This Row],[OrderID]],orders[OrderID],orders[CustomerID])</f>
        <v>TRAIH</v>
      </c>
      <c r="H875" t="str">
        <f>_xlfn.XLOOKUP(order_details[[#This Row],[CustomerID]],orders[CustomerID],orders[ShipCountry])</f>
        <v>USA</v>
      </c>
      <c r="I875" t="str">
        <f>_xlfn.XLOOKUP(order_details[[#This Row],[CustomerID]],orders[CustomerID],orders[ShipCity])</f>
        <v>Kirkland</v>
      </c>
      <c r="J875">
        <f>_xlfn.XLOOKUP(order_details[[#This Row],[ProductID]],products[ProductID],products[CategoryID])</f>
        <v>3</v>
      </c>
      <c r="K875" t="str">
        <f>_xlfn.XLOOKUP(order_details[[#This Row],[CategoryID]],categories[CategoryID],categories[CategoryName])</f>
        <v>Confections</v>
      </c>
      <c r="L875" t="str">
        <f>_xlfn.XLOOKUP(order_details[[#This Row],[OrderID]],orders[OrderID],orders[month])</f>
        <v>Jul</v>
      </c>
      <c r="M875">
        <f>_xlfn.XLOOKUP(order_details[[#This Row],[OrderID]],orders[OrderID],orders[month number])</f>
        <v>7</v>
      </c>
      <c r="N875">
        <f>_xlfn.XLOOKUP(order_details[[#This Row],[OrderID]],orders[OrderID],orders[year])</f>
        <v>1995</v>
      </c>
      <c r="P875" s="14" t="str">
        <f>_xlfn.XLOOKUP(order_details[[#This Row],[CustomerID]],orders[CustomerID],orders[ShipCity])</f>
        <v>Kirkland</v>
      </c>
      <c r="Q875" s="14" t="str">
        <f>_xlfn.XLOOKUP(order_details[[#This Row],[CustomerID]],orders[CustomerID],orders[ShipCountry])</f>
        <v>USA</v>
      </c>
      <c r="R875" s="14">
        <f>order_details[[#This Row],[UnitPrice]]*order_details[[#This Row],[Quantity]]*(1-order_details[[#This Row],[Discount]])</f>
        <v>493</v>
      </c>
    </row>
    <row r="876" spans="1:18" x14ac:dyDescent="0.3">
      <c r="A876">
        <v>10574</v>
      </c>
      <c r="B876">
        <v>64</v>
      </c>
      <c r="C876">
        <v>33.25</v>
      </c>
      <c r="D876">
        <v>6</v>
      </c>
      <c r="E876">
        <v>0</v>
      </c>
      <c r="F876">
        <f>order_details[[#This Row],[UnitPrice]]*order_details[[#This Row],[Quantity]]*(1-order_details[[#This Row],[Discount]])</f>
        <v>199.5</v>
      </c>
      <c r="G876" t="str">
        <f>_xlfn.XLOOKUP(order_details[[#This Row],[OrderID]],orders[OrderID],orders[CustomerID])</f>
        <v>TRAIH</v>
      </c>
      <c r="H876" t="str">
        <f>_xlfn.XLOOKUP(order_details[[#This Row],[CustomerID]],orders[CustomerID],orders[ShipCountry])</f>
        <v>USA</v>
      </c>
      <c r="I876" t="str">
        <f>_xlfn.XLOOKUP(order_details[[#This Row],[CustomerID]],orders[CustomerID],orders[ShipCity])</f>
        <v>Kirkland</v>
      </c>
      <c r="J876">
        <f>_xlfn.XLOOKUP(order_details[[#This Row],[ProductID]],products[ProductID],products[CategoryID])</f>
        <v>5</v>
      </c>
      <c r="K876" t="str">
        <f>_xlfn.XLOOKUP(order_details[[#This Row],[CategoryID]],categories[CategoryID],categories[CategoryName])</f>
        <v>Grains/Cereals</v>
      </c>
      <c r="L876" t="str">
        <f>_xlfn.XLOOKUP(order_details[[#This Row],[OrderID]],orders[OrderID],orders[month])</f>
        <v>Jul</v>
      </c>
      <c r="M876">
        <f>_xlfn.XLOOKUP(order_details[[#This Row],[OrderID]],orders[OrderID],orders[month number])</f>
        <v>7</v>
      </c>
      <c r="N876">
        <f>_xlfn.XLOOKUP(order_details[[#This Row],[OrderID]],orders[OrderID],orders[year])</f>
        <v>1995</v>
      </c>
      <c r="P876" s="13" t="str">
        <f>_xlfn.XLOOKUP(order_details[[#This Row],[CustomerID]],orders[CustomerID],orders[ShipCity])</f>
        <v>Kirkland</v>
      </c>
      <c r="Q876" s="13" t="str">
        <f>_xlfn.XLOOKUP(order_details[[#This Row],[CustomerID]],orders[CustomerID],orders[ShipCountry])</f>
        <v>USA</v>
      </c>
      <c r="R876" s="13">
        <f>order_details[[#This Row],[UnitPrice]]*order_details[[#This Row],[Quantity]]*(1-order_details[[#This Row],[Discount]])</f>
        <v>199.5</v>
      </c>
    </row>
    <row r="877" spans="1:18" x14ac:dyDescent="0.3">
      <c r="A877">
        <v>10575</v>
      </c>
      <c r="B877">
        <v>59</v>
      </c>
      <c r="C877">
        <v>55</v>
      </c>
      <c r="D877">
        <v>12</v>
      </c>
      <c r="E877">
        <v>0</v>
      </c>
      <c r="F877">
        <f>order_details[[#This Row],[UnitPrice]]*order_details[[#This Row],[Quantity]]*(1-order_details[[#This Row],[Discount]])</f>
        <v>660</v>
      </c>
      <c r="G877" t="str">
        <f>_xlfn.XLOOKUP(order_details[[#This Row],[OrderID]],orders[OrderID],orders[CustomerID])</f>
        <v>MORGK</v>
      </c>
      <c r="H877" t="str">
        <f>_xlfn.XLOOKUP(order_details[[#This Row],[CustomerID]],orders[CustomerID],orders[ShipCountry])</f>
        <v>Germany</v>
      </c>
      <c r="I877" t="str">
        <f>_xlfn.XLOOKUP(order_details[[#This Row],[CustomerID]],orders[CustomerID],orders[ShipCity])</f>
        <v>Leipzig</v>
      </c>
      <c r="J877">
        <f>_xlfn.XLOOKUP(order_details[[#This Row],[ProductID]],products[ProductID],products[CategoryID])</f>
        <v>4</v>
      </c>
      <c r="K877" t="str">
        <f>_xlfn.XLOOKUP(order_details[[#This Row],[CategoryID]],categories[CategoryID],categories[CategoryName])</f>
        <v>Dairy Products</v>
      </c>
      <c r="L877" t="str">
        <f>_xlfn.XLOOKUP(order_details[[#This Row],[OrderID]],orders[OrderID],orders[month])</f>
        <v>Jul</v>
      </c>
      <c r="M877">
        <f>_xlfn.XLOOKUP(order_details[[#This Row],[OrderID]],orders[OrderID],orders[month number])</f>
        <v>7</v>
      </c>
      <c r="N877">
        <f>_xlfn.XLOOKUP(order_details[[#This Row],[OrderID]],orders[OrderID],orders[year])</f>
        <v>1995</v>
      </c>
      <c r="P877" s="14" t="str">
        <f>_xlfn.XLOOKUP(order_details[[#This Row],[CustomerID]],orders[CustomerID],orders[ShipCity])</f>
        <v>Leipzig</v>
      </c>
      <c r="Q877" s="14" t="str">
        <f>_xlfn.XLOOKUP(order_details[[#This Row],[CustomerID]],orders[CustomerID],orders[ShipCountry])</f>
        <v>Germany</v>
      </c>
      <c r="R877" s="14">
        <f>order_details[[#This Row],[UnitPrice]]*order_details[[#This Row],[Quantity]]*(1-order_details[[#This Row],[Discount]])</f>
        <v>660</v>
      </c>
    </row>
    <row r="878" spans="1:18" x14ac:dyDescent="0.3">
      <c r="A878">
        <v>10575</v>
      </c>
      <c r="B878">
        <v>63</v>
      </c>
      <c r="C878">
        <v>43.9</v>
      </c>
      <c r="D878">
        <v>6</v>
      </c>
      <c r="E878">
        <v>0</v>
      </c>
      <c r="F878">
        <f>order_details[[#This Row],[UnitPrice]]*order_details[[#This Row],[Quantity]]*(1-order_details[[#This Row],[Discount]])</f>
        <v>263.39999999999998</v>
      </c>
      <c r="G878" t="str">
        <f>_xlfn.XLOOKUP(order_details[[#This Row],[OrderID]],orders[OrderID],orders[CustomerID])</f>
        <v>MORGK</v>
      </c>
      <c r="H878" t="str">
        <f>_xlfn.XLOOKUP(order_details[[#This Row],[CustomerID]],orders[CustomerID],orders[ShipCountry])</f>
        <v>Germany</v>
      </c>
      <c r="I878" t="str">
        <f>_xlfn.XLOOKUP(order_details[[#This Row],[CustomerID]],orders[CustomerID],orders[ShipCity])</f>
        <v>Leipzig</v>
      </c>
      <c r="J878">
        <f>_xlfn.XLOOKUP(order_details[[#This Row],[ProductID]],products[ProductID],products[CategoryID])</f>
        <v>2</v>
      </c>
      <c r="K878" t="str">
        <f>_xlfn.XLOOKUP(order_details[[#This Row],[CategoryID]],categories[CategoryID],categories[CategoryName])</f>
        <v>Condiments</v>
      </c>
      <c r="L878" t="str">
        <f>_xlfn.XLOOKUP(order_details[[#This Row],[OrderID]],orders[OrderID],orders[month])</f>
        <v>Jul</v>
      </c>
      <c r="M878">
        <f>_xlfn.XLOOKUP(order_details[[#This Row],[OrderID]],orders[OrderID],orders[month number])</f>
        <v>7</v>
      </c>
      <c r="N878">
        <f>_xlfn.XLOOKUP(order_details[[#This Row],[OrderID]],orders[OrderID],orders[year])</f>
        <v>1995</v>
      </c>
      <c r="P878" s="13" t="str">
        <f>_xlfn.XLOOKUP(order_details[[#This Row],[CustomerID]],orders[CustomerID],orders[ShipCity])</f>
        <v>Leipzig</v>
      </c>
      <c r="Q878" s="13" t="str">
        <f>_xlfn.XLOOKUP(order_details[[#This Row],[CustomerID]],orders[CustomerID],orders[ShipCountry])</f>
        <v>Germany</v>
      </c>
      <c r="R878" s="13">
        <f>order_details[[#This Row],[UnitPrice]]*order_details[[#This Row],[Quantity]]*(1-order_details[[#This Row],[Discount]])</f>
        <v>263.39999999999998</v>
      </c>
    </row>
    <row r="879" spans="1:18" x14ac:dyDescent="0.3">
      <c r="A879">
        <v>10575</v>
      </c>
      <c r="B879">
        <v>72</v>
      </c>
      <c r="C879">
        <v>34.799999999999997</v>
      </c>
      <c r="D879">
        <v>30</v>
      </c>
      <c r="E879">
        <v>0</v>
      </c>
      <c r="F879">
        <f>order_details[[#This Row],[UnitPrice]]*order_details[[#This Row],[Quantity]]*(1-order_details[[#This Row],[Discount]])</f>
        <v>1044</v>
      </c>
      <c r="G879" t="str">
        <f>_xlfn.XLOOKUP(order_details[[#This Row],[OrderID]],orders[OrderID],orders[CustomerID])</f>
        <v>MORGK</v>
      </c>
      <c r="H879" t="str">
        <f>_xlfn.XLOOKUP(order_details[[#This Row],[CustomerID]],orders[CustomerID],orders[ShipCountry])</f>
        <v>Germany</v>
      </c>
      <c r="I879" t="str">
        <f>_xlfn.XLOOKUP(order_details[[#This Row],[CustomerID]],orders[CustomerID],orders[ShipCity])</f>
        <v>Leipzig</v>
      </c>
      <c r="J879">
        <f>_xlfn.XLOOKUP(order_details[[#This Row],[ProductID]],products[ProductID],products[CategoryID])</f>
        <v>4</v>
      </c>
      <c r="K879" t="str">
        <f>_xlfn.XLOOKUP(order_details[[#This Row],[CategoryID]],categories[CategoryID],categories[CategoryName])</f>
        <v>Dairy Products</v>
      </c>
      <c r="L879" t="str">
        <f>_xlfn.XLOOKUP(order_details[[#This Row],[OrderID]],orders[OrderID],orders[month])</f>
        <v>Jul</v>
      </c>
      <c r="M879">
        <f>_xlfn.XLOOKUP(order_details[[#This Row],[OrderID]],orders[OrderID],orders[month number])</f>
        <v>7</v>
      </c>
      <c r="N879">
        <f>_xlfn.XLOOKUP(order_details[[#This Row],[OrderID]],orders[OrderID],orders[year])</f>
        <v>1995</v>
      </c>
      <c r="P879" s="14" t="str">
        <f>_xlfn.XLOOKUP(order_details[[#This Row],[CustomerID]],orders[CustomerID],orders[ShipCity])</f>
        <v>Leipzig</v>
      </c>
      <c r="Q879" s="14" t="str">
        <f>_xlfn.XLOOKUP(order_details[[#This Row],[CustomerID]],orders[CustomerID],orders[ShipCountry])</f>
        <v>Germany</v>
      </c>
      <c r="R879" s="14">
        <f>order_details[[#This Row],[UnitPrice]]*order_details[[#This Row],[Quantity]]*(1-order_details[[#This Row],[Discount]])</f>
        <v>1044</v>
      </c>
    </row>
    <row r="880" spans="1:18" x14ac:dyDescent="0.3">
      <c r="A880">
        <v>10575</v>
      </c>
      <c r="B880">
        <v>76</v>
      </c>
      <c r="C880">
        <v>18</v>
      </c>
      <c r="D880">
        <v>10</v>
      </c>
      <c r="E880">
        <v>0</v>
      </c>
      <c r="F880">
        <f>order_details[[#This Row],[UnitPrice]]*order_details[[#This Row],[Quantity]]*(1-order_details[[#This Row],[Discount]])</f>
        <v>180</v>
      </c>
      <c r="G880" t="str">
        <f>_xlfn.XLOOKUP(order_details[[#This Row],[OrderID]],orders[OrderID],orders[CustomerID])</f>
        <v>MORGK</v>
      </c>
      <c r="H880" t="str">
        <f>_xlfn.XLOOKUP(order_details[[#This Row],[CustomerID]],orders[CustomerID],orders[ShipCountry])</f>
        <v>Germany</v>
      </c>
      <c r="I880" t="str">
        <f>_xlfn.XLOOKUP(order_details[[#This Row],[CustomerID]],orders[CustomerID],orders[ShipCity])</f>
        <v>Leipzig</v>
      </c>
      <c r="J880">
        <f>_xlfn.XLOOKUP(order_details[[#This Row],[ProductID]],products[ProductID],products[CategoryID])</f>
        <v>1</v>
      </c>
      <c r="K880" t="str">
        <f>_xlfn.XLOOKUP(order_details[[#This Row],[CategoryID]],categories[CategoryID],categories[CategoryName])</f>
        <v>Beverages</v>
      </c>
      <c r="L880" t="str">
        <f>_xlfn.XLOOKUP(order_details[[#This Row],[OrderID]],orders[OrderID],orders[month])</f>
        <v>Jul</v>
      </c>
      <c r="M880">
        <f>_xlfn.XLOOKUP(order_details[[#This Row],[OrderID]],orders[OrderID],orders[month number])</f>
        <v>7</v>
      </c>
      <c r="N880">
        <f>_xlfn.XLOOKUP(order_details[[#This Row],[OrderID]],orders[OrderID],orders[year])</f>
        <v>1995</v>
      </c>
      <c r="P880" s="13" t="str">
        <f>_xlfn.XLOOKUP(order_details[[#This Row],[CustomerID]],orders[CustomerID],orders[ShipCity])</f>
        <v>Leipzig</v>
      </c>
      <c r="Q880" s="13" t="str">
        <f>_xlfn.XLOOKUP(order_details[[#This Row],[CustomerID]],orders[CustomerID],orders[ShipCountry])</f>
        <v>Germany</v>
      </c>
      <c r="R880" s="13">
        <f>order_details[[#This Row],[UnitPrice]]*order_details[[#This Row],[Quantity]]*(1-order_details[[#This Row],[Discount]])</f>
        <v>180</v>
      </c>
    </row>
    <row r="881" spans="1:18" x14ac:dyDescent="0.3">
      <c r="A881">
        <v>10576</v>
      </c>
      <c r="B881">
        <v>1</v>
      </c>
      <c r="C881">
        <v>18</v>
      </c>
      <c r="D881">
        <v>10</v>
      </c>
      <c r="E881">
        <v>0</v>
      </c>
      <c r="F881">
        <f>order_details[[#This Row],[UnitPrice]]*order_details[[#This Row],[Quantity]]*(1-order_details[[#This Row],[Discount]])</f>
        <v>180</v>
      </c>
      <c r="G881" t="str">
        <f>_xlfn.XLOOKUP(order_details[[#This Row],[OrderID]],orders[OrderID],orders[CustomerID])</f>
        <v>TORTU</v>
      </c>
      <c r="H881" t="str">
        <f>_xlfn.XLOOKUP(order_details[[#This Row],[CustomerID]],orders[CustomerID],orders[ShipCountry])</f>
        <v>Mexico</v>
      </c>
      <c r="I881" t="str">
        <f>_xlfn.XLOOKUP(order_details[[#This Row],[CustomerID]],orders[CustomerID],orders[ShipCity])</f>
        <v>México D.F.</v>
      </c>
      <c r="J881">
        <f>_xlfn.XLOOKUP(order_details[[#This Row],[ProductID]],products[ProductID],products[CategoryID])</f>
        <v>1</v>
      </c>
      <c r="K881" t="str">
        <f>_xlfn.XLOOKUP(order_details[[#This Row],[CategoryID]],categories[CategoryID],categories[CategoryName])</f>
        <v>Beverages</v>
      </c>
      <c r="L881" t="str">
        <f>_xlfn.XLOOKUP(order_details[[#This Row],[OrderID]],orders[OrderID],orders[month])</f>
        <v>Jul</v>
      </c>
      <c r="M881">
        <f>_xlfn.XLOOKUP(order_details[[#This Row],[OrderID]],orders[OrderID],orders[month number])</f>
        <v>7</v>
      </c>
      <c r="N881">
        <f>_xlfn.XLOOKUP(order_details[[#This Row],[OrderID]],orders[OrderID],orders[year])</f>
        <v>1995</v>
      </c>
      <c r="P881" s="14" t="str">
        <f>_xlfn.XLOOKUP(order_details[[#This Row],[CustomerID]],orders[CustomerID],orders[ShipCity])</f>
        <v>México D.F.</v>
      </c>
      <c r="Q881" s="14" t="str">
        <f>_xlfn.XLOOKUP(order_details[[#This Row],[CustomerID]],orders[CustomerID],orders[ShipCountry])</f>
        <v>Mexico</v>
      </c>
      <c r="R881" s="14">
        <f>order_details[[#This Row],[UnitPrice]]*order_details[[#This Row],[Quantity]]*(1-order_details[[#This Row],[Discount]])</f>
        <v>180</v>
      </c>
    </row>
    <row r="882" spans="1:18" x14ac:dyDescent="0.3">
      <c r="A882">
        <v>10576</v>
      </c>
      <c r="B882">
        <v>31</v>
      </c>
      <c r="C882">
        <v>12.5</v>
      </c>
      <c r="D882">
        <v>20</v>
      </c>
      <c r="E882">
        <v>0</v>
      </c>
      <c r="F882">
        <f>order_details[[#This Row],[UnitPrice]]*order_details[[#This Row],[Quantity]]*(1-order_details[[#This Row],[Discount]])</f>
        <v>250</v>
      </c>
      <c r="G882" t="str">
        <f>_xlfn.XLOOKUP(order_details[[#This Row],[OrderID]],orders[OrderID],orders[CustomerID])</f>
        <v>TORTU</v>
      </c>
      <c r="H882" t="str">
        <f>_xlfn.XLOOKUP(order_details[[#This Row],[CustomerID]],orders[CustomerID],orders[ShipCountry])</f>
        <v>Mexico</v>
      </c>
      <c r="I882" t="str">
        <f>_xlfn.XLOOKUP(order_details[[#This Row],[CustomerID]],orders[CustomerID],orders[ShipCity])</f>
        <v>México D.F.</v>
      </c>
      <c r="J882">
        <f>_xlfn.XLOOKUP(order_details[[#This Row],[ProductID]],products[ProductID],products[CategoryID])</f>
        <v>4</v>
      </c>
      <c r="K882" t="str">
        <f>_xlfn.XLOOKUP(order_details[[#This Row],[CategoryID]],categories[CategoryID],categories[CategoryName])</f>
        <v>Dairy Products</v>
      </c>
      <c r="L882" t="str">
        <f>_xlfn.XLOOKUP(order_details[[#This Row],[OrderID]],orders[OrderID],orders[month])</f>
        <v>Jul</v>
      </c>
      <c r="M882">
        <f>_xlfn.XLOOKUP(order_details[[#This Row],[OrderID]],orders[OrderID],orders[month number])</f>
        <v>7</v>
      </c>
      <c r="N882">
        <f>_xlfn.XLOOKUP(order_details[[#This Row],[OrderID]],orders[OrderID],orders[year])</f>
        <v>1995</v>
      </c>
      <c r="P882" s="13" t="str">
        <f>_xlfn.XLOOKUP(order_details[[#This Row],[CustomerID]],orders[CustomerID],orders[ShipCity])</f>
        <v>México D.F.</v>
      </c>
      <c r="Q882" s="13" t="str">
        <f>_xlfn.XLOOKUP(order_details[[#This Row],[CustomerID]],orders[CustomerID],orders[ShipCountry])</f>
        <v>Mexico</v>
      </c>
      <c r="R882" s="13">
        <f>order_details[[#This Row],[UnitPrice]]*order_details[[#This Row],[Quantity]]*(1-order_details[[#This Row],[Discount]])</f>
        <v>250</v>
      </c>
    </row>
    <row r="883" spans="1:18" x14ac:dyDescent="0.3">
      <c r="A883">
        <v>10576</v>
      </c>
      <c r="B883">
        <v>44</v>
      </c>
      <c r="C883">
        <v>19.45</v>
      </c>
      <c r="D883">
        <v>21</v>
      </c>
      <c r="E883">
        <v>0</v>
      </c>
      <c r="F883">
        <f>order_details[[#This Row],[UnitPrice]]*order_details[[#This Row],[Quantity]]*(1-order_details[[#This Row],[Discount]])</f>
        <v>408.45</v>
      </c>
      <c r="G883" t="str">
        <f>_xlfn.XLOOKUP(order_details[[#This Row],[OrderID]],orders[OrderID],orders[CustomerID])</f>
        <v>TORTU</v>
      </c>
      <c r="H883" t="str">
        <f>_xlfn.XLOOKUP(order_details[[#This Row],[CustomerID]],orders[CustomerID],orders[ShipCountry])</f>
        <v>Mexico</v>
      </c>
      <c r="I883" t="str">
        <f>_xlfn.XLOOKUP(order_details[[#This Row],[CustomerID]],orders[CustomerID],orders[ShipCity])</f>
        <v>México D.F.</v>
      </c>
      <c r="J883">
        <f>_xlfn.XLOOKUP(order_details[[#This Row],[ProductID]],products[ProductID],products[CategoryID])</f>
        <v>2</v>
      </c>
      <c r="K883" t="str">
        <f>_xlfn.XLOOKUP(order_details[[#This Row],[CategoryID]],categories[CategoryID],categories[CategoryName])</f>
        <v>Condiments</v>
      </c>
      <c r="L883" t="str">
        <f>_xlfn.XLOOKUP(order_details[[#This Row],[OrderID]],orders[OrderID],orders[month])</f>
        <v>Jul</v>
      </c>
      <c r="M883">
        <f>_xlfn.XLOOKUP(order_details[[#This Row],[OrderID]],orders[OrderID],orders[month number])</f>
        <v>7</v>
      </c>
      <c r="N883">
        <f>_xlfn.XLOOKUP(order_details[[#This Row],[OrderID]],orders[OrderID],orders[year])</f>
        <v>1995</v>
      </c>
      <c r="P883" s="14" t="str">
        <f>_xlfn.XLOOKUP(order_details[[#This Row],[CustomerID]],orders[CustomerID],orders[ShipCity])</f>
        <v>México D.F.</v>
      </c>
      <c r="Q883" s="14" t="str">
        <f>_xlfn.XLOOKUP(order_details[[#This Row],[CustomerID]],orders[CustomerID],orders[ShipCountry])</f>
        <v>Mexico</v>
      </c>
      <c r="R883" s="14">
        <f>order_details[[#This Row],[UnitPrice]]*order_details[[#This Row],[Quantity]]*(1-order_details[[#This Row],[Discount]])</f>
        <v>408.45</v>
      </c>
    </row>
    <row r="884" spans="1:18" x14ac:dyDescent="0.3">
      <c r="A884">
        <v>10577</v>
      </c>
      <c r="B884">
        <v>39</v>
      </c>
      <c r="C884">
        <v>18</v>
      </c>
      <c r="D884">
        <v>10</v>
      </c>
      <c r="E884">
        <v>0</v>
      </c>
      <c r="F884">
        <f>order_details[[#This Row],[UnitPrice]]*order_details[[#This Row],[Quantity]]*(1-order_details[[#This Row],[Discount]])</f>
        <v>180</v>
      </c>
      <c r="G884" t="str">
        <f>_xlfn.XLOOKUP(order_details[[#This Row],[OrderID]],orders[OrderID],orders[CustomerID])</f>
        <v>TRAIH</v>
      </c>
      <c r="H884" t="str">
        <f>_xlfn.XLOOKUP(order_details[[#This Row],[CustomerID]],orders[CustomerID],orders[ShipCountry])</f>
        <v>USA</v>
      </c>
      <c r="I884" t="str">
        <f>_xlfn.XLOOKUP(order_details[[#This Row],[CustomerID]],orders[CustomerID],orders[ShipCity])</f>
        <v>Kirkland</v>
      </c>
      <c r="J884">
        <f>_xlfn.XLOOKUP(order_details[[#This Row],[ProductID]],products[ProductID],products[CategoryID])</f>
        <v>1</v>
      </c>
      <c r="K884" t="str">
        <f>_xlfn.XLOOKUP(order_details[[#This Row],[CategoryID]],categories[CategoryID],categories[CategoryName])</f>
        <v>Beverages</v>
      </c>
      <c r="L884" t="str">
        <f>_xlfn.XLOOKUP(order_details[[#This Row],[OrderID]],orders[OrderID],orders[month])</f>
        <v>Jul</v>
      </c>
      <c r="M884">
        <f>_xlfn.XLOOKUP(order_details[[#This Row],[OrderID]],orders[OrderID],orders[month number])</f>
        <v>7</v>
      </c>
      <c r="N884">
        <f>_xlfn.XLOOKUP(order_details[[#This Row],[OrderID]],orders[OrderID],orders[year])</f>
        <v>1995</v>
      </c>
      <c r="P884" s="13" t="str">
        <f>_xlfn.XLOOKUP(order_details[[#This Row],[CustomerID]],orders[CustomerID],orders[ShipCity])</f>
        <v>Kirkland</v>
      </c>
      <c r="Q884" s="13" t="str">
        <f>_xlfn.XLOOKUP(order_details[[#This Row],[CustomerID]],orders[CustomerID],orders[ShipCountry])</f>
        <v>USA</v>
      </c>
      <c r="R884" s="13">
        <f>order_details[[#This Row],[UnitPrice]]*order_details[[#This Row],[Quantity]]*(1-order_details[[#This Row],[Discount]])</f>
        <v>180</v>
      </c>
    </row>
    <row r="885" spans="1:18" x14ac:dyDescent="0.3">
      <c r="A885">
        <v>10577</v>
      </c>
      <c r="B885">
        <v>75</v>
      </c>
      <c r="C885">
        <v>7.75</v>
      </c>
      <c r="D885">
        <v>20</v>
      </c>
      <c r="E885">
        <v>0</v>
      </c>
      <c r="F885">
        <f>order_details[[#This Row],[UnitPrice]]*order_details[[#This Row],[Quantity]]*(1-order_details[[#This Row],[Discount]])</f>
        <v>155</v>
      </c>
      <c r="G885" t="str">
        <f>_xlfn.XLOOKUP(order_details[[#This Row],[OrderID]],orders[OrderID],orders[CustomerID])</f>
        <v>TRAIH</v>
      </c>
      <c r="H885" t="str">
        <f>_xlfn.XLOOKUP(order_details[[#This Row],[CustomerID]],orders[CustomerID],orders[ShipCountry])</f>
        <v>USA</v>
      </c>
      <c r="I885" t="str">
        <f>_xlfn.XLOOKUP(order_details[[#This Row],[CustomerID]],orders[CustomerID],orders[ShipCity])</f>
        <v>Kirkland</v>
      </c>
      <c r="J885">
        <f>_xlfn.XLOOKUP(order_details[[#This Row],[ProductID]],products[ProductID],products[CategoryID])</f>
        <v>1</v>
      </c>
      <c r="K885" t="str">
        <f>_xlfn.XLOOKUP(order_details[[#This Row],[CategoryID]],categories[CategoryID],categories[CategoryName])</f>
        <v>Beverages</v>
      </c>
      <c r="L885" t="str">
        <f>_xlfn.XLOOKUP(order_details[[#This Row],[OrderID]],orders[OrderID],orders[month])</f>
        <v>Jul</v>
      </c>
      <c r="M885">
        <f>_xlfn.XLOOKUP(order_details[[#This Row],[OrderID]],orders[OrderID],orders[month number])</f>
        <v>7</v>
      </c>
      <c r="N885">
        <f>_xlfn.XLOOKUP(order_details[[#This Row],[OrderID]],orders[OrderID],orders[year])</f>
        <v>1995</v>
      </c>
      <c r="P885" s="14" t="str">
        <f>_xlfn.XLOOKUP(order_details[[#This Row],[CustomerID]],orders[CustomerID],orders[ShipCity])</f>
        <v>Kirkland</v>
      </c>
      <c r="Q885" s="14" t="str">
        <f>_xlfn.XLOOKUP(order_details[[#This Row],[CustomerID]],orders[CustomerID],orders[ShipCountry])</f>
        <v>USA</v>
      </c>
      <c r="R885" s="14">
        <f>order_details[[#This Row],[UnitPrice]]*order_details[[#This Row],[Quantity]]*(1-order_details[[#This Row],[Discount]])</f>
        <v>155</v>
      </c>
    </row>
    <row r="886" spans="1:18" x14ac:dyDescent="0.3">
      <c r="A886">
        <v>10577</v>
      </c>
      <c r="B886">
        <v>77</v>
      </c>
      <c r="C886">
        <v>13</v>
      </c>
      <c r="D886">
        <v>18</v>
      </c>
      <c r="E886">
        <v>0</v>
      </c>
      <c r="F886">
        <f>order_details[[#This Row],[UnitPrice]]*order_details[[#This Row],[Quantity]]*(1-order_details[[#This Row],[Discount]])</f>
        <v>234</v>
      </c>
      <c r="G886" t="str">
        <f>_xlfn.XLOOKUP(order_details[[#This Row],[OrderID]],orders[OrderID],orders[CustomerID])</f>
        <v>TRAIH</v>
      </c>
      <c r="H886" t="str">
        <f>_xlfn.XLOOKUP(order_details[[#This Row],[CustomerID]],orders[CustomerID],orders[ShipCountry])</f>
        <v>USA</v>
      </c>
      <c r="I886" t="str">
        <f>_xlfn.XLOOKUP(order_details[[#This Row],[CustomerID]],orders[CustomerID],orders[ShipCity])</f>
        <v>Kirkland</v>
      </c>
      <c r="J886">
        <f>_xlfn.XLOOKUP(order_details[[#This Row],[ProductID]],products[ProductID],products[CategoryID])</f>
        <v>2</v>
      </c>
      <c r="K886" t="str">
        <f>_xlfn.XLOOKUP(order_details[[#This Row],[CategoryID]],categories[CategoryID],categories[CategoryName])</f>
        <v>Condiments</v>
      </c>
      <c r="L886" t="str">
        <f>_xlfn.XLOOKUP(order_details[[#This Row],[OrderID]],orders[OrderID],orders[month])</f>
        <v>Jul</v>
      </c>
      <c r="M886">
        <f>_xlfn.XLOOKUP(order_details[[#This Row],[OrderID]],orders[OrderID],orders[month number])</f>
        <v>7</v>
      </c>
      <c r="N886">
        <f>_xlfn.XLOOKUP(order_details[[#This Row],[OrderID]],orders[OrderID],orders[year])</f>
        <v>1995</v>
      </c>
      <c r="P886" s="13" t="str">
        <f>_xlfn.XLOOKUP(order_details[[#This Row],[CustomerID]],orders[CustomerID],orders[ShipCity])</f>
        <v>Kirkland</v>
      </c>
      <c r="Q886" s="13" t="str">
        <f>_xlfn.XLOOKUP(order_details[[#This Row],[CustomerID]],orders[CustomerID],orders[ShipCountry])</f>
        <v>USA</v>
      </c>
      <c r="R886" s="13">
        <f>order_details[[#This Row],[UnitPrice]]*order_details[[#This Row],[Quantity]]*(1-order_details[[#This Row],[Discount]])</f>
        <v>234</v>
      </c>
    </row>
    <row r="887" spans="1:18" x14ac:dyDescent="0.3">
      <c r="A887">
        <v>10578</v>
      </c>
      <c r="B887">
        <v>35</v>
      </c>
      <c r="C887">
        <v>18</v>
      </c>
      <c r="D887">
        <v>20</v>
      </c>
      <c r="E887">
        <v>0</v>
      </c>
      <c r="F887">
        <f>order_details[[#This Row],[UnitPrice]]*order_details[[#This Row],[Quantity]]*(1-order_details[[#This Row],[Discount]])</f>
        <v>360</v>
      </c>
      <c r="G887" t="str">
        <f>_xlfn.XLOOKUP(order_details[[#This Row],[OrderID]],orders[OrderID],orders[CustomerID])</f>
        <v>BSBEV</v>
      </c>
      <c r="H887" t="str">
        <f>_xlfn.XLOOKUP(order_details[[#This Row],[CustomerID]],orders[CustomerID],orders[ShipCountry])</f>
        <v>UK</v>
      </c>
      <c r="I887" t="str">
        <f>_xlfn.XLOOKUP(order_details[[#This Row],[CustomerID]],orders[CustomerID],orders[ShipCity])</f>
        <v>London</v>
      </c>
      <c r="J887">
        <f>_xlfn.XLOOKUP(order_details[[#This Row],[ProductID]],products[ProductID],products[CategoryID])</f>
        <v>1</v>
      </c>
      <c r="K887" t="str">
        <f>_xlfn.XLOOKUP(order_details[[#This Row],[CategoryID]],categories[CategoryID],categories[CategoryName])</f>
        <v>Beverages</v>
      </c>
      <c r="L887" t="str">
        <f>_xlfn.XLOOKUP(order_details[[#This Row],[OrderID]],orders[OrderID],orders[month])</f>
        <v>Jul</v>
      </c>
      <c r="M887">
        <f>_xlfn.XLOOKUP(order_details[[#This Row],[OrderID]],orders[OrderID],orders[month number])</f>
        <v>7</v>
      </c>
      <c r="N887">
        <f>_xlfn.XLOOKUP(order_details[[#This Row],[OrderID]],orders[OrderID],orders[year])</f>
        <v>1995</v>
      </c>
      <c r="P887" s="14" t="str">
        <f>_xlfn.XLOOKUP(order_details[[#This Row],[CustomerID]],orders[CustomerID],orders[ShipCity])</f>
        <v>London</v>
      </c>
      <c r="Q887" s="14" t="str">
        <f>_xlfn.XLOOKUP(order_details[[#This Row],[CustomerID]],orders[CustomerID],orders[ShipCountry])</f>
        <v>UK</v>
      </c>
      <c r="R887" s="14">
        <f>order_details[[#This Row],[UnitPrice]]*order_details[[#This Row],[Quantity]]*(1-order_details[[#This Row],[Discount]])</f>
        <v>360</v>
      </c>
    </row>
    <row r="888" spans="1:18" x14ac:dyDescent="0.3">
      <c r="A888">
        <v>10578</v>
      </c>
      <c r="B888">
        <v>57</v>
      </c>
      <c r="C888">
        <v>19.5</v>
      </c>
      <c r="D888">
        <v>6</v>
      </c>
      <c r="E888">
        <v>0</v>
      </c>
      <c r="F888">
        <f>order_details[[#This Row],[UnitPrice]]*order_details[[#This Row],[Quantity]]*(1-order_details[[#This Row],[Discount]])</f>
        <v>117</v>
      </c>
      <c r="G888" t="str">
        <f>_xlfn.XLOOKUP(order_details[[#This Row],[OrderID]],orders[OrderID],orders[CustomerID])</f>
        <v>BSBEV</v>
      </c>
      <c r="H888" t="str">
        <f>_xlfn.XLOOKUP(order_details[[#This Row],[CustomerID]],orders[CustomerID],orders[ShipCountry])</f>
        <v>UK</v>
      </c>
      <c r="I888" t="str">
        <f>_xlfn.XLOOKUP(order_details[[#This Row],[CustomerID]],orders[CustomerID],orders[ShipCity])</f>
        <v>London</v>
      </c>
      <c r="J888">
        <f>_xlfn.XLOOKUP(order_details[[#This Row],[ProductID]],products[ProductID],products[CategoryID])</f>
        <v>5</v>
      </c>
      <c r="K888" t="str">
        <f>_xlfn.XLOOKUP(order_details[[#This Row],[CategoryID]],categories[CategoryID],categories[CategoryName])</f>
        <v>Grains/Cereals</v>
      </c>
      <c r="L888" t="str">
        <f>_xlfn.XLOOKUP(order_details[[#This Row],[OrderID]],orders[OrderID],orders[month])</f>
        <v>Jul</v>
      </c>
      <c r="M888">
        <f>_xlfn.XLOOKUP(order_details[[#This Row],[OrderID]],orders[OrderID],orders[month number])</f>
        <v>7</v>
      </c>
      <c r="N888">
        <f>_xlfn.XLOOKUP(order_details[[#This Row],[OrderID]],orders[OrderID],orders[year])</f>
        <v>1995</v>
      </c>
      <c r="P888" s="13" t="str">
        <f>_xlfn.XLOOKUP(order_details[[#This Row],[CustomerID]],orders[CustomerID],orders[ShipCity])</f>
        <v>London</v>
      </c>
      <c r="Q888" s="13" t="str">
        <f>_xlfn.XLOOKUP(order_details[[#This Row],[CustomerID]],orders[CustomerID],orders[ShipCountry])</f>
        <v>UK</v>
      </c>
      <c r="R888" s="13">
        <f>order_details[[#This Row],[UnitPrice]]*order_details[[#This Row],[Quantity]]*(1-order_details[[#This Row],[Discount]])</f>
        <v>117</v>
      </c>
    </row>
    <row r="889" spans="1:18" x14ac:dyDescent="0.3">
      <c r="A889">
        <v>10579</v>
      </c>
      <c r="B889">
        <v>15</v>
      </c>
      <c r="C889">
        <v>15.5</v>
      </c>
      <c r="D889">
        <v>10</v>
      </c>
      <c r="E889">
        <v>0</v>
      </c>
      <c r="F889">
        <f>order_details[[#This Row],[UnitPrice]]*order_details[[#This Row],[Quantity]]*(1-order_details[[#This Row],[Discount]])</f>
        <v>155</v>
      </c>
      <c r="G889" t="str">
        <f>_xlfn.XLOOKUP(order_details[[#This Row],[OrderID]],orders[OrderID],orders[CustomerID])</f>
        <v>LETSS</v>
      </c>
      <c r="H889" t="str">
        <f>_xlfn.XLOOKUP(order_details[[#This Row],[CustomerID]],orders[CustomerID],orders[ShipCountry])</f>
        <v>USA</v>
      </c>
      <c r="I889" t="str">
        <f>_xlfn.XLOOKUP(order_details[[#This Row],[CustomerID]],orders[CustomerID],orders[ShipCity])</f>
        <v>San Francisco</v>
      </c>
      <c r="J889">
        <f>_xlfn.XLOOKUP(order_details[[#This Row],[ProductID]],products[ProductID],products[CategoryID])</f>
        <v>2</v>
      </c>
      <c r="K889" t="str">
        <f>_xlfn.XLOOKUP(order_details[[#This Row],[CategoryID]],categories[CategoryID],categories[CategoryName])</f>
        <v>Condiments</v>
      </c>
      <c r="L889" t="str">
        <f>_xlfn.XLOOKUP(order_details[[#This Row],[OrderID]],orders[OrderID],orders[month])</f>
        <v>Jul</v>
      </c>
      <c r="M889">
        <f>_xlfn.XLOOKUP(order_details[[#This Row],[OrderID]],orders[OrderID],orders[month number])</f>
        <v>7</v>
      </c>
      <c r="N889">
        <f>_xlfn.XLOOKUP(order_details[[#This Row],[OrderID]],orders[OrderID],orders[year])</f>
        <v>1995</v>
      </c>
      <c r="P889" s="14" t="str">
        <f>_xlfn.XLOOKUP(order_details[[#This Row],[CustomerID]],orders[CustomerID],orders[ShipCity])</f>
        <v>San Francisco</v>
      </c>
      <c r="Q889" s="14" t="str">
        <f>_xlfn.XLOOKUP(order_details[[#This Row],[CustomerID]],orders[CustomerID],orders[ShipCountry])</f>
        <v>USA</v>
      </c>
      <c r="R889" s="14">
        <f>order_details[[#This Row],[UnitPrice]]*order_details[[#This Row],[Quantity]]*(1-order_details[[#This Row],[Discount]])</f>
        <v>155</v>
      </c>
    </row>
    <row r="890" spans="1:18" x14ac:dyDescent="0.3">
      <c r="A890">
        <v>10579</v>
      </c>
      <c r="B890">
        <v>75</v>
      </c>
      <c r="C890">
        <v>7.75</v>
      </c>
      <c r="D890">
        <v>21</v>
      </c>
      <c r="E890">
        <v>0</v>
      </c>
      <c r="F890">
        <f>order_details[[#This Row],[UnitPrice]]*order_details[[#This Row],[Quantity]]*(1-order_details[[#This Row],[Discount]])</f>
        <v>162.75</v>
      </c>
      <c r="G890" t="str">
        <f>_xlfn.XLOOKUP(order_details[[#This Row],[OrderID]],orders[OrderID],orders[CustomerID])</f>
        <v>LETSS</v>
      </c>
      <c r="H890" t="str">
        <f>_xlfn.XLOOKUP(order_details[[#This Row],[CustomerID]],orders[CustomerID],orders[ShipCountry])</f>
        <v>USA</v>
      </c>
      <c r="I890" t="str">
        <f>_xlfn.XLOOKUP(order_details[[#This Row],[CustomerID]],orders[CustomerID],orders[ShipCity])</f>
        <v>San Francisco</v>
      </c>
      <c r="J890">
        <f>_xlfn.XLOOKUP(order_details[[#This Row],[ProductID]],products[ProductID],products[CategoryID])</f>
        <v>1</v>
      </c>
      <c r="K890" t="str">
        <f>_xlfn.XLOOKUP(order_details[[#This Row],[CategoryID]],categories[CategoryID],categories[CategoryName])</f>
        <v>Beverages</v>
      </c>
      <c r="L890" t="str">
        <f>_xlfn.XLOOKUP(order_details[[#This Row],[OrderID]],orders[OrderID],orders[month])</f>
        <v>Jul</v>
      </c>
      <c r="M890">
        <f>_xlfn.XLOOKUP(order_details[[#This Row],[OrderID]],orders[OrderID],orders[month number])</f>
        <v>7</v>
      </c>
      <c r="N890">
        <f>_xlfn.XLOOKUP(order_details[[#This Row],[OrderID]],orders[OrderID],orders[year])</f>
        <v>1995</v>
      </c>
      <c r="P890" s="13" t="str">
        <f>_xlfn.XLOOKUP(order_details[[#This Row],[CustomerID]],orders[CustomerID],orders[ShipCity])</f>
        <v>San Francisco</v>
      </c>
      <c r="Q890" s="13" t="str">
        <f>_xlfn.XLOOKUP(order_details[[#This Row],[CustomerID]],orders[CustomerID],orders[ShipCountry])</f>
        <v>USA</v>
      </c>
      <c r="R890" s="13">
        <f>order_details[[#This Row],[UnitPrice]]*order_details[[#This Row],[Quantity]]*(1-order_details[[#This Row],[Discount]])</f>
        <v>162.75</v>
      </c>
    </row>
    <row r="891" spans="1:18" x14ac:dyDescent="0.3">
      <c r="A891">
        <v>10580</v>
      </c>
      <c r="B891">
        <v>14</v>
      </c>
      <c r="C891">
        <v>23.25</v>
      </c>
      <c r="D891">
        <v>15</v>
      </c>
      <c r="E891">
        <v>0.05</v>
      </c>
      <c r="F891">
        <f>order_details[[#This Row],[UnitPrice]]*order_details[[#This Row],[Quantity]]*(1-order_details[[#This Row],[Discount]])</f>
        <v>331.3125</v>
      </c>
      <c r="G891" t="str">
        <f>_xlfn.XLOOKUP(order_details[[#This Row],[OrderID]],orders[OrderID],orders[CustomerID])</f>
        <v>OTTIK</v>
      </c>
      <c r="H891" t="str">
        <f>_xlfn.XLOOKUP(order_details[[#This Row],[CustomerID]],orders[CustomerID],orders[ShipCountry])</f>
        <v>Germany</v>
      </c>
      <c r="I891" t="str">
        <f>_xlfn.XLOOKUP(order_details[[#This Row],[CustomerID]],orders[CustomerID],orders[ShipCity])</f>
        <v>Köln</v>
      </c>
      <c r="J891">
        <f>_xlfn.XLOOKUP(order_details[[#This Row],[ProductID]],products[ProductID],products[CategoryID])</f>
        <v>7</v>
      </c>
      <c r="K891" t="str">
        <f>_xlfn.XLOOKUP(order_details[[#This Row],[CategoryID]],categories[CategoryID],categories[CategoryName])</f>
        <v>Produce</v>
      </c>
      <c r="L891" t="str">
        <f>_xlfn.XLOOKUP(order_details[[#This Row],[OrderID]],orders[OrderID],orders[month])</f>
        <v>Jul</v>
      </c>
      <c r="M891">
        <f>_xlfn.XLOOKUP(order_details[[#This Row],[OrderID]],orders[OrderID],orders[month number])</f>
        <v>7</v>
      </c>
      <c r="N891">
        <f>_xlfn.XLOOKUP(order_details[[#This Row],[OrderID]],orders[OrderID],orders[year])</f>
        <v>1995</v>
      </c>
      <c r="P891" s="14" t="str">
        <f>_xlfn.XLOOKUP(order_details[[#This Row],[CustomerID]],orders[CustomerID],orders[ShipCity])</f>
        <v>Köln</v>
      </c>
      <c r="Q891" s="14" t="str">
        <f>_xlfn.XLOOKUP(order_details[[#This Row],[CustomerID]],orders[CustomerID],orders[ShipCountry])</f>
        <v>Germany</v>
      </c>
      <c r="R891" s="14">
        <f>order_details[[#This Row],[UnitPrice]]*order_details[[#This Row],[Quantity]]*(1-order_details[[#This Row],[Discount]])</f>
        <v>331.3125</v>
      </c>
    </row>
    <row r="892" spans="1:18" x14ac:dyDescent="0.3">
      <c r="A892">
        <v>10580</v>
      </c>
      <c r="B892">
        <v>41</v>
      </c>
      <c r="C892">
        <v>9.65</v>
      </c>
      <c r="D892">
        <v>9</v>
      </c>
      <c r="E892">
        <v>0.05</v>
      </c>
      <c r="F892">
        <f>order_details[[#This Row],[UnitPrice]]*order_details[[#This Row],[Quantity]]*(1-order_details[[#This Row],[Discount]])</f>
        <v>82.507500000000007</v>
      </c>
      <c r="G892" t="str">
        <f>_xlfn.XLOOKUP(order_details[[#This Row],[OrderID]],orders[OrderID],orders[CustomerID])</f>
        <v>OTTIK</v>
      </c>
      <c r="H892" t="str">
        <f>_xlfn.XLOOKUP(order_details[[#This Row],[CustomerID]],orders[CustomerID],orders[ShipCountry])</f>
        <v>Germany</v>
      </c>
      <c r="I892" t="str">
        <f>_xlfn.XLOOKUP(order_details[[#This Row],[CustomerID]],orders[CustomerID],orders[ShipCity])</f>
        <v>Köln</v>
      </c>
      <c r="J892">
        <f>_xlfn.XLOOKUP(order_details[[#This Row],[ProductID]],products[ProductID],products[CategoryID])</f>
        <v>8</v>
      </c>
      <c r="K892" t="str">
        <f>_xlfn.XLOOKUP(order_details[[#This Row],[CategoryID]],categories[CategoryID],categories[CategoryName])</f>
        <v>Seafood</v>
      </c>
      <c r="L892" t="str">
        <f>_xlfn.XLOOKUP(order_details[[#This Row],[OrderID]],orders[OrderID],orders[month])</f>
        <v>Jul</v>
      </c>
      <c r="M892">
        <f>_xlfn.XLOOKUP(order_details[[#This Row],[OrderID]],orders[OrderID],orders[month number])</f>
        <v>7</v>
      </c>
      <c r="N892">
        <f>_xlfn.XLOOKUP(order_details[[#This Row],[OrderID]],orders[OrderID],orders[year])</f>
        <v>1995</v>
      </c>
      <c r="P892" s="13" t="str">
        <f>_xlfn.XLOOKUP(order_details[[#This Row],[CustomerID]],orders[CustomerID],orders[ShipCity])</f>
        <v>Köln</v>
      </c>
      <c r="Q892" s="13" t="str">
        <f>_xlfn.XLOOKUP(order_details[[#This Row],[CustomerID]],orders[CustomerID],orders[ShipCountry])</f>
        <v>Germany</v>
      </c>
      <c r="R892" s="13">
        <f>order_details[[#This Row],[UnitPrice]]*order_details[[#This Row],[Quantity]]*(1-order_details[[#This Row],[Discount]])</f>
        <v>82.507500000000007</v>
      </c>
    </row>
    <row r="893" spans="1:18" x14ac:dyDescent="0.3">
      <c r="A893">
        <v>10580</v>
      </c>
      <c r="B893">
        <v>65</v>
      </c>
      <c r="C893">
        <v>21.05</v>
      </c>
      <c r="D893">
        <v>30</v>
      </c>
      <c r="E893">
        <v>0.05</v>
      </c>
      <c r="F893">
        <f>order_details[[#This Row],[UnitPrice]]*order_details[[#This Row],[Quantity]]*(1-order_details[[#This Row],[Discount]])</f>
        <v>599.92499999999995</v>
      </c>
      <c r="G893" t="str">
        <f>_xlfn.XLOOKUP(order_details[[#This Row],[OrderID]],orders[OrderID],orders[CustomerID])</f>
        <v>OTTIK</v>
      </c>
      <c r="H893" t="str">
        <f>_xlfn.XLOOKUP(order_details[[#This Row],[CustomerID]],orders[CustomerID],orders[ShipCountry])</f>
        <v>Germany</v>
      </c>
      <c r="I893" t="str">
        <f>_xlfn.XLOOKUP(order_details[[#This Row],[CustomerID]],orders[CustomerID],orders[ShipCity])</f>
        <v>Köln</v>
      </c>
      <c r="J893">
        <f>_xlfn.XLOOKUP(order_details[[#This Row],[ProductID]],products[ProductID],products[CategoryID])</f>
        <v>2</v>
      </c>
      <c r="K893" t="str">
        <f>_xlfn.XLOOKUP(order_details[[#This Row],[CategoryID]],categories[CategoryID],categories[CategoryName])</f>
        <v>Condiments</v>
      </c>
      <c r="L893" t="str">
        <f>_xlfn.XLOOKUP(order_details[[#This Row],[OrderID]],orders[OrderID],orders[month])</f>
        <v>Jul</v>
      </c>
      <c r="M893">
        <f>_xlfn.XLOOKUP(order_details[[#This Row],[OrderID]],orders[OrderID],orders[month number])</f>
        <v>7</v>
      </c>
      <c r="N893">
        <f>_xlfn.XLOOKUP(order_details[[#This Row],[OrderID]],orders[OrderID],orders[year])</f>
        <v>1995</v>
      </c>
      <c r="P893" s="14" t="str">
        <f>_xlfn.XLOOKUP(order_details[[#This Row],[CustomerID]],orders[CustomerID],orders[ShipCity])</f>
        <v>Köln</v>
      </c>
      <c r="Q893" s="14" t="str">
        <f>_xlfn.XLOOKUP(order_details[[#This Row],[CustomerID]],orders[CustomerID],orders[ShipCountry])</f>
        <v>Germany</v>
      </c>
      <c r="R893" s="14">
        <f>order_details[[#This Row],[UnitPrice]]*order_details[[#This Row],[Quantity]]*(1-order_details[[#This Row],[Discount]])</f>
        <v>599.92499999999995</v>
      </c>
    </row>
    <row r="894" spans="1:18" x14ac:dyDescent="0.3">
      <c r="A894">
        <v>10581</v>
      </c>
      <c r="B894">
        <v>75</v>
      </c>
      <c r="C894">
        <v>7.75</v>
      </c>
      <c r="D894">
        <v>50</v>
      </c>
      <c r="E894">
        <v>0.2</v>
      </c>
      <c r="F894">
        <f>order_details[[#This Row],[UnitPrice]]*order_details[[#This Row],[Quantity]]*(1-order_details[[#This Row],[Discount]])</f>
        <v>310</v>
      </c>
      <c r="G894" t="str">
        <f>_xlfn.XLOOKUP(order_details[[#This Row],[OrderID]],orders[OrderID],orders[CustomerID])</f>
        <v>FAMIA</v>
      </c>
      <c r="H894" t="str">
        <f>_xlfn.XLOOKUP(order_details[[#This Row],[CustomerID]],orders[CustomerID],orders[ShipCountry])</f>
        <v>Brazil</v>
      </c>
      <c r="I894" t="str">
        <f>_xlfn.XLOOKUP(order_details[[#This Row],[CustomerID]],orders[CustomerID],orders[ShipCity])</f>
        <v>São Paulo</v>
      </c>
      <c r="J894">
        <f>_xlfn.XLOOKUP(order_details[[#This Row],[ProductID]],products[ProductID],products[CategoryID])</f>
        <v>1</v>
      </c>
      <c r="K894" t="str">
        <f>_xlfn.XLOOKUP(order_details[[#This Row],[CategoryID]],categories[CategoryID],categories[CategoryName])</f>
        <v>Beverages</v>
      </c>
      <c r="L894" t="str">
        <f>_xlfn.XLOOKUP(order_details[[#This Row],[OrderID]],orders[OrderID],orders[month])</f>
        <v>Jul</v>
      </c>
      <c r="M894">
        <f>_xlfn.XLOOKUP(order_details[[#This Row],[OrderID]],orders[OrderID],orders[month number])</f>
        <v>7</v>
      </c>
      <c r="N894">
        <f>_xlfn.XLOOKUP(order_details[[#This Row],[OrderID]],orders[OrderID],orders[year])</f>
        <v>1995</v>
      </c>
      <c r="P894" s="13" t="str">
        <f>_xlfn.XLOOKUP(order_details[[#This Row],[CustomerID]],orders[CustomerID],orders[ShipCity])</f>
        <v>São Paulo</v>
      </c>
      <c r="Q894" s="13" t="str">
        <f>_xlfn.XLOOKUP(order_details[[#This Row],[CustomerID]],orders[CustomerID],orders[ShipCountry])</f>
        <v>Brazil</v>
      </c>
      <c r="R894" s="13">
        <f>order_details[[#This Row],[UnitPrice]]*order_details[[#This Row],[Quantity]]*(1-order_details[[#This Row],[Discount]])</f>
        <v>310</v>
      </c>
    </row>
    <row r="895" spans="1:18" x14ac:dyDescent="0.3">
      <c r="A895">
        <v>10582</v>
      </c>
      <c r="B895">
        <v>57</v>
      </c>
      <c r="C895">
        <v>19.5</v>
      </c>
      <c r="D895">
        <v>4</v>
      </c>
      <c r="E895">
        <v>0</v>
      </c>
      <c r="F895">
        <f>order_details[[#This Row],[UnitPrice]]*order_details[[#This Row],[Quantity]]*(1-order_details[[#This Row],[Discount]])</f>
        <v>78</v>
      </c>
      <c r="G895" t="str">
        <f>_xlfn.XLOOKUP(order_details[[#This Row],[OrderID]],orders[OrderID],orders[CustomerID])</f>
        <v>BLAUS</v>
      </c>
      <c r="H895" t="str">
        <f>_xlfn.XLOOKUP(order_details[[#This Row],[CustomerID]],orders[CustomerID],orders[ShipCountry])</f>
        <v>Germany</v>
      </c>
      <c r="I895" t="str">
        <f>_xlfn.XLOOKUP(order_details[[#This Row],[CustomerID]],orders[CustomerID],orders[ShipCity])</f>
        <v>Mannheim</v>
      </c>
      <c r="J895">
        <f>_xlfn.XLOOKUP(order_details[[#This Row],[ProductID]],products[ProductID],products[CategoryID])</f>
        <v>5</v>
      </c>
      <c r="K895" t="str">
        <f>_xlfn.XLOOKUP(order_details[[#This Row],[CategoryID]],categories[CategoryID],categories[CategoryName])</f>
        <v>Grains/Cereals</v>
      </c>
      <c r="L895" t="str">
        <f>_xlfn.XLOOKUP(order_details[[#This Row],[OrderID]],orders[OrderID],orders[month])</f>
        <v>Jul</v>
      </c>
      <c r="M895">
        <f>_xlfn.XLOOKUP(order_details[[#This Row],[OrderID]],orders[OrderID],orders[month number])</f>
        <v>7</v>
      </c>
      <c r="N895">
        <f>_xlfn.XLOOKUP(order_details[[#This Row],[OrderID]],orders[OrderID],orders[year])</f>
        <v>1995</v>
      </c>
      <c r="P895" s="14" t="str">
        <f>_xlfn.XLOOKUP(order_details[[#This Row],[CustomerID]],orders[CustomerID],orders[ShipCity])</f>
        <v>Mannheim</v>
      </c>
      <c r="Q895" s="14" t="str">
        <f>_xlfn.XLOOKUP(order_details[[#This Row],[CustomerID]],orders[CustomerID],orders[ShipCountry])</f>
        <v>Germany</v>
      </c>
      <c r="R895" s="14">
        <f>order_details[[#This Row],[UnitPrice]]*order_details[[#This Row],[Quantity]]*(1-order_details[[#This Row],[Discount]])</f>
        <v>78</v>
      </c>
    </row>
    <row r="896" spans="1:18" x14ac:dyDescent="0.3">
      <c r="A896">
        <v>10582</v>
      </c>
      <c r="B896">
        <v>76</v>
      </c>
      <c r="C896">
        <v>18</v>
      </c>
      <c r="D896">
        <v>14</v>
      </c>
      <c r="E896">
        <v>0</v>
      </c>
      <c r="F896">
        <f>order_details[[#This Row],[UnitPrice]]*order_details[[#This Row],[Quantity]]*(1-order_details[[#This Row],[Discount]])</f>
        <v>252</v>
      </c>
      <c r="G896" t="str">
        <f>_xlfn.XLOOKUP(order_details[[#This Row],[OrderID]],orders[OrderID],orders[CustomerID])</f>
        <v>BLAUS</v>
      </c>
      <c r="H896" t="str">
        <f>_xlfn.XLOOKUP(order_details[[#This Row],[CustomerID]],orders[CustomerID],orders[ShipCountry])</f>
        <v>Germany</v>
      </c>
      <c r="I896" t="str">
        <f>_xlfn.XLOOKUP(order_details[[#This Row],[CustomerID]],orders[CustomerID],orders[ShipCity])</f>
        <v>Mannheim</v>
      </c>
      <c r="J896">
        <f>_xlfn.XLOOKUP(order_details[[#This Row],[ProductID]],products[ProductID],products[CategoryID])</f>
        <v>1</v>
      </c>
      <c r="K896" t="str">
        <f>_xlfn.XLOOKUP(order_details[[#This Row],[CategoryID]],categories[CategoryID],categories[CategoryName])</f>
        <v>Beverages</v>
      </c>
      <c r="L896" t="str">
        <f>_xlfn.XLOOKUP(order_details[[#This Row],[OrderID]],orders[OrderID],orders[month])</f>
        <v>Jul</v>
      </c>
      <c r="M896">
        <f>_xlfn.XLOOKUP(order_details[[#This Row],[OrderID]],orders[OrderID],orders[month number])</f>
        <v>7</v>
      </c>
      <c r="N896">
        <f>_xlfn.XLOOKUP(order_details[[#This Row],[OrderID]],orders[OrderID],orders[year])</f>
        <v>1995</v>
      </c>
      <c r="P896" s="13" t="str">
        <f>_xlfn.XLOOKUP(order_details[[#This Row],[CustomerID]],orders[CustomerID],orders[ShipCity])</f>
        <v>Mannheim</v>
      </c>
      <c r="Q896" s="13" t="str">
        <f>_xlfn.XLOOKUP(order_details[[#This Row],[CustomerID]],orders[CustomerID],orders[ShipCountry])</f>
        <v>Germany</v>
      </c>
      <c r="R896" s="13">
        <f>order_details[[#This Row],[UnitPrice]]*order_details[[#This Row],[Quantity]]*(1-order_details[[#This Row],[Discount]])</f>
        <v>252</v>
      </c>
    </row>
    <row r="897" spans="1:18" x14ac:dyDescent="0.3">
      <c r="A897">
        <v>10583</v>
      </c>
      <c r="B897">
        <v>29</v>
      </c>
      <c r="C897">
        <v>123.79</v>
      </c>
      <c r="D897">
        <v>10</v>
      </c>
      <c r="E897">
        <v>0</v>
      </c>
      <c r="F897">
        <f>order_details[[#This Row],[UnitPrice]]*order_details[[#This Row],[Quantity]]*(1-order_details[[#This Row],[Discount]])</f>
        <v>1237.9000000000001</v>
      </c>
      <c r="G897" t="str">
        <f>_xlfn.XLOOKUP(order_details[[#This Row],[OrderID]],orders[OrderID],orders[CustomerID])</f>
        <v>WARTH</v>
      </c>
      <c r="H897" t="str">
        <f>_xlfn.XLOOKUP(order_details[[#This Row],[CustomerID]],orders[CustomerID],orders[ShipCountry])</f>
        <v>Finland</v>
      </c>
      <c r="I897" t="str">
        <f>_xlfn.XLOOKUP(order_details[[#This Row],[CustomerID]],orders[CustomerID],orders[ShipCity])</f>
        <v>Oulu</v>
      </c>
      <c r="J897">
        <f>_xlfn.XLOOKUP(order_details[[#This Row],[ProductID]],products[ProductID],products[CategoryID])</f>
        <v>6</v>
      </c>
      <c r="K897" t="str">
        <f>_xlfn.XLOOKUP(order_details[[#This Row],[CategoryID]],categories[CategoryID],categories[CategoryName])</f>
        <v>Meat/Poultry</v>
      </c>
      <c r="L897" t="str">
        <f>_xlfn.XLOOKUP(order_details[[#This Row],[OrderID]],orders[OrderID],orders[month])</f>
        <v>Jul</v>
      </c>
      <c r="M897">
        <f>_xlfn.XLOOKUP(order_details[[#This Row],[OrderID]],orders[OrderID],orders[month number])</f>
        <v>7</v>
      </c>
      <c r="N897">
        <f>_xlfn.XLOOKUP(order_details[[#This Row],[OrderID]],orders[OrderID],orders[year])</f>
        <v>1995</v>
      </c>
      <c r="P897" s="14" t="str">
        <f>_xlfn.XLOOKUP(order_details[[#This Row],[CustomerID]],orders[CustomerID],orders[ShipCity])</f>
        <v>Oulu</v>
      </c>
      <c r="Q897" s="14" t="str">
        <f>_xlfn.XLOOKUP(order_details[[#This Row],[CustomerID]],orders[CustomerID],orders[ShipCountry])</f>
        <v>Finland</v>
      </c>
      <c r="R897" s="14">
        <f>order_details[[#This Row],[UnitPrice]]*order_details[[#This Row],[Quantity]]*(1-order_details[[#This Row],[Discount]])</f>
        <v>1237.9000000000001</v>
      </c>
    </row>
    <row r="898" spans="1:18" x14ac:dyDescent="0.3">
      <c r="A898">
        <v>10583</v>
      </c>
      <c r="B898">
        <v>60</v>
      </c>
      <c r="C898">
        <v>34</v>
      </c>
      <c r="D898">
        <v>24</v>
      </c>
      <c r="E898">
        <v>0.15</v>
      </c>
      <c r="F898">
        <f>order_details[[#This Row],[UnitPrice]]*order_details[[#This Row],[Quantity]]*(1-order_details[[#This Row],[Discount]])</f>
        <v>693.6</v>
      </c>
      <c r="G898" t="str">
        <f>_xlfn.XLOOKUP(order_details[[#This Row],[OrderID]],orders[OrderID],orders[CustomerID])</f>
        <v>WARTH</v>
      </c>
      <c r="H898" t="str">
        <f>_xlfn.XLOOKUP(order_details[[#This Row],[CustomerID]],orders[CustomerID],orders[ShipCountry])</f>
        <v>Finland</v>
      </c>
      <c r="I898" t="str">
        <f>_xlfn.XLOOKUP(order_details[[#This Row],[CustomerID]],orders[CustomerID],orders[ShipCity])</f>
        <v>Oulu</v>
      </c>
      <c r="J898">
        <f>_xlfn.XLOOKUP(order_details[[#This Row],[ProductID]],products[ProductID],products[CategoryID])</f>
        <v>4</v>
      </c>
      <c r="K898" t="str">
        <f>_xlfn.XLOOKUP(order_details[[#This Row],[CategoryID]],categories[CategoryID],categories[CategoryName])</f>
        <v>Dairy Products</v>
      </c>
      <c r="L898" t="str">
        <f>_xlfn.XLOOKUP(order_details[[#This Row],[OrderID]],orders[OrderID],orders[month])</f>
        <v>Jul</v>
      </c>
      <c r="M898">
        <f>_xlfn.XLOOKUP(order_details[[#This Row],[OrderID]],orders[OrderID],orders[month number])</f>
        <v>7</v>
      </c>
      <c r="N898">
        <f>_xlfn.XLOOKUP(order_details[[#This Row],[OrderID]],orders[OrderID],orders[year])</f>
        <v>1995</v>
      </c>
      <c r="P898" s="13" t="str">
        <f>_xlfn.XLOOKUP(order_details[[#This Row],[CustomerID]],orders[CustomerID],orders[ShipCity])</f>
        <v>Oulu</v>
      </c>
      <c r="Q898" s="13" t="str">
        <f>_xlfn.XLOOKUP(order_details[[#This Row],[CustomerID]],orders[CustomerID],orders[ShipCountry])</f>
        <v>Finland</v>
      </c>
      <c r="R898" s="13">
        <f>order_details[[#This Row],[UnitPrice]]*order_details[[#This Row],[Quantity]]*(1-order_details[[#This Row],[Discount]])</f>
        <v>693.6</v>
      </c>
    </row>
    <row r="899" spans="1:18" x14ac:dyDescent="0.3">
      <c r="A899">
        <v>10583</v>
      </c>
      <c r="B899">
        <v>69</v>
      </c>
      <c r="C899">
        <v>36</v>
      </c>
      <c r="D899">
        <v>10</v>
      </c>
      <c r="E899">
        <v>0.15</v>
      </c>
      <c r="F899">
        <f>order_details[[#This Row],[UnitPrice]]*order_details[[#This Row],[Quantity]]*(1-order_details[[#This Row],[Discount]])</f>
        <v>306</v>
      </c>
      <c r="G899" t="str">
        <f>_xlfn.XLOOKUP(order_details[[#This Row],[OrderID]],orders[OrderID],orders[CustomerID])</f>
        <v>WARTH</v>
      </c>
      <c r="H899" t="str">
        <f>_xlfn.XLOOKUP(order_details[[#This Row],[CustomerID]],orders[CustomerID],orders[ShipCountry])</f>
        <v>Finland</v>
      </c>
      <c r="I899" t="str">
        <f>_xlfn.XLOOKUP(order_details[[#This Row],[CustomerID]],orders[CustomerID],orders[ShipCity])</f>
        <v>Oulu</v>
      </c>
      <c r="J899">
        <f>_xlfn.XLOOKUP(order_details[[#This Row],[ProductID]],products[ProductID],products[CategoryID])</f>
        <v>4</v>
      </c>
      <c r="K899" t="str">
        <f>_xlfn.XLOOKUP(order_details[[#This Row],[CategoryID]],categories[CategoryID],categories[CategoryName])</f>
        <v>Dairy Products</v>
      </c>
      <c r="L899" t="str">
        <f>_xlfn.XLOOKUP(order_details[[#This Row],[OrderID]],orders[OrderID],orders[month])</f>
        <v>Jul</v>
      </c>
      <c r="M899">
        <f>_xlfn.XLOOKUP(order_details[[#This Row],[OrderID]],orders[OrderID],orders[month number])</f>
        <v>7</v>
      </c>
      <c r="N899">
        <f>_xlfn.XLOOKUP(order_details[[#This Row],[OrderID]],orders[OrderID],orders[year])</f>
        <v>1995</v>
      </c>
      <c r="P899" s="14" t="str">
        <f>_xlfn.XLOOKUP(order_details[[#This Row],[CustomerID]],orders[CustomerID],orders[ShipCity])</f>
        <v>Oulu</v>
      </c>
      <c r="Q899" s="14" t="str">
        <f>_xlfn.XLOOKUP(order_details[[#This Row],[CustomerID]],orders[CustomerID],orders[ShipCountry])</f>
        <v>Finland</v>
      </c>
      <c r="R899" s="14">
        <f>order_details[[#This Row],[UnitPrice]]*order_details[[#This Row],[Quantity]]*(1-order_details[[#This Row],[Discount]])</f>
        <v>306</v>
      </c>
    </row>
    <row r="900" spans="1:18" x14ac:dyDescent="0.3">
      <c r="A900">
        <v>10584</v>
      </c>
      <c r="B900">
        <v>31</v>
      </c>
      <c r="C900">
        <v>12.5</v>
      </c>
      <c r="D900">
        <v>50</v>
      </c>
      <c r="E900">
        <v>0.05</v>
      </c>
      <c r="F900">
        <f>order_details[[#This Row],[UnitPrice]]*order_details[[#This Row],[Quantity]]*(1-order_details[[#This Row],[Discount]])</f>
        <v>593.75</v>
      </c>
      <c r="G900" t="str">
        <f>_xlfn.XLOOKUP(order_details[[#This Row],[OrderID]],orders[OrderID],orders[CustomerID])</f>
        <v>BLONP</v>
      </c>
      <c r="H900" t="str">
        <f>_xlfn.XLOOKUP(order_details[[#This Row],[CustomerID]],orders[CustomerID],orders[ShipCountry])</f>
        <v>France</v>
      </c>
      <c r="I900" t="str">
        <f>_xlfn.XLOOKUP(order_details[[#This Row],[CustomerID]],orders[CustomerID],orders[ShipCity])</f>
        <v>Strasbourg</v>
      </c>
      <c r="J900">
        <f>_xlfn.XLOOKUP(order_details[[#This Row],[ProductID]],products[ProductID],products[CategoryID])</f>
        <v>4</v>
      </c>
      <c r="K900" t="str">
        <f>_xlfn.XLOOKUP(order_details[[#This Row],[CategoryID]],categories[CategoryID],categories[CategoryName])</f>
        <v>Dairy Products</v>
      </c>
      <c r="L900" t="str">
        <f>_xlfn.XLOOKUP(order_details[[#This Row],[OrderID]],orders[OrderID],orders[month])</f>
        <v>Jul</v>
      </c>
      <c r="M900">
        <f>_xlfn.XLOOKUP(order_details[[#This Row],[OrderID]],orders[OrderID],orders[month number])</f>
        <v>7</v>
      </c>
      <c r="N900">
        <f>_xlfn.XLOOKUP(order_details[[#This Row],[OrderID]],orders[OrderID],orders[year])</f>
        <v>1995</v>
      </c>
      <c r="P900" s="13" t="str">
        <f>_xlfn.XLOOKUP(order_details[[#This Row],[CustomerID]],orders[CustomerID],orders[ShipCity])</f>
        <v>Strasbourg</v>
      </c>
      <c r="Q900" s="13" t="str">
        <f>_xlfn.XLOOKUP(order_details[[#This Row],[CustomerID]],orders[CustomerID],orders[ShipCountry])</f>
        <v>France</v>
      </c>
      <c r="R900" s="13">
        <f>order_details[[#This Row],[UnitPrice]]*order_details[[#This Row],[Quantity]]*(1-order_details[[#This Row],[Discount]])</f>
        <v>593.75</v>
      </c>
    </row>
    <row r="901" spans="1:18" x14ac:dyDescent="0.3">
      <c r="A901">
        <v>10585</v>
      </c>
      <c r="B901">
        <v>47</v>
      </c>
      <c r="C901">
        <v>9.5</v>
      </c>
      <c r="D901">
        <v>15</v>
      </c>
      <c r="E901">
        <v>0</v>
      </c>
      <c r="F901">
        <f>order_details[[#This Row],[UnitPrice]]*order_details[[#This Row],[Quantity]]*(1-order_details[[#This Row],[Discount]])</f>
        <v>142.5</v>
      </c>
      <c r="G901" t="str">
        <f>_xlfn.XLOOKUP(order_details[[#This Row],[OrderID]],orders[OrderID],orders[CustomerID])</f>
        <v>WELLI</v>
      </c>
      <c r="H901" t="str">
        <f>_xlfn.XLOOKUP(order_details[[#This Row],[CustomerID]],orders[CustomerID],orders[ShipCountry])</f>
        <v>Brazil</v>
      </c>
      <c r="I901" t="str">
        <f>_xlfn.XLOOKUP(order_details[[#This Row],[CustomerID]],orders[CustomerID],orders[ShipCity])</f>
        <v>Resende</v>
      </c>
      <c r="J901">
        <f>_xlfn.XLOOKUP(order_details[[#This Row],[ProductID]],products[ProductID],products[CategoryID])</f>
        <v>3</v>
      </c>
      <c r="K901" t="str">
        <f>_xlfn.XLOOKUP(order_details[[#This Row],[CategoryID]],categories[CategoryID],categories[CategoryName])</f>
        <v>Confections</v>
      </c>
      <c r="L901" t="str">
        <f>_xlfn.XLOOKUP(order_details[[#This Row],[OrderID]],orders[OrderID],orders[month])</f>
        <v>Aug</v>
      </c>
      <c r="M901">
        <f>_xlfn.XLOOKUP(order_details[[#This Row],[OrderID]],orders[OrderID],orders[month number])</f>
        <v>8</v>
      </c>
      <c r="N901">
        <f>_xlfn.XLOOKUP(order_details[[#This Row],[OrderID]],orders[OrderID],orders[year])</f>
        <v>1995</v>
      </c>
      <c r="P901" s="14" t="str">
        <f>_xlfn.XLOOKUP(order_details[[#This Row],[CustomerID]],orders[CustomerID],orders[ShipCity])</f>
        <v>Resende</v>
      </c>
      <c r="Q901" s="14" t="str">
        <f>_xlfn.XLOOKUP(order_details[[#This Row],[CustomerID]],orders[CustomerID],orders[ShipCountry])</f>
        <v>Brazil</v>
      </c>
      <c r="R901" s="14">
        <f>order_details[[#This Row],[UnitPrice]]*order_details[[#This Row],[Quantity]]*(1-order_details[[#This Row],[Discount]])</f>
        <v>142.5</v>
      </c>
    </row>
    <row r="902" spans="1:18" x14ac:dyDescent="0.3">
      <c r="A902">
        <v>10586</v>
      </c>
      <c r="B902">
        <v>52</v>
      </c>
      <c r="C902">
        <v>7</v>
      </c>
      <c r="D902">
        <v>4</v>
      </c>
      <c r="E902">
        <v>0.15</v>
      </c>
      <c r="F902">
        <f>order_details[[#This Row],[UnitPrice]]*order_details[[#This Row],[Quantity]]*(1-order_details[[#This Row],[Discount]])</f>
        <v>23.8</v>
      </c>
      <c r="G902" t="str">
        <f>_xlfn.XLOOKUP(order_details[[#This Row],[OrderID]],orders[OrderID],orders[CustomerID])</f>
        <v>REGGC</v>
      </c>
      <c r="H902" t="str">
        <f>_xlfn.XLOOKUP(order_details[[#This Row],[CustomerID]],orders[CustomerID],orders[ShipCountry])</f>
        <v>Italy</v>
      </c>
      <c r="I902" t="str">
        <f>_xlfn.XLOOKUP(order_details[[#This Row],[CustomerID]],orders[CustomerID],orders[ShipCity])</f>
        <v>Reggio Emilia</v>
      </c>
      <c r="J902">
        <f>_xlfn.XLOOKUP(order_details[[#This Row],[ProductID]],products[ProductID],products[CategoryID])</f>
        <v>5</v>
      </c>
      <c r="K902" t="str">
        <f>_xlfn.XLOOKUP(order_details[[#This Row],[CategoryID]],categories[CategoryID],categories[CategoryName])</f>
        <v>Grains/Cereals</v>
      </c>
      <c r="L902" t="str">
        <f>_xlfn.XLOOKUP(order_details[[#This Row],[OrderID]],orders[OrderID],orders[month])</f>
        <v>Aug</v>
      </c>
      <c r="M902">
        <f>_xlfn.XLOOKUP(order_details[[#This Row],[OrderID]],orders[OrderID],orders[month number])</f>
        <v>8</v>
      </c>
      <c r="N902">
        <f>_xlfn.XLOOKUP(order_details[[#This Row],[OrderID]],orders[OrderID],orders[year])</f>
        <v>1995</v>
      </c>
      <c r="P902" s="13" t="str">
        <f>_xlfn.XLOOKUP(order_details[[#This Row],[CustomerID]],orders[CustomerID],orders[ShipCity])</f>
        <v>Reggio Emilia</v>
      </c>
      <c r="Q902" s="13" t="str">
        <f>_xlfn.XLOOKUP(order_details[[#This Row],[CustomerID]],orders[CustomerID],orders[ShipCountry])</f>
        <v>Italy</v>
      </c>
      <c r="R902" s="13">
        <f>order_details[[#This Row],[UnitPrice]]*order_details[[#This Row],[Quantity]]*(1-order_details[[#This Row],[Discount]])</f>
        <v>23.8</v>
      </c>
    </row>
    <row r="903" spans="1:18" x14ac:dyDescent="0.3">
      <c r="A903">
        <v>10587</v>
      </c>
      <c r="B903">
        <v>26</v>
      </c>
      <c r="C903">
        <v>31.23</v>
      </c>
      <c r="D903">
        <v>6</v>
      </c>
      <c r="E903">
        <v>0</v>
      </c>
      <c r="F903">
        <f>order_details[[#This Row],[UnitPrice]]*order_details[[#This Row],[Quantity]]*(1-order_details[[#This Row],[Discount]])</f>
        <v>187.38</v>
      </c>
      <c r="G903" t="str">
        <f>_xlfn.XLOOKUP(order_details[[#This Row],[OrderID]],orders[OrderID],orders[CustomerID])</f>
        <v>QUEDE</v>
      </c>
      <c r="H903" t="str">
        <f>_xlfn.XLOOKUP(order_details[[#This Row],[CustomerID]],orders[CustomerID],orders[ShipCountry])</f>
        <v>Brazil</v>
      </c>
      <c r="I903" t="str">
        <f>_xlfn.XLOOKUP(order_details[[#This Row],[CustomerID]],orders[CustomerID],orders[ShipCity])</f>
        <v>Rio de Janeiro</v>
      </c>
      <c r="J903">
        <f>_xlfn.XLOOKUP(order_details[[#This Row],[ProductID]],products[ProductID],products[CategoryID])</f>
        <v>3</v>
      </c>
      <c r="K903" t="str">
        <f>_xlfn.XLOOKUP(order_details[[#This Row],[CategoryID]],categories[CategoryID],categories[CategoryName])</f>
        <v>Confections</v>
      </c>
      <c r="L903" t="str">
        <f>_xlfn.XLOOKUP(order_details[[#This Row],[OrderID]],orders[OrderID],orders[month])</f>
        <v>Aug</v>
      </c>
      <c r="M903">
        <f>_xlfn.XLOOKUP(order_details[[#This Row],[OrderID]],orders[OrderID],orders[month number])</f>
        <v>8</v>
      </c>
      <c r="N903">
        <f>_xlfn.XLOOKUP(order_details[[#This Row],[OrderID]],orders[OrderID],orders[year])</f>
        <v>1995</v>
      </c>
      <c r="P903" s="14" t="str">
        <f>_xlfn.XLOOKUP(order_details[[#This Row],[CustomerID]],orders[CustomerID],orders[ShipCity])</f>
        <v>Rio de Janeiro</v>
      </c>
      <c r="Q903" s="14" t="str">
        <f>_xlfn.XLOOKUP(order_details[[#This Row],[CustomerID]],orders[CustomerID],orders[ShipCountry])</f>
        <v>Brazil</v>
      </c>
      <c r="R903" s="14">
        <f>order_details[[#This Row],[UnitPrice]]*order_details[[#This Row],[Quantity]]*(1-order_details[[#This Row],[Discount]])</f>
        <v>187.38</v>
      </c>
    </row>
    <row r="904" spans="1:18" x14ac:dyDescent="0.3">
      <c r="A904">
        <v>10587</v>
      </c>
      <c r="B904">
        <v>35</v>
      </c>
      <c r="C904">
        <v>18</v>
      </c>
      <c r="D904">
        <v>20</v>
      </c>
      <c r="E904">
        <v>0</v>
      </c>
      <c r="F904">
        <f>order_details[[#This Row],[UnitPrice]]*order_details[[#This Row],[Quantity]]*(1-order_details[[#This Row],[Discount]])</f>
        <v>360</v>
      </c>
      <c r="G904" t="str">
        <f>_xlfn.XLOOKUP(order_details[[#This Row],[OrderID]],orders[OrderID],orders[CustomerID])</f>
        <v>QUEDE</v>
      </c>
      <c r="H904" t="str">
        <f>_xlfn.XLOOKUP(order_details[[#This Row],[CustomerID]],orders[CustomerID],orders[ShipCountry])</f>
        <v>Brazil</v>
      </c>
      <c r="I904" t="str">
        <f>_xlfn.XLOOKUP(order_details[[#This Row],[CustomerID]],orders[CustomerID],orders[ShipCity])</f>
        <v>Rio de Janeiro</v>
      </c>
      <c r="J904">
        <f>_xlfn.XLOOKUP(order_details[[#This Row],[ProductID]],products[ProductID],products[CategoryID])</f>
        <v>1</v>
      </c>
      <c r="K904" t="str">
        <f>_xlfn.XLOOKUP(order_details[[#This Row],[CategoryID]],categories[CategoryID],categories[CategoryName])</f>
        <v>Beverages</v>
      </c>
      <c r="L904" t="str">
        <f>_xlfn.XLOOKUP(order_details[[#This Row],[OrderID]],orders[OrderID],orders[month])</f>
        <v>Aug</v>
      </c>
      <c r="M904">
        <f>_xlfn.XLOOKUP(order_details[[#This Row],[OrderID]],orders[OrderID],orders[month number])</f>
        <v>8</v>
      </c>
      <c r="N904">
        <f>_xlfn.XLOOKUP(order_details[[#This Row],[OrderID]],orders[OrderID],orders[year])</f>
        <v>1995</v>
      </c>
      <c r="P904" s="13" t="str">
        <f>_xlfn.XLOOKUP(order_details[[#This Row],[CustomerID]],orders[CustomerID],orders[ShipCity])</f>
        <v>Rio de Janeiro</v>
      </c>
      <c r="Q904" s="13" t="str">
        <f>_xlfn.XLOOKUP(order_details[[#This Row],[CustomerID]],orders[CustomerID],orders[ShipCountry])</f>
        <v>Brazil</v>
      </c>
      <c r="R904" s="13">
        <f>order_details[[#This Row],[UnitPrice]]*order_details[[#This Row],[Quantity]]*(1-order_details[[#This Row],[Discount]])</f>
        <v>360</v>
      </c>
    </row>
    <row r="905" spans="1:18" x14ac:dyDescent="0.3">
      <c r="A905">
        <v>10587</v>
      </c>
      <c r="B905">
        <v>77</v>
      </c>
      <c r="C905">
        <v>13</v>
      </c>
      <c r="D905">
        <v>20</v>
      </c>
      <c r="E905">
        <v>0</v>
      </c>
      <c r="F905">
        <f>order_details[[#This Row],[UnitPrice]]*order_details[[#This Row],[Quantity]]*(1-order_details[[#This Row],[Discount]])</f>
        <v>260</v>
      </c>
      <c r="G905" t="str">
        <f>_xlfn.XLOOKUP(order_details[[#This Row],[OrderID]],orders[OrderID],orders[CustomerID])</f>
        <v>QUEDE</v>
      </c>
      <c r="H905" t="str">
        <f>_xlfn.XLOOKUP(order_details[[#This Row],[CustomerID]],orders[CustomerID],orders[ShipCountry])</f>
        <v>Brazil</v>
      </c>
      <c r="I905" t="str">
        <f>_xlfn.XLOOKUP(order_details[[#This Row],[CustomerID]],orders[CustomerID],orders[ShipCity])</f>
        <v>Rio de Janeiro</v>
      </c>
      <c r="J905">
        <f>_xlfn.XLOOKUP(order_details[[#This Row],[ProductID]],products[ProductID],products[CategoryID])</f>
        <v>2</v>
      </c>
      <c r="K905" t="str">
        <f>_xlfn.XLOOKUP(order_details[[#This Row],[CategoryID]],categories[CategoryID],categories[CategoryName])</f>
        <v>Condiments</v>
      </c>
      <c r="L905" t="str">
        <f>_xlfn.XLOOKUP(order_details[[#This Row],[OrderID]],orders[OrderID],orders[month])</f>
        <v>Aug</v>
      </c>
      <c r="M905">
        <f>_xlfn.XLOOKUP(order_details[[#This Row],[OrderID]],orders[OrderID],orders[month number])</f>
        <v>8</v>
      </c>
      <c r="N905">
        <f>_xlfn.XLOOKUP(order_details[[#This Row],[OrderID]],orders[OrderID],orders[year])</f>
        <v>1995</v>
      </c>
      <c r="P905" s="14" t="str">
        <f>_xlfn.XLOOKUP(order_details[[#This Row],[CustomerID]],orders[CustomerID],orders[ShipCity])</f>
        <v>Rio de Janeiro</v>
      </c>
      <c r="Q905" s="14" t="str">
        <f>_xlfn.XLOOKUP(order_details[[#This Row],[CustomerID]],orders[CustomerID],orders[ShipCountry])</f>
        <v>Brazil</v>
      </c>
      <c r="R905" s="14">
        <f>order_details[[#This Row],[UnitPrice]]*order_details[[#This Row],[Quantity]]*(1-order_details[[#This Row],[Discount]])</f>
        <v>260</v>
      </c>
    </row>
    <row r="906" spans="1:18" x14ac:dyDescent="0.3">
      <c r="A906">
        <v>10588</v>
      </c>
      <c r="B906">
        <v>18</v>
      </c>
      <c r="C906">
        <v>62.5</v>
      </c>
      <c r="D906">
        <v>40</v>
      </c>
      <c r="E906">
        <v>0.2</v>
      </c>
      <c r="F906">
        <f>order_details[[#This Row],[UnitPrice]]*order_details[[#This Row],[Quantity]]*(1-order_details[[#This Row],[Discount]])</f>
        <v>2000</v>
      </c>
      <c r="G906" t="str">
        <f>_xlfn.XLOOKUP(order_details[[#This Row],[OrderID]],orders[OrderID],orders[CustomerID])</f>
        <v>QUICK</v>
      </c>
      <c r="H906" t="str">
        <f>_xlfn.XLOOKUP(order_details[[#This Row],[CustomerID]],orders[CustomerID],orders[ShipCountry])</f>
        <v>Germany</v>
      </c>
      <c r="I906" t="str">
        <f>_xlfn.XLOOKUP(order_details[[#This Row],[CustomerID]],orders[CustomerID],orders[ShipCity])</f>
        <v>Cunewalde</v>
      </c>
      <c r="J906">
        <f>_xlfn.XLOOKUP(order_details[[#This Row],[ProductID]],products[ProductID],products[CategoryID])</f>
        <v>8</v>
      </c>
      <c r="K906" t="str">
        <f>_xlfn.XLOOKUP(order_details[[#This Row],[CategoryID]],categories[CategoryID],categories[CategoryName])</f>
        <v>Seafood</v>
      </c>
      <c r="L906" t="str">
        <f>_xlfn.XLOOKUP(order_details[[#This Row],[OrderID]],orders[OrderID],orders[month])</f>
        <v>Aug</v>
      </c>
      <c r="M906">
        <f>_xlfn.XLOOKUP(order_details[[#This Row],[OrderID]],orders[OrderID],orders[month number])</f>
        <v>8</v>
      </c>
      <c r="N906">
        <f>_xlfn.XLOOKUP(order_details[[#This Row],[OrderID]],orders[OrderID],orders[year])</f>
        <v>1995</v>
      </c>
      <c r="P906" s="13" t="str">
        <f>_xlfn.XLOOKUP(order_details[[#This Row],[CustomerID]],orders[CustomerID],orders[ShipCity])</f>
        <v>Cunewalde</v>
      </c>
      <c r="Q906" s="13" t="str">
        <f>_xlfn.XLOOKUP(order_details[[#This Row],[CustomerID]],orders[CustomerID],orders[ShipCountry])</f>
        <v>Germany</v>
      </c>
      <c r="R906" s="13">
        <f>order_details[[#This Row],[UnitPrice]]*order_details[[#This Row],[Quantity]]*(1-order_details[[#This Row],[Discount]])</f>
        <v>2000</v>
      </c>
    </row>
    <row r="907" spans="1:18" x14ac:dyDescent="0.3">
      <c r="A907">
        <v>10588</v>
      </c>
      <c r="B907">
        <v>42</v>
      </c>
      <c r="C907">
        <v>14</v>
      </c>
      <c r="D907">
        <v>100</v>
      </c>
      <c r="E907">
        <v>0.2</v>
      </c>
      <c r="F907">
        <f>order_details[[#This Row],[UnitPrice]]*order_details[[#This Row],[Quantity]]*(1-order_details[[#This Row],[Discount]])</f>
        <v>1120</v>
      </c>
      <c r="G907" t="str">
        <f>_xlfn.XLOOKUP(order_details[[#This Row],[OrderID]],orders[OrderID],orders[CustomerID])</f>
        <v>QUICK</v>
      </c>
      <c r="H907" t="str">
        <f>_xlfn.XLOOKUP(order_details[[#This Row],[CustomerID]],orders[CustomerID],orders[ShipCountry])</f>
        <v>Germany</v>
      </c>
      <c r="I907" t="str">
        <f>_xlfn.XLOOKUP(order_details[[#This Row],[CustomerID]],orders[CustomerID],orders[ShipCity])</f>
        <v>Cunewalde</v>
      </c>
      <c r="J907">
        <f>_xlfn.XLOOKUP(order_details[[#This Row],[ProductID]],products[ProductID],products[CategoryID])</f>
        <v>5</v>
      </c>
      <c r="K907" t="str">
        <f>_xlfn.XLOOKUP(order_details[[#This Row],[CategoryID]],categories[CategoryID],categories[CategoryName])</f>
        <v>Grains/Cereals</v>
      </c>
      <c r="L907" t="str">
        <f>_xlfn.XLOOKUP(order_details[[#This Row],[OrderID]],orders[OrderID],orders[month])</f>
        <v>Aug</v>
      </c>
      <c r="M907">
        <f>_xlfn.XLOOKUP(order_details[[#This Row],[OrderID]],orders[OrderID],orders[month number])</f>
        <v>8</v>
      </c>
      <c r="N907">
        <f>_xlfn.XLOOKUP(order_details[[#This Row],[OrderID]],orders[OrderID],orders[year])</f>
        <v>1995</v>
      </c>
      <c r="P907" s="14" t="str">
        <f>_xlfn.XLOOKUP(order_details[[#This Row],[CustomerID]],orders[CustomerID],orders[ShipCity])</f>
        <v>Cunewalde</v>
      </c>
      <c r="Q907" s="14" t="str">
        <f>_xlfn.XLOOKUP(order_details[[#This Row],[CustomerID]],orders[CustomerID],orders[ShipCountry])</f>
        <v>Germany</v>
      </c>
      <c r="R907" s="14">
        <f>order_details[[#This Row],[UnitPrice]]*order_details[[#This Row],[Quantity]]*(1-order_details[[#This Row],[Discount]])</f>
        <v>1120</v>
      </c>
    </row>
    <row r="908" spans="1:18" x14ac:dyDescent="0.3">
      <c r="A908">
        <v>10589</v>
      </c>
      <c r="B908">
        <v>35</v>
      </c>
      <c r="C908">
        <v>18</v>
      </c>
      <c r="D908">
        <v>4</v>
      </c>
      <c r="E908">
        <v>0</v>
      </c>
      <c r="F908">
        <f>order_details[[#This Row],[UnitPrice]]*order_details[[#This Row],[Quantity]]*(1-order_details[[#This Row],[Discount]])</f>
        <v>72</v>
      </c>
      <c r="G908" t="str">
        <f>_xlfn.XLOOKUP(order_details[[#This Row],[OrderID]],orders[OrderID],orders[CustomerID])</f>
        <v>GREAL</v>
      </c>
      <c r="H908" t="str">
        <f>_xlfn.XLOOKUP(order_details[[#This Row],[CustomerID]],orders[CustomerID],orders[ShipCountry])</f>
        <v>USA</v>
      </c>
      <c r="I908" t="str">
        <f>_xlfn.XLOOKUP(order_details[[#This Row],[CustomerID]],orders[CustomerID],orders[ShipCity])</f>
        <v>Eugene</v>
      </c>
      <c r="J908">
        <f>_xlfn.XLOOKUP(order_details[[#This Row],[ProductID]],products[ProductID],products[CategoryID])</f>
        <v>1</v>
      </c>
      <c r="K908" t="str">
        <f>_xlfn.XLOOKUP(order_details[[#This Row],[CategoryID]],categories[CategoryID],categories[CategoryName])</f>
        <v>Beverages</v>
      </c>
      <c r="L908" t="str">
        <f>_xlfn.XLOOKUP(order_details[[#This Row],[OrderID]],orders[OrderID],orders[month])</f>
        <v>Aug</v>
      </c>
      <c r="M908">
        <f>_xlfn.XLOOKUP(order_details[[#This Row],[OrderID]],orders[OrderID],orders[month number])</f>
        <v>8</v>
      </c>
      <c r="N908">
        <f>_xlfn.XLOOKUP(order_details[[#This Row],[OrderID]],orders[OrderID],orders[year])</f>
        <v>1995</v>
      </c>
      <c r="P908" s="13" t="str">
        <f>_xlfn.XLOOKUP(order_details[[#This Row],[CustomerID]],orders[CustomerID],orders[ShipCity])</f>
        <v>Eugene</v>
      </c>
      <c r="Q908" s="13" t="str">
        <f>_xlfn.XLOOKUP(order_details[[#This Row],[CustomerID]],orders[CustomerID],orders[ShipCountry])</f>
        <v>USA</v>
      </c>
      <c r="R908" s="13">
        <f>order_details[[#This Row],[UnitPrice]]*order_details[[#This Row],[Quantity]]*(1-order_details[[#This Row],[Discount]])</f>
        <v>72</v>
      </c>
    </row>
    <row r="909" spans="1:18" x14ac:dyDescent="0.3">
      <c r="A909">
        <v>10590</v>
      </c>
      <c r="B909">
        <v>1</v>
      </c>
      <c r="C909">
        <v>18</v>
      </c>
      <c r="D909">
        <v>20</v>
      </c>
      <c r="E909">
        <v>0</v>
      </c>
      <c r="F909">
        <f>order_details[[#This Row],[UnitPrice]]*order_details[[#This Row],[Quantity]]*(1-order_details[[#This Row],[Discount]])</f>
        <v>360</v>
      </c>
      <c r="G909" t="str">
        <f>_xlfn.XLOOKUP(order_details[[#This Row],[OrderID]],orders[OrderID],orders[CustomerID])</f>
        <v>MEREP</v>
      </c>
      <c r="H909" t="str">
        <f>_xlfn.XLOOKUP(order_details[[#This Row],[CustomerID]],orders[CustomerID],orders[ShipCountry])</f>
        <v>Canada</v>
      </c>
      <c r="I909" t="str">
        <f>_xlfn.XLOOKUP(order_details[[#This Row],[CustomerID]],orders[CustomerID],orders[ShipCity])</f>
        <v>Montréal</v>
      </c>
      <c r="J909">
        <f>_xlfn.XLOOKUP(order_details[[#This Row],[ProductID]],products[ProductID],products[CategoryID])</f>
        <v>1</v>
      </c>
      <c r="K909" t="str">
        <f>_xlfn.XLOOKUP(order_details[[#This Row],[CategoryID]],categories[CategoryID],categories[CategoryName])</f>
        <v>Beverages</v>
      </c>
      <c r="L909" t="str">
        <f>_xlfn.XLOOKUP(order_details[[#This Row],[OrderID]],orders[OrderID],orders[month])</f>
        <v>Aug</v>
      </c>
      <c r="M909">
        <f>_xlfn.XLOOKUP(order_details[[#This Row],[OrderID]],orders[OrderID],orders[month number])</f>
        <v>8</v>
      </c>
      <c r="N909">
        <f>_xlfn.XLOOKUP(order_details[[#This Row],[OrderID]],orders[OrderID],orders[year])</f>
        <v>1995</v>
      </c>
      <c r="P909" s="14" t="str">
        <f>_xlfn.XLOOKUP(order_details[[#This Row],[CustomerID]],orders[CustomerID],orders[ShipCity])</f>
        <v>Montréal</v>
      </c>
      <c r="Q909" s="14" t="str">
        <f>_xlfn.XLOOKUP(order_details[[#This Row],[CustomerID]],orders[CustomerID],orders[ShipCountry])</f>
        <v>Canada</v>
      </c>
      <c r="R909" s="14">
        <f>order_details[[#This Row],[UnitPrice]]*order_details[[#This Row],[Quantity]]*(1-order_details[[#This Row],[Discount]])</f>
        <v>360</v>
      </c>
    </row>
    <row r="910" spans="1:18" x14ac:dyDescent="0.3">
      <c r="A910">
        <v>10590</v>
      </c>
      <c r="B910">
        <v>77</v>
      </c>
      <c r="C910">
        <v>13</v>
      </c>
      <c r="D910">
        <v>60</v>
      </c>
      <c r="E910">
        <v>0.05</v>
      </c>
      <c r="F910">
        <f>order_details[[#This Row],[UnitPrice]]*order_details[[#This Row],[Quantity]]*(1-order_details[[#This Row],[Discount]])</f>
        <v>741</v>
      </c>
      <c r="G910" t="str">
        <f>_xlfn.XLOOKUP(order_details[[#This Row],[OrderID]],orders[OrderID],orders[CustomerID])</f>
        <v>MEREP</v>
      </c>
      <c r="H910" t="str">
        <f>_xlfn.XLOOKUP(order_details[[#This Row],[CustomerID]],orders[CustomerID],orders[ShipCountry])</f>
        <v>Canada</v>
      </c>
      <c r="I910" t="str">
        <f>_xlfn.XLOOKUP(order_details[[#This Row],[CustomerID]],orders[CustomerID],orders[ShipCity])</f>
        <v>Montréal</v>
      </c>
      <c r="J910">
        <f>_xlfn.XLOOKUP(order_details[[#This Row],[ProductID]],products[ProductID],products[CategoryID])</f>
        <v>2</v>
      </c>
      <c r="K910" t="str">
        <f>_xlfn.XLOOKUP(order_details[[#This Row],[CategoryID]],categories[CategoryID],categories[CategoryName])</f>
        <v>Condiments</v>
      </c>
      <c r="L910" t="str">
        <f>_xlfn.XLOOKUP(order_details[[#This Row],[OrderID]],orders[OrderID],orders[month])</f>
        <v>Aug</v>
      </c>
      <c r="M910">
        <f>_xlfn.XLOOKUP(order_details[[#This Row],[OrderID]],orders[OrderID],orders[month number])</f>
        <v>8</v>
      </c>
      <c r="N910">
        <f>_xlfn.XLOOKUP(order_details[[#This Row],[OrderID]],orders[OrderID],orders[year])</f>
        <v>1995</v>
      </c>
      <c r="P910" s="13" t="str">
        <f>_xlfn.XLOOKUP(order_details[[#This Row],[CustomerID]],orders[CustomerID],orders[ShipCity])</f>
        <v>Montréal</v>
      </c>
      <c r="Q910" s="13" t="str">
        <f>_xlfn.XLOOKUP(order_details[[#This Row],[CustomerID]],orders[CustomerID],orders[ShipCountry])</f>
        <v>Canada</v>
      </c>
      <c r="R910" s="13">
        <f>order_details[[#This Row],[UnitPrice]]*order_details[[#This Row],[Quantity]]*(1-order_details[[#This Row],[Discount]])</f>
        <v>741</v>
      </c>
    </row>
    <row r="911" spans="1:18" x14ac:dyDescent="0.3">
      <c r="A911">
        <v>10591</v>
      </c>
      <c r="B911">
        <v>3</v>
      </c>
      <c r="C911">
        <v>10</v>
      </c>
      <c r="D911">
        <v>14</v>
      </c>
      <c r="E911">
        <v>0</v>
      </c>
      <c r="F911">
        <f>order_details[[#This Row],[UnitPrice]]*order_details[[#This Row],[Quantity]]*(1-order_details[[#This Row],[Discount]])</f>
        <v>140</v>
      </c>
      <c r="G911" t="str">
        <f>_xlfn.XLOOKUP(order_details[[#This Row],[OrderID]],orders[OrderID],orders[CustomerID])</f>
        <v>VAFFE</v>
      </c>
      <c r="H911" t="str">
        <f>_xlfn.XLOOKUP(order_details[[#This Row],[CustomerID]],orders[CustomerID],orders[ShipCountry])</f>
        <v>Denmark</v>
      </c>
      <c r="I911" t="str">
        <f>_xlfn.XLOOKUP(order_details[[#This Row],[CustomerID]],orders[CustomerID],orders[ShipCity])</f>
        <v>Århus</v>
      </c>
      <c r="J911">
        <f>_xlfn.XLOOKUP(order_details[[#This Row],[ProductID]],products[ProductID],products[CategoryID])</f>
        <v>2</v>
      </c>
      <c r="K911" t="str">
        <f>_xlfn.XLOOKUP(order_details[[#This Row],[CategoryID]],categories[CategoryID],categories[CategoryName])</f>
        <v>Condiments</v>
      </c>
      <c r="L911" t="str">
        <f>_xlfn.XLOOKUP(order_details[[#This Row],[OrderID]],orders[OrderID],orders[month])</f>
        <v>Aug</v>
      </c>
      <c r="M911">
        <f>_xlfn.XLOOKUP(order_details[[#This Row],[OrderID]],orders[OrderID],orders[month number])</f>
        <v>8</v>
      </c>
      <c r="N911">
        <f>_xlfn.XLOOKUP(order_details[[#This Row],[OrderID]],orders[OrderID],orders[year])</f>
        <v>1995</v>
      </c>
      <c r="P911" s="14" t="str">
        <f>_xlfn.XLOOKUP(order_details[[#This Row],[CustomerID]],orders[CustomerID],orders[ShipCity])</f>
        <v>Århus</v>
      </c>
      <c r="Q911" s="14" t="str">
        <f>_xlfn.XLOOKUP(order_details[[#This Row],[CustomerID]],orders[CustomerID],orders[ShipCountry])</f>
        <v>Denmark</v>
      </c>
      <c r="R911" s="14">
        <f>order_details[[#This Row],[UnitPrice]]*order_details[[#This Row],[Quantity]]*(1-order_details[[#This Row],[Discount]])</f>
        <v>140</v>
      </c>
    </row>
    <row r="912" spans="1:18" x14ac:dyDescent="0.3">
      <c r="A912">
        <v>10591</v>
      </c>
      <c r="B912">
        <v>7</v>
      </c>
      <c r="C912">
        <v>30</v>
      </c>
      <c r="D912">
        <v>10</v>
      </c>
      <c r="E912">
        <v>0</v>
      </c>
      <c r="F912">
        <f>order_details[[#This Row],[UnitPrice]]*order_details[[#This Row],[Quantity]]*(1-order_details[[#This Row],[Discount]])</f>
        <v>300</v>
      </c>
      <c r="G912" t="str">
        <f>_xlfn.XLOOKUP(order_details[[#This Row],[OrderID]],orders[OrderID],orders[CustomerID])</f>
        <v>VAFFE</v>
      </c>
      <c r="H912" t="str">
        <f>_xlfn.XLOOKUP(order_details[[#This Row],[CustomerID]],orders[CustomerID],orders[ShipCountry])</f>
        <v>Denmark</v>
      </c>
      <c r="I912" t="str">
        <f>_xlfn.XLOOKUP(order_details[[#This Row],[CustomerID]],orders[CustomerID],orders[ShipCity])</f>
        <v>Århus</v>
      </c>
      <c r="J912">
        <f>_xlfn.XLOOKUP(order_details[[#This Row],[ProductID]],products[ProductID],products[CategoryID])</f>
        <v>7</v>
      </c>
      <c r="K912" t="str">
        <f>_xlfn.XLOOKUP(order_details[[#This Row],[CategoryID]],categories[CategoryID],categories[CategoryName])</f>
        <v>Produce</v>
      </c>
      <c r="L912" t="str">
        <f>_xlfn.XLOOKUP(order_details[[#This Row],[OrderID]],orders[OrderID],orders[month])</f>
        <v>Aug</v>
      </c>
      <c r="M912">
        <f>_xlfn.XLOOKUP(order_details[[#This Row],[OrderID]],orders[OrderID],orders[month number])</f>
        <v>8</v>
      </c>
      <c r="N912">
        <f>_xlfn.XLOOKUP(order_details[[#This Row],[OrderID]],orders[OrderID],orders[year])</f>
        <v>1995</v>
      </c>
      <c r="P912" s="13" t="str">
        <f>_xlfn.XLOOKUP(order_details[[#This Row],[CustomerID]],orders[CustomerID],orders[ShipCity])</f>
        <v>Århus</v>
      </c>
      <c r="Q912" s="13" t="str">
        <f>_xlfn.XLOOKUP(order_details[[#This Row],[CustomerID]],orders[CustomerID],orders[ShipCountry])</f>
        <v>Denmark</v>
      </c>
      <c r="R912" s="13">
        <f>order_details[[#This Row],[UnitPrice]]*order_details[[#This Row],[Quantity]]*(1-order_details[[#This Row],[Discount]])</f>
        <v>300</v>
      </c>
    </row>
    <row r="913" spans="1:18" x14ac:dyDescent="0.3">
      <c r="A913">
        <v>10591</v>
      </c>
      <c r="B913">
        <v>54</v>
      </c>
      <c r="C913">
        <v>7.45</v>
      </c>
      <c r="D913">
        <v>50</v>
      </c>
      <c r="E913">
        <v>0</v>
      </c>
      <c r="F913">
        <f>order_details[[#This Row],[UnitPrice]]*order_details[[#This Row],[Quantity]]*(1-order_details[[#This Row],[Discount]])</f>
        <v>372.5</v>
      </c>
      <c r="G913" t="str">
        <f>_xlfn.XLOOKUP(order_details[[#This Row],[OrderID]],orders[OrderID],orders[CustomerID])</f>
        <v>VAFFE</v>
      </c>
      <c r="H913" t="str">
        <f>_xlfn.XLOOKUP(order_details[[#This Row],[CustomerID]],orders[CustomerID],orders[ShipCountry])</f>
        <v>Denmark</v>
      </c>
      <c r="I913" t="str">
        <f>_xlfn.XLOOKUP(order_details[[#This Row],[CustomerID]],orders[CustomerID],orders[ShipCity])</f>
        <v>Århus</v>
      </c>
      <c r="J913">
        <f>_xlfn.XLOOKUP(order_details[[#This Row],[ProductID]],products[ProductID],products[CategoryID])</f>
        <v>6</v>
      </c>
      <c r="K913" t="str">
        <f>_xlfn.XLOOKUP(order_details[[#This Row],[CategoryID]],categories[CategoryID],categories[CategoryName])</f>
        <v>Meat/Poultry</v>
      </c>
      <c r="L913" t="str">
        <f>_xlfn.XLOOKUP(order_details[[#This Row],[OrderID]],orders[OrderID],orders[month])</f>
        <v>Aug</v>
      </c>
      <c r="M913">
        <f>_xlfn.XLOOKUP(order_details[[#This Row],[OrderID]],orders[OrderID],orders[month number])</f>
        <v>8</v>
      </c>
      <c r="N913">
        <f>_xlfn.XLOOKUP(order_details[[#This Row],[OrderID]],orders[OrderID],orders[year])</f>
        <v>1995</v>
      </c>
      <c r="P913" s="14" t="str">
        <f>_xlfn.XLOOKUP(order_details[[#This Row],[CustomerID]],orders[CustomerID],orders[ShipCity])</f>
        <v>Århus</v>
      </c>
      <c r="Q913" s="14" t="str">
        <f>_xlfn.XLOOKUP(order_details[[#This Row],[CustomerID]],orders[CustomerID],orders[ShipCountry])</f>
        <v>Denmark</v>
      </c>
      <c r="R913" s="14">
        <f>order_details[[#This Row],[UnitPrice]]*order_details[[#This Row],[Quantity]]*(1-order_details[[#This Row],[Discount]])</f>
        <v>372.5</v>
      </c>
    </row>
    <row r="914" spans="1:18" x14ac:dyDescent="0.3">
      <c r="A914">
        <v>10592</v>
      </c>
      <c r="B914">
        <v>15</v>
      </c>
      <c r="C914">
        <v>15.5</v>
      </c>
      <c r="D914">
        <v>25</v>
      </c>
      <c r="E914">
        <v>0.05</v>
      </c>
      <c r="F914">
        <f>order_details[[#This Row],[UnitPrice]]*order_details[[#This Row],[Quantity]]*(1-order_details[[#This Row],[Discount]])</f>
        <v>368.125</v>
      </c>
      <c r="G914" t="str">
        <f>_xlfn.XLOOKUP(order_details[[#This Row],[OrderID]],orders[OrderID],orders[CustomerID])</f>
        <v>LEHMS</v>
      </c>
      <c r="H914" t="str">
        <f>_xlfn.XLOOKUP(order_details[[#This Row],[CustomerID]],orders[CustomerID],orders[ShipCountry])</f>
        <v>Germany</v>
      </c>
      <c r="I914" t="str">
        <f>_xlfn.XLOOKUP(order_details[[#This Row],[CustomerID]],orders[CustomerID],orders[ShipCity])</f>
        <v xml:space="preserve">Frankfurt a.M. </v>
      </c>
      <c r="J914">
        <f>_xlfn.XLOOKUP(order_details[[#This Row],[ProductID]],products[ProductID],products[CategoryID])</f>
        <v>2</v>
      </c>
      <c r="K914" t="str">
        <f>_xlfn.XLOOKUP(order_details[[#This Row],[CategoryID]],categories[CategoryID],categories[CategoryName])</f>
        <v>Condiments</v>
      </c>
      <c r="L914" t="str">
        <f>_xlfn.XLOOKUP(order_details[[#This Row],[OrderID]],orders[OrderID],orders[month])</f>
        <v>Aug</v>
      </c>
      <c r="M914">
        <f>_xlfn.XLOOKUP(order_details[[#This Row],[OrderID]],orders[OrderID],orders[month number])</f>
        <v>8</v>
      </c>
      <c r="N914">
        <f>_xlfn.XLOOKUP(order_details[[#This Row],[OrderID]],orders[OrderID],orders[year])</f>
        <v>1995</v>
      </c>
      <c r="P914" s="13" t="str">
        <f>_xlfn.XLOOKUP(order_details[[#This Row],[CustomerID]],orders[CustomerID],orders[ShipCity])</f>
        <v xml:space="preserve">Frankfurt a.M. </v>
      </c>
      <c r="Q914" s="13" t="str">
        <f>_xlfn.XLOOKUP(order_details[[#This Row],[CustomerID]],orders[CustomerID],orders[ShipCountry])</f>
        <v>Germany</v>
      </c>
      <c r="R914" s="13">
        <f>order_details[[#This Row],[UnitPrice]]*order_details[[#This Row],[Quantity]]*(1-order_details[[#This Row],[Discount]])</f>
        <v>368.125</v>
      </c>
    </row>
    <row r="915" spans="1:18" x14ac:dyDescent="0.3">
      <c r="A915">
        <v>10592</v>
      </c>
      <c r="B915">
        <v>26</v>
      </c>
      <c r="C915">
        <v>31.23</v>
      </c>
      <c r="D915">
        <v>5</v>
      </c>
      <c r="E915">
        <v>0.05</v>
      </c>
      <c r="F915">
        <f>order_details[[#This Row],[UnitPrice]]*order_details[[#This Row],[Quantity]]*(1-order_details[[#This Row],[Discount]])</f>
        <v>148.3425</v>
      </c>
      <c r="G915" t="str">
        <f>_xlfn.XLOOKUP(order_details[[#This Row],[OrderID]],orders[OrderID],orders[CustomerID])</f>
        <v>LEHMS</v>
      </c>
      <c r="H915" t="str">
        <f>_xlfn.XLOOKUP(order_details[[#This Row],[CustomerID]],orders[CustomerID],orders[ShipCountry])</f>
        <v>Germany</v>
      </c>
      <c r="I915" t="str">
        <f>_xlfn.XLOOKUP(order_details[[#This Row],[CustomerID]],orders[CustomerID],orders[ShipCity])</f>
        <v xml:space="preserve">Frankfurt a.M. </v>
      </c>
      <c r="J915">
        <f>_xlfn.XLOOKUP(order_details[[#This Row],[ProductID]],products[ProductID],products[CategoryID])</f>
        <v>3</v>
      </c>
      <c r="K915" t="str">
        <f>_xlfn.XLOOKUP(order_details[[#This Row],[CategoryID]],categories[CategoryID],categories[CategoryName])</f>
        <v>Confections</v>
      </c>
      <c r="L915" t="str">
        <f>_xlfn.XLOOKUP(order_details[[#This Row],[OrderID]],orders[OrderID],orders[month])</f>
        <v>Aug</v>
      </c>
      <c r="M915">
        <f>_xlfn.XLOOKUP(order_details[[#This Row],[OrderID]],orders[OrderID],orders[month number])</f>
        <v>8</v>
      </c>
      <c r="N915">
        <f>_xlfn.XLOOKUP(order_details[[#This Row],[OrderID]],orders[OrderID],orders[year])</f>
        <v>1995</v>
      </c>
      <c r="P915" s="14" t="str">
        <f>_xlfn.XLOOKUP(order_details[[#This Row],[CustomerID]],orders[CustomerID],orders[ShipCity])</f>
        <v xml:space="preserve">Frankfurt a.M. </v>
      </c>
      <c r="Q915" s="14" t="str">
        <f>_xlfn.XLOOKUP(order_details[[#This Row],[CustomerID]],orders[CustomerID],orders[ShipCountry])</f>
        <v>Germany</v>
      </c>
      <c r="R915" s="14">
        <f>order_details[[#This Row],[UnitPrice]]*order_details[[#This Row],[Quantity]]*(1-order_details[[#This Row],[Discount]])</f>
        <v>148.3425</v>
      </c>
    </row>
    <row r="916" spans="1:18" x14ac:dyDescent="0.3">
      <c r="A916">
        <v>10593</v>
      </c>
      <c r="B916">
        <v>20</v>
      </c>
      <c r="C916">
        <v>81</v>
      </c>
      <c r="D916">
        <v>21</v>
      </c>
      <c r="E916">
        <v>0.2</v>
      </c>
      <c r="F916">
        <f>order_details[[#This Row],[UnitPrice]]*order_details[[#This Row],[Quantity]]*(1-order_details[[#This Row],[Discount]])</f>
        <v>1360.8000000000002</v>
      </c>
      <c r="G916" t="str">
        <f>_xlfn.XLOOKUP(order_details[[#This Row],[OrderID]],orders[OrderID],orders[CustomerID])</f>
        <v>LEHMS</v>
      </c>
      <c r="H916" t="str">
        <f>_xlfn.XLOOKUP(order_details[[#This Row],[CustomerID]],orders[CustomerID],orders[ShipCountry])</f>
        <v>Germany</v>
      </c>
      <c r="I916" t="str">
        <f>_xlfn.XLOOKUP(order_details[[#This Row],[CustomerID]],orders[CustomerID],orders[ShipCity])</f>
        <v xml:space="preserve">Frankfurt a.M. </v>
      </c>
      <c r="J916">
        <f>_xlfn.XLOOKUP(order_details[[#This Row],[ProductID]],products[ProductID],products[CategoryID])</f>
        <v>3</v>
      </c>
      <c r="K916" t="str">
        <f>_xlfn.XLOOKUP(order_details[[#This Row],[CategoryID]],categories[CategoryID],categories[CategoryName])</f>
        <v>Confections</v>
      </c>
      <c r="L916" t="str">
        <f>_xlfn.XLOOKUP(order_details[[#This Row],[OrderID]],orders[OrderID],orders[month])</f>
        <v>Aug</v>
      </c>
      <c r="M916">
        <f>_xlfn.XLOOKUP(order_details[[#This Row],[OrderID]],orders[OrderID],orders[month number])</f>
        <v>8</v>
      </c>
      <c r="N916">
        <f>_xlfn.XLOOKUP(order_details[[#This Row],[OrderID]],orders[OrderID],orders[year])</f>
        <v>1995</v>
      </c>
      <c r="P916" s="13" t="str">
        <f>_xlfn.XLOOKUP(order_details[[#This Row],[CustomerID]],orders[CustomerID],orders[ShipCity])</f>
        <v xml:space="preserve">Frankfurt a.M. </v>
      </c>
      <c r="Q916" s="13" t="str">
        <f>_xlfn.XLOOKUP(order_details[[#This Row],[CustomerID]],orders[CustomerID],orders[ShipCountry])</f>
        <v>Germany</v>
      </c>
      <c r="R916" s="13">
        <f>order_details[[#This Row],[UnitPrice]]*order_details[[#This Row],[Quantity]]*(1-order_details[[#This Row],[Discount]])</f>
        <v>1360.8000000000002</v>
      </c>
    </row>
    <row r="917" spans="1:18" x14ac:dyDescent="0.3">
      <c r="A917">
        <v>10593</v>
      </c>
      <c r="B917">
        <v>69</v>
      </c>
      <c r="C917">
        <v>36</v>
      </c>
      <c r="D917">
        <v>20</v>
      </c>
      <c r="E917">
        <v>0.2</v>
      </c>
      <c r="F917">
        <f>order_details[[#This Row],[UnitPrice]]*order_details[[#This Row],[Quantity]]*(1-order_details[[#This Row],[Discount]])</f>
        <v>576</v>
      </c>
      <c r="G917" t="str">
        <f>_xlfn.XLOOKUP(order_details[[#This Row],[OrderID]],orders[OrderID],orders[CustomerID])</f>
        <v>LEHMS</v>
      </c>
      <c r="H917" t="str">
        <f>_xlfn.XLOOKUP(order_details[[#This Row],[CustomerID]],orders[CustomerID],orders[ShipCountry])</f>
        <v>Germany</v>
      </c>
      <c r="I917" t="str">
        <f>_xlfn.XLOOKUP(order_details[[#This Row],[CustomerID]],orders[CustomerID],orders[ShipCity])</f>
        <v xml:space="preserve">Frankfurt a.M. </v>
      </c>
      <c r="J917">
        <f>_xlfn.XLOOKUP(order_details[[#This Row],[ProductID]],products[ProductID],products[CategoryID])</f>
        <v>4</v>
      </c>
      <c r="K917" t="str">
        <f>_xlfn.XLOOKUP(order_details[[#This Row],[CategoryID]],categories[CategoryID],categories[CategoryName])</f>
        <v>Dairy Products</v>
      </c>
      <c r="L917" t="str">
        <f>_xlfn.XLOOKUP(order_details[[#This Row],[OrderID]],orders[OrderID],orders[month])</f>
        <v>Aug</v>
      </c>
      <c r="M917">
        <f>_xlfn.XLOOKUP(order_details[[#This Row],[OrderID]],orders[OrderID],orders[month number])</f>
        <v>8</v>
      </c>
      <c r="N917">
        <f>_xlfn.XLOOKUP(order_details[[#This Row],[OrderID]],orders[OrderID],orders[year])</f>
        <v>1995</v>
      </c>
      <c r="P917" s="14" t="str">
        <f>_xlfn.XLOOKUP(order_details[[#This Row],[CustomerID]],orders[CustomerID],orders[ShipCity])</f>
        <v xml:space="preserve">Frankfurt a.M. </v>
      </c>
      <c r="Q917" s="14" t="str">
        <f>_xlfn.XLOOKUP(order_details[[#This Row],[CustomerID]],orders[CustomerID],orders[ShipCountry])</f>
        <v>Germany</v>
      </c>
      <c r="R917" s="14">
        <f>order_details[[#This Row],[UnitPrice]]*order_details[[#This Row],[Quantity]]*(1-order_details[[#This Row],[Discount]])</f>
        <v>576</v>
      </c>
    </row>
    <row r="918" spans="1:18" x14ac:dyDescent="0.3">
      <c r="A918">
        <v>10593</v>
      </c>
      <c r="B918">
        <v>76</v>
      </c>
      <c r="C918">
        <v>18</v>
      </c>
      <c r="D918">
        <v>4</v>
      </c>
      <c r="E918">
        <v>0.2</v>
      </c>
      <c r="F918">
        <f>order_details[[#This Row],[UnitPrice]]*order_details[[#This Row],[Quantity]]*(1-order_details[[#This Row],[Discount]])</f>
        <v>57.6</v>
      </c>
      <c r="G918" t="str">
        <f>_xlfn.XLOOKUP(order_details[[#This Row],[OrderID]],orders[OrderID],orders[CustomerID])</f>
        <v>LEHMS</v>
      </c>
      <c r="H918" t="str">
        <f>_xlfn.XLOOKUP(order_details[[#This Row],[CustomerID]],orders[CustomerID],orders[ShipCountry])</f>
        <v>Germany</v>
      </c>
      <c r="I918" t="str">
        <f>_xlfn.XLOOKUP(order_details[[#This Row],[CustomerID]],orders[CustomerID],orders[ShipCity])</f>
        <v xml:space="preserve">Frankfurt a.M. </v>
      </c>
      <c r="J918">
        <f>_xlfn.XLOOKUP(order_details[[#This Row],[ProductID]],products[ProductID],products[CategoryID])</f>
        <v>1</v>
      </c>
      <c r="K918" t="str">
        <f>_xlfn.XLOOKUP(order_details[[#This Row],[CategoryID]],categories[CategoryID],categories[CategoryName])</f>
        <v>Beverages</v>
      </c>
      <c r="L918" t="str">
        <f>_xlfn.XLOOKUP(order_details[[#This Row],[OrderID]],orders[OrderID],orders[month])</f>
        <v>Aug</v>
      </c>
      <c r="M918">
        <f>_xlfn.XLOOKUP(order_details[[#This Row],[OrderID]],orders[OrderID],orders[month number])</f>
        <v>8</v>
      </c>
      <c r="N918">
        <f>_xlfn.XLOOKUP(order_details[[#This Row],[OrderID]],orders[OrderID],orders[year])</f>
        <v>1995</v>
      </c>
      <c r="P918" s="13" t="str">
        <f>_xlfn.XLOOKUP(order_details[[#This Row],[CustomerID]],orders[CustomerID],orders[ShipCity])</f>
        <v xml:space="preserve">Frankfurt a.M. </v>
      </c>
      <c r="Q918" s="13" t="str">
        <f>_xlfn.XLOOKUP(order_details[[#This Row],[CustomerID]],orders[CustomerID],orders[ShipCountry])</f>
        <v>Germany</v>
      </c>
      <c r="R918" s="13">
        <f>order_details[[#This Row],[UnitPrice]]*order_details[[#This Row],[Quantity]]*(1-order_details[[#This Row],[Discount]])</f>
        <v>57.6</v>
      </c>
    </row>
    <row r="919" spans="1:18" x14ac:dyDescent="0.3">
      <c r="A919">
        <v>10594</v>
      </c>
      <c r="B919">
        <v>52</v>
      </c>
      <c r="C919">
        <v>7</v>
      </c>
      <c r="D919">
        <v>24</v>
      </c>
      <c r="E919">
        <v>0</v>
      </c>
      <c r="F919">
        <f>order_details[[#This Row],[UnitPrice]]*order_details[[#This Row],[Quantity]]*(1-order_details[[#This Row],[Discount]])</f>
        <v>168</v>
      </c>
      <c r="G919" t="str">
        <f>_xlfn.XLOOKUP(order_details[[#This Row],[OrderID]],orders[OrderID],orders[CustomerID])</f>
        <v>OLDWO</v>
      </c>
      <c r="H919" t="str">
        <f>_xlfn.XLOOKUP(order_details[[#This Row],[CustomerID]],orders[CustomerID],orders[ShipCountry])</f>
        <v>USA</v>
      </c>
      <c r="I919" t="str">
        <f>_xlfn.XLOOKUP(order_details[[#This Row],[CustomerID]],orders[CustomerID],orders[ShipCity])</f>
        <v>Anchorage</v>
      </c>
      <c r="J919">
        <f>_xlfn.XLOOKUP(order_details[[#This Row],[ProductID]],products[ProductID],products[CategoryID])</f>
        <v>5</v>
      </c>
      <c r="K919" t="str">
        <f>_xlfn.XLOOKUP(order_details[[#This Row],[CategoryID]],categories[CategoryID],categories[CategoryName])</f>
        <v>Grains/Cereals</v>
      </c>
      <c r="L919" t="str">
        <f>_xlfn.XLOOKUP(order_details[[#This Row],[OrderID]],orders[OrderID],orders[month])</f>
        <v>Aug</v>
      </c>
      <c r="M919">
        <f>_xlfn.XLOOKUP(order_details[[#This Row],[OrderID]],orders[OrderID],orders[month number])</f>
        <v>8</v>
      </c>
      <c r="N919">
        <f>_xlfn.XLOOKUP(order_details[[#This Row],[OrderID]],orders[OrderID],orders[year])</f>
        <v>1995</v>
      </c>
      <c r="P919" s="14" t="str">
        <f>_xlfn.XLOOKUP(order_details[[#This Row],[CustomerID]],orders[CustomerID],orders[ShipCity])</f>
        <v>Anchorage</v>
      </c>
      <c r="Q919" s="14" t="str">
        <f>_xlfn.XLOOKUP(order_details[[#This Row],[CustomerID]],orders[CustomerID],orders[ShipCountry])</f>
        <v>USA</v>
      </c>
      <c r="R919" s="14">
        <f>order_details[[#This Row],[UnitPrice]]*order_details[[#This Row],[Quantity]]*(1-order_details[[#This Row],[Discount]])</f>
        <v>168</v>
      </c>
    </row>
    <row r="920" spans="1:18" x14ac:dyDescent="0.3">
      <c r="A920">
        <v>10594</v>
      </c>
      <c r="B920">
        <v>58</v>
      </c>
      <c r="C920">
        <v>13.25</v>
      </c>
      <c r="D920">
        <v>30</v>
      </c>
      <c r="E920">
        <v>0</v>
      </c>
      <c r="F920">
        <f>order_details[[#This Row],[UnitPrice]]*order_details[[#This Row],[Quantity]]*(1-order_details[[#This Row],[Discount]])</f>
        <v>397.5</v>
      </c>
      <c r="G920" t="str">
        <f>_xlfn.XLOOKUP(order_details[[#This Row],[OrderID]],orders[OrderID],orders[CustomerID])</f>
        <v>OLDWO</v>
      </c>
      <c r="H920" t="str">
        <f>_xlfn.XLOOKUP(order_details[[#This Row],[CustomerID]],orders[CustomerID],orders[ShipCountry])</f>
        <v>USA</v>
      </c>
      <c r="I920" t="str">
        <f>_xlfn.XLOOKUP(order_details[[#This Row],[CustomerID]],orders[CustomerID],orders[ShipCity])</f>
        <v>Anchorage</v>
      </c>
      <c r="J920">
        <f>_xlfn.XLOOKUP(order_details[[#This Row],[ProductID]],products[ProductID],products[CategoryID])</f>
        <v>8</v>
      </c>
      <c r="K920" t="str">
        <f>_xlfn.XLOOKUP(order_details[[#This Row],[CategoryID]],categories[CategoryID],categories[CategoryName])</f>
        <v>Seafood</v>
      </c>
      <c r="L920" t="str">
        <f>_xlfn.XLOOKUP(order_details[[#This Row],[OrderID]],orders[OrderID],orders[month])</f>
        <v>Aug</v>
      </c>
      <c r="M920">
        <f>_xlfn.XLOOKUP(order_details[[#This Row],[OrderID]],orders[OrderID],orders[month number])</f>
        <v>8</v>
      </c>
      <c r="N920">
        <f>_xlfn.XLOOKUP(order_details[[#This Row],[OrderID]],orders[OrderID],orders[year])</f>
        <v>1995</v>
      </c>
      <c r="P920" s="13" t="str">
        <f>_xlfn.XLOOKUP(order_details[[#This Row],[CustomerID]],orders[CustomerID],orders[ShipCity])</f>
        <v>Anchorage</v>
      </c>
      <c r="Q920" s="13" t="str">
        <f>_xlfn.XLOOKUP(order_details[[#This Row],[CustomerID]],orders[CustomerID],orders[ShipCountry])</f>
        <v>USA</v>
      </c>
      <c r="R920" s="13">
        <f>order_details[[#This Row],[UnitPrice]]*order_details[[#This Row],[Quantity]]*(1-order_details[[#This Row],[Discount]])</f>
        <v>397.5</v>
      </c>
    </row>
    <row r="921" spans="1:18" x14ac:dyDescent="0.3">
      <c r="A921">
        <v>10595</v>
      </c>
      <c r="B921">
        <v>35</v>
      </c>
      <c r="C921">
        <v>18</v>
      </c>
      <c r="D921">
        <v>30</v>
      </c>
      <c r="E921">
        <v>0.25</v>
      </c>
      <c r="F921">
        <f>order_details[[#This Row],[UnitPrice]]*order_details[[#This Row],[Quantity]]*(1-order_details[[#This Row],[Discount]])</f>
        <v>405</v>
      </c>
      <c r="G921" t="str">
        <f>_xlfn.XLOOKUP(order_details[[#This Row],[OrderID]],orders[OrderID],orders[CustomerID])</f>
        <v>ERNSH</v>
      </c>
      <c r="H921" t="str">
        <f>_xlfn.XLOOKUP(order_details[[#This Row],[CustomerID]],orders[CustomerID],orders[ShipCountry])</f>
        <v>Austria</v>
      </c>
      <c r="I921" t="str">
        <f>_xlfn.XLOOKUP(order_details[[#This Row],[CustomerID]],orders[CustomerID],orders[ShipCity])</f>
        <v>Graz</v>
      </c>
      <c r="J921">
        <f>_xlfn.XLOOKUP(order_details[[#This Row],[ProductID]],products[ProductID],products[CategoryID])</f>
        <v>1</v>
      </c>
      <c r="K921" t="str">
        <f>_xlfn.XLOOKUP(order_details[[#This Row],[CategoryID]],categories[CategoryID],categories[CategoryName])</f>
        <v>Beverages</v>
      </c>
      <c r="L921" t="str">
        <f>_xlfn.XLOOKUP(order_details[[#This Row],[OrderID]],orders[OrderID],orders[month])</f>
        <v>Aug</v>
      </c>
      <c r="M921">
        <f>_xlfn.XLOOKUP(order_details[[#This Row],[OrderID]],orders[OrderID],orders[month number])</f>
        <v>8</v>
      </c>
      <c r="N921">
        <f>_xlfn.XLOOKUP(order_details[[#This Row],[OrderID]],orders[OrderID],orders[year])</f>
        <v>1995</v>
      </c>
      <c r="P921" s="14" t="str">
        <f>_xlfn.XLOOKUP(order_details[[#This Row],[CustomerID]],orders[CustomerID],orders[ShipCity])</f>
        <v>Graz</v>
      </c>
      <c r="Q921" s="14" t="str">
        <f>_xlfn.XLOOKUP(order_details[[#This Row],[CustomerID]],orders[CustomerID],orders[ShipCountry])</f>
        <v>Austria</v>
      </c>
      <c r="R921" s="14">
        <f>order_details[[#This Row],[UnitPrice]]*order_details[[#This Row],[Quantity]]*(1-order_details[[#This Row],[Discount]])</f>
        <v>405</v>
      </c>
    </row>
    <row r="922" spans="1:18" x14ac:dyDescent="0.3">
      <c r="A922">
        <v>10595</v>
      </c>
      <c r="B922">
        <v>61</v>
      </c>
      <c r="C922">
        <v>28.5</v>
      </c>
      <c r="D922">
        <v>120</v>
      </c>
      <c r="E922">
        <v>0.25</v>
      </c>
      <c r="F922">
        <f>order_details[[#This Row],[UnitPrice]]*order_details[[#This Row],[Quantity]]*(1-order_details[[#This Row],[Discount]])</f>
        <v>2565</v>
      </c>
      <c r="G922" t="str">
        <f>_xlfn.XLOOKUP(order_details[[#This Row],[OrderID]],orders[OrderID],orders[CustomerID])</f>
        <v>ERNSH</v>
      </c>
      <c r="H922" t="str">
        <f>_xlfn.XLOOKUP(order_details[[#This Row],[CustomerID]],orders[CustomerID],orders[ShipCountry])</f>
        <v>Austria</v>
      </c>
      <c r="I922" t="str">
        <f>_xlfn.XLOOKUP(order_details[[#This Row],[CustomerID]],orders[CustomerID],orders[ShipCity])</f>
        <v>Graz</v>
      </c>
      <c r="J922">
        <f>_xlfn.XLOOKUP(order_details[[#This Row],[ProductID]],products[ProductID],products[CategoryID])</f>
        <v>2</v>
      </c>
      <c r="K922" t="str">
        <f>_xlfn.XLOOKUP(order_details[[#This Row],[CategoryID]],categories[CategoryID],categories[CategoryName])</f>
        <v>Condiments</v>
      </c>
      <c r="L922" t="str">
        <f>_xlfn.XLOOKUP(order_details[[#This Row],[OrderID]],orders[OrderID],orders[month])</f>
        <v>Aug</v>
      </c>
      <c r="M922">
        <f>_xlfn.XLOOKUP(order_details[[#This Row],[OrderID]],orders[OrderID],orders[month number])</f>
        <v>8</v>
      </c>
      <c r="N922">
        <f>_xlfn.XLOOKUP(order_details[[#This Row],[OrderID]],orders[OrderID],orders[year])</f>
        <v>1995</v>
      </c>
      <c r="P922" s="13" t="str">
        <f>_xlfn.XLOOKUP(order_details[[#This Row],[CustomerID]],orders[CustomerID],orders[ShipCity])</f>
        <v>Graz</v>
      </c>
      <c r="Q922" s="13" t="str">
        <f>_xlfn.XLOOKUP(order_details[[#This Row],[CustomerID]],orders[CustomerID],orders[ShipCountry])</f>
        <v>Austria</v>
      </c>
      <c r="R922" s="13">
        <f>order_details[[#This Row],[UnitPrice]]*order_details[[#This Row],[Quantity]]*(1-order_details[[#This Row],[Discount]])</f>
        <v>2565</v>
      </c>
    </row>
    <row r="923" spans="1:18" x14ac:dyDescent="0.3">
      <c r="A923">
        <v>10595</v>
      </c>
      <c r="B923">
        <v>69</v>
      </c>
      <c r="C923">
        <v>36</v>
      </c>
      <c r="D923">
        <v>65</v>
      </c>
      <c r="E923">
        <v>0.25</v>
      </c>
      <c r="F923">
        <f>order_details[[#This Row],[UnitPrice]]*order_details[[#This Row],[Quantity]]*(1-order_details[[#This Row],[Discount]])</f>
        <v>1755</v>
      </c>
      <c r="G923" t="str">
        <f>_xlfn.XLOOKUP(order_details[[#This Row],[OrderID]],orders[OrderID],orders[CustomerID])</f>
        <v>ERNSH</v>
      </c>
      <c r="H923" t="str">
        <f>_xlfn.XLOOKUP(order_details[[#This Row],[CustomerID]],orders[CustomerID],orders[ShipCountry])</f>
        <v>Austria</v>
      </c>
      <c r="I923" t="str">
        <f>_xlfn.XLOOKUP(order_details[[#This Row],[CustomerID]],orders[CustomerID],orders[ShipCity])</f>
        <v>Graz</v>
      </c>
      <c r="J923">
        <f>_xlfn.XLOOKUP(order_details[[#This Row],[ProductID]],products[ProductID],products[CategoryID])</f>
        <v>4</v>
      </c>
      <c r="K923" t="str">
        <f>_xlfn.XLOOKUP(order_details[[#This Row],[CategoryID]],categories[CategoryID],categories[CategoryName])</f>
        <v>Dairy Products</v>
      </c>
      <c r="L923" t="str">
        <f>_xlfn.XLOOKUP(order_details[[#This Row],[OrderID]],orders[OrderID],orders[month])</f>
        <v>Aug</v>
      </c>
      <c r="M923">
        <f>_xlfn.XLOOKUP(order_details[[#This Row],[OrderID]],orders[OrderID],orders[month number])</f>
        <v>8</v>
      </c>
      <c r="N923">
        <f>_xlfn.XLOOKUP(order_details[[#This Row],[OrderID]],orders[OrderID],orders[year])</f>
        <v>1995</v>
      </c>
      <c r="P923" s="14" t="str">
        <f>_xlfn.XLOOKUP(order_details[[#This Row],[CustomerID]],orders[CustomerID],orders[ShipCity])</f>
        <v>Graz</v>
      </c>
      <c r="Q923" s="14" t="str">
        <f>_xlfn.XLOOKUP(order_details[[#This Row],[CustomerID]],orders[CustomerID],orders[ShipCountry])</f>
        <v>Austria</v>
      </c>
      <c r="R923" s="14">
        <f>order_details[[#This Row],[UnitPrice]]*order_details[[#This Row],[Quantity]]*(1-order_details[[#This Row],[Discount]])</f>
        <v>1755</v>
      </c>
    </row>
    <row r="924" spans="1:18" x14ac:dyDescent="0.3">
      <c r="A924">
        <v>10596</v>
      </c>
      <c r="B924">
        <v>56</v>
      </c>
      <c r="C924">
        <v>38</v>
      </c>
      <c r="D924">
        <v>5</v>
      </c>
      <c r="E924">
        <v>0.2</v>
      </c>
      <c r="F924">
        <f>order_details[[#This Row],[UnitPrice]]*order_details[[#This Row],[Quantity]]*(1-order_details[[#This Row],[Discount]])</f>
        <v>152</v>
      </c>
      <c r="G924" t="str">
        <f>_xlfn.XLOOKUP(order_details[[#This Row],[OrderID]],orders[OrderID],orders[CustomerID])</f>
        <v>WHITC</v>
      </c>
      <c r="H924" t="str">
        <f>_xlfn.XLOOKUP(order_details[[#This Row],[CustomerID]],orders[CustomerID],orders[ShipCountry])</f>
        <v>USA</v>
      </c>
      <c r="I924" t="str">
        <f>_xlfn.XLOOKUP(order_details[[#This Row],[CustomerID]],orders[CustomerID],orders[ShipCity])</f>
        <v>Seattle</v>
      </c>
      <c r="J924">
        <f>_xlfn.XLOOKUP(order_details[[#This Row],[ProductID]],products[ProductID],products[CategoryID])</f>
        <v>5</v>
      </c>
      <c r="K924" t="str">
        <f>_xlfn.XLOOKUP(order_details[[#This Row],[CategoryID]],categories[CategoryID],categories[CategoryName])</f>
        <v>Grains/Cereals</v>
      </c>
      <c r="L924" t="str">
        <f>_xlfn.XLOOKUP(order_details[[#This Row],[OrderID]],orders[OrderID],orders[month])</f>
        <v>Aug</v>
      </c>
      <c r="M924">
        <f>_xlfn.XLOOKUP(order_details[[#This Row],[OrderID]],orders[OrderID],orders[month number])</f>
        <v>8</v>
      </c>
      <c r="N924">
        <f>_xlfn.XLOOKUP(order_details[[#This Row],[OrderID]],orders[OrderID],orders[year])</f>
        <v>1995</v>
      </c>
      <c r="P924" s="13" t="str">
        <f>_xlfn.XLOOKUP(order_details[[#This Row],[CustomerID]],orders[CustomerID],orders[ShipCity])</f>
        <v>Seattle</v>
      </c>
      <c r="Q924" s="13" t="str">
        <f>_xlfn.XLOOKUP(order_details[[#This Row],[CustomerID]],orders[CustomerID],orders[ShipCountry])</f>
        <v>USA</v>
      </c>
      <c r="R924" s="13">
        <f>order_details[[#This Row],[UnitPrice]]*order_details[[#This Row],[Quantity]]*(1-order_details[[#This Row],[Discount]])</f>
        <v>152</v>
      </c>
    </row>
    <row r="925" spans="1:18" x14ac:dyDescent="0.3">
      <c r="A925">
        <v>10596</v>
      </c>
      <c r="B925">
        <v>63</v>
      </c>
      <c r="C925">
        <v>43.9</v>
      </c>
      <c r="D925">
        <v>24</v>
      </c>
      <c r="E925">
        <v>0.2</v>
      </c>
      <c r="F925">
        <f>order_details[[#This Row],[UnitPrice]]*order_details[[#This Row],[Quantity]]*(1-order_details[[#This Row],[Discount]])</f>
        <v>842.88</v>
      </c>
      <c r="G925" t="str">
        <f>_xlfn.XLOOKUP(order_details[[#This Row],[OrderID]],orders[OrderID],orders[CustomerID])</f>
        <v>WHITC</v>
      </c>
      <c r="H925" t="str">
        <f>_xlfn.XLOOKUP(order_details[[#This Row],[CustomerID]],orders[CustomerID],orders[ShipCountry])</f>
        <v>USA</v>
      </c>
      <c r="I925" t="str">
        <f>_xlfn.XLOOKUP(order_details[[#This Row],[CustomerID]],orders[CustomerID],orders[ShipCity])</f>
        <v>Seattle</v>
      </c>
      <c r="J925">
        <f>_xlfn.XLOOKUP(order_details[[#This Row],[ProductID]],products[ProductID],products[CategoryID])</f>
        <v>2</v>
      </c>
      <c r="K925" t="str">
        <f>_xlfn.XLOOKUP(order_details[[#This Row],[CategoryID]],categories[CategoryID],categories[CategoryName])</f>
        <v>Condiments</v>
      </c>
      <c r="L925" t="str">
        <f>_xlfn.XLOOKUP(order_details[[#This Row],[OrderID]],orders[OrderID],orders[month])</f>
        <v>Aug</v>
      </c>
      <c r="M925">
        <f>_xlfn.XLOOKUP(order_details[[#This Row],[OrderID]],orders[OrderID],orders[month number])</f>
        <v>8</v>
      </c>
      <c r="N925">
        <f>_xlfn.XLOOKUP(order_details[[#This Row],[OrderID]],orders[OrderID],orders[year])</f>
        <v>1995</v>
      </c>
      <c r="P925" s="14" t="str">
        <f>_xlfn.XLOOKUP(order_details[[#This Row],[CustomerID]],orders[CustomerID],orders[ShipCity])</f>
        <v>Seattle</v>
      </c>
      <c r="Q925" s="14" t="str">
        <f>_xlfn.XLOOKUP(order_details[[#This Row],[CustomerID]],orders[CustomerID],orders[ShipCountry])</f>
        <v>USA</v>
      </c>
      <c r="R925" s="14">
        <f>order_details[[#This Row],[UnitPrice]]*order_details[[#This Row],[Quantity]]*(1-order_details[[#This Row],[Discount]])</f>
        <v>842.88</v>
      </c>
    </row>
    <row r="926" spans="1:18" x14ac:dyDescent="0.3">
      <c r="A926">
        <v>10596</v>
      </c>
      <c r="B926">
        <v>75</v>
      </c>
      <c r="C926">
        <v>7.75</v>
      </c>
      <c r="D926">
        <v>30</v>
      </c>
      <c r="E926">
        <v>0.2</v>
      </c>
      <c r="F926">
        <f>order_details[[#This Row],[UnitPrice]]*order_details[[#This Row],[Quantity]]*(1-order_details[[#This Row],[Discount]])</f>
        <v>186</v>
      </c>
      <c r="G926" t="str">
        <f>_xlfn.XLOOKUP(order_details[[#This Row],[OrderID]],orders[OrderID],orders[CustomerID])</f>
        <v>WHITC</v>
      </c>
      <c r="H926" t="str">
        <f>_xlfn.XLOOKUP(order_details[[#This Row],[CustomerID]],orders[CustomerID],orders[ShipCountry])</f>
        <v>USA</v>
      </c>
      <c r="I926" t="str">
        <f>_xlfn.XLOOKUP(order_details[[#This Row],[CustomerID]],orders[CustomerID],orders[ShipCity])</f>
        <v>Seattle</v>
      </c>
      <c r="J926">
        <f>_xlfn.XLOOKUP(order_details[[#This Row],[ProductID]],products[ProductID],products[CategoryID])</f>
        <v>1</v>
      </c>
      <c r="K926" t="str">
        <f>_xlfn.XLOOKUP(order_details[[#This Row],[CategoryID]],categories[CategoryID],categories[CategoryName])</f>
        <v>Beverages</v>
      </c>
      <c r="L926" t="str">
        <f>_xlfn.XLOOKUP(order_details[[#This Row],[OrderID]],orders[OrderID],orders[month])</f>
        <v>Aug</v>
      </c>
      <c r="M926">
        <f>_xlfn.XLOOKUP(order_details[[#This Row],[OrderID]],orders[OrderID],orders[month number])</f>
        <v>8</v>
      </c>
      <c r="N926">
        <f>_xlfn.XLOOKUP(order_details[[#This Row],[OrderID]],orders[OrderID],orders[year])</f>
        <v>1995</v>
      </c>
      <c r="P926" s="13" t="str">
        <f>_xlfn.XLOOKUP(order_details[[#This Row],[CustomerID]],orders[CustomerID],orders[ShipCity])</f>
        <v>Seattle</v>
      </c>
      <c r="Q926" s="13" t="str">
        <f>_xlfn.XLOOKUP(order_details[[#This Row],[CustomerID]],orders[CustomerID],orders[ShipCountry])</f>
        <v>USA</v>
      </c>
      <c r="R926" s="13">
        <f>order_details[[#This Row],[UnitPrice]]*order_details[[#This Row],[Quantity]]*(1-order_details[[#This Row],[Discount]])</f>
        <v>186</v>
      </c>
    </row>
    <row r="927" spans="1:18" x14ac:dyDescent="0.3">
      <c r="A927">
        <v>10597</v>
      </c>
      <c r="B927">
        <v>24</v>
      </c>
      <c r="C927">
        <v>4.5</v>
      </c>
      <c r="D927">
        <v>35</v>
      </c>
      <c r="E927">
        <v>0.2</v>
      </c>
      <c r="F927">
        <f>order_details[[#This Row],[UnitPrice]]*order_details[[#This Row],[Quantity]]*(1-order_details[[#This Row],[Discount]])</f>
        <v>126</v>
      </c>
      <c r="G927" t="str">
        <f>_xlfn.XLOOKUP(order_details[[#This Row],[OrderID]],orders[OrderID],orders[CustomerID])</f>
        <v>PICCO</v>
      </c>
      <c r="H927" t="str">
        <f>_xlfn.XLOOKUP(order_details[[#This Row],[CustomerID]],orders[CustomerID],orders[ShipCountry])</f>
        <v>Austria</v>
      </c>
      <c r="I927" t="str">
        <f>_xlfn.XLOOKUP(order_details[[#This Row],[CustomerID]],orders[CustomerID],orders[ShipCity])</f>
        <v>Salzburg</v>
      </c>
      <c r="J927">
        <f>_xlfn.XLOOKUP(order_details[[#This Row],[ProductID]],products[ProductID],products[CategoryID])</f>
        <v>1</v>
      </c>
      <c r="K927" t="str">
        <f>_xlfn.XLOOKUP(order_details[[#This Row],[CategoryID]],categories[CategoryID],categories[CategoryName])</f>
        <v>Beverages</v>
      </c>
      <c r="L927" t="str">
        <f>_xlfn.XLOOKUP(order_details[[#This Row],[OrderID]],orders[OrderID],orders[month])</f>
        <v>Aug</v>
      </c>
      <c r="M927">
        <f>_xlfn.XLOOKUP(order_details[[#This Row],[OrderID]],orders[OrderID],orders[month number])</f>
        <v>8</v>
      </c>
      <c r="N927">
        <f>_xlfn.XLOOKUP(order_details[[#This Row],[OrderID]],orders[OrderID],orders[year])</f>
        <v>1995</v>
      </c>
      <c r="P927" s="14" t="str">
        <f>_xlfn.XLOOKUP(order_details[[#This Row],[CustomerID]],orders[CustomerID],orders[ShipCity])</f>
        <v>Salzburg</v>
      </c>
      <c r="Q927" s="14" t="str">
        <f>_xlfn.XLOOKUP(order_details[[#This Row],[CustomerID]],orders[CustomerID],orders[ShipCountry])</f>
        <v>Austria</v>
      </c>
      <c r="R927" s="14">
        <f>order_details[[#This Row],[UnitPrice]]*order_details[[#This Row],[Quantity]]*(1-order_details[[#This Row],[Discount]])</f>
        <v>126</v>
      </c>
    </row>
    <row r="928" spans="1:18" x14ac:dyDescent="0.3">
      <c r="A928">
        <v>10597</v>
      </c>
      <c r="B928">
        <v>57</v>
      </c>
      <c r="C928">
        <v>19.5</v>
      </c>
      <c r="D928">
        <v>20</v>
      </c>
      <c r="E928">
        <v>0</v>
      </c>
      <c r="F928">
        <f>order_details[[#This Row],[UnitPrice]]*order_details[[#This Row],[Quantity]]*(1-order_details[[#This Row],[Discount]])</f>
        <v>390</v>
      </c>
      <c r="G928" t="str">
        <f>_xlfn.XLOOKUP(order_details[[#This Row],[OrderID]],orders[OrderID],orders[CustomerID])</f>
        <v>PICCO</v>
      </c>
      <c r="H928" t="str">
        <f>_xlfn.XLOOKUP(order_details[[#This Row],[CustomerID]],orders[CustomerID],orders[ShipCountry])</f>
        <v>Austria</v>
      </c>
      <c r="I928" t="str">
        <f>_xlfn.XLOOKUP(order_details[[#This Row],[CustomerID]],orders[CustomerID],orders[ShipCity])</f>
        <v>Salzburg</v>
      </c>
      <c r="J928">
        <f>_xlfn.XLOOKUP(order_details[[#This Row],[ProductID]],products[ProductID],products[CategoryID])</f>
        <v>5</v>
      </c>
      <c r="K928" t="str">
        <f>_xlfn.XLOOKUP(order_details[[#This Row],[CategoryID]],categories[CategoryID],categories[CategoryName])</f>
        <v>Grains/Cereals</v>
      </c>
      <c r="L928" t="str">
        <f>_xlfn.XLOOKUP(order_details[[#This Row],[OrderID]],orders[OrderID],orders[month])</f>
        <v>Aug</v>
      </c>
      <c r="M928">
        <f>_xlfn.XLOOKUP(order_details[[#This Row],[OrderID]],orders[OrderID],orders[month number])</f>
        <v>8</v>
      </c>
      <c r="N928">
        <f>_xlfn.XLOOKUP(order_details[[#This Row],[OrderID]],orders[OrderID],orders[year])</f>
        <v>1995</v>
      </c>
      <c r="P928" s="13" t="str">
        <f>_xlfn.XLOOKUP(order_details[[#This Row],[CustomerID]],orders[CustomerID],orders[ShipCity])</f>
        <v>Salzburg</v>
      </c>
      <c r="Q928" s="13" t="str">
        <f>_xlfn.XLOOKUP(order_details[[#This Row],[CustomerID]],orders[CustomerID],orders[ShipCountry])</f>
        <v>Austria</v>
      </c>
      <c r="R928" s="13">
        <f>order_details[[#This Row],[UnitPrice]]*order_details[[#This Row],[Quantity]]*(1-order_details[[#This Row],[Discount]])</f>
        <v>390</v>
      </c>
    </row>
    <row r="929" spans="1:18" x14ac:dyDescent="0.3">
      <c r="A929">
        <v>10597</v>
      </c>
      <c r="B929">
        <v>65</v>
      </c>
      <c r="C929">
        <v>21.05</v>
      </c>
      <c r="D929">
        <v>12</v>
      </c>
      <c r="E929">
        <v>0.2</v>
      </c>
      <c r="F929">
        <f>order_details[[#This Row],[UnitPrice]]*order_details[[#This Row],[Quantity]]*(1-order_details[[#This Row],[Discount]])</f>
        <v>202.08000000000004</v>
      </c>
      <c r="G929" t="str">
        <f>_xlfn.XLOOKUP(order_details[[#This Row],[OrderID]],orders[OrderID],orders[CustomerID])</f>
        <v>PICCO</v>
      </c>
      <c r="H929" t="str">
        <f>_xlfn.XLOOKUP(order_details[[#This Row],[CustomerID]],orders[CustomerID],orders[ShipCountry])</f>
        <v>Austria</v>
      </c>
      <c r="I929" t="str">
        <f>_xlfn.XLOOKUP(order_details[[#This Row],[CustomerID]],orders[CustomerID],orders[ShipCity])</f>
        <v>Salzburg</v>
      </c>
      <c r="J929">
        <f>_xlfn.XLOOKUP(order_details[[#This Row],[ProductID]],products[ProductID],products[CategoryID])</f>
        <v>2</v>
      </c>
      <c r="K929" t="str">
        <f>_xlfn.XLOOKUP(order_details[[#This Row],[CategoryID]],categories[CategoryID],categories[CategoryName])</f>
        <v>Condiments</v>
      </c>
      <c r="L929" t="str">
        <f>_xlfn.XLOOKUP(order_details[[#This Row],[OrderID]],orders[OrderID],orders[month])</f>
        <v>Aug</v>
      </c>
      <c r="M929">
        <f>_xlfn.XLOOKUP(order_details[[#This Row],[OrderID]],orders[OrderID],orders[month number])</f>
        <v>8</v>
      </c>
      <c r="N929">
        <f>_xlfn.XLOOKUP(order_details[[#This Row],[OrderID]],orders[OrderID],orders[year])</f>
        <v>1995</v>
      </c>
      <c r="P929" s="14" t="str">
        <f>_xlfn.XLOOKUP(order_details[[#This Row],[CustomerID]],orders[CustomerID],orders[ShipCity])</f>
        <v>Salzburg</v>
      </c>
      <c r="Q929" s="14" t="str">
        <f>_xlfn.XLOOKUP(order_details[[#This Row],[CustomerID]],orders[CustomerID],orders[ShipCountry])</f>
        <v>Austria</v>
      </c>
      <c r="R929" s="14">
        <f>order_details[[#This Row],[UnitPrice]]*order_details[[#This Row],[Quantity]]*(1-order_details[[#This Row],[Discount]])</f>
        <v>202.08000000000004</v>
      </c>
    </row>
    <row r="930" spans="1:18" x14ac:dyDescent="0.3">
      <c r="A930">
        <v>10598</v>
      </c>
      <c r="B930">
        <v>27</v>
      </c>
      <c r="C930">
        <v>43.9</v>
      </c>
      <c r="D930">
        <v>50</v>
      </c>
      <c r="E930">
        <v>0</v>
      </c>
      <c r="F930">
        <f>order_details[[#This Row],[UnitPrice]]*order_details[[#This Row],[Quantity]]*(1-order_details[[#This Row],[Discount]])</f>
        <v>2195</v>
      </c>
      <c r="G930" t="str">
        <f>_xlfn.XLOOKUP(order_details[[#This Row],[OrderID]],orders[OrderID],orders[CustomerID])</f>
        <v>RATTC</v>
      </c>
      <c r="H930" t="str">
        <f>_xlfn.XLOOKUP(order_details[[#This Row],[CustomerID]],orders[CustomerID],orders[ShipCountry])</f>
        <v>USA</v>
      </c>
      <c r="I930" t="str">
        <f>_xlfn.XLOOKUP(order_details[[#This Row],[CustomerID]],orders[CustomerID],orders[ShipCity])</f>
        <v>Albuquerque</v>
      </c>
      <c r="J930">
        <f>_xlfn.XLOOKUP(order_details[[#This Row],[ProductID]],products[ProductID],products[CategoryID])</f>
        <v>3</v>
      </c>
      <c r="K930" t="str">
        <f>_xlfn.XLOOKUP(order_details[[#This Row],[CategoryID]],categories[CategoryID],categories[CategoryName])</f>
        <v>Confections</v>
      </c>
      <c r="L930" t="str">
        <f>_xlfn.XLOOKUP(order_details[[#This Row],[OrderID]],orders[OrderID],orders[month])</f>
        <v>Aug</v>
      </c>
      <c r="M930">
        <f>_xlfn.XLOOKUP(order_details[[#This Row],[OrderID]],orders[OrderID],orders[month number])</f>
        <v>8</v>
      </c>
      <c r="N930">
        <f>_xlfn.XLOOKUP(order_details[[#This Row],[OrderID]],orders[OrderID],orders[year])</f>
        <v>1995</v>
      </c>
      <c r="P930" s="13" t="str">
        <f>_xlfn.XLOOKUP(order_details[[#This Row],[CustomerID]],orders[CustomerID],orders[ShipCity])</f>
        <v>Albuquerque</v>
      </c>
      <c r="Q930" s="13" t="str">
        <f>_xlfn.XLOOKUP(order_details[[#This Row],[CustomerID]],orders[CustomerID],orders[ShipCountry])</f>
        <v>USA</v>
      </c>
      <c r="R930" s="13">
        <f>order_details[[#This Row],[UnitPrice]]*order_details[[#This Row],[Quantity]]*(1-order_details[[#This Row],[Discount]])</f>
        <v>2195</v>
      </c>
    </row>
    <row r="931" spans="1:18" x14ac:dyDescent="0.3">
      <c r="A931">
        <v>10598</v>
      </c>
      <c r="B931">
        <v>71</v>
      </c>
      <c r="C931">
        <v>21.5</v>
      </c>
      <c r="D931">
        <v>9</v>
      </c>
      <c r="E931">
        <v>0</v>
      </c>
      <c r="F931">
        <f>order_details[[#This Row],[UnitPrice]]*order_details[[#This Row],[Quantity]]*(1-order_details[[#This Row],[Discount]])</f>
        <v>193.5</v>
      </c>
      <c r="G931" t="str">
        <f>_xlfn.XLOOKUP(order_details[[#This Row],[OrderID]],orders[OrderID],orders[CustomerID])</f>
        <v>RATTC</v>
      </c>
      <c r="H931" t="str">
        <f>_xlfn.XLOOKUP(order_details[[#This Row],[CustomerID]],orders[CustomerID],orders[ShipCountry])</f>
        <v>USA</v>
      </c>
      <c r="I931" t="str">
        <f>_xlfn.XLOOKUP(order_details[[#This Row],[CustomerID]],orders[CustomerID],orders[ShipCity])</f>
        <v>Albuquerque</v>
      </c>
      <c r="J931">
        <f>_xlfn.XLOOKUP(order_details[[#This Row],[ProductID]],products[ProductID],products[CategoryID])</f>
        <v>4</v>
      </c>
      <c r="K931" t="str">
        <f>_xlfn.XLOOKUP(order_details[[#This Row],[CategoryID]],categories[CategoryID],categories[CategoryName])</f>
        <v>Dairy Products</v>
      </c>
      <c r="L931" t="str">
        <f>_xlfn.XLOOKUP(order_details[[#This Row],[OrderID]],orders[OrderID],orders[month])</f>
        <v>Aug</v>
      </c>
      <c r="M931">
        <f>_xlfn.XLOOKUP(order_details[[#This Row],[OrderID]],orders[OrderID],orders[month number])</f>
        <v>8</v>
      </c>
      <c r="N931">
        <f>_xlfn.XLOOKUP(order_details[[#This Row],[OrderID]],orders[OrderID],orders[year])</f>
        <v>1995</v>
      </c>
      <c r="P931" s="14" t="str">
        <f>_xlfn.XLOOKUP(order_details[[#This Row],[CustomerID]],orders[CustomerID],orders[ShipCity])</f>
        <v>Albuquerque</v>
      </c>
      <c r="Q931" s="14" t="str">
        <f>_xlfn.XLOOKUP(order_details[[#This Row],[CustomerID]],orders[CustomerID],orders[ShipCountry])</f>
        <v>USA</v>
      </c>
      <c r="R931" s="14">
        <f>order_details[[#This Row],[UnitPrice]]*order_details[[#This Row],[Quantity]]*(1-order_details[[#This Row],[Discount]])</f>
        <v>193.5</v>
      </c>
    </row>
    <row r="932" spans="1:18" x14ac:dyDescent="0.3">
      <c r="A932">
        <v>10599</v>
      </c>
      <c r="B932">
        <v>62</v>
      </c>
      <c r="C932">
        <v>49.3</v>
      </c>
      <c r="D932">
        <v>10</v>
      </c>
      <c r="E932">
        <v>0</v>
      </c>
      <c r="F932">
        <f>order_details[[#This Row],[UnitPrice]]*order_details[[#This Row],[Quantity]]*(1-order_details[[#This Row],[Discount]])</f>
        <v>493</v>
      </c>
      <c r="G932" t="str">
        <f>_xlfn.XLOOKUP(order_details[[#This Row],[OrderID]],orders[OrderID],orders[CustomerID])</f>
        <v>BSBEV</v>
      </c>
      <c r="H932" t="str">
        <f>_xlfn.XLOOKUP(order_details[[#This Row],[CustomerID]],orders[CustomerID],orders[ShipCountry])</f>
        <v>UK</v>
      </c>
      <c r="I932" t="str">
        <f>_xlfn.XLOOKUP(order_details[[#This Row],[CustomerID]],orders[CustomerID],orders[ShipCity])</f>
        <v>London</v>
      </c>
      <c r="J932">
        <f>_xlfn.XLOOKUP(order_details[[#This Row],[ProductID]],products[ProductID],products[CategoryID])</f>
        <v>3</v>
      </c>
      <c r="K932" t="str">
        <f>_xlfn.XLOOKUP(order_details[[#This Row],[CategoryID]],categories[CategoryID],categories[CategoryName])</f>
        <v>Confections</v>
      </c>
      <c r="L932" t="str">
        <f>_xlfn.XLOOKUP(order_details[[#This Row],[OrderID]],orders[OrderID],orders[month])</f>
        <v>Aug</v>
      </c>
      <c r="M932">
        <f>_xlfn.XLOOKUP(order_details[[#This Row],[OrderID]],orders[OrderID],orders[month number])</f>
        <v>8</v>
      </c>
      <c r="N932">
        <f>_xlfn.XLOOKUP(order_details[[#This Row],[OrderID]],orders[OrderID],orders[year])</f>
        <v>1995</v>
      </c>
      <c r="P932" s="13" t="str">
        <f>_xlfn.XLOOKUP(order_details[[#This Row],[CustomerID]],orders[CustomerID],orders[ShipCity])</f>
        <v>London</v>
      </c>
      <c r="Q932" s="13" t="str">
        <f>_xlfn.XLOOKUP(order_details[[#This Row],[CustomerID]],orders[CustomerID],orders[ShipCountry])</f>
        <v>UK</v>
      </c>
      <c r="R932" s="13">
        <f>order_details[[#This Row],[UnitPrice]]*order_details[[#This Row],[Quantity]]*(1-order_details[[#This Row],[Discount]])</f>
        <v>493</v>
      </c>
    </row>
    <row r="933" spans="1:18" x14ac:dyDescent="0.3">
      <c r="A933">
        <v>10600</v>
      </c>
      <c r="B933">
        <v>54</v>
      </c>
      <c r="C933">
        <v>7.45</v>
      </c>
      <c r="D933">
        <v>4</v>
      </c>
      <c r="E933">
        <v>0</v>
      </c>
      <c r="F933">
        <f>order_details[[#This Row],[UnitPrice]]*order_details[[#This Row],[Quantity]]*(1-order_details[[#This Row],[Discount]])</f>
        <v>29.8</v>
      </c>
      <c r="G933" t="str">
        <f>_xlfn.XLOOKUP(order_details[[#This Row],[OrderID]],orders[OrderID],orders[CustomerID])</f>
        <v>HUNGC</v>
      </c>
      <c r="H933" t="str">
        <f>_xlfn.XLOOKUP(order_details[[#This Row],[CustomerID]],orders[CustomerID],orders[ShipCountry])</f>
        <v>USA</v>
      </c>
      <c r="I933" t="str">
        <f>_xlfn.XLOOKUP(order_details[[#This Row],[CustomerID]],orders[CustomerID],orders[ShipCity])</f>
        <v>Elgin</v>
      </c>
      <c r="J933">
        <f>_xlfn.XLOOKUP(order_details[[#This Row],[ProductID]],products[ProductID],products[CategoryID])</f>
        <v>6</v>
      </c>
      <c r="K933" t="str">
        <f>_xlfn.XLOOKUP(order_details[[#This Row],[CategoryID]],categories[CategoryID],categories[CategoryName])</f>
        <v>Meat/Poultry</v>
      </c>
      <c r="L933" t="str">
        <f>_xlfn.XLOOKUP(order_details[[#This Row],[OrderID]],orders[OrderID],orders[month])</f>
        <v>Aug</v>
      </c>
      <c r="M933">
        <f>_xlfn.XLOOKUP(order_details[[#This Row],[OrderID]],orders[OrderID],orders[month number])</f>
        <v>8</v>
      </c>
      <c r="N933">
        <f>_xlfn.XLOOKUP(order_details[[#This Row],[OrderID]],orders[OrderID],orders[year])</f>
        <v>1995</v>
      </c>
      <c r="P933" s="14" t="str">
        <f>_xlfn.XLOOKUP(order_details[[#This Row],[CustomerID]],orders[CustomerID],orders[ShipCity])</f>
        <v>Elgin</v>
      </c>
      <c r="Q933" s="14" t="str">
        <f>_xlfn.XLOOKUP(order_details[[#This Row],[CustomerID]],orders[CustomerID],orders[ShipCountry])</f>
        <v>USA</v>
      </c>
      <c r="R933" s="14">
        <f>order_details[[#This Row],[UnitPrice]]*order_details[[#This Row],[Quantity]]*(1-order_details[[#This Row],[Discount]])</f>
        <v>29.8</v>
      </c>
    </row>
    <row r="934" spans="1:18" x14ac:dyDescent="0.3">
      <c r="A934">
        <v>10600</v>
      </c>
      <c r="B934">
        <v>73</v>
      </c>
      <c r="C934">
        <v>15</v>
      </c>
      <c r="D934">
        <v>30</v>
      </c>
      <c r="E934">
        <v>0</v>
      </c>
      <c r="F934">
        <f>order_details[[#This Row],[UnitPrice]]*order_details[[#This Row],[Quantity]]*(1-order_details[[#This Row],[Discount]])</f>
        <v>450</v>
      </c>
      <c r="G934" t="str">
        <f>_xlfn.XLOOKUP(order_details[[#This Row],[OrderID]],orders[OrderID],orders[CustomerID])</f>
        <v>HUNGC</v>
      </c>
      <c r="H934" t="str">
        <f>_xlfn.XLOOKUP(order_details[[#This Row],[CustomerID]],orders[CustomerID],orders[ShipCountry])</f>
        <v>USA</v>
      </c>
      <c r="I934" t="str">
        <f>_xlfn.XLOOKUP(order_details[[#This Row],[CustomerID]],orders[CustomerID],orders[ShipCity])</f>
        <v>Elgin</v>
      </c>
      <c r="J934">
        <f>_xlfn.XLOOKUP(order_details[[#This Row],[ProductID]],products[ProductID],products[CategoryID])</f>
        <v>8</v>
      </c>
      <c r="K934" t="str">
        <f>_xlfn.XLOOKUP(order_details[[#This Row],[CategoryID]],categories[CategoryID],categories[CategoryName])</f>
        <v>Seafood</v>
      </c>
      <c r="L934" t="str">
        <f>_xlfn.XLOOKUP(order_details[[#This Row],[OrderID]],orders[OrderID],orders[month])</f>
        <v>Aug</v>
      </c>
      <c r="M934">
        <f>_xlfn.XLOOKUP(order_details[[#This Row],[OrderID]],orders[OrderID],orders[month number])</f>
        <v>8</v>
      </c>
      <c r="N934">
        <f>_xlfn.XLOOKUP(order_details[[#This Row],[OrderID]],orders[OrderID],orders[year])</f>
        <v>1995</v>
      </c>
      <c r="P934" s="13" t="str">
        <f>_xlfn.XLOOKUP(order_details[[#This Row],[CustomerID]],orders[CustomerID],orders[ShipCity])</f>
        <v>Elgin</v>
      </c>
      <c r="Q934" s="13" t="str">
        <f>_xlfn.XLOOKUP(order_details[[#This Row],[CustomerID]],orders[CustomerID],orders[ShipCountry])</f>
        <v>USA</v>
      </c>
      <c r="R934" s="13">
        <f>order_details[[#This Row],[UnitPrice]]*order_details[[#This Row],[Quantity]]*(1-order_details[[#This Row],[Discount]])</f>
        <v>450</v>
      </c>
    </row>
    <row r="935" spans="1:18" x14ac:dyDescent="0.3">
      <c r="A935">
        <v>10601</v>
      </c>
      <c r="B935">
        <v>13</v>
      </c>
      <c r="C935">
        <v>6</v>
      </c>
      <c r="D935">
        <v>60</v>
      </c>
      <c r="E935">
        <v>0</v>
      </c>
      <c r="F935">
        <f>order_details[[#This Row],[UnitPrice]]*order_details[[#This Row],[Quantity]]*(1-order_details[[#This Row],[Discount]])</f>
        <v>360</v>
      </c>
      <c r="G935" t="str">
        <f>_xlfn.XLOOKUP(order_details[[#This Row],[OrderID]],orders[OrderID],orders[CustomerID])</f>
        <v>HILAA</v>
      </c>
      <c r="H935" t="str">
        <f>_xlfn.XLOOKUP(order_details[[#This Row],[CustomerID]],orders[CustomerID],orders[ShipCountry])</f>
        <v>Venezuela</v>
      </c>
      <c r="I935" t="str">
        <f>_xlfn.XLOOKUP(order_details[[#This Row],[CustomerID]],orders[CustomerID],orders[ShipCity])</f>
        <v>San Cristóbal</v>
      </c>
      <c r="J935">
        <f>_xlfn.XLOOKUP(order_details[[#This Row],[ProductID]],products[ProductID],products[CategoryID])</f>
        <v>8</v>
      </c>
      <c r="K935" t="str">
        <f>_xlfn.XLOOKUP(order_details[[#This Row],[CategoryID]],categories[CategoryID],categories[CategoryName])</f>
        <v>Seafood</v>
      </c>
      <c r="L935" t="str">
        <f>_xlfn.XLOOKUP(order_details[[#This Row],[OrderID]],orders[OrderID],orders[month])</f>
        <v>Aug</v>
      </c>
      <c r="M935">
        <f>_xlfn.XLOOKUP(order_details[[#This Row],[OrderID]],orders[OrderID],orders[month number])</f>
        <v>8</v>
      </c>
      <c r="N935">
        <f>_xlfn.XLOOKUP(order_details[[#This Row],[OrderID]],orders[OrderID],orders[year])</f>
        <v>1995</v>
      </c>
      <c r="P935" s="14" t="str">
        <f>_xlfn.XLOOKUP(order_details[[#This Row],[CustomerID]],orders[CustomerID],orders[ShipCity])</f>
        <v>San Cristóbal</v>
      </c>
      <c r="Q935" s="14" t="str">
        <f>_xlfn.XLOOKUP(order_details[[#This Row],[CustomerID]],orders[CustomerID],orders[ShipCountry])</f>
        <v>Venezuela</v>
      </c>
      <c r="R935" s="14">
        <f>order_details[[#This Row],[UnitPrice]]*order_details[[#This Row],[Quantity]]*(1-order_details[[#This Row],[Discount]])</f>
        <v>360</v>
      </c>
    </row>
    <row r="936" spans="1:18" x14ac:dyDescent="0.3">
      <c r="A936">
        <v>10601</v>
      </c>
      <c r="B936">
        <v>59</v>
      </c>
      <c r="C936">
        <v>55</v>
      </c>
      <c r="D936">
        <v>35</v>
      </c>
      <c r="E936">
        <v>0</v>
      </c>
      <c r="F936">
        <f>order_details[[#This Row],[UnitPrice]]*order_details[[#This Row],[Quantity]]*(1-order_details[[#This Row],[Discount]])</f>
        <v>1925</v>
      </c>
      <c r="G936" t="str">
        <f>_xlfn.XLOOKUP(order_details[[#This Row],[OrderID]],orders[OrderID],orders[CustomerID])</f>
        <v>HILAA</v>
      </c>
      <c r="H936" t="str">
        <f>_xlfn.XLOOKUP(order_details[[#This Row],[CustomerID]],orders[CustomerID],orders[ShipCountry])</f>
        <v>Venezuela</v>
      </c>
      <c r="I936" t="str">
        <f>_xlfn.XLOOKUP(order_details[[#This Row],[CustomerID]],orders[CustomerID],orders[ShipCity])</f>
        <v>San Cristóbal</v>
      </c>
      <c r="J936">
        <f>_xlfn.XLOOKUP(order_details[[#This Row],[ProductID]],products[ProductID],products[CategoryID])</f>
        <v>4</v>
      </c>
      <c r="K936" t="str">
        <f>_xlfn.XLOOKUP(order_details[[#This Row],[CategoryID]],categories[CategoryID],categories[CategoryName])</f>
        <v>Dairy Products</v>
      </c>
      <c r="L936" t="str">
        <f>_xlfn.XLOOKUP(order_details[[#This Row],[OrderID]],orders[OrderID],orders[month])</f>
        <v>Aug</v>
      </c>
      <c r="M936">
        <f>_xlfn.XLOOKUP(order_details[[#This Row],[OrderID]],orders[OrderID],orders[month number])</f>
        <v>8</v>
      </c>
      <c r="N936">
        <f>_xlfn.XLOOKUP(order_details[[#This Row],[OrderID]],orders[OrderID],orders[year])</f>
        <v>1995</v>
      </c>
      <c r="P936" s="13" t="str">
        <f>_xlfn.XLOOKUP(order_details[[#This Row],[CustomerID]],orders[CustomerID],orders[ShipCity])</f>
        <v>San Cristóbal</v>
      </c>
      <c r="Q936" s="13" t="str">
        <f>_xlfn.XLOOKUP(order_details[[#This Row],[CustomerID]],orders[CustomerID],orders[ShipCountry])</f>
        <v>Venezuela</v>
      </c>
      <c r="R936" s="13">
        <f>order_details[[#This Row],[UnitPrice]]*order_details[[#This Row],[Quantity]]*(1-order_details[[#This Row],[Discount]])</f>
        <v>1925</v>
      </c>
    </row>
    <row r="937" spans="1:18" x14ac:dyDescent="0.3">
      <c r="A937">
        <v>10602</v>
      </c>
      <c r="B937">
        <v>77</v>
      </c>
      <c r="C937">
        <v>13</v>
      </c>
      <c r="D937">
        <v>5</v>
      </c>
      <c r="E937">
        <v>0.25</v>
      </c>
      <c r="F937">
        <f>order_details[[#This Row],[UnitPrice]]*order_details[[#This Row],[Quantity]]*(1-order_details[[#This Row],[Discount]])</f>
        <v>48.75</v>
      </c>
      <c r="G937" t="str">
        <f>_xlfn.XLOOKUP(order_details[[#This Row],[OrderID]],orders[OrderID],orders[CustomerID])</f>
        <v>VAFFE</v>
      </c>
      <c r="H937" t="str">
        <f>_xlfn.XLOOKUP(order_details[[#This Row],[CustomerID]],orders[CustomerID],orders[ShipCountry])</f>
        <v>Denmark</v>
      </c>
      <c r="I937" t="str">
        <f>_xlfn.XLOOKUP(order_details[[#This Row],[CustomerID]],orders[CustomerID],orders[ShipCity])</f>
        <v>Århus</v>
      </c>
      <c r="J937">
        <f>_xlfn.XLOOKUP(order_details[[#This Row],[ProductID]],products[ProductID],products[CategoryID])</f>
        <v>2</v>
      </c>
      <c r="K937" t="str">
        <f>_xlfn.XLOOKUP(order_details[[#This Row],[CategoryID]],categories[CategoryID],categories[CategoryName])</f>
        <v>Condiments</v>
      </c>
      <c r="L937" t="str">
        <f>_xlfn.XLOOKUP(order_details[[#This Row],[OrderID]],orders[OrderID],orders[month])</f>
        <v>Aug</v>
      </c>
      <c r="M937">
        <f>_xlfn.XLOOKUP(order_details[[#This Row],[OrderID]],orders[OrderID],orders[month number])</f>
        <v>8</v>
      </c>
      <c r="N937">
        <f>_xlfn.XLOOKUP(order_details[[#This Row],[OrderID]],orders[OrderID],orders[year])</f>
        <v>1995</v>
      </c>
      <c r="P937" s="14" t="str">
        <f>_xlfn.XLOOKUP(order_details[[#This Row],[CustomerID]],orders[CustomerID],orders[ShipCity])</f>
        <v>Århus</v>
      </c>
      <c r="Q937" s="14" t="str">
        <f>_xlfn.XLOOKUP(order_details[[#This Row],[CustomerID]],orders[CustomerID],orders[ShipCountry])</f>
        <v>Denmark</v>
      </c>
      <c r="R937" s="14">
        <f>order_details[[#This Row],[UnitPrice]]*order_details[[#This Row],[Quantity]]*(1-order_details[[#This Row],[Discount]])</f>
        <v>48.75</v>
      </c>
    </row>
    <row r="938" spans="1:18" x14ac:dyDescent="0.3">
      <c r="A938">
        <v>10603</v>
      </c>
      <c r="B938">
        <v>22</v>
      </c>
      <c r="C938">
        <v>21</v>
      </c>
      <c r="D938">
        <v>48</v>
      </c>
      <c r="E938">
        <v>0</v>
      </c>
      <c r="F938">
        <f>order_details[[#This Row],[UnitPrice]]*order_details[[#This Row],[Quantity]]*(1-order_details[[#This Row],[Discount]])</f>
        <v>1008</v>
      </c>
      <c r="G938" t="str">
        <f>_xlfn.XLOOKUP(order_details[[#This Row],[OrderID]],orders[OrderID],orders[CustomerID])</f>
        <v>SAVEA</v>
      </c>
      <c r="H938" t="str">
        <f>_xlfn.XLOOKUP(order_details[[#This Row],[CustomerID]],orders[CustomerID],orders[ShipCountry])</f>
        <v>USA</v>
      </c>
      <c r="I938" t="str">
        <f>_xlfn.XLOOKUP(order_details[[#This Row],[CustomerID]],orders[CustomerID],orders[ShipCity])</f>
        <v>Boise</v>
      </c>
      <c r="J938">
        <f>_xlfn.XLOOKUP(order_details[[#This Row],[ProductID]],products[ProductID],products[CategoryID])</f>
        <v>5</v>
      </c>
      <c r="K938" t="str">
        <f>_xlfn.XLOOKUP(order_details[[#This Row],[CategoryID]],categories[CategoryID],categories[CategoryName])</f>
        <v>Grains/Cereals</v>
      </c>
      <c r="L938" t="str">
        <f>_xlfn.XLOOKUP(order_details[[#This Row],[OrderID]],orders[OrderID],orders[month])</f>
        <v>Aug</v>
      </c>
      <c r="M938">
        <f>_xlfn.XLOOKUP(order_details[[#This Row],[OrderID]],orders[OrderID],orders[month number])</f>
        <v>8</v>
      </c>
      <c r="N938">
        <f>_xlfn.XLOOKUP(order_details[[#This Row],[OrderID]],orders[OrderID],orders[year])</f>
        <v>1995</v>
      </c>
      <c r="P938" s="13" t="str">
        <f>_xlfn.XLOOKUP(order_details[[#This Row],[CustomerID]],orders[CustomerID],orders[ShipCity])</f>
        <v>Boise</v>
      </c>
      <c r="Q938" s="13" t="str">
        <f>_xlfn.XLOOKUP(order_details[[#This Row],[CustomerID]],orders[CustomerID],orders[ShipCountry])</f>
        <v>USA</v>
      </c>
      <c r="R938" s="13">
        <f>order_details[[#This Row],[UnitPrice]]*order_details[[#This Row],[Quantity]]*(1-order_details[[#This Row],[Discount]])</f>
        <v>1008</v>
      </c>
    </row>
    <row r="939" spans="1:18" x14ac:dyDescent="0.3">
      <c r="A939">
        <v>10603</v>
      </c>
      <c r="B939">
        <v>49</v>
      </c>
      <c r="C939">
        <v>20</v>
      </c>
      <c r="D939">
        <v>25</v>
      </c>
      <c r="E939">
        <v>0.05</v>
      </c>
      <c r="F939">
        <f>order_details[[#This Row],[UnitPrice]]*order_details[[#This Row],[Quantity]]*(1-order_details[[#This Row],[Discount]])</f>
        <v>475</v>
      </c>
      <c r="G939" t="str">
        <f>_xlfn.XLOOKUP(order_details[[#This Row],[OrderID]],orders[OrderID],orders[CustomerID])</f>
        <v>SAVEA</v>
      </c>
      <c r="H939" t="str">
        <f>_xlfn.XLOOKUP(order_details[[#This Row],[CustomerID]],orders[CustomerID],orders[ShipCountry])</f>
        <v>USA</v>
      </c>
      <c r="I939" t="str">
        <f>_xlfn.XLOOKUP(order_details[[#This Row],[CustomerID]],orders[CustomerID],orders[ShipCity])</f>
        <v>Boise</v>
      </c>
      <c r="J939">
        <f>_xlfn.XLOOKUP(order_details[[#This Row],[ProductID]],products[ProductID],products[CategoryID])</f>
        <v>3</v>
      </c>
      <c r="K939" t="str">
        <f>_xlfn.XLOOKUP(order_details[[#This Row],[CategoryID]],categories[CategoryID],categories[CategoryName])</f>
        <v>Confections</v>
      </c>
      <c r="L939" t="str">
        <f>_xlfn.XLOOKUP(order_details[[#This Row],[OrderID]],orders[OrderID],orders[month])</f>
        <v>Aug</v>
      </c>
      <c r="M939">
        <f>_xlfn.XLOOKUP(order_details[[#This Row],[OrderID]],orders[OrderID],orders[month number])</f>
        <v>8</v>
      </c>
      <c r="N939">
        <f>_xlfn.XLOOKUP(order_details[[#This Row],[OrderID]],orders[OrderID],orders[year])</f>
        <v>1995</v>
      </c>
      <c r="P939" s="14" t="str">
        <f>_xlfn.XLOOKUP(order_details[[#This Row],[CustomerID]],orders[CustomerID],orders[ShipCity])</f>
        <v>Boise</v>
      </c>
      <c r="Q939" s="14" t="str">
        <f>_xlfn.XLOOKUP(order_details[[#This Row],[CustomerID]],orders[CustomerID],orders[ShipCountry])</f>
        <v>USA</v>
      </c>
      <c r="R939" s="14">
        <f>order_details[[#This Row],[UnitPrice]]*order_details[[#This Row],[Quantity]]*(1-order_details[[#This Row],[Discount]])</f>
        <v>475</v>
      </c>
    </row>
    <row r="940" spans="1:18" x14ac:dyDescent="0.3">
      <c r="A940">
        <v>10604</v>
      </c>
      <c r="B940">
        <v>48</v>
      </c>
      <c r="C940">
        <v>12.75</v>
      </c>
      <c r="D940">
        <v>6</v>
      </c>
      <c r="E940">
        <v>0.1</v>
      </c>
      <c r="F940">
        <f>order_details[[#This Row],[UnitPrice]]*order_details[[#This Row],[Quantity]]*(1-order_details[[#This Row],[Discount]])</f>
        <v>68.850000000000009</v>
      </c>
      <c r="G940" t="str">
        <f>_xlfn.XLOOKUP(order_details[[#This Row],[OrderID]],orders[OrderID],orders[CustomerID])</f>
        <v>FURIB</v>
      </c>
      <c r="H940" t="str">
        <f>_xlfn.XLOOKUP(order_details[[#This Row],[CustomerID]],orders[CustomerID],orders[ShipCountry])</f>
        <v>Portugal</v>
      </c>
      <c r="I940" t="str">
        <f>_xlfn.XLOOKUP(order_details[[#This Row],[CustomerID]],orders[CustomerID],orders[ShipCity])</f>
        <v>Lisboa</v>
      </c>
      <c r="J940">
        <f>_xlfn.XLOOKUP(order_details[[#This Row],[ProductID]],products[ProductID],products[CategoryID])</f>
        <v>3</v>
      </c>
      <c r="K940" t="str">
        <f>_xlfn.XLOOKUP(order_details[[#This Row],[CategoryID]],categories[CategoryID],categories[CategoryName])</f>
        <v>Confections</v>
      </c>
      <c r="L940" t="str">
        <f>_xlfn.XLOOKUP(order_details[[#This Row],[OrderID]],orders[OrderID],orders[month])</f>
        <v>Aug</v>
      </c>
      <c r="M940">
        <f>_xlfn.XLOOKUP(order_details[[#This Row],[OrderID]],orders[OrderID],orders[month number])</f>
        <v>8</v>
      </c>
      <c r="N940">
        <f>_xlfn.XLOOKUP(order_details[[#This Row],[OrderID]],orders[OrderID],orders[year])</f>
        <v>1995</v>
      </c>
      <c r="P940" s="13" t="str">
        <f>_xlfn.XLOOKUP(order_details[[#This Row],[CustomerID]],orders[CustomerID],orders[ShipCity])</f>
        <v>Lisboa</v>
      </c>
      <c r="Q940" s="13" t="str">
        <f>_xlfn.XLOOKUP(order_details[[#This Row],[CustomerID]],orders[CustomerID],orders[ShipCountry])</f>
        <v>Portugal</v>
      </c>
      <c r="R940" s="13">
        <f>order_details[[#This Row],[UnitPrice]]*order_details[[#This Row],[Quantity]]*(1-order_details[[#This Row],[Discount]])</f>
        <v>68.850000000000009</v>
      </c>
    </row>
    <row r="941" spans="1:18" x14ac:dyDescent="0.3">
      <c r="A941">
        <v>10604</v>
      </c>
      <c r="B941">
        <v>76</v>
      </c>
      <c r="C941">
        <v>18</v>
      </c>
      <c r="D941">
        <v>10</v>
      </c>
      <c r="E941">
        <v>0.1</v>
      </c>
      <c r="F941">
        <f>order_details[[#This Row],[UnitPrice]]*order_details[[#This Row],[Quantity]]*(1-order_details[[#This Row],[Discount]])</f>
        <v>162</v>
      </c>
      <c r="G941" t="str">
        <f>_xlfn.XLOOKUP(order_details[[#This Row],[OrderID]],orders[OrderID],orders[CustomerID])</f>
        <v>FURIB</v>
      </c>
      <c r="H941" t="str">
        <f>_xlfn.XLOOKUP(order_details[[#This Row],[CustomerID]],orders[CustomerID],orders[ShipCountry])</f>
        <v>Portugal</v>
      </c>
      <c r="I941" t="str">
        <f>_xlfn.XLOOKUP(order_details[[#This Row],[CustomerID]],orders[CustomerID],orders[ShipCity])</f>
        <v>Lisboa</v>
      </c>
      <c r="J941">
        <f>_xlfn.XLOOKUP(order_details[[#This Row],[ProductID]],products[ProductID],products[CategoryID])</f>
        <v>1</v>
      </c>
      <c r="K941" t="str">
        <f>_xlfn.XLOOKUP(order_details[[#This Row],[CategoryID]],categories[CategoryID],categories[CategoryName])</f>
        <v>Beverages</v>
      </c>
      <c r="L941" t="str">
        <f>_xlfn.XLOOKUP(order_details[[#This Row],[OrderID]],orders[OrderID],orders[month])</f>
        <v>Aug</v>
      </c>
      <c r="M941">
        <f>_xlfn.XLOOKUP(order_details[[#This Row],[OrderID]],orders[OrderID],orders[month number])</f>
        <v>8</v>
      </c>
      <c r="N941">
        <f>_xlfn.XLOOKUP(order_details[[#This Row],[OrderID]],orders[OrderID],orders[year])</f>
        <v>1995</v>
      </c>
      <c r="P941" s="14" t="str">
        <f>_xlfn.XLOOKUP(order_details[[#This Row],[CustomerID]],orders[CustomerID],orders[ShipCity])</f>
        <v>Lisboa</v>
      </c>
      <c r="Q941" s="14" t="str">
        <f>_xlfn.XLOOKUP(order_details[[#This Row],[CustomerID]],orders[CustomerID],orders[ShipCountry])</f>
        <v>Portugal</v>
      </c>
      <c r="R941" s="14">
        <f>order_details[[#This Row],[UnitPrice]]*order_details[[#This Row],[Quantity]]*(1-order_details[[#This Row],[Discount]])</f>
        <v>162</v>
      </c>
    </row>
    <row r="942" spans="1:18" x14ac:dyDescent="0.3">
      <c r="A942">
        <v>10605</v>
      </c>
      <c r="B942">
        <v>16</v>
      </c>
      <c r="C942">
        <v>17.45</v>
      </c>
      <c r="D942">
        <v>30</v>
      </c>
      <c r="E942">
        <v>0.05</v>
      </c>
      <c r="F942">
        <f>order_details[[#This Row],[UnitPrice]]*order_details[[#This Row],[Quantity]]*(1-order_details[[#This Row],[Discount]])</f>
        <v>497.32499999999999</v>
      </c>
      <c r="G942" t="str">
        <f>_xlfn.XLOOKUP(order_details[[#This Row],[OrderID]],orders[OrderID],orders[CustomerID])</f>
        <v>MEREP</v>
      </c>
      <c r="H942" t="str">
        <f>_xlfn.XLOOKUP(order_details[[#This Row],[CustomerID]],orders[CustomerID],orders[ShipCountry])</f>
        <v>Canada</v>
      </c>
      <c r="I942" t="str">
        <f>_xlfn.XLOOKUP(order_details[[#This Row],[CustomerID]],orders[CustomerID],orders[ShipCity])</f>
        <v>Montréal</v>
      </c>
      <c r="J942">
        <f>_xlfn.XLOOKUP(order_details[[#This Row],[ProductID]],products[ProductID],products[CategoryID])</f>
        <v>3</v>
      </c>
      <c r="K942" t="str">
        <f>_xlfn.XLOOKUP(order_details[[#This Row],[CategoryID]],categories[CategoryID],categories[CategoryName])</f>
        <v>Confections</v>
      </c>
      <c r="L942" t="str">
        <f>_xlfn.XLOOKUP(order_details[[#This Row],[OrderID]],orders[OrderID],orders[month])</f>
        <v>Aug</v>
      </c>
      <c r="M942">
        <f>_xlfn.XLOOKUP(order_details[[#This Row],[OrderID]],orders[OrderID],orders[month number])</f>
        <v>8</v>
      </c>
      <c r="N942">
        <f>_xlfn.XLOOKUP(order_details[[#This Row],[OrderID]],orders[OrderID],orders[year])</f>
        <v>1995</v>
      </c>
      <c r="P942" s="13" t="str">
        <f>_xlfn.XLOOKUP(order_details[[#This Row],[CustomerID]],orders[CustomerID],orders[ShipCity])</f>
        <v>Montréal</v>
      </c>
      <c r="Q942" s="13" t="str">
        <f>_xlfn.XLOOKUP(order_details[[#This Row],[CustomerID]],orders[CustomerID],orders[ShipCountry])</f>
        <v>Canada</v>
      </c>
      <c r="R942" s="13">
        <f>order_details[[#This Row],[UnitPrice]]*order_details[[#This Row],[Quantity]]*(1-order_details[[#This Row],[Discount]])</f>
        <v>497.32499999999999</v>
      </c>
    </row>
    <row r="943" spans="1:18" x14ac:dyDescent="0.3">
      <c r="A943">
        <v>10605</v>
      </c>
      <c r="B943">
        <v>59</v>
      </c>
      <c r="C943">
        <v>55</v>
      </c>
      <c r="D943">
        <v>20</v>
      </c>
      <c r="E943">
        <v>0.05</v>
      </c>
      <c r="F943">
        <f>order_details[[#This Row],[UnitPrice]]*order_details[[#This Row],[Quantity]]*(1-order_details[[#This Row],[Discount]])</f>
        <v>1045</v>
      </c>
      <c r="G943" t="str">
        <f>_xlfn.XLOOKUP(order_details[[#This Row],[OrderID]],orders[OrderID],orders[CustomerID])</f>
        <v>MEREP</v>
      </c>
      <c r="H943" t="str">
        <f>_xlfn.XLOOKUP(order_details[[#This Row],[CustomerID]],orders[CustomerID],orders[ShipCountry])</f>
        <v>Canada</v>
      </c>
      <c r="I943" t="str">
        <f>_xlfn.XLOOKUP(order_details[[#This Row],[CustomerID]],orders[CustomerID],orders[ShipCity])</f>
        <v>Montréal</v>
      </c>
      <c r="J943">
        <f>_xlfn.XLOOKUP(order_details[[#This Row],[ProductID]],products[ProductID],products[CategoryID])</f>
        <v>4</v>
      </c>
      <c r="K943" t="str">
        <f>_xlfn.XLOOKUP(order_details[[#This Row],[CategoryID]],categories[CategoryID],categories[CategoryName])</f>
        <v>Dairy Products</v>
      </c>
      <c r="L943" t="str">
        <f>_xlfn.XLOOKUP(order_details[[#This Row],[OrderID]],orders[OrderID],orders[month])</f>
        <v>Aug</v>
      </c>
      <c r="M943">
        <f>_xlfn.XLOOKUP(order_details[[#This Row],[OrderID]],orders[OrderID],orders[month number])</f>
        <v>8</v>
      </c>
      <c r="N943">
        <f>_xlfn.XLOOKUP(order_details[[#This Row],[OrderID]],orders[OrderID],orders[year])</f>
        <v>1995</v>
      </c>
      <c r="P943" s="14" t="str">
        <f>_xlfn.XLOOKUP(order_details[[#This Row],[CustomerID]],orders[CustomerID],orders[ShipCity])</f>
        <v>Montréal</v>
      </c>
      <c r="Q943" s="14" t="str">
        <f>_xlfn.XLOOKUP(order_details[[#This Row],[CustomerID]],orders[CustomerID],orders[ShipCountry])</f>
        <v>Canada</v>
      </c>
      <c r="R943" s="14">
        <f>order_details[[#This Row],[UnitPrice]]*order_details[[#This Row],[Quantity]]*(1-order_details[[#This Row],[Discount]])</f>
        <v>1045</v>
      </c>
    </row>
    <row r="944" spans="1:18" x14ac:dyDescent="0.3">
      <c r="A944">
        <v>10605</v>
      </c>
      <c r="B944">
        <v>60</v>
      </c>
      <c r="C944">
        <v>34</v>
      </c>
      <c r="D944">
        <v>70</v>
      </c>
      <c r="E944">
        <v>0.05</v>
      </c>
      <c r="F944">
        <f>order_details[[#This Row],[UnitPrice]]*order_details[[#This Row],[Quantity]]*(1-order_details[[#This Row],[Discount]])</f>
        <v>2261</v>
      </c>
      <c r="G944" t="str">
        <f>_xlfn.XLOOKUP(order_details[[#This Row],[OrderID]],orders[OrderID],orders[CustomerID])</f>
        <v>MEREP</v>
      </c>
      <c r="H944" t="str">
        <f>_xlfn.XLOOKUP(order_details[[#This Row],[CustomerID]],orders[CustomerID],orders[ShipCountry])</f>
        <v>Canada</v>
      </c>
      <c r="I944" t="str">
        <f>_xlfn.XLOOKUP(order_details[[#This Row],[CustomerID]],orders[CustomerID],orders[ShipCity])</f>
        <v>Montréal</v>
      </c>
      <c r="J944">
        <f>_xlfn.XLOOKUP(order_details[[#This Row],[ProductID]],products[ProductID],products[CategoryID])</f>
        <v>4</v>
      </c>
      <c r="K944" t="str">
        <f>_xlfn.XLOOKUP(order_details[[#This Row],[CategoryID]],categories[CategoryID],categories[CategoryName])</f>
        <v>Dairy Products</v>
      </c>
      <c r="L944" t="str">
        <f>_xlfn.XLOOKUP(order_details[[#This Row],[OrderID]],orders[OrderID],orders[month])</f>
        <v>Aug</v>
      </c>
      <c r="M944">
        <f>_xlfn.XLOOKUP(order_details[[#This Row],[OrderID]],orders[OrderID],orders[month number])</f>
        <v>8</v>
      </c>
      <c r="N944">
        <f>_xlfn.XLOOKUP(order_details[[#This Row],[OrderID]],orders[OrderID],orders[year])</f>
        <v>1995</v>
      </c>
      <c r="P944" s="13" t="str">
        <f>_xlfn.XLOOKUP(order_details[[#This Row],[CustomerID]],orders[CustomerID],orders[ShipCity])</f>
        <v>Montréal</v>
      </c>
      <c r="Q944" s="13" t="str">
        <f>_xlfn.XLOOKUP(order_details[[#This Row],[CustomerID]],orders[CustomerID],orders[ShipCountry])</f>
        <v>Canada</v>
      </c>
      <c r="R944" s="13">
        <f>order_details[[#This Row],[UnitPrice]]*order_details[[#This Row],[Quantity]]*(1-order_details[[#This Row],[Discount]])</f>
        <v>2261</v>
      </c>
    </row>
    <row r="945" spans="1:18" x14ac:dyDescent="0.3">
      <c r="A945">
        <v>10605</v>
      </c>
      <c r="B945">
        <v>71</v>
      </c>
      <c r="C945">
        <v>21.5</v>
      </c>
      <c r="D945">
        <v>15</v>
      </c>
      <c r="E945">
        <v>0.05</v>
      </c>
      <c r="F945">
        <f>order_details[[#This Row],[UnitPrice]]*order_details[[#This Row],[Quantity]]*(1-order_details[[#This Row],[Discount]])</f>
        <v>306.375</v>
      </c>
      <c r="G945" t="str">
        <f>_xlfn.XLOOKUP(order_details[[#This Row],[OrderID]],orders[OrderID],orders[CustomerID])</f>
        <v>MEREP</v>
      </c>
      <c r="H945" t="str">
        <f>_xlfn.XLOOKUP(order_details[[#This Row],[CustomerID]],orders[CustomerID],orders[ShipCountry])</f>
        <v>Canada</v>
      </c>
      <c r="I945" t="str">
        <f>_xlfn.XLOOKUP(order_details[[#This Row],[CustomerID]],orders[CustomerID],orders[ShipCity])</f>
        <v>Montréal</v>
      </c>
      <c r="J945">
        <f>_xlfn.XLOOKUP(order_details[[#This Row],[ProductID]],products[ProductID],products[CategoryID])</f>
        <v>4</v>
      </c>
      <c r="K945" t="str">
        <f>_xlfn.XLOOKUP(order_details[[#This Row],[CategoryID]],categories[CategoryID],categories[CategoryName])</f>
        <v>Dairy Products</v>
      </c>
      <c r="L945" t="str">
        <f>_xlfn.XLOOKUP(order_details[[#This Row],[OrderID]],orders[OrderID],orders[month])</f>
        <v>Aug</v>
      </c>
      <c r="M945">
        <f>_xlfn.XLOOKUP(order_details[[#This Row],[OrderID]],orders[OrderID],orders[month number])</f>
        <v>8</v>
      </c>
      <c r="N945">
        <f>_xlfn.XLOOKUP(order_details[[#This Row],[OrderID]],orders[OrderID],orders[year])</f>
        <v>1995</v>
      </c>
      <c r="P945" s="14" t="str">
        <f>_xlfn.XLOOKUP(order_details[[#This Row],[CustomerID]],orders[CustomerID],orders[ShipCity])</f>
        <v>Montréal</v>
      </c>
      <c r="Q945" s="14" t="str">
        <f>_xlfn.XLOOKUP(order_details[[#This Row],[CustomerID]],orders[CustomerID],orders[ShipCountry])</f>
        <v>Canada</v>
      </c>
      <c r="R945" s="14">
        <f>order_details[[#This Row],[UnitPrice]]*order_details[[#This Row],[Quantity]]*(1-order_details[[#This Row],[Discount]])</f>
        <v>306.375</v>
      </c>
    </row>
    <row r="946" spans="1:18" x14ac:dyDescent="0.3">
      <c r="A946">
        <v>10606</v>
      </c>
      <c r="B946">
        <v>4</v>
      </c>
      <c r="C946">
        <v>22</v>
      </c>
      <c r="D946">
        <v>20</v>
      </c>
      <c r="E946">
        <v>0.2</v>
      </c>
      <c r="F946">
        <f>order_details[[#This Row],[UnitPrice]]*order_details[[#This Row],[Quantity]]*(1-order_details[[#This Row],[Discount]])</f>
        <v>352</v>
      </c>
      <c r="G946" t="str">
        <f>_xlfn.XLOOKUP(order_details[[#This Row],[OrderID]],orders[OrderID],orders[CustomerID])</f>
        <v>TRADH</v>
      </c>
      <c r="H946" t="str">
        <f>_xlfn.XLOOKUP(order_details[[#This Row],[CustomerID]],orders[CustomerID],orders[ShipCountry])</f>
        <v>Brazil</v>
      </c>
      <c r="I946" t="str">
        <f>_xlfn.XLOOKUP(order_details[[#This Row],[CustomerID]],orders[CustomerID],orders[ShipCity])</f>
        <v>São Paulo</v>
      </c>
      <c r="J946">
        <f>_xlfn.XLOOKUP(order_details[[#This Row],[ProductID]],products[ProductID],products[CategoryID])</f>
        <v>2</v>
      </c>
      <c r="K946" t="str">
        <f>_xlfn.XLOOKUP(order_details[[#This Row],[CategoryID]],categories[CategoryID],categories[CategoryName])</f>
        <v>Condiments</v>
      </c>
      <c r="L946" t="str">
        <f>_xlfn.XLOOKUP(order_details[[#This Row],[OrderID]],orders[OrderID],orders[month])</f>
        <v>Aug</v>
      </c>
      <c r="M946">
        <f>_xlfn.XLOOKUP(order_details[[#This Row],[OrderID]],orders[OrderID],orders[month number])</f>
        <v>8</v>
      </c>
      <c r="N946">
        <f>_xlfn.XLOOKUP(order_details[[#This Row],[OrderID]],orders[OrderID],orders[year])</f>
        <v>1995</v>
      </c>
      <c r="P946" s="13" t="str">
        <f>_xlfn.XLOOKUP(order_details[[#This Row],[CustomerID]],orders[CustomerID],orders[ShipCity])</f>
        <v>São Paulo</v>
      </c>
      <c r="Q946" s="13" t="str">
        <f>_xlfn.XLOOKUP(order_details[[#This Row],[CustomerID]],orders[CustomerID],orders[ShipCountry])</f>
        <v>Brazil</v>
      </c>
      <c r="R946" s="13">
        <f>order_details[[#This Row],[UnitPrice]]*order_details[[#This Row],[Quantity]]*(1-order_details[[#This Row],[Discount]])</f>
        <v>352</v>
      </c>
    </row>
    <row r="947" spans="1:18" x14ac:dyDescent="0.3">
      <c r="A947">
        <v>10606</v>
      </c>
      <c r="B947">
        <v>55</v>
      </c>
      <c r="C947">
        <v>24</v>
      </c>
      <c r="D947">
        <v>20</v>
      </c>
      <c r="E947">
        <v>0.2</v>
      </c>
      <c r="F947">
        <f>order_details[[#This Row],[UnitPrice]]*order_details[[#This Row],[Quantity]]*(1-order_details[[#This Row],[Discount]])</f>
        <v>384</v>
      </c>
      <c r="G947" t="str">
        <f>_xlfn.XLOOKUP(order_details[[#This Row],[OrderID]],orders[OrderID],orders[CustomerID])</f>
        <v>TRADH</v>
      </c>
      <c r="H947" t="str">
        <f>_xlfn.XLOOKUP(order_details[[#This Row],[CustomerID]],orders[CustomerID],orders[ShipCountry])</f>
        <v>Brazil</v>
      </c>
      <c r="I947" t="str">
        <f>_xlfn.XLOOKUP(order_details[[#This Row],[CustomerID]],orders[CustomerID],orders[ShipCity])</f>
        <v>São Paulo</v>
      </c>
      <c r="J947">
        <f>_xlfn.XLOOKUP(order_details[[#This Row],[ProductID]],products[ProductID],products[CategoryID])</f>
        <v>6</v>
      </c>
      <c r="K947" t="str">
        <f>_xlfn.XLOOKUP(order_details[[#This Row],[CategoryID]],categories[CategoryID],categories[CategoryName])</f>
        <v>Meat/Poultry</v>
      </c>
      <c r="L947" t="str">
        <f>_xlfn.XLOOKUP(order_details[[#This Row],[OrderID]],orders[OrderID],orders[month])</f>
        <v>Aug</v>
      </c>
      <c r="M947">
        <f>_xlfn.XLOOKUP(order_details[[#This Row],[OrderID]],orders[OrderID],orders[month number])</f>
        <v>8</v>
      </c>
      <c r="N947">
        <f>_xlfn.XLOOKUP(order_details[[#This Row],[OrderID]],orders[OrderID],orders[year])</f>
        <v>1995</v>
      </c>
      <c r="P947" s="14" t="str">
        <f>_xlfn.XLOOKUP(order_details[[#This Row],[CustomerID]],orders[CustomerID],orders[ShipCity])</f>
        <v>São Paulo</v>
      </c>
      <c r="Q947" s="14" t="str">
        <f>_xlfn.XLOOKUP(order_details[[#This Row],[CustomerID]],orders[CustomerID],orders[ShipCountry])</f>
        <v>Brazil</v>
      </c>
      <c r="R947" s="14">
        <f>order_details[[#This Row],[UnitPrice]]*order_details[[#This Row],[Quantity]]*(1-order_details[[#This Row],[Discount]])</f>
        <v>384</v>
      </c>
    </row>
    <row r="948" spans="1:18" x14ac:dyDescent="0.3">
      <c r="A948">
        <v>10606</v>
      </c>
      <c r="B948">
        <v>62</v>
      </c>
      <c r="C948">
        <v>49.3</v>
      </c>
      <c r="D948">
        <v>10</v>
      </c>
      <c r="E948">
        <v>0.2</v>
      </c>
      <c r="F948">
        <f>order_details[[#This Row],[UnitPrice]]*order_details[[#This Row],[Quantity]]*(1-order_details[[#This Row],[Discount]])</f>
        <v>394.40000000000003</v>
      </c>
      <c r="G948" t="str">
        <f>_xlfn.XLOOKUP(order_details[[#This Row],[OrderID]],orders[OrderID],orders[CustomerID])</f>
        <v>TRADH</v>
      </c>
      <c r="H948" t="str">
        <f>_xlfn.XLOOKUP(order_details[[#This Row],[CustomerID]],orders[CustomerID],orders[ShipCountry])</f>
        <v>Brazil</v>
      </c>
      <c r="I948" t="str">
        <f>_xlfn.XLOOKUP(order_details[[#This Row],[CustomerID]],orders[CustomerID],orders[ShipCity])</f>
        <v>São Paulo</v>
      </c>
      <c r="J948">
        <f>_xlfn.XLOOKUP(order_details[[#This Row],[ProductID]],products[ProductID],products[CategoryID])</f>
        <v>3</v>
      </c>
      <c r="K948" t="str">
        <f>_xlfn.XLOOKUP(order_details[[#This Row],[CategoryID]],categories[CategoryID],categories[CategoryName])</f>
        <v>Confections</v>
      </c>
      <c r="L948" t="str">
        <f>_xlfn.XLOOKUP(order_details[[#This Row],[OrderID]],orders[OrderID],orders[month])</f>
        <v>Aug</v>
      </c>
      <c r="M948">
        <f>_xlfn.XLOOKUP(order_details[[#This Row],[OrderID]],orders[OrderID],orders[month number])</f>
        <v>8</v>
      </c>
      <c r="N948">
        <f>_xlfn.XLOOKUP(order_details[[#This Row],[OrderID]],orders[OrderID],orders[year])</f>
        <v>1995</v>
      </c>
      <c r="P948" s="13" t="str">
        <f>_xlfn.XLOOKUP(order_details[[#This Row],[CustomerID]],orders[CustomerID],orders[ShipCity])</f>
        <v>São Paulo</v>
      </c>
      <c r="Q948" s="13" t="str">
        <f>_xlfn.XLOOKUP(order_details[[#This Row],[CustomerID]],orders[CustomerID],orders[ShipCountry])</f>
        <v>Brazil</v>
      </c>
      <c r="R948" s="13">
        <f>order_details[[#This Row],[UnitPrice]]*order_details[[#This Row],[Quantity]]*(1-order_details[[#This Row],[Discount]])</f>
        <v>394.40000000000003</v>
      </c>
    </row>
    <row r="949" spans="1:18" x14ac:dyDescent="0.3">
      <c r="A949">
        <v>10607</v>
      </c>
      <c r="B949">
        <v>7</v>
      </c>
      <c r="C949">
        <v>30</v>
      </c>
      <c r="D949">
        <v>45</v>
      </c>
      <c r="E949">
        <v>0</v>
      </c>
      <c r="F949">
        <f>order_details[[#This Row],[UnitPrice]]*order_details[[#This Row],[Quantity]]*(1-order_details[[#This Row],[Discount]])</f>
        <v>1350</v>
      </c>
      <c r="G949" t="str">
        <f>_xlfn.XLOOKUP(order_details[[#This Row],[OrderID]],orders[OrderID],orders[CustomerID])</f>
        <v>SAVEA</v>
      </c>
      <c r="H949" t="str">
        <f>_xlfn.XLOOKUP(order_details[[#This Row],[CustomerID]],orders[CustomerID],orders[ShipCountry])</f>
        <v>USA</v>
      </c>
      <c r="I949" t="str">
        <f>_xlfn.XLOOKUP(order_details[[#This Row],[CustomerID]],orders[CustomerID],orders[ShipCity])</f>
        <v>Boise</v>
      </c>
      <c r="J949">
        <f>_xlfn.XLOOKUP(order_details[[#This Row],[ProductID]],products[ProductID],products[CategoryID])</f>
        <v>7</v>
      </c>
      <c r="K949" t="str">
        <f>_xlfn.XLOOKUP(order_details[[#This Row],[CategoryID]],categories[CategoryID],categories[CategoryName])</f>
        <v>Produce</v>
      </c>
      <c r="L949" t="str">
        <f>_xlfn.XLOOKUP(order_details[[#This Row],[OrderID]],orders[OrderID],orders[month])</f>
        <v>Aug</v>
      </c>
      <c r="M949">
        <f>_xlfn.XLOOKUP(order_details[[#This Row],[OrderID]],orders[OrderID],orders[month number])</f>
        <v>8</v>
      </c>
      <c r="N949">
        <f>_xlfn.XLOOKUP(order_details[[#This Row],[OrderID]],orders[OrderID],orders[year])</f>
        <v>1995</v>
      </c>
      <c r="P949" s="14" t="str">
        <f>_xlfn.XLOOKUP(order_details[[#This Row],[CustomerID]],orders[CustomerID],orders[ShipCity])</f>
        <v>Boise</v>
      </c>
      <c r="Q949" s="14" t="str">
        <f>_xlfn.XLOOKUP(order_details[[#This Row],[CustomerID]],orders[CustomerID],orders[ShipCountry])</f>
        <v>USA</v>
      </c>
      <c r="R949" s="14">
        <f>order_details[[#This Row],[UnitPrice]]*order_details[[#This Row],[Quantity]]*(1-order_details[[#This Row],[Discount]])</f>
        <v>1350</v>
      </c>
    </row>
    <row r="950" spans="1:18" x14ac:dyDescent="0.3">
      <c r="A950">
        <v>10607</v>
      </c>
      <c r="B950">
        <v>17</v>
      </c>
      <c r="C950">
        <v>39</v>
      </c>
      <c r="D950">
        <v>100</v>
      </c>
      <c r="E950">
        <v>0</v>
      </c>
      <c r="F950">
        <f>order_details[[#This Row],[UnitPrice]]*order_details[[#This Row],[Quantity]]*(1-order_details[[#This Row],[Discount]])</f>
        <v>3900</v>
      </c>
      <c r="G950" t="str">
        <f>_xlfn.XLOOKUP(order_details[[#This Row],[OrderID]],orders[OrderID],orders[CustomerID])</f>
        <v>SAVEA</v>
      </c>
      <c r="H950" t="str">
        <f>_xlfn.XLOOKUP(order_details[[#This Row],[CustomerID]],orders[CustomerID],orders[ShipCountry])</f>
        <v>USA</v>
      </c>
      <c r="I950" t="str">
        <f>_xlfn.XLOOKUP(order_details[[#This Row],[CustomerID]],orders[CustomerID],orders[ShipCity])</f>
        <v>Boise</v>
      </c>
      <c r="J950">
        <f>_xlfn.XLOOKUP(order_details[[#This Row],[ProductID]],products[ProductID],products[CategoryID])</f>
        <v>6</v>
      </c>
      <c r="K950" t="str">
        <f>_xlfn.XLOOKUP(order_details[[#This Row],[CategoryID]],categories[CategoryID],categories[CategoryName])</f>
        <v>Meat/Poultry</v>
      </c>
      <c r="L950" t="str">
        <f>_xlfn.XLOOKUP(order_details[[#This Row],[OrderID]],orders[OrderID],orders[month])</f>
        <v>Aug</v>
      </c>
      <c r="M950">
        <f>_xlfn.XLOOKUP(order_details[[#This Row],[OrderID]],orders[OrderID],orders[month number])</f>
        <v>8</v>
      </c>
      <c r="N950">
        <f>_xlfn.XLOOKUP(order_details[[#This Row],[OrderID]],orders[OrderID],orders[year])</f>
        <v>1995</v>
      </c>
      <c r="P950" s="13" t="str">
        <f>_xlfn.XLOOKUP(order_details[[#This Row],[CustomerID]],orders[CustomerID],orders[ShipCity])</f>
        <v>Boise</v>
      </c>
      <c r="Q950" s="13" t="str">
        <f>_xlfn.XLOOKUP(order_details[[#This Row],[CustomerID]],orders[CustomerID],orders[ShipCountry])</f>
        <v>USA</v>
      </c>
      <c r="R950" s="13">
        <f>order_details[[#This Row],[UnitPrice]]*order_details[[#This Row],[Quantity]]*(1-order_details[[#This Row],[Discount]])</f>
        <v>3900</v>
      </c>
    </row>
    <row r="951" spans="1:18" x14ac:dyDescent="0.3">
      <c r="A951">
        <v>10607</v>
      </c>
      <c r="B951">
        <v>33</v>
      </c>
      <c r="C951">
        <v>2.5</v>
      </c>
      <c r="D951">
        <v>14</v>
      </c>
      <c r="E951">
        <v>0</v>
      </c>
      <c r="F951">
        <f>order_details[[#This Row],[UnitPrice]]*order_details[[#This Row],[Quantity]]*(1-order_details[[#This Row],[Discount]])</f>
        <v>35</v>
      </c>
      <c r="G951" t="str">
        <f>_xlfn.XLOOKUP(order_details[[#This Row],[OrderID]],orders[OrderID],orders[CustomerID])</f>
        <v>SAVEA</v>
      </c>
      <c r="H951" t="str">
        <f>_xlfn.XLOOKUP(order_details[[#This Row],[CustomerID]],orders[CustomerID],orders[ShipCountry])</f>
        <v>USA</v>
      </c>
      <c r="I951" t="str">
        <f>_xlfn.XLOOKUP(order_details[[#This Row],[CustomerID]],orders[CustomerID],orders[ShipCity])</f>
        <v>Boise</v>
      </c>
      <c r="J951">
        <f>_xlfn.XLOOKUP(order_details[[#This Row],[ProductID]],products[ProductID],products[CategoryID])</f>
        <v>4</v>
      </c>
      <c r="K951" t="str">
        <f>_xlfn.XLOOKUP(order_details[[#This Row],[CategoryID]],categories[CategoryID],categories[CategoryName])</f>
        <v>Dairy Products</v>
      </c>
      <c r="L951" t="str">
        <f>_xlfn.XLOOKUP(order_details[[#This Row],[OrderID]],orders[OrderID],orders[month])</f>
        <v>Aug</v>
      </c>
      <c r="M951">
        <f>_xlfn.XLOOKUP(order_details[[#This Row],[OrderID]],orders[OrderID],orders[month number])</f>
        <v>8</v>
      </c>
      <c r="N951">
        <f>_xlfn.XLOOKUP(order_details[[#This Row],[OrderID]],orders[OrderID],orders[year])</f>
        <v>1995</v>
      </c>
      <c r="P951" s="14" t="str">
        <f>_xlfn.XLOOKUP(order_details[[#This Row],[CustomerID]],orders[CustomerID],orders[ShipCity])</f>
        <v>Boise</v>
      </c>
      <c r="Q951" s="14" t="str">
        <f>_xlfn.XLOOKUP(order_details[[#This Row],[CustomerID]],orders[CustomerID],orders[ShipCountry])</f>
        <v>USA</v>
      </c>
      <c r="R951" s="14">
        <f>order_details[[#This Row],[UnitPrice]]*order_details[[#This Row],[Quantity]]*(1-order_details[[#This Row],[Discount]])</f>
        <v>35</v>
      </c>
    </row>
    <row r="952" spans="1:18" x14ac:dyDescent="0.3">
      <c r="A952">
        <v>10607</v>
      </c>
      <c r="B952">
        <v>40</v>
      </c>
      <c r="C952">
        <v>18.399999999999999</v>
      </c>
      <c r="D952">
        <v>42</v>
      </c>
      <c r="E952">
        <v>0</v>
      </c>
      <c r="F952">
        <f>order_details[[#This Row],[UnitPrice]]*order_details[[#This Row],[Quantity]]*(1-order_details[[#This Row],[Discount]])</f>
        <v>772.8</v>
      </c>
      <c r="G952" t="str">
        <f>_xlfn.XLOOKUP(order_details[[#This Row],[OrderID]],orders[OrderID],orders[CustomerID])</f>
        <v>SAVEA</v>
      </c>
      <c r="H952" t="str">
        <f>_xlfn.XLOOKUP(order_details[[#This Row],[CustomerID]],orders[CustomerID],orders[ShipCountry])</f>
        <v>USA</v>
      </c>
      <c r="I952" t="str">
        <f>_xlfn.XLOOKUP(order_details[[#This Row],[CustomerID]],orders[CustomerID],orders[ShipCity])</f>
        <v>Boise</v>
      </c>
      <c r="J952">
        <f>_xlfn.XLOOKUP(order_details[[#This Row],[ProductID]],products[ProductID],products[CategoryID])</f>
        <v>8</v>
      </c>
      <c r="K952" t="str">
        <f>_xlfn.XLOOKUP(order_details[[#This Row],[CategoryID]],categories[CategoryID],categories[CategoryName])</f>
        <v>Seafood</v>
      </c>
      <c r="L952" t="str">
        <f>_xlfn.XLOOKUP(order_details[[#This Row],[OrderID]],orders[OrderID],orders[month])</f>
        <v>Aug</v>
      </c>
      <c r="M952">
        <f>_xlfn.XLOOKUP(order_details[[#This Row],[OrderID]],orders[OrderID],orders[month number])</f>
        <v>8</v>
      </c>
      <c r="N952">
        <f>_xlfn.XLOOKUP(order_details[[#This Row],[OrderID]],orders[OrderID],orders[year])</f>
        <v>1995</v>
      </c>
      <c r="P952" s="13" t="str">
        <f>_xlfn.XLOOKUP(order_details[[#This Row],[CustomerID]],orders[CustomerID],orders[ShipCity])</f>
        <v>Boise</v>
      </c>
      <c r="Q952" s="13" t="str">
        <f>_xlfn.XLOOKUP(order_details[[#This Row],[CustomerID]],orders[CustomerID],orders[ShipCountry])</f>
        <v>USA</v>
      </c>
      <c r="R952" s="13">
        <f>order_details[[#This Row],[UnitPrice]]*order_details[[#This Row],[Quantity]]*(1-order_details[[#This Row],[Discount]])</f>
        <v>772.8</v>
      </c>
    </row>
    <row r="953" spans="1:18" x14ac:dyDescent="0.3">
      <c r="A953">
        <v>10607</v>
      </c>
      <c r="B953">
        <v>72</v>
      </c>
      <c r="C953">
        <v>34.799999999999997</v>
      </c>
      <c r="D953">
        <v>12</v>
      </c>
      <c r="E953">
        <v>0</v>
      </c>
      <c r="F953">
        <f>order_details[[#This Row],[UnitPrice]]*order_details[[#This Row],[Quantity]]*(1-order_details[[#This Row],[Discount]])</f>
        <v>417.59999999999997</v>
      </c>
      <c r="G953" t="str">
        <f>_xlfn.XLOOKUP(order_details[[#This Row],[OrderID]],orders[OrderID],orders[CustomerID])</f>
        <v>SAVEA</v>
      </c>
      <c r="H953" t="str">
        <f>_xlfn.XLOOKUP(order_details[[#This Row],[CustomerID]],orders[CustomerID],orders[ShipCountry])</f>
        <v>USA</v>
      </c>
      <c r="I953" t="str">
        <f>_xlfn.XLOOKUP(order_details[[#This Row],[CustomerID]],orders[CustomerID],orders[ShipCity])</f>
        <v>Boise</v>
      </c>
      <c r="J953">
        <f>_xlfn.XLOOKUP(order_details[[#This Row],[ProductID]],products[ProductID],products[CategoryID])</f>
        <v>4</v>
      </c>
      <c r="K953" t="str">
        <f>_xlfn.XLOOKUP(order_details[[#This Row],[CategoryID]],categories[CategoryID],categories[CategoryName])</f>
        <v>Dairy Products</v>
      </c>
      <c r="L953" t="str">
        <f>_xlfn.XLOOKUP(order_details[[#This Row],[OrderID]],orders[OrderID],orders[month])</f>
        <v>Aug</v>
      </c>
      <c r="M953">
        <f>_xlfn.XLOOKUP(order_details[[#This Row],[OrderID]],orders[OrderID],orders[month number])</f>
        <v>8</v>
      </c>
      <c r="N953">
        <f>_xlfn.XLOOKUP(order_details[[#This Row],[OrderID]],orders[OrderID],orders[year])</f>
        <v>1995</v>
      </c>
      <c r="P953" s="14" t="str">
        <f>_xlfn.XLOOKUP(order_details[[#This Row],[CustomerID]],orders[CustomerID],orders[ShipCity])</f>
        <v>Boise</v>
      </c>
      <c r="Q953" s="14" t="str">
        <f>_xlfn.XLOOKUP(order_details[[#This Row],[CustomerID]],orders[CustomerID],orders[ShipCountry])</f>
        <v>USA</v>
      </c>
      <c r="R953" s="14">
        <f>order_details[[#This Row],[UnitPrice]]*order_details[[#This Row],[Quantity]]*(1-order_details[[#This Row],[Discount]])</f>
        <v>417.59999999999997</v>
      </c>
    </row>
    <row r="954" spans="1:18" x14ac:dyDescent="0.3">
      <c r="A954">
        <v>10608</v>
      </c>
      <c r="B954">
        <v>56</v>
      </c>
      <c r="C954">
        <v>38</v>
      </c>
      <c r="D954">
        <v>28</v>
      </c>
      <c r="E954">
        <v>0</v>
      </c>
      <c r="F954">
        <f>order_details[[#This Row],[UnitPrice]]*order_details[[#This Row],[Quantity]]*(1-order_details[[#This Row],[Discount]])</f>
        <v>1064</v>
      </c>
      <c r="G954" t="str">
        <f>_xlfn.XLOOKUP(order_details[[#This Row],[OrderID]],orders[OrderID],orders[CustomerID])</f>
        <v>TOMSP</v>
      </c>
      <c r="H954" t="str">
        <f>_xlfn.XLOOKUP(order_details[[#This Row],[CustomerID]],orders[CustomerID],orders[ShipCountry])</f>
        <v>Germany</v>
      </c>
      <c r="I954" t="str">
        <f>_xlfn.XLOOKUP(order_details[[#This Row],[CustomerID]],orders[CustomerID],orders[ShipCity])</f>
        <v>Münster</v>
      </c>
      <c r="J954">
        <f>_xlfn.XLOOKUP(order_details[[#This Row],[ProductID]],products[ProductID],products[CategoryID])</f>
        <v>5</v>
      </c>
      <c r="K954" t="str">
        <f>_xlfn.XLOOKUP(order_details[[#This Row],[CategoryID]],categories[CategoryID],categories[CategoryName])</f>
        <v>Grains/Cereals</v>
      </c>
      <c r="L954" t="str">
        <f>_xlfn.XLOOKUP(order_details[[#This Row],[OrderID]],orders[OrderID],orders[month])</f>
        <v>Aug</v>
      </c>
      <c r="M954">
        <f>_xlfn.XLOOKUP(order_details[[#This Row],[OrderID]],orders[OrderID],orders[month number])</f>
        <v>8</v>
      </c>
      <c r="N954">
        <f>_xlfn.XLOOKUP(order_details[[#This Row],[OrderID]],orders[OrderID],orders[year])</f>
        <v>1995</v>
      </c>
      <c r="P954" s="13" t="str">
        <f>_xlfn.XLOOKUP(order_details[[#This Row],[CustomerID]],orders[CustomerID],orders[ShipCity])</f>
        <v>Münster</v>
      </c>
      <c r="Q954" s="13" t="str">
        <f>_xlfn.XLOOKUP(order_details[[#This Row],[CustomerID]],orders[CustomerID],orders[ShipCountry])</f>
        <v>Germany</v>
      </c>
      <c r="R954" s="13">
        <f>order_details[[#This Row],[UnitPrice]]*order_details[[#This Row],[Quantity]]*(1-order_details[[#This Row],[Discount]])</f>
        <v>1064</v>
      </c>
    </row>
    <row r="955" spans="1:18" x14ac:dyDescent="0.3">
      <c r="A955">
        <v>10609</v>
      </c>
      <c r="B955">
        <v>1</v>
      </c>
      <c r="C955">
        <v>18</v>
      </c>
      <c r="D955">
        <v>3</v>
      </c>
      <c r="E955">
        <v>0</v>
      </c>
      <c r="F955">
        <f>order_details[[#This Row],[UnitPrice]]*order_details[[#This Row],[Quantity]]*(1-order_details[[#This Row],[Discount]])</f>
        <v>54</v>
      </c>
      <c r="G955" t="str">
        <f>_xlfn.XLOOKUP(order_details[[#This Row],[OrderID]],orders[OrderID],orders[CustomerID])</f>
        <v>DUMON</v>
      </c>
      <c r="H955" t="str">
        <f>_xlfn.XLOOKUP(order_details[[#This Row],[CustomerID]],orders[CustomerID],orders[ShipCountry])</f>
        <v>France</v>
      </c>
      <c r="I955" t="str">
        <f>_xlfn.XLOOKUP(order_details[[#This Row],[CustomerID]],orders[CustomerID],orders[ShipCity])</f>
        <v>Nantes</v>
      </c>
      <c r="J955">
        <f>_xlfn.XLOOKUP(order_details[[#This Row],[ProductID]],products[ProductID],products[CategoryID])</f>
        <v>1</v>
      </c>
      <c r="K955" t="str">
        <f>_xlfn.XLOOKUP(order_details[[#This Row],[CategoryID]],categories[CategoryID],categories[CategoryName])</f>
        <v>Beverages</v>
      </c>
      <c r="L955" t="str">
        <f>_xlfn.XLOOKUP(order_details[[#This Row],[OrderID]],orders[OrderID],orders[month])</f>
        <v>Aug</v>
      </c>
      <c r="M955">
        <f>_xlfn.XLOOKUP(order_details[[#This Row],[OrderID]],orders[OrderID],orders[month number])</f>
        <v>8</v>
      </c>
      <c r="N955">
        <f>_xlfn.XLOOKUP(order_details[[#This Row],[OrderID]],orders[OrderID],orders[year])</f>
        <v>1995</v>
      </c>
      <c r="P955" s="14" t="str">
        <f>_xlfn.XLOOKUP(order_details[[#This Row],[CustomerID]],orders[CustomerID],orders[ShipCity])</f>
        <v>Nantes</v>
      </c>
      <c r="Q955" s="14" t="str">
        <f>_xlfn.XLOOKUP(order_details[[#This Row],[CustomerID]],orders[CustomerID],orders[ShipCountry])</f>
        <v>France</v>
      </c>
      <c r="R955" s="14">
        <f>order_details[[#This Row],[UnitPrice]]*order_details[[#This Row],[Quantity]]*(1-order_details[[#This Row],[Discount]])</f>
        <v>54</v>
      </c>
    </row>
    <row r="956" spans="1:18" x14ac:dyDescent="0.3">
      <c r="A956">
        <v>10609</v>
      </c>
      <c r="B956">
        <v>10</v>
      </c>
      <c r="C956">
        <v>31</v>
      </c>
      <c r="D956">
        <v>10</v>
      </c>
      <c r="E956">
        <v>0</v>
      </c>
      <c r="F956">
        <f>order_details[[#This Row],[UnitPrice]]*order_details[[#This Row],[Quantity]]*(1-order_details[[#This Row],[Discount]])</f>
        <v>310</v>
      </c>
      <c r="G956" t="str">
        <f>_xlfn.XLOOKUP(order_details[[#This Row],[OrderID]],orders[OrderID],orders[CustomerID])</f>
        <v>DUMON</v>
      </c>
      <c r="H956" t="str">
        <f>_xlfn.XLOOKUP(order_details[[#This Row],[CustomerID]],orders[CustomerID],orders[ShipCountry])</f>
        <v>France</v>
      </c>
      <c r="I956" t="str">
        <f>_xlfn.XLOOKUP(order_details[[#This Row],[CustomerID]],orders[CustomerID],orders[ShipCity])</f>
        <v>Nantes</v>
      </c>
      <c r="J956">
        <f>_xlfn.XLOOKUP(order_details[[#This Row],[ProductID]],products[ProductID],products[CategoryID])</f>
        <v>8</v>
      </c>
      <c r="K956" t="str">
        <f>_xlfn.XLOOKUP(order_details[[#This Row],[CategoryID]],categories[CategoryID],categories[CategoryName])</f>
        <v>Seafood</v>
      </c>
      <c r="L956" t="str">
        <f>_xlfn.XLOOKUP(order_details[[#This Row],[OrderID]],orders[OrderID],orders[month])</f>
        <v>Aug</v>
      </c>
      <c r="M956">
        <f>_xlfn.XLOOKUP(order_details[[#This Row],[OrderID]],orders[OrderID],orders[month number])</f>
        <v>8</v>
      </c>
      <c r="N956">
        <f>_xlfn.XLOOKUP(order_details[[#This Row],[OrderID]],orders[OrderID],orders[year])</f>
        <v>1995</v>
      </c>
      <c r="P956" s="13" t="str">
        <f>_xlfn.XLOOKUP(order_details[[#This Row],[CustomerID]],orders[CustomerID],orders[ShipCity])</f>
        <v>Nantes</v>
      </c>
      <c r="Q956" s="13" t="str">
        <f>_xlfn.XLOOKUP(order_details[[#This Row],[CustomerID]],orders[CustomerID],orders[ShipCountry])</f>
        <v>France</v>
      </c>
      <c r="R956" s="13">
        <f>order_details[[#This Row],[UnitPrice]]*order_details[[#This Row],[Quantity]]*(1-order_details[[#This Row],[Discount]])</f>
        <v>310</v>
      </c>
    </row>
    <row r="957" spans="1:18" x14ac:dyDescent="0.3">
      <c r="A957">
        <v>10609</v>
      </c>
      <c r="B957">
        <v>21</v>
      </c>
      <c r="C957">
        <v>10</v>
      </c>
      <c r="D957">
        <v>6</v>
      </c>
      <c r="E957">
        <v>0</v>
      </c>
      <c r="F957">
        <f>order_details[[#This Row],[UnitPrice]]*order_details[[#This Row],[Quantity]]*(1-order_details[[#This Row],[Discount]])</f>
        <v>60</v>
      </c>
      <c r="G957" t="str">
        <f>_xlfn.XLOOKUP(order_details[[#This Row],[OrderID]],orders[OrderID],orders[CustomerID])</f>
        <v>DUMON</v>
      </c>
      <c r="H957" t="str">
        <f>_xlfn.XLOOKUP(order_details[[#This Row],[CustomerID]],orders[CustomerID],orders[ShipCountry])</f>
        <v>France</v>
      </c>
      <c r="I957" t="str">
        <f>_xlfn.XLOOKUP(order_details[[#This Row],[CustomerID]],orders[CustomerID],orders[ShipCity])</f>
        <v>Nantes</v>
      </c>
      <c r="J957">
        <f>_xlfn.XLOOKUP(order_details[[#This Row],[ProductID]],products[ProductID],products[CategoryID])</f>
        <v>3</v>
      </c>
      <c r="K957" t="str">
        <f>_xlfn.XLOOKUP(order_details[[#This Row],[CategoryID]],categories[CategoryID],categories[CategoryName])</f>
        <v>Confections</v>
      </c>
      <c r="L957" t="str">
        <f>_xlfn.XLOOKUP(order_details[[#This Row],[OrderID]],orders[OrderID],orders[month])</f>
        <v>Aug</v>
      </c>
      <c r="M957">
        <f>_xlfn.XLOOKUP(order_details[[#This Row],[OrderID]],orders[OrderID],orders[month number])</f>
        <v>8</v>
      </c>
      <c r="N957">
        <f>_xlfn.XLOOKUP(order_details[[#This Row],[OrderID]],orders[OrderID],orders[year])</f>
        <v>1995</v>
      </c>
      <c r="P957" s="14" t="str">
        <f>_xlfn.XLOOKUP(order_details[[#This Row],[CustomerID]],orders[CustomerID],orders[ShipCity])</f>
        <v>Nantes</v>
      </c>
      <c r="Q957" s="14" t="str">
        <f>_xlfn.XLOOKUP(order_details[[#This Row],[CustomerID]],orders[CustomerID],orders[ShipCountry])</f>
        <v>France</v>
      </c>
      <c r="R957" s="14">
        <f>order_details[[#This Row],[UnitPrice]]*order_details[[#This Row],[Quantity]]*(1-order_details[[#This Row],[Discount]])</f>
        <v>60</v>
      </c>
    </row>
    <row r="958" spans="1:18" x14ac:dyDescent="0.3">
      <c r="A958">
        <v>10610</v>
      </c>
      <c r="B958">
        <v>36</v>
      </c>
      <c r="C958">
        <v>19</v>
      </c>
      <c r="D958">
        <v>21</v>
      </c>
      <c r="E958">
        <v>0.25</v>
      </c>
      <c r="F958">
        <f>order_details[[#This Row],[UnitPrice]]*order_details[[#This Row],[Quantity]]*(1-order_details[[#This Row],[Discount]])</f>
        <v>299.25</v>
      </c>
      <c r="G958" t="str">
        <f>_xlfn.XLOOKUP(order_details[[#This Row],[OrderID]],orders[OrderID],orders[CustomerID])</f>
        <v>LAMAI</v>
      </c>
      <c r="H958" t="str">
        <f>_xlfn.XLOOKUP(order_details[[#This Row],[CustomerID]],orders[CustomerID],orders[ShipCountry])</f>
        <v>France</v>
      </c>
      <c r="I958" t="str">
        <f>_xlfn.XLOOKUP(order_details[[#This Row],[CustomerID]],orders[CustomerID],orders[ShipCity])</f>
        <v>Toulouse</v>
      </c>
      <c r="J958">
        <f>_xlfn.XLOOKUP(order_details[[#This Row],[ProductID]],products[ProductID],products[CategoryID])</f>
        <v>8</v>
      </c>
      <c r="K958" t="str">
        <f>_xlfn.XLOOKUP(order_details[[#This Row],[CategoryID]],categories[CategoryID],categories[CategoryName])</f>
        <v>Seafood</v>
      </c>
      <c r="L958" t="str">
        <f>_xlfn.XLOOKUP(order_details[[#This Row],[OrderID]],orders[OrderID],orders[month])</f>
        <v>Aug</v>
      </c>
      <c r="M958">
        <f>_xlfn.XLOOKUP(order_details[[#This Row],[OrderID]],orders[OrderID],orders[month number])</f>
        <v>8</v>
      </c>
      <c r="N958">
        <f>_xlfn.XLOOKUP(order_details[[#This Row],[OrderID]],orders[OrderID],orders[year])</f>
        <v>1995</v>
      </c>
      <c r="P958" s="13" t="str">
        <f>_xlfn.XLOOKUP(order_details[[#This Row],[CustomerID]],orders[CustomerID],orders[ShipCity])</f>
        <v>Toulouse</v>
      </c>
      <c r="Q958" s="13" t="str">
        <f>_xlfn.XLOOKUP(order_details[[#This Row],[CustomerID]],orders[CustomerID],orders[ShipCountry])</f>
        <v>France</v>
      </c>
      <c r="R958" s="13">
        <f>order_details[[#This Row],[UnitPrice]]*order_details[[#This Row],[Quantity]]*(1-order_details[[#This Row],[Discount]])</f>
        <v>299.25</v>
      </c>
    </row>
    <row r="959" spans="1:18" x14ac:dyDescent="0.3">
      <c r="A959">
        <v>10611</v>
      </c>
      <c r="B959">
        <v>1</v>
      </c>
      <c r="C959">
        <v>18</v>
      </c>
      <c r="D959">
        <v>6</v>
      </c>
      <c r="E959">
        <v>0</v>
      </c>
      <c r="F959">
        <f>order_details[[#This Row],[UnitPrice]]*order_details[[#This Row],[Quantity]]*(1-order_details[[#This Row],[Discount]])</f>
        <v>108</v>
      </c>
      <c r="G959" t="str">
        <f>_xlfn.XLOOKUP(order_details[[#This Row],[OrderID]],orders[OrderID],orders[CustomerID])</f>
        <v>WOLZA</v>
      </c>
      <c r="H959" t="str">
        <f>_xlfn.XLOOKUP(order_details[[#This Row],[CustomerID]],orders[CustomerID],orders[ShipCountry])</f>
        <v>Poland</v>
      </c>
      <c r="I959" t="str">
        <f>_xlfn.XLOOKUP(order_details[[#This Row],[CustomerID]],orders[CustomerID],orders[ShipCity])</f>
        <v>Warszawa</v>
      </c>
      <c r="J959">
        <f>_xlfn.XLOOKUP(order_details[[#This Row],[ProductID]],products[ProductID],products[CategoryID])</f>
        <v>1</v>
      </c>
      <c r="K959" t="str">
        <f>_xlfn.XLOOKUP(order_details[[#This Row],[CategoryID]],categories[CategoryID],categories[CategoryName])</f>
        <v>Beverages</v>
      </c>
      <c r="L959" t="str">
        <f>_xlfn.XLOOKUP(order_details[[#This Row],[OrderID]],orders[OrderID],orders[month])</f>
        <v>Aug</v>
      </c>
      <c r="M959">
        <f>_xlfn.XLOOKUP(order_details[[#This Row],[OrderID]],orders[OrderID],orders[month number])</f>
        <v>8</v>
      </c>
      <c r="N959">
        <f>_xlfn.XLOOKUP(order_details[[#This Row],[OrderID]],orders[OrderID],orders[year])</f>
        <v>1995</v>
      </c>
      <c r="P959" s="14" t="str">
        <f>_xlfn.XLOOKUP(order_details[[#This Row],[CustomerID]],orders[CustomerID],orders[ShipCity])</f>
        <v>Warszawa</v>
      </c>
      <c r="Q959" s="14" t="str">
        <f>_xlfn.XLOOKUP(order_details[[#This Row],[CustomerID]],orders[CustomerID],orders[ShipCountry])</f>
        <v>Poland</v>
      </c>
      <c r="R959" s="14">
        <f>order_details[[#This Row],[UnitPrice]]*order_details[[#This Row],[Quantity]]*(1-order_details[[#This Row],[Discount]])</f>
        <v>108</v>
      </c>
    </row>
    <row r="960" spans="1:18" x14ac:dyDescent="0.3">
      <c r="A960">
        <v>10611</v>
      </c>
      <c r="B960">
        <v>2</v>
      </c>
      <c r="C960">
        <v>19</v>
      </c>
      <c r="D960">
        <v>10</v>
      </c>
      <c r="E960">
        <v>0</v>
      </c>
      <c r="F960">
        <f>order_details[[#This Row],[UnitPrice]]*order_details[[#This Row],[Quantity]]*(1-order_details[[#This Row],[Discount]])</f>
        <v>190</v>
      </c>
      <c r="G960" t="str">
        <f>_xlfn.XLOOKUP(order_details[[#This Row],[OrderID]],orders[OrderID],orders[CustomerID])</f>
        <v>WOLZA</v>
      </c>
      <c r="H960" t="str">
        <f>_xlfn.XLOOKUP(order_details[[#This Row],[CustomerID]],orders[CustomerID],orders[ShipCountry])</f>
        <v>Poland</v>
      </c>
      <c r="I960" t="str">
        <f>_xlfn.XLOOKUP(order_details[[#This Row],[CustomerID]],orders[CustomerID],orders[ShipCity])</f>
        <v>Warszawa</v>
      </c>
      <c r="J960">
        <f>_xlfn.XLOOKUP(order_details[[#This Row],[ProductID]],products[ProductID],products[CategoryID])</f>
        <v>1</v>
      </c>
      <c r="K960" t="str">
        <f>_xlfn.XLOOKUP(order_details[[#This Row],[CategoryID]],categories[CategoryID],categories[CategoryName])</f>
        <v>Beverages</v>
      </c>
      <c r="L960" t="str">
        <f>_xlfn.XLOOKUP(order_details[[#This Row],[OrderID]],orders[OrderID],orders[month])</f>
        <v>Aug</v>
      </c>
      <c r="M960">
        <f>_xlfn.XLOOKUP(order_details[[#This Row],[OrderID]],orders[OrderID],orders[month number])</f>
        <v>8</v>
      </c>
      <c r="N960">
        <f>_xlfn.XLOOKUP(order_details[[#This Row],[OrderID]],orders[OrderID],orders[year])</f>
        <v>1995</v>
      </c>
      <c r="P960" s="13" t="str">
        <f>_xlfn.XLOOKUP(order_details[[#This Row],[CustomerID]],orders[CustomerID],orders[ShipCity])</f>
        <v>Warszawa</v>
      </c>
      <c r="Q960" s="13" t="str">
        <f>_xlfn.XLOOKUP(order_details[[#This Row],[CustomerID]],orders[CustomerID],orders[ShipCountry])</f>
        <v>Poland</v>
      </c>
      <c r="R960" s="13">
        <f>order_details[[#This Row],[UnitPrice]]*order_details[[#This Row],[Quantity]]*(1-order_details[[#This Row],[Discount]])</f>
        <v>190</v>
      </c>
    </row>
    <row r="961" spans="1:18" x14ac:dyDescent="0.3">
      <c r="A961">
        <v>10611</v>
      </c>
      <c r="B961">
        <v>60</v>
      </c>
      <c r="C961">
        <v>34</v>
      </c>
      <c r="D961">
        <v>15</v>
      </c>
      <c r="E961">
        <v>0</v>
      </c>
      <c r="F961">
        <f>order_details[[#This Row],[UnitPrice]]*order_details[[#This Row],[Quantity]]*(1-order_details[[#This Row],[Discount]])</f>
        <v>510</v>
      </c>
      <c r="G961" t="str">
        <f>_xlfn.XLOOKUP(order_details[[#This Row],[OrderID]],orders[OrderID],orders[CustomerID])</f>
        <v>WOLZA</v>
      </c>
      <c r="H961" t="str">
        <f>_xlfn.XLOOKUP(order_details[[#This Row],[CustomerID]],orders[CustomerID],orders[ShipCountry])</f>
        <v>Poland</v>
      </c>
      <c r="I961" t="str">
        <f>_xlfn.XLOOKUP(order_details[[#This Row],[CustomerID]],orders[CustomerID],orders[ShipCity])</f>
        <v>Warszawa</v>
      </c>
      <c r="J961">
        <f>_xlfn.XLOOKUP(order_details[[#This Row],[ProductID]],products[ProductID],products[CategoryID])</f>
        <v>4</v>
      </c>
      <c r="K961" t="str">
        <f>_xlfn.XLOOKUP(order_details[[#This Row],[CategoryID]],categories[CategoryID],categories[CategoryName])</f>
        <v>Dairy Products</v>
      </c>
      <c r="L961" t="str">
        <f>_xlfn.XLOOKUP(order_details[[#This Row],[OrderID]],orders[OrderID],orders[month])</f>
        <v>Aug</v>
      </c>
      <c r="M961">
        <f>_xlfn.XLOOKUP(order_details[[#This Row],[OrderID]],orders[OrderID],orders[month number])</f>
        <v>8</v>
      </c>
      <c r="N961">
        <f>_xlfn.XLOOKUP(order_details[[#This Row],[OrderID]],orders[OrderID],orders[year])</f>
        <v>1995</v>
      </c>
      <c r="P961" s="14" t="str">
        <f>_xlfn.XLOOKUP(order_details[[#This Row],[CustomerID]],orders[CustomerID],orders[ShipCity])</f>
        <v>Warszawa</v>
      </c>
      <c r="Q961" s="14" t="str">
        <f>_xlfn.XLOOKUP(order_details[[#This Row],[CustomerID]],orders[CustomerID],orders[ShipCountry])</f>
        <v>Poland</v>
      </c>
      <c r="R961" s="14">
        <f>order_details[[#This Row],[UnitPrice]]*order_details[[#This Row],[Quantity]]*(1-order_details[[#This Row],[Discount]])</f>
        <v>510</v>
      </c>
    </row>
    <row r="962" spans="1:18" x14ac:dyDescent="0.3">
      <c r="A962">
        <v>10612</v>
      </c>
      <c r="B962">
        <v>10</v>
      </c>
      <c r="C962">
        <v>31</v>
      </c>
      <c r="D962">
        <v>70</v>
      </c>
      <c r="E962">
        <v>0</v>
      </c>
      <c r="F962">
        <f>order_details[[#This Row],[UnitPrice]]*order_details[[#This Row],[Quantity]]*(1-order_details[[#This Row],[Discount]])</f>
        <v>2170</v>
      </c>
      <c r="G962" t="str">
        <f>_xlfn.XLOOKUP(order_details[[#This Row],[OrderID]],orders[OrderID],orders[CustomerID])</f>
        <v>SAVEA</v>
      </c>
      <c r="H962" t="str">
        <f>_xlfn.XLOOKUP(order_details[[#This Row],[CustomerID]],orders[CustomerID],orders[ShipCountry])</f>
        <v>USA</v>
      </c>
      <c r="I962" t="str">
        <f>_xlfn.XLOOKUP(order_details[[#This Row],[CustomerID]],orders[CustomerID],orders[ShipCity])</f>
        <v>Boise</v>
      </c>
      <c r="J962">
        <f>_xlfn.XLOOKUP(order_details[[#This Row],[ProductID]],products[ProductID],products[CategoryID])</f>
        <v>8</v>
      </c>
      <c r="K962" t="str">
        <f>_xlfn.XLOOKUP(order_details[[#This Row],[CategoryID]],categories[CategoryID],categories[CategoryName])</f>
        <v>Seafood</v>
      </c>
      <c r="L962" t="str">
        <f>_xlfn.XLOOKUP(order_details[[#This Row],[OrderID]],orders[OrderID],orders[month])</f>
        <v>Aug</v>
      </c>
      <c r="M962">
        <f>_xlfn.XLOOKUP(order_details[[#This Row],[OrderID]],orders[OrderID],orders[month number])</f>
        <v>8</v>
      </c>
      <c r="N962">
        <f>_xlfn.XLOOKUP(order_details[[#This Row],[OrderID]],orders[OrderID],orders[year])</f>
        <v>1995</v>
      </c>
      <c r="P962" s="13" t="str">
        <f>_xlfn.XLOOKUP(order_details[[#This Row],[CustomerID]],orders[CustomerID],orders[ShipCity])</f>
        <v>Boise</v>
      </c>
      <c r="Q962" s="13" t="str">
        <f>_xlfn.XLOOKUP(order_details[[#This Row],[CustomerID]],orders[CustomerID],orders[ShipCountry])</f>
        <v>USA</v>
      </c>
      <c r="R962" s="13">
        <f>order_details[[#This Row],[UnitPrice]]*order_details[[#This Row],[Quantity]]*(1-order_details[[#This Row],[Discount]])</f>
        <v>2170</v>
      </c>
    </row>
    <row r="963" spans="1:18" x14ac:dyDescent="0.3">
      <c r="A963">
        <v>10612</v>
      </c>
      <c r="B963">
        <v>36</v>
      </c>
      <c r="C963">
        <v>19</v>
      </c>
      <c r="D963">
        <v>55</v>
      </c>
      <c r="E963">
        <v>0</v>
      </c>
      <c r="F963">
        <f>order_details[[#This Row],[UnitPrice]]*order_details[[#This Row],[Quantity]]*(1-order_details[[#This Row],[Discount]])</f>
        <v>1045</v>
      </c>
      <c r="G963" t="str">
        <f>_xlfn.XLOOKUP(order_details[[#This Row],[OrderID]],orders[OrderID],orders[CustomerID])</f>
        <v>SAVEA</v>
      </c>
      <c r="H963" t="str">
        <f>_xlfn.XLOOKUP(order_details[[#This Row],[CustomerID]],orders[CustomerID],orders[ShipCountry])</f>
        <v>USA</v>
      </c>
      <c r="I963" t="str">
        <f>_xlfn.XLOOKUP(order_details[[#This Row],[CustomerID]],orders[CustomerID],orders[ShipCity])</f>
        <v>Boise</v>
      </c>
      <c r="J963">
        <f>_xlfn.XLOOKUP(order_details[[#This Row],[ProductID]],products[ProductID],products[CategoryID])</f>
        <v>8</v>
      </c>
      <c r="K963" t="str">
        <f>_xlfn.XLOOKUP(order_details[[#This Row],[CategoryID]],categories[CategoryID],categories[CategoryName])</f>
        <v>Seafood</v>
      </c>
      <c r="L963" t="str">
        <f>_xlfn.XLOOKUP(order_details[[#This Row],[OrderID]],orders[OrderID],orders[month])</f>
        <v>Aug</v>
      </c>
      <c r="M963">
        <f>_xlfn.XLOOKUP(order_details[[#This Row],[OrderID]],orders[OrderID],orders[month number])</f>
        <v>8</v>
      </c>
      <c r="N963">
        <f>_xlfn.XLOOKUP(order_details[[#This Row],[OrderID]],orders[OrderID],orders[year])</f>
        <v>1995</v>
      </c>
      <c r="P963" s="14" t="str">
        <f>_xlfn.XLOOKUP(order_details[[#This Row],[CustomerID]],orders[CustomerID],orders[ShipCity])</f>
        <v>Boise</v>
      </c>
      <c r="Q963" s="14" t="str">
        <f>_xlfn.XLOOKUP(order_details[[#This Row],[CustomerID]],orders[CustomerID],orders[ShipCountry])</f>
        <v>USA</v>
      </c>
      <c r="R963" s="14">
        <f>order_details[[#This Row],[UnitPrice]]*order_details[[#This Row],[Quantity]]*(1-order_details[[#This Row],[Discount]])</f>
        <v>1045</v>
      </c>
    </row>
    <row r="964" spans="1:18" x14ac:dyDescent="0.3">
      <c r="A964">
        <v>10612</v>
      </c>
      <c r="B964">
        <v>49</v>
      </c>
      <c r="C964">
        <v>20</v>
      </c>
      <c r="D964">
        <v>18</v>
      </c>
      <c r="E964">
        <v>0</v>
      </c>
      <c r="F964">
        <f>order_details[[#This Row],[UnitPrice]]*order_details[[#This Row],[Quantity]]*(1-order_details[[#This Row],[Discount]])</f>
        <v>360</v>
      </c>
      <c r="G964" t="str">
        <f>_xlfn.XLOOKUP(order_details[[#This Row],[OrderID]],orders[OrderID],orders[CustomerID])</f>
        <v>SAVEA</v>
      </c>
      <c r="H964" t="str">
        <f>_xlfn.XLOOKUP(order_details[[#This Row],[CustomerID]],orders[CustomerID],orders[ShipCountry])</f>
        <v>USA</v>
      </c>
      <c r="I964" t="str">
        <f>_xlfn.XLOOKUP(order_details[[#This Row],[CustomerID]],orders[CustomerID],orders[ShipCity])</f>
        <v>Boise</v>
      </c>
      <c r="J964">
        <f>_xlfn.XLOOKUP(order_details[[#This Row],[ProductID]],products[ProductID],products[CategoryID])</f>
        <v>3</v>
      </c>
      <c r="K964" t="str">
        <f>_xlfn.XLOOKUP(order_details[[#This Row],[CategoryID]],categories[CategoryID],categories[CategoryName])</f>
        <v>Confections</v>
      </c>
      <c r="L964" t="str">
        <f>_xlfn.XLOOKUP(order_details[[#This Row],[OrderID]],orders[OrderID],orders[month])</f>
        <v>Aug</v>
      </c>
      <c r="M964">
        <f>_xlfn.XLOOKUP(order_details[[#This Row],[OrderID]],orders[OrderID],orders[month number])</f>
        <v>8</v>
      </c>
      <c r="N964">
        <f>_xlfn.XLOOKUP(order_details[[#This Row],[OrderID]],orders[OrderID],orders[year])</f>
        <v>1995</v>
      </c>
      <c r="P964" s="13" t="str">
        <f>_xlfn.XLOOKUP(order_details[[#This Row],[CustomerID]],orders[CustomerID],orders[ShipCity])</f>
        <v>Boise</v>
      </c>
      <c r="Q964" s="13" t="str">
        <f>_xlfn.XLOOKUP(order_details[[#This Row],[CustomerID]],orders[CustomerID],orders[ShipCountry])</f>
        <v>USA</v>
      </c>
      <c r="R964" s="13">
        <f>order_details[[#This Row],[UnitPrice]]*order_details[[#This Row],[Quantity]]*(1-order_details[[#This Row],[Discount]])</f>
        <v>360</v>
      </c>
    </row>
    <row r="965" spans="1:18" x14ac:dyDescent="0.3">
      <c r="A965">
        <v>10612</v>
      </c>
      <c r="B965">
        <v>60</v>
      </c>
      <c r="C965">
        <v>34</v>
      </c>
      <c r="D965">
        <v>40</v>
      </c>
      <c r="E965">
        <v>0</v>
      </c>
      <c r="F965">
        <f>order_details[[#This Row],[UnitPrice]]*order_details[[#This Row],[Quantity]]*(1-order_details[[#This Row],[Discount]])</f>
        <v>1360</v>
      </c>
      <c r="G965" t="str">
        <f>_xlfn.XLOOKUP(order_details[[#This Row],[OrderID]],orders[OrderID],orders[CustomerID])</f>
        <v>SAVEA</v>
      </c>
      <c r="H965" t="str">
        <f>_xlfn.XLOOKUP(order_details[[#This Row],[CustomerID]],orders[CustomerID],orders[ShipCountry])</f>
        <v>USA</v>
      </c>
      <c r="I965" t="str">
        <f>_xlfn.XLOOKUP(order_details[[#This Row],[CustomerID]],orders[CustomerID],orders[ShipCity])</f>
        <v>Boise</v>
      </c>
      <c r="J965">
        <f>_xlfn.XLOOKUP(order_details[[#This Row],[ProductID]],products[ProductID],products[CategoryID])</f>
        <v>4</v>
      </c>
      <c r="K965" t="str">
        <f>_xlfn.XLOOKUP(order_details[[#This Row],[CategoryID]],categories[CategoryID],categories[CategoryName])</f>
        <v>Dairy Products</v>
      </c>
      <c r="L965" t="str">
        <f>_xlfn.XLOOKUP(order_details[[#This Row],[OrderID]],orders[OrderID],orders[month])</f>
        <v>Aug</v>
      </c>
      <c r="M965">
        <f>_xlfn.XLOOKUP(order_details[[#This Row],[OrderID]],orders[OrderID],orders[month number])</f>
        <v>8</v>
      </c>
      <c r="N965">
        <f>_xlfn.XLOOKUP(order_details[[#This Row],[OrderID]],orders[OrderID],orders[year])</f>
        <v>1995</v>
      </c>
      <c r="P965" s="14" t="str">
        <f>_xlfn.XLOOKUP(order_details[[#This Row],[CustomerID]],orders[CustomerID],orders[ShipCity])</f>
        <v>Boise</v>
      </c>
      <c r="Q965" s="14" t="str">
        <f>_xlfn.XLOOKUP(order_details[[#This Row],[CustomerID]],orders[CustomerID],orders[ShipCountry])</f>
        <v>USA</v>
      </c>
      <c r="R965" s="14">
        <f>order_details[[#This Row],[UnitPrice]]*order_details[[#This Row],[Quantity]]*(1-order_details[[#This Row],[Discount]])</f>
        <v>1360</v>
      </c>
    </row>
    <row r="966" spans="1:18" x14ac:dyDescent="0.3">
      <c r="A966">
        <v>10612</v>
      </c>
      <c r="B966">
        <v>76</v>
      </c>
      <c r="C966">
        <v>18</v>
      </c>
      <c r="D966">
        <v>80</v>
      </c>
      <c r="E966">
        <v>0</v>
      </c>
      <c r="F966">
        <f>order_details[[#This Row],[UnitPrice]]*order_details[[#This Row],[Quantity]]*(1-order_details[[#This Row],[Discount]])</f>
        <v>1440</v>
      </c>
      <c r="G966" t="str">
        <f>_xlfn.XLOOKUP(order_details[[#This Row],[OrderID]],orders[OrderID],orders[CustomerID])</f>
        <v>SAVEA</v>
      </c>
      <c r="H966" t="str">
        <f>_xlfn.XLOOKUP(order_details[[#This Row],[CustomerID]],orders[CustomerID],orders[ShipCountry])</f>
        <v>USA</v>
      </c>
      <c r="I966" t="str">
        <f>_xlfn.XLOOKUP(order_details[[#This Row],[CustomerID]],orders[CustomerID],orders[ShipCity])</f>
        <v>Boise</v>
      </c>
      <c r="J966">
        <f>_xlfn.XLOOKUP(order_details[[#This Row],[ProductID]],products[ProductID],products[CategoryID])</f>
        <v>1</v>
      </c>
      <c r="K966" t="str">
        <f>_xlfn.XLOOKUP(order_details[[#This Row],[CategoryID]],categories[CategoryID],categories[CategoryName])</f>
        <v>Beverages</v>
      </c>
      <c r="L966" t="str">
        <f>_xlfn.XLOOKUP(order_details[[#This Row],[OrderID]],orders[OrderID],orders[month])</f>
        <v>Aug</v>
      </c>
      <c r="M966">
        <f>_xlfn.XLOOKUP(order_details[[#This Row],[OrderID]],orders[OrderID],orders[month number])</f>
        <v>8</v>
      </c>
      <c r="N966">
        <f>_xlfn.XLOOKUP(order_details[[#This Row],[OrderID]],orders[OrderID],orders[year])</f>
        <v>1995</v>
      </c>
      <c r="P966" s="13" t="str">
        <f>_xlfn.XLOOKUP(order_details[[#This Row],[CustomerID]],orders[CustomerID],orders[ShipCity])</f>
        <v>Boise</v>
      </c>
      <c r="Q966" s="13" t="str">
        <f>_xlfn.XLOOKUP(order_details[[#This Row],[CustomerID]],orders[CustomerID],orders[ShipCountry])</f>
        <v>USA</v>
      </c>
      <c r="R966" s="13">
        <f>order_details[[#This Row],[UnitPrice]]*order_details[[#This Row],[Quantity]]*(1-order_details[[#This Row],[Discount]])</f>
        <v>1440</v>
      </c>
    </row>
    <row r="967" spans="1:18" x14ac:dyDescent="0.3">
      <c r="A967">
        <v>10613</v>
      </c>
      <c r="B967">
        <v>13</v>
      </c>
      <c r="C967">
        <v>6</v>
      </c>
      <c r="D967">
        <v>8</v>
      </c>
      <c r="E967">
        <v>0.1</v>
      </c>
      <c r="F967">
        <f>order_details[[#This Row],[UnitPrice]]*order_details[[#This Row],[Quantity]]*(1-order_details[[#This Row],[Discount]])</f>
        <v>43.2</v>
      </c>
      <c r="G967" t="str">
        <f>_xlfn.XLOOKUP(order_details[[#This Row],[OrderID]],orders[OrderID],orders[CustomerID])</f>
        <v>HILAA</v>
      </c>
      <c r="H967" t="str">
        <f>_xlfn.XLOOKUP(order_details[[#This Row],[CustomerID]],orders[CustomerID],orders[ShipCountry])</f>
        <v>Venezuela</v>
      </c>
      <c r="I967" t="str">
        <f>_xlfn.XLOOKUP(order_details[[#This Row],[CustomerID]],orders[CustomerID],orders[ShipCity])</f>
        <v>San Cristóbal</v>
      </c>
      <c r="J967">
        <f>_xlfn.XLOOKUP(order_details[[#This Row],[ProductID]],products[ProductID],products[CategoryID])</f>
        <v>8</v>
      </c>
      <c r="K967" t="str">
        <f>_xlfn.XLOOKUP(order_details[[#This Row],[CategoryID]],categories[CategoryID],categories[CategoryName])</f>
        <v>Seafood</v>
      </c>
      <c r="L967" t="str">
        <f>_xlfn.XLOOKUP(order_details[[#This Row],[OrderID]],orders[OrderID],orders[month])</f>
        <v>Aug</v>
      </c>
      <c r="M967">
        <f>_xlfn.XLOOKUP(order_details[[#This Row],[OrderID]],orders[OrderID],orders[month number])</f>
        <v>8</v>
      </c>
      <c r="N967">
        <f>_xlfn.XLOOKUP(order_details[[#This Row],[OrderID]],orders[OrderID],orders[year])</f>
        <v>1995</v>
      </c>
      <c r="P967" s="14" t="str">
        <f>_xlfn.XLOOKUP(order_details[[#This Row],[CustomerID]],orders[CustomerID],orders[ShipCity])</f>
        <v>San Cristóbal</v>
      </c>
      <c r="Q967" s="14" t="str">
        <f>_xlfn.XLOOKUP(order_details[[#This Row],[CustomerID]],orders[CustomerID],orders[ShipCountry])</f>
        <v>Venezuela</v>
      </c>
      <c r="R967" s="14">
        <f>order_details[[#This Row],[UnitPrice]]*order_details[[#This Row],[Quantity]]*(1-order_details[[#This Row],[Discount]])</f>
        <v>43.2</v>
      </c>
    </row>
    <row r="968" spans="1:18" x14ac:dyDescent="0.3">
      <c r="A968">
        <v>10613</v>
      </c>
      <c r="B968">
        <v>75</v>
      </c>
      <c r="C968">
        <v>7.75</v>
      </c>
      <c r="D968">
        <v>40</v>
      </c>
      <c r="E968">
        <v>0</v>
      </c>
      <c r="F968">
        <f>order_details[[#This Row],[UnitPrice]]*order_details[[#This Row],[Quantity]]*(1-order_details[[#This Row],[Discount]])</f>
        <v>310</v>
      </c>
      <c r="G968" t="str">
        <f>_xlfn.XLOOKUP(order_details[[#This Row],[OrderID]],orders[OrderID],orders[CustomerID])</f>
        <v>HILAA</v>
      </c>
      <c r="H968" t="str">
        <f>_xlfn.XLOOKUP(order_details[[#This Row],[CustomerID]],orders[CustomerID],orders[ShipCountry])</f>
        <v>Venezuela</v>
      </c>
      <c r="I968" t="str">
        <f>_xlfn.XLOOKUP(order_details[[#This Row],[CustomerID]],orders[CustomerID],orders[ShipCity])</f>
        <v>San Cristóbal</v>
      </c>
      <c r="J968">
        <f>_xlfn.XLOOKUP(order_details[[#This Row],[ProductID]],products[ProductID],products[CategoryID])</f>
        <v>1</v>
      </c>
      <c r="K968" t="str">
        <f>_xlfn.XLOOKUP(order_details[[#This Row],[CategoryID]],categories[CategoryID],categories[CategoryName])</f>
        <v>Beverages</v>
      </c>
      <c r="L968" t="str">
        <f>_xlfn.XLOOKUP(order_details[[#This Row],[OrderID]],orders[OrderID],orders[month])</f>
        <v>Aug</v>
      </c>
      <c r="M968">
        <f>_xlfn.XLOOKUP(order_details[[#This Row],[OrderID]],orders[OrderID],orders[month number])</f>
        <v>8</v>
      </c>
      <c r="N968">
        <f>_xlfn.XLOOKUP(order_details[[#This Row],[OrderID]],orders[OrderID],orders[year])</f>
        <v>1995</v>
      </c>
      <c r="P968" s="13" t="str">
        <f>_xlfn.XLOOKUP(order_details[[#This Row],[CustomerID]],orders[CustomerID],orders[ShipCity])</f>
        <v>San Cristóbal</v>
      </c>
      <c r="Q968" s="13" t="str">
        <f>_xlfn.XLOOKUP(order_details[[#This Row],[CustomerID]],orders[CustomerID],orders[ShipCountry])</f>
        <v>Venezuela</v>
      </c>
      <c r="R968" s="13">
        <f>order_details[[#This Row],[UnitPrice]]*order_details[[#This Row],[Quantity]]*(1-order_details[[#This Row],[Discount]])</f>
        <v>310</v>
      </c>
    </row>
    <row r="969" spans="1:18" x14ac:dyDescent="0.3">
      <c r="A969">
        <v>10614</v>
      </c>
      <c r="B969">
        <v>11</v>
      </c>
      <c r="C969">
        <v>21</v>
      </c>
      <c r="D969">
        <v>14</v>
      </c>
      <c r="E969">
        <v>0</v>
      </c>
      <c r="F969">
        <f>order_details[[#This Row],[UnitPrice]]*order_details[[#This Row],[Quantity]]*(1-order_details[[#This Row],[Discount]])</f>
        <v>294</v>
      </c>
      <c r="G969" t="str">
        <f>_xlfn.XLOOKUP(order_details[[#This Row],[OrderID]],orders[OrderID],orders[CustomerID])</f>
        <v>BLAUS</v>
      </c>
      <c r="H969" t="str">
        <f>_xlfn.XLOOKUP(order_details[[#This Row],[CustomerID]],orders[CustomerID],orders[ShipCountry])</f>
        <v>Germany</v>
      </c>
      <c r="I969" t="str">
        <f>_xlfn.XLOOKUP(order_details[[#This Row],[CustomerID]],orders[CustomerID],orders[ShipCity])</f>
        <v>Mannheim</v>
      </c>
      <c r="J969">
        <f>_xlfn.XLOOKUP(order_details[[#This Row],[ProductID]],products[ProductID],products[CategoryID])</f>
        <v>4</v>
      </c>
      <c r="K969" t="str">
        <f>_xlfn.XLOOKUP(order_details[[#This Row],[CategoryID]],categories[CategoryID],categories[CategoryName])</f>
        <v>Dairy Products</v>
      </c>
      <c r="L969" t="str">
        <f>_xlfn.XLOOKUP(order_details[[#This Row],[OrderID]],orders[OrderID],orders[month])</f>
        <v>Aug</v>
      </c>
      <c r="M969">
        <f>_xlfn.XLOOKUP(order_details[[#This Row],[OrderID]],orders[OrderID],orders[month number])</f>
        <v>8</v>
      </c>
      <c r="N969">
        <f>_xlfn.XLOOKUP(order_details[[#This Row],[OrderID]],orders[OrderID],orders[year])</f>
        <v>1995</v>
      </c>
      <c r="P969" s="14" t="str">
        <f>_xlfn.XLOOKUP(order_details[[#This Row],[CustomerID]],orders[CustomerID],orders[ShipCity])</f>
        <v>Mannheim</v>
      </c>
      <c r="Q969" s="14" t="str">
        <f>_xlfn.XLOOKUP(order_details[[#This Row],[CustomerID]],orders[CustomerID],orders[ShipCountry])</f>
        <v>Germany</v>
      </c>
      <c r="R969" s="14">
        <f>order_details[[#This Row],[UnitPrice]]*order_details[[#This Row],[Quantity]]*(1-order_details[[#This Row],[Discount]])</f>
        <v>294</v>
      </c>
    </row>
    <row r="970" spans="1:18" x14ac:dyDescent="0.3">
      <c r="A970">
        <v>10614</v>
      </c>
      <c r="B970">
        <v>21</v>
      </c>
      <c r="C970">
        <v>10</v>
      </c>
      <c r="D970">
        <v>8</v>
      </c>
      <c r="E970">
        <v>0</v>
      </c>
      <c r="F970">
        <f>order_details[[#This Row],[UnitPrice]]*order_details[[#This Row],[Quantity]]*(1-order_details[[#This Row],[Discount]])</f>
        <v>80</v>
      </c>
      <c r="G970" t="str">
        <f>_xlfn.XLOOKUP(order_details[[#This Row],[OrderID]],orders[OrderID],orders[CustomerID])</f>
        <v>BLAUS</v>
      </c>
      <c r="H970" t="str">
        <f>_xlfn.XLOOKUP(order_details[[#This Row],[CustomerID]],orders[CustomerID],orders[ShipCountry])</f>
        <v>Germany</v>
      </c>
      <c r="I970" t="str">
        <f>_xlfn.XLOOKUP(order_details[[#This Row],[CustomerID]],orders[CustomerID],orders[ShipCity])</f>
        <v>Mannheim</v>
      </c>
      <c r="J970">
        <f>_xlfn.XLOOKUP(order_details[[#This Row],[ProductID]],products[ProductID],products[CategoryID])</f>
        <v>3</v>
      </c>
      <c r="K970" t="str">
        <f>_xlfn.XLOOKUP(order_details[[#This Row],[CategoryID]],categories[CategoryID],categories[CategoryName])</f>
        <v>Confections</v>
      </c>
      <c r="L970" t="str">
        <f>_xlfn.XLOOKUP(order_details[[#This Row],[OrderID]],orders[OrderID],orders[month])</f>
        <v>Aug</v>
      </c>
      <c r="M970">
        <f>_xlfn.XLOOKUP(order_details[[#This Row],[OrderID]],orders[OrderID],orders[month number])</f>
        <v>8</v>
      </c>
      <c r="N970">
        <f>_xlfn.XLOOKUP(order_details[[#This Row],[OrderID]],orders[OrderID],orders[year])</f>
        <v>1995</v>
      </c>
      <c r="P970" s="13" t="str">
        <f>_xlfn.XLOOKUP(order_details[[#This Row],[CustomerID]],orders[CustomerID],orders[ShipCity])</f>
        <v>Mannheim</v>
      </c>
      <c r="Q970" s="13" t="str">
        <f>_xlfn.XLOOKUP(order_details[[#This Row],[CustomerID]],orders[CustomerID],orders[ShipCountry])</f>
        <v>Germany</v>
      </c>
      <c r="R970" s="13">
        <f>order_details[[#This Row],[UnitPrice]]*order_details[[#This Row],[Quantity]]*(1-order_details[[#This Row],[Discount]])</f>
        <v>80</v>
      </c>
    </row>
    <row r="971" spans="1:18" x14ac:dyDescent="0.3">
      <c r="A971">
        <v>10614</v>
      </c>
      <c r="B971">
        <v>39</v>
      </c>
      <c r="C971">
        <v>18</v>
      </c>
      <c r="D971">
        <v>5</v>
      </c>
      <c r="E971">
        <v>0</v>
      </c>
      <c r="F971">
        <f>order_details[[#This Row],[UnitPrice]]*order_details[[#This Row],[Quantity]]*(1-order_details[[#This Row],[Discount]])</f>
        <v>90</v>
      </c>
      <c r="G971" t="str">
        <f>_xlfn.XLOOKUP(order_details[[#This Row],[OrderID]],orders[OrderID],orders[CustomerID])</f>
        <v>BLAUS</v>
      </c>
      <c r="H971" t="str">
        <f>_xlfn.XLOOKUP(order_details[[#This Row],[CustomerID]],orders[CustomerID],orders[ShipCountry])</f>
        <v>Germany</v>
      </c>
      <c r="I971" t="str">
        <f>_xlfn.XLOOKUP(order_details[[#This Row],[CustomerID]],orders[CustomerID],orders[ShipCity])</f>
        <v>Mannheim</v>
      </c>
      <c r="J971">
        <f>_xlfn.XLOOKUP(order_details[[#This Row],[ProductID]],products[ProductID],products[CategoryID])</f>
        <v>1</v>
      </c>
      <c r="K971" t="str">
        <f>_xlfn.XLOOKUP(order_details[[#This Row],[CategoryID]],categories[CategoryID],categories[CategoryName])</f>
        <v>Beverages</v>
      </c>
      <c r="L971" t="str">
        <f>_xlfn.XLOOKUP(order_details[[#This Row],[OrderID]],orders[OrderID],orders[month])</f>
        <v>Aug</v>
      </c>
      <c r="M971">
        <f>_xlfn.XLOOKUP(order_details[[#This Row],[OrderID]],orders[OrderID],orders[month number])</f>
        <v>8</v>
      </c>
      <c r="N971">
        <f>_xlfn.XLOOKUP(order_details[[#This Row],[OrderID]],orders[OrderID],orders[year])</f>
        <v>1995</v>
      </c>
      <c r="P971" s="14" t="str">
        <f>_xlfn.XLOOKUP(order_details[[#This Row],[CustomerID]],orders[CustomerID],orders[ShipCity])</f>
        <v>Mannheim</v>
      </c>
      <c r="Q971" s="14" t="str">
        <f>_xlfn.XLOOKUP(order_details[[#This Row],[CustomerID]],orders[CustomerID],orders[ShipCountry])</f>
        <v>Germany</v>
      </c>
      <c r="R971" s="14">
        <f>order_details[[#This Row],[UnitPrice]]*order_details[[#This Row],[Quantity]]*(1-order_details[[#This Row],[Discount]])</f>
        <v>90</v>
      </c>
    </row>
    <row r="972" spans="1:18" x14ac:dyDescent="0.3">
      <c r="A972">
        <v>10615</v>
      </c>
      <c r="B972">
        <v>55</v>
      </c>
      <c r="C972">
        <v>24</v>
      </c>
      <c r="D972">
        <v>5</v>
      </c>
      <c r="E972">
        <v>0</v>
      </c>
      <c r="F972">
        <f>order_details[[#This Row],[UnitPrice]]*order_details[[#This Row],[Quantity]]*(1-order_details[[#This Row],[Discount]])</f>
        <v>120</v>
      </c>
      <c r="G972" t="str">
        <f>_xlfn.XLOOKUP(order_details[[#This Row],[OrderID]],orders[OrderID],orders[CustomerID])</f>
        <v>WILMK</v>
      </c>
      <c r="H972" t="str">
        <f>_xlfn.XLOOKUP(order_details[[#This Row],[CustomerID]],orders[CustomerID],orders[ShipCountry])</f>
        <v>Finland</v>
      </c>
      <c r="I972" t="str">
        <f>_xlfn.XLOOKUP(order_details[[#This Row],[CustomerID]],orders[CustomerID],orders[ShipCity])</f>
        <v>Helsinki</v>
      </c>
      <c r="J972">
        <f>_xlfn.XLOOKUP(order_details[[#This Row],[ProductID]],products[ProductID],products[CategoryID])</f>
        <v>6</v>
      </c>
      <c r="K972" t="str">
        <f>_xlfn.XLOOKUP(order_details[[#This Row],[CategoryID]],categories[CategoryID],categories[CategoryName])</f>
        <v>Meat/Poultry</v>
      </c>
      <c r="L972" t="str">
        <f>_xlfn.XLOOKUP(order_details[[#This Row],[OrderID]],orders[OrderID],orders[month])</f>
        <v>Aug</v>
      </c>
      <c r="M972">
        <f>_xlfn.XLOOKUP(order_details[[#This Row],[OrderID]],orders[OrderID],orders[month number])</f>
        <v>8</v>
      </c>
      <c r="N972">
        <f>_xlfn.XLOOKUP(order_details[[#This Row],[OrderID]],orders[OrderID],orders[year])</f>
        <v>1995</v>
      </c>
      <c r="P972" s="13" t="str">
        <f>_xlfn.XLOOKUP(order_details[[#This Row],[CustomerID]],orders[CustomerID],orders[ShipCity])</f>
        <v>Helsinki</v>
      </c>
      <c r="Q972" s="13" t="str">
        <f>_xlfn.XLOOKUP(order_details[[#This Row],[CustomerID]],orders[CustomerID],orders[ShipCountry])</f>
        <v>Finland</v>
      </c>
      <c r="R972" s="13">
        <f>order_details[[#This Row],[UnitPrice]]*order_details[[#This Row],[Quantity]]*(1-order_details[[#This Row],[Discount]])</f>
        <v>120</v>
      </c>
    </row>
    <row r="973" spans="1:18" x14ac:dyDescent="0.3">
      <c r="A973">
        <v>10616</v>
      </c>
      <c r="B973">
        <v>38</v>
      </c>
      <c r="C973">
        <v>263.5</v>
      </c>
      <c r="D973">
        <v>15</v>
      </c>
      <c r="E973">
        <v>0.05</v>
      </c>
      <c r="F973">
        <f>order_details[[#This Row],[UnitPrice]]*order_details[[#This Row],[Quantity]]*(1-order_details[[#This Row],[Discount]])</f>
        <v>3754.875</v>
      </c>
      <c r="G973" t="str">
        <f>_xlfn.XLOOKUP(order_details[[#This Row],[OrderID]],orders[OrderID],orders[CustomerID])</f>
        <v>GREAL</v>
      </c>
      <c r="H973" t="str">
        <f>_xlfn.XLOOKUP(order_details[[#This Row],[CustomerID]],orders[CustomerID],orders[ShipCountry])</f>
        <v>USA</v>
      </c>
      <c r="I973" t="str">
        <f>_xlfn.XLOOKUP(order_details[[#This Row],[CustomerID]],orders[CustomerID],orders[ShipCity])</f>
        <v>Eugene</v>
      </c>
      <c r="J973">
        <f>_xlfn.XLOOKUP(order_details[[#This Row],[ProductID]],products[ProductID],products[CategoryID])</f>
        <v>1</v>
      </c>
      <c r="K973" t="str">
        <f>_xlfn.XLOOKUP(order_details[[#This Row],[CategoryID]],categories[CategoryID],categories[CategoryName])</f>
        <v>Beverages</v>
      </c>
      <c r="L973" t="str">
        <f>_xlfn.XLOOKUP(order_details[[#This Row],[OrderID]],orders[OrderID],orders[month])</f>
        <v>Aug</v>
      </c>
      <c r="M973">
        <f>_xlfn.XLOOKUP(order_details[[#This Row],[OrderID]],orders[OrderID],orders[month number])</f>
        <v>8</v>
      </c>
      <c r="N973">
        <f>_xlfn.XLOOKUP(order_details[[#This Row],[OrderID]],orders[OrderID],orders[year])</f>
        <v>1995</v>
      </c>
      <c r="P973" s="14" t="str">
        <f>_xlfn.XLOOKUP(order_details[[#This Row],[CustomerID]],orders[CustomerID],orders[ShipCity])</f>
        <v>Eugene</v>
      </c>
      <c r="Q973" s="14" t="str">
        <f>_xlfn.XLOOKUP(order_details[[#This Row],[CustomerID]],orders[CustomerID],orders[ShipCountry])</f>
        <v>USA</v>
      </c>
      <c r="R973" s="14">
        <f>order_details[[#This Row],[UnitPrice]]*order_details[[#This Row],[Quantity]]*(1-order_details[[#This Row],[Discount]])</f>
        <v>3754.875</v>
      </c>
    </row>
    <row r="974" spans="1:18" x14ac:dyDescent="0.3">
      <c r="A974">
        <v>10616</v>
      </c>
      <c r="B974">
        <v>56</v>
      </c>
      <c r="C974">
        <v>38</v>
      </c>
      <c r="D974">
        <v>14</v>
      </c>
      <c r="E974">
        <v>0</v>
      </c>
      <c r="F974">
        <f>order_details[[#This Row],[UnitPrice]]*order_details[[#This Row],[Quantity]]*(1-order_details[[#This Row],[Discount]])</f>
        <v>532</v>
      </c>
      <c r="G974" t="str">
        <f>_xlfn.XLOOKUP(order_details[[#This Row],[OrderID]],orders[OrderID],orders[CustomerID])</f>
        <v>GREAL</v>
      </c>
      <c r="H974" t="str">
        <f>_xlfn.XLOOKUP(order_details[[#This Row],[CustomerID]],orders[CustomerID],orders[ShipCountry])</f>
        <v>USA</v>
      </c>
      <c r="I974" t="str">
        <f>_xlfn.XLOOKUP(order_details[[#This Row],[CustomerID]],orders[CustomerID],orders[ShipCity])</f>
        <v>Eugene</v>
      </c>
      <c r="J974">
        <f>_xlfn.XLOOKUP(order_details[[#This Row],[ProductID]],products[ProductID],products[CategoryID])</f>
        <v>5</v>
      </c>
      <c r="K974" t="str">
        <f>_xlfn.XLOOKUP(order_details[[#This Row],[CategoryID]],categories[CategoryID],categories[CategoryName])</f>
        <v>Grains/Cereals</v>
      </c>
      <c r="L974" t="str">
        <f>_xlfn.XLOOKUP(order_details[[#This Row],[OrderID]],orders[OrderID],orders[month])</f>
        <v>Aug</v>
      </c>
      <c r="M974">
        <f>_xlfn.XLOOKUP(order_details[[#This Row],[OrderID]],orders[OrderID],orders[month number])</f>
        <v>8</v>
      </c>
      <c r="N974">
        <f>_xlfn.XLOOKUP(order_details[[#This Row],[OrderID]],orders[OrderID],orders[year])</f>
        <v>1995</v>
      </c>
      <c r="P974" s="13" t="str">
        <f>_xlfn.XLOOKUP(order_details[[#This Row],[CustomerID]],orders[CustomerID],orders[ShipCity])</f>
        <v>Eugene</v>
      </c>
      <c r="Q974" s="13" t="str">
        <f>_xlfn.XLOOKUP(order_details[[#This Row],[CustomerID]],orders[CustomerID],orders[ShipCountry])</f>
        <v>USA</v>
      </c>
      <c r="R974" s="13">
        <f>order_details[[#This Row],[UnitPrice]]*order_details[[#This Row],[Quantity]]*(1-order_details[[#This Row],[Discount]])</f>
        <v>532</v>
      </c>
    </row>
    <row r="975" spans="1:18" x14ac:dyDescent="0.3">
      <c r="A975">
        <v>10616</v>
      </c>
      <c r="B975">
        <v>70</v>
      </c>
      <c r="C975">
        <v>15</v>
      </c>
      <c r="D975">
        <v>15</v>
      </c>
      <c r="E975">
        <v>0.05</v>
      </c>
      <c r="F975">
        <f>order_details[[#This Row],[UnitPrice]]*order_details[[#This Row],[Quantity]]*(1-order_details[[#This Row],[Discount]])</f>
        <v>213.75</v>
      </c>
      <c r="G975" t="str">
        <f>_xlfn.XLOOKUP(order_details[[#This Row],[OrderID]],orders[OrderID],orders[CustomerID])</f>
        <v>GREAL</v>
      </c>
      <c r="H975" t="str">
        <f>_xlfn.XLOOKUP(order_details[[#This Row],[CustomerID]],orders[CustomerID],orders[ShipCountry])</f>
        <v>USA</v>
      </c>
      <c r="I975" t="str">
        <f>_xlfn.XLOOKUP(order_details[[#This Row],[CustomerID]],orders[CustomerID],orders[ShipCity])</f>
        <v>Eugene</v>
      </c>
      <c r="J975">
        <f>_xlfn.XLOOKUP(order_details[[#This Row],[ProductID]],products[ProductID],products[CategoryID])</f>
        <v>1</v>
      </c>
      <c r="K975" t="str">
        <f>_xlfn.XLOOKUP(order_details[[#This Row],[CategoryID]],categories[CategoryID],categories[CategoryName])</f>
        <v>Beverages</v>
      </c>
      <c r="L975" t="str">
        <f>_xlfn.XLOOKUP(order_details[[#This Row],[OrderID]],orders[OrderID],orders[month])</f>
        <v>Aug</v>
      </c>
      <c r="M975">
        <f>_xlfn.XLOOKUP(order_details[[#This Row],[OrderID]],orders[OrderID],orders[month number])</f>
        <v>8</v>
      </c>
      <c r="N975">
        <f>_xlfn.XLOOKUP(order_details[[#This Row],[OrderID]],orders[OrderID],orders[year])</f>
        <v>1995</v>
      </c>
      <c r="P975" s="14" t="str">
        <f>_xlfn.XLOOKUP(order_details[[#This Row],[CustomerID]],orders[CustomerID],orders[ShipCity])</f>
        <v>Eugene</v>
      </c>
      <c r="Q975" s="14" t="str">
        <f>_xlfn.XLOOKUP(order_details[[#This Row],[CustomerID]],orders[CustomerID],orders[ShipCountry])</f>
        <v>USA</v>
      </c>
      <c r="R975" s="14">
        <f>order_details[[#This Row],[UnitPrice]]*order_details[[#This Row],[Quantity]]*(1-order_details[[#This Row],[Discount]])</f>
        <v>213.75</v>
      </c>
    </row>
    <row r="976" spans="1:18" x14ac:dyDescent="0.3">
      <c r="A976">
        <v>10616</v>
      </c>
      <c r="B976">
        <v>71</v>
      </c>
      <c r="C976">
        <v>21.5</v>
      </c>
      <c r="D976">
        <v>15</v>
      </c>
      <c r="E976">
        <v>0.05</v>
      </c>
      <c r="F976">
        <f>order_details[[#This Row],[UnitPrice]]*order_details[[#This Row],[Quantity]]*(1-order_details[[#This Row],[Discount]])</f>
        <v>306.375</v>
      </c>
      <c r="G976" t="str">
        <f>_xlfn.XLOOKUP(order_details[[#This Row],[OrderID]],orders[OrderID],orders[CustomerID])</f>
        <v>GREAL</v>
      </c>
      <c r="H976" t="str">
        <f>_xlfn.XLOOKUP(order_details[[#This Row],[CustomerID]],orders[CustomerID],orders[ShipCountry])</f>
        <v>USA</v>
      </c>
      <c r="I976" t="str">
        <f>_xlfn.XLOOKUP(order_details[[#This Row],[CustomerID]],orders[CustomerID],orders[ShipCity])</f>
        <v>Eugene</v>
      </c>
      <c r="J976">
        <f>_xlfn.XLOOKUP(order_details[[#This Row],[ProductID]],products[ProductID],products[CategoryID])</f>
        <v>4</v>
      </c>
      <c r="K976" t="str">
        <f>_xlfn.XLOOKUP(order_details[[#This Row],[CategoryID]],categories[CategoryID],categories[CategoryName])</f>
        <v>Dairy Products</v>
      </c>
      <c r="L976" t="str">
        <f>_xlfn.XLOOKUP(order_details[[#This Row],[OrderID]],orders[OrderID],orders[month])</f>
        <v>Aug</v>
      </c>
      <c r="M976">
        <f>_xlfn.XLOOKUP(order_details[[#This Row],[OrderID]],orders[OrderID],orders[month number])</f>
        <v>8</v>
      </c>
      <c r="N976">
        <f>_xlfn.XLOOKUP(order_details[[#This Row],[OrderID]],orders[OrderID],orders[year])</f>
        <v>1995</v>
      </c>
      <c r="P976" s="13" t="str">
        <f>_xlfn.XLOOKUP(order_details[[#This Row],[CustomerID]],orders[CustomerID],orders[ShipCity])</f>
        <v>Eugene</v>
      </c>
      <c r="Q976" s="13" t="str">
        <f>_xlfn.XLOOKUP(order_details[[#This Row],[CustomerID]],orders[CustomerID],orders[ShipCountry])</f>
        <v>USA</v>
      </c>
      <c r="R976" s="13">
        <f>order_details[[#This Row],[UnitPrice]]*order_details[[#This Row],[Quantity]]*(1-order_details[[#This Row],[Discount]])</f>
        <v>306.375</v>
      </c>
    </row>
    <row r="977" spans="1:18" x14ac:dyDescent="0.3">
      <c r="A977">
        <v>10617</v>
      </c>
      <c r="B977">
        <v>59</v>
      </c>
      <c r="C977">
        <v>55</v>
      </c>
      <c r="D977">
        <v>30</v>
      </c>
      <c r="E977">
        <v>0.15</v>
      </c>
      <c r="F977">
        <f>order_details[[#This Row],[UnitPrice]]*order_details[[#This Row],[Quantity]]*(1-order_details[[#This Row],[Discount]])</f>
        <v>1402.5</v>
      </c>
      <c r="G977" t="str">
        <f>_xlfn.XLOOKUP(order_details[[#This Row],[OrderID]],orders[OrderID],orders[CustomerID])</f>
        <v>GREAL</v>
      </c>
      <c r="H977" t="str">
        <f>_xlfn.XLOOKUP(order_details[[#This Row],[CustomerID]],orders[CustomerID],orders[ShipCountry])</f>
        <v>USA</v>
      </c>
      <c r="I977" t="str">
        <f>_xlfn.XLOOKUP(order_details[[#This Row],[CustomerID]],orders[CustomerID],orders[ShipCity])</f>
        <v>Eugene</v>
      </c>
      <c r="J977">
        <f>_xlfn.XLOOKUP(order_details[[#This Row],[ProductID]],products[ProductID],products[CategoryID])</f>
        <v>4</v>
      </c>
      <c r="K977" t="str">
        <f>_xlfn.XLOOKUP(order_details[[#This Row],[CategoryID]],categories[CategoryID],categories[CategoryName])</f>
        <v>Dairy Products</v>
      </c>
      <c r="L977" t="str">
        <f>_xlfn.XLOOKUP(order_details[[#This Row],[OrderID]],orders[OrderID],orders[month])</f>
        <v>Aug</v>
      </c>
      <c r="M977">
        <f>_xlfn.XLOOKUP(order_details[[#This Row],[OrderID]],orders[OrderID],orders[month number])</f>
        <v>8</v>
      </c>
      <c r="N977">
        <f>_xlfn.XLOOKUP(order_details[[#This Row],[OrderID]],orders[OrderID],orders[year])</f>
        <v>1995</v>
      </c>
      <c r="P977" s="14" t="str">
        <f>_xlfn.XLOOKUP(order_details[[#This Row],[CustomerID]],orders[CustomerID],orders[ShipCity])</f>
        <v>Eugene</v>
      </c>
      <c r="Q977" s="14" t="str">
        <f>_xlfn.XLOOKUP(order_details[[#This Row],[CustomerID]],orders[CustomerID],orders[ShipCountry])</f>
        <v>USA</v>
      </c>
      <c r="R977" s="14">
        <f>order_details[[#This Row],[UnitPrice]]*order_details[[#This Row],[Quantity]]*(1-order_details[[#This Row],[Discount]])</f>
        <v>1402.5</v>
      </c>
    </row>
    <row r="978" spans="1:18" x14ac:dyDescent="0.3">
      <c r="A978">
        <v>10618</v>
      </c>
      <c r="B978">
        <v>6</v>
      </c>
      <c r="C978">
        <v>25</v>
      </c>
      <c r="D978">
        <v>70</v>
      </c>
      <c r="E978">
        <v>0</v>
      </c>
      <c r="F978">
        <f>order_details[[#This Row],[UnitPrice]]*order_details[[#This Row],[Quantity]]*(1-order_details[[#This Row],[Discount]])</f>
        <v>1750</v>
      </c>
      <c r="G978" t="str">
        <f>_xlfn.XLOOKUP(order_details[[#This Row],[OrderID]],orders[OrderID],orders[CustomerID])</f>
        <v>MEREP</v>
      </c>
      <c r="H978" t="str">
        <f>_xlfn.XLOOKUP(order_details[[#This Row],[CustomerID]],orders[CustomerID],orders[ShipCountry])</f>
        <v>Canada</v>
      </c>
      <c r="I978" t="str">
        <f>_xlfn.XLOOKUP(order_details[[#This Row],[CustomerID]],orders[CustomerID],orders[ShipCity])</f>
        <v>Montréal</v>
      </c>
      <c r="J978">
        <f>_xlfn.XLOOKUP(order_details[[#This Row],[ProductID]],products[ProductID],products[CategoryID])</f>
        <v>2</v>
      </c>
      <c r="K978" t="str">
        <f>_xlfn.XLOOKUP(order_details[[#This Row],[CategoryID]],categories[CategoryID],categories[CategoryName])</f>
        <v>Condiments</v>
      </c>
      <c r="L978" t="str">
        <f>_xlfn.XLOOKUP(order_details[[#This Row],[OrderID]],orders[OrderID],orders[month])</f>
        <v>Sep</v>
      </c>
      <c r="M978">
        <f>_xlfn.XLOOKUP(order_details[[#This Row],[OrderID]],orders[OrderID],orders[month number])</f>
        <v>9</v>
      </c>
      <c r="N978">
        <f>_xlfn.XLOOKUP(order_details[[#This Row],[OrderID]],orders[OrderID],orders[year])</f>
        <v>1995</v>
      </c>
      <c r="P978" s="13" t="str">
        <f>_xlfn.XLOOKUP(order_details[[#This Row],[CustomerID]],orders[CustomerID],orders[ShipCity])</f>
        <v>Montréal</v>
      </c>
      <c r="Q978" s="13" t="str">
        <f>_xlfn.XLOOKUP(order_details[[#This Row],[CustomerID]],orders[CustomerID],orders[ShipCountry])</f>
        <v>Canada</v>
      </c>
      <c r="R978" s="13">
        <f>order_details[[#This Row],[UnitPrice]]*order_details[[#This Row],[Quantity]]*(1-order_details[[#This Row],[Discount]])</f>
        <v>1750</v>
      </c>
    </row>
    <row r="979" spans="1:18" x14ac:dyDescent="0.3">
      <c r="A979">
        <v>10618</v>
      </c>
      <c r="B979">
        <v>56</v>
      </c>
      <c r="C979">
        <v>38</v>
      </c>
      <c r="D979">
        <v>20</v>
      </c>
      <c r="E979">
        <v>0</v>
      </c>
      <c r="F979">
        <f>order_details[[#This Row],[UnitPrice]]*order_details[[#This Row],[Quantity]]*(1-order_details[[#This Row],[Discount]])</f>
        <v>760</v>
      </c>
      <c r="G979" t="str">
        <f>_xlfn.XLOOKUP(order_details[[#This Row],[OrderID]],orders[OrderID],orders[CustomerID])</f>
        <v>MEREP</v>
      </c>
      <c r="H979" t="str">
        <f>_xlfn.XLOOKUP(order_details[[#This Row],[CustomerID]],orders[CustomerID],orders[ShipCountry])</f>
        <v>Canada</v>
      </c>
      <c r="I979" t="str">
        <f>_xlfn.XLOOKUP(order_details[[#This Row],[CustomerID]],orders[CustomerID],orders[ShipCity])</f>
        <v>Montréal</v>
      </c>
      <c r="J979">
        <f>_xlfn.XLOOKUP(order_details[[#This Row],[ProductID]],products[ProductID],products[CategoryID])</f>
        <v>5</v>
      </c>
      <c r="K979" t="str">
        <f>_xlfn.XLOOKUP(order_details[[#This Row],[CategoryID]],categories[CategoryID],categories[CategoryName])</f>
        <v>Grains/Cereals</v>
      </c>
      <c r="L979" t="str">
        <f>_xlfn.XLOOKUP(order_details[[#This Row],[OrderID]],orders[OrderID],orders[month])</f>
        <v>Sep</v>
      </c>
      <c r="M979">
        <f>_xlfn.XLOOKUP(order_details[[#This Row],[OrderID]],orders[OrderID],orders[month number])</f>
        <v>9</v>
      </c>
      <c r="N979">
        <f>_xlfn.XLOOKUP(order_details[[#This Row],[OrderID]],orders[OrderID],orders[year])</f>
        <v>1995</v>
      </c>
      <c r="P979" s="14" t="str">
        <f>_xlfn.XLOOKUP(order_details[[#This Row],[CustomerID]],orders[CustomerID],orders[ShipCity])</f>
        <v>Montréal</v>
      </c>
      <c r="Q979" s="14" t="str">
        <f>_xlfn.XLOOKUP(order_details[[#This Row],[CustomerID]],orders[CustomerID],orders[ShipCountry])</f>
        <v>Canada</v>
      </c>
      <c r="R979" s="14">
        <f>order_details[[#This Row],[UnitPrice]]*order_details[[#This Row],[Quantity]]*(1-order_details[[#This Row],[Discount]])</f>
        <v>760</v>
      </c>
    </row>
    <row r="980" spans="1:18" x14ac:dyDescent="0.3">
      <c r="A980">
        <v>10618</v>
      </c>
      <c r="B980">
        <v>68</v>
      </c>
      <c r="C980">
        <v>12.5</v>
      </c>
      <c r="D980">
        <v>15</v>
      </c>
      <c r="E980">
        <v>0</v>
      </c>
      <c r="F980">
        <f>order_details[[#This Row],[UnitPrice]]*order_details[[#This Row],[Quantity]]*(1-order_details[[#This Row],[Discount]])</f>
        <v>187.5</v>
      </c>
      <c r="G980" t="str">
        <f>_xlfn.XLOOKUP(order_details[[#This Row],[OrderID]],orders[OrderID],orders[CustomerID])</f>
        <v>MEREP</v>
      </c>
      <c r="H980" t="str">
        <f>_xlfn.XLOOKUP(order_details[[#This Row],[CustomerID]],orders[CustomerID],orders[ShipCountry])</f>
        <v>Canada</v>
      </c>
      <c r="I980" t="str">
        <f>_xlfn.XLOOKUP(order_details[[#This Row],[CustomerID]],orders[CustomerID],orders[ShipCity])</f>
        <v>Montréal</v>
      </c>
      <c r="J980">
        <f>_xlfn.XLOOKUP(order_details[[#This Row],[ProductID]],products[ProductID],products[CategoryID])</f>
        <v>3</v>
      </c>
      <c r="K980" t="str">
        <f>_xlfn.XLOOKUP(order_details[[#This Row],[CategoryID]],categories[CategoryID],categories[CategoryName])</f>
        <v>Confections</v>
      </c>
      <c r="L980" t="str">
        <f>_xlfn.XLOOKUP(order_details[[#This Row],[OrderID]],orders[OrderID],orders[month])</f>
        <v>Sep</v>
      </c>
      <c r="M980">
        <f>_xlfn.XLOOKUP(order_details[[#This Row],[OrderID]],orders[OrderID],orders[month number])</f>
        <v>9</v>
      </c>
      <c r="N980">
        <f>_xlfn.XLOOKUP(order_details[[#This Row],[OrderID]],orders[OrderID],orders[year])</f>
        <v>1995</v>
      </c>
      <c r="P980" s="13" t="str">
        <f>_xlfn.XLOOKUP(order_details[[#This Row],[CustomerID]],orders[CustomerID],orders[ShipCity])</f>
        <v>Montréal</v>
      </c>
      <c r="Q980" s="13" t="str">
        <f>_xlfn.XLOOKUP(order_details[[#This Row],[CustomerID]],orders[CustomerID],orders[ShipCountry])</f>
        <v>Canada</v>
      </c>
      <c r="R980" s="13">
        <f>order_details[[#This Row],[UnitPrice]]*order_details[[#This Row],[Quantity]]*(1-order_details[[#This Row],[Discount]])</f>
        <v>187.5</v>
      </c>
    </row>
    <row r="981" spans="1:18" x14ac:dyDescent="0.3">
      <c r="A981">
        <v>10619</v>
      </c>
      <c r="B981">
        <v>21</v>
      </c>
      <c r="C981">
        <v>10</v>
      </c>
      <c r="D981">
        <v>42</v>
      </c>
      <c r="E981">
        <v>0</v>
      </c>
      <c r="F981">
        <f>order_details[[#This Row],[UnitPrice]]*order_details[[#This Row],[Quantity]]*(1-order_details[[#This Row],[Discount]])</f>
        <v>420</v>
      </c>
      <c r="G981" t="str">
        <f>_xlfn.XLOOKUP(order_details[[#This Row],[OrderID]],orders[OrderID],orders[CustomerID])</f>
        <v>MEREP</v>
      </c>
      <c r="H981" t="str">
        <f>_xlfn.XLOOKUP(order_details[[#This Row],[CustomerID]],orders[CustomerID],orders[ShipCountry])</f>
        <v>Canada</v>
      </c>
      <c r="I981" t="str">
        <f>_xlfn.XLOOKUP(order_details[[#This Row],[CustomerID]],orders[CustomerID],orders[ShipCity])</f>
        <v>Montréal</v>
      </c>
      <c r="J981">
        <f>_xlfn.XLOOKUP(order_details[[#This Row],[ProductID]],products[ProductID],products[CategoryID])</f>
        <v>3</v>
      </c>
      <c r="K981" t="str">
        <f>_xlfn.XLOOKUP(order_details[[#This Row],[CategoryID]],categories[CategoryID],categories[CategoryName])</f>
        <v>Confections</v>
      </c>
      <c r="L981" t="str">
        <f>_xlfn.XLOOKUP(order_details[[#This Row],[OrderID]],orders[OrderID],orders[month])</f>
        <v>Sep</v>
      </c>
      <c r="M981">
        <f>_xlfn.XLOOKUP(order_details[[#This Row],[OrderID]],orders[OrderID],orders[month number])</f>
        <v>9</v>
      </c>
      <c r="N981">
        <f>_xlfn.XLOOKUP(order_details[[#This Row],[OrderID]],orders[OrderID],orders[year])</f>
        <v>1995</v>
      </c>
      <c r="P981" s="14" t="str">
        <f>_xlfn.XLOOKUP(order_details[[#This Row],[CustomerID]],orders[CustomerID],orders[ShipCity])</f>
        <v>Montréal</v>
      </c>
      <c r="Q981" s="14" t="str">
        <f>_xlfn.XLOOKUP(order_details[[#This Row],[CustomerID]],orders[CustomerID],orders[ShipCountry])</f>
        <v>Canada</v>
      </c>
      <c r="R981" s="14">
        <f>order_details[[#This Row],[UnitPrice]]*order_details[[#This Row],[Quantity]]*(1-order_details[[#This Row],[Discount]])</f>
        <v>420</v>
      </c>
    </row>
    <row r="982" spans="1:18" x14ac:dyDescent="0.3">
      <c r="A982">
        <v>10619</v>
      </c>
      <c r="B982">
        <v>22</v>
      </c>
      <c r="C982">
        <v>21</v>
      </c>
      <c r="D982">
        <v>40</v>
      </c>
      <c r="E982">
        <v>0</v>
      </c>
      <c r="F982">
        <f>order_details[[#This Row],[UnitPrice]]*order_details[[#This Row],[Quantity]]*(1-order_details[[#This Row],[Discount]])</f>
        <v>840</v>
      </c>
      <c r="G982" t="str">
        <f>_xlfn.XLOOKUP(order_details[[#This Row],[OrderID]],orders[OrderID],orders[CustomerID])</f>
        <v>MEREP</v>
      </c>
      <c r="H982" t="str">
        <f>_xlfn.XLOOKUP(order_details[[#This Row],[CustomerID]],orders[CustomerID],orders[ShipCountry])</f>
        <v>Canada</v>
      </c>
      <c r="I982" t="str">
        <f>_xlfn.XLOOKUP(order_details[[#This Row],[CustomerID]],orders[CustomerID],orders[ShipCity])</f>
        <v>Montréal</v>
      </c>
      <c r="J982">
        <f>_xlfn.XLOOKUP(order_details[[#This Row],[ProductID]],products[ProductID],products[CategoryID])</f>
        <v>5</v>
      </c>
      <c r="K982" t="str">
        <f>_xlfn.XLOOKUP(order_details[[#This Row],[CategoryID]],categories[CategoryID],categories[CategoryName])</f>
        <v>Grains/Cereals</v>
      </c>
      <c r="L982" t="str">
        <f>_xlfn.XLOOKUP(order_details[[#This Row],[OrderID]],orders[OrderID],orders[month])</f>
        <v>Sep</v>
      </c>
      <c r="M982">
        <f>_xlfn.XLOOKUP(order_details[[#This Row],[OrderID]],orders[OrderID],orders[month number])</f>
        <v>9</v>
      </c>
      <c r="N982">
        <f>_xlfn.XLOOKUP(order_details[[#This Row],[OrderID]],orders[OrderID],orders[year])</f>
        <v>1995</v>
      </c>
      <c r="P982" s="13" t="str">
        <f>_xlfn.XLOOKUP(order_details[[#This Row],[CustomerID]],orders[CustomerID],orders[ShipCity])</f>
        <v>Montréal</v>
      </c>
      <c r="Q982" s="13" t="str">
        <f>_xlfn.XLOOKUP(order_details[[#This Row],[CustomerID]],orders[CustomerID],orders[ShipCountry])</f>
        <v>Canada</v>
      </c>
      <c r="R982" s="13">
        <f>order_details[[#This Row],[UnitPrice]]*order_details[[#This Row],[Quantity]]*(1-order_details[[#This Row],[Discount]])</f>
        <v>840</v>
      </c>
    </row>
    <row r="983" spans="1:18" x14ac:dyDescent="0.3">
      <c r="A983">
        <v>10620</v>
      </c>
      <c r="B983">
        <v>24</v>
      </c>
      <c r="C983">
        <v>4.5</v>
      </c>
      <c r="D983">
        <v>5</v>
      </c>
      <c r="E983">
        <v>0</v>
      </c>
      <c r="F983">
        <f>order_details[[#This Row],[UnitPrice]]*order_details[[#This Row],[Quantity]]*(1-order_details[[#This Row],[Discount]])</f>
        <v>22.5</v>
      </c>
      <c r="G983" t="str">
        <f>_xlfn.XLOOKUP(order_details[[#This Row],[OrderID]],orders[OrderID],orders[CustomerID])</f>
        <v>LAUGB</v>
      </c>
      <c r="H983" t="str">
        <f>_xlfn.XLOOKUP(order_details[[#This Row],[CustomerID]],orders[CustomerID],orders[ShipCountry])</f>
        <v>Canada</v>
      </c>
      <c r="I983" t="str">
        <f>_xlfn.XLOOKUP(order_details[[#This Row],[CustomerID]],orders[CustomerID],orders[ShipCity])</f>
        <v>Vancouver</v>
      </c>
      <c r="J983">
        <f>_xlfn.XLOOKUP(order_details[[#This Row],[ProductID]],products[ProductID],products[CategoryID])</f>
        <v>1</v>
      </c>
      <c r="K983" t="str">
        <f>_xlfn.XLOOKUP(order_details[[#This Row],[CategoryID]],categories[CategoryID],categories[CategoryName])</f>
        <v>Beverages</v>
      </c>
      <c r="L983" t="str">
        <f>_xlfn.XLOOKUP(order_details[[#This Row],[OrderID]],orders[OrderID],orders[month])</f>
        <v>Sep</v>
      </c>
      <c r="M983">
        <f>_xlfn.XLOOKUP(order_details[[#This Row],[OrderID]],orders[OrderID],orders[month number])</f>
        <v>9</v>
      </c>
      <c r="N983">
        <f>_xlfn.XLOOKUP(order_details[[#This Row],[OrderID]],orders[OrderID],orders[year])</f>
        <v>1995</v>
      </c>
      <c r="P983" s="14" t="str">
        <f>_xlfn.XLOOKUP(order_details[[#This Row],[CustomerID]],orders[CustomerID],orders[ShipCity])</f>
        <v>Vancouver</v>
      </c>
      <c r="Q983" s="14" t="str">
        <f>_xlfn.XLOOKUP(order_details[[#This Row],[CustomerID]],orders[CustomerID],orders[ShipCountry])</f>
        <v>Canada</v>
      </c>
      <c r="R983" s="14">
        <f>order_details[[#This Row],[UnitPrice]]*order_details[[#This Row],[Quantity]]*(1-order_details[[#This Row],[Discount]])</f>
        <v>22.5</v>
      </c>
    </row>
    <row r="984" spans="1:18" x14ac:dyDescent="0.3">
      <c r="A984">
        <v>10620</v>
      </c>
      <c r="B984">
        <v>52</v>
      </c>
      <c r="C984">
        <v>7</v>
      </c>
      <c r="D984">
        <v>5</v>
      </c>
      <c r="E984">
        <v>0</v>
      </c>
      <c r="F984">
        <f>order_details[[#This Row],[UnitPrice]]*order_details[[#This Row],[Quantity]]*(1-order_details[[#This Row],[Discount]])</f>
        <v>35</v>
      </c>
      <c r="G984" t="str">
        <f>_xlfn.XLOOKUP(order_details[[#This Row],[OrderID]],orders[OrderID],orders[CustomerID])</f>
        <v>LAUGB</v>
      </c>
      <c r="H984" t="str">
        <f>_xlfn.XLOOKUP(order_details[[#This Row],[CustomerID]],orders[CustomerID],orders[ShipCountry])</f>
        <v>Canada</v>
      </c>
      <c r="I984" t="str">
        <f>_xlfn.XLOOKUP(order_details[[#This Row],[CustomerID]],orders[CustomerID],orders[ShipCity])</f>
        <v>Vancouver</v>
      </c>
      <c r="J984">
        <f>_xlfn.XLOOKUP(order_details[[#This Row],[ProductID]],products[ProductID],products[CategoryID])</f>
        <v>5</v>
      </c>
      <c r="K984" t="str">
        <f>_xlfn.XLOOKUP(order_details[[#This Row],[CategoryID]],categories[CategoryID],categories[CategoryName])</f>
        <v>Grains/Cereals</v>
      </c>
      <c r="L984" t="str">
        <f>_xlfn.XLOOKUP(order_details[[#This Row],[OrderID]],orders[OrderID],orders[month])</f>
        <v>Sep</v>
      </c>
      <c r="M984">
        <f>_xlfn.XLOOKUP(order_details[[#This Row],[OrderID]],orders[OrderID],orders[month number])</f>
        <v>9</v>
      </c>
      <c r="N984">
        <f>_xlfn.XLOOKUP(order_details[[#This Row],[OrderID]],orders[OrderID],orders[year])</f>
        <v>1995</v>
      </c>
      <c r="P984" s="13" t="str">
        <f>_xlfn.XLOOKUP(order_details[[#This Row],[CustomerID]],orders[CustomerID],orders[ShipCity])</f>
        <v>Vancouver</v>
      </c>
      <c r="Q984" s="13" t="str">
        <f>_xlfn.XLOOKUP(order_details[[#This Row],[CustomerID]],orders[CustomerID],orders[ShipCountry])</f>
        <v>Canada</v>
      </c>
      <c r="R984" s="13">
        <f>order_details[[#This Row],[UnitPrice]]*order_details[[#This Row],[Quantity]]*(1-order_details[[#This Row],[Discount]])</f>
        <v>35</v>
      </c>
    </row>
    <row r="985" spans="1:18" x14ac:dyDescent="0.3">
      <c r="A985">
        <v>10621</v>
      </c>
      <c r="B985">
        <v>19</v>
      </c>
      <c r="C985">
        <v>9.1999999999999993</v>
      </c>
      <c r="D985">
        <v>5</v>
      </c>
      <c r="E985">
        <v>0</v>
      </c>
      <c r="F985">
        <f>order_details[[#This Row],[UnitPrice]]*order_details[[#This Row],[Quantity]]*(1-order_details[[#This Row],[Discount]])</f>
        <v>46</v>
      </c>
      <c r="G985" t="str">
        <f>_xlfn.XLOOKUP(order_details[[#This Row],[OrderID]],orders[OrderID],orders[CustomerID])</f>
        <v>ISLAT</v>
      </c>
      <c r="H985" t="str">
        <f>_xlfn.XLOOKUP(order_details[[#This Row],[CustomerID]],orders[CustomerID],orders[ShipCountry])</f>
        <v>UK</v>
      </c>
      <c r="I985" t="str">
        <f>_xlfn.XLOOKUP(order_details[[#This Row],[CustomerID]],orders[CustomerID],orders[ShipCity])</f>
        <v>Cowes</v>
      </c>
      <c r="J985">
        <f>_xlfn.XLOOKUP(order_details[[#This Row],[ProductID]],products[ProductID],products[CategoryID])</f>
        <v>3</v>
      </c>
      <c r="K985" t="str">
        <f>_xlfn.XLOOKUP(order_details[[#This Row],[CategoryID]],categories[CategoryID],categories[CategoryName])</f>
        <v>Confections</v>
      </c>
      <c r="L985" t="str">
        <f>_xlfn.XLOOKUP(order_details[[#This Row],[OrderID]],orders[OrderID],orders[month])</f>
        <v>Sep</v>
      </c>
      <c r="M985">
        <f>_xlfn.XLOOKUP(order_details[[#This Row],[OrderID]],orders[OrderID],orders[month number])</f>
        <v>9</v>
      </c>
      <c r="N985">
        <f>_xlfn.XLOOKUP(order_details[[#This Row],[OrderID]],orders[OrderID],orders[year])</f>
        <v>1995</v>
      </c>
      <c r="P985" s="14" t="str">
        <f>_xlfn.XLOOKUP(order_details[[#This Row],[CustomerID]],orders[CustomerID],orders[ShipCity])</f>
        <v>Cowes</v>
      </c>
      <c r="Q985" s="14" t="str">
        <f>_xlfn.XLOOKUP(order_details[[#This Row],[CustomerID]],orders[CustomerID],orders[ShipCountry])</f>
        <v>UK</v>
      </c>
      <c r="R985" s="14">
        <f>order_details[[#This Row],[UnitPrice]]*order_details[[#This Row],[Quantity]]*(1-order_details[[#This Row],[Discount]])</f>
        <v>46</v>
      </c>
    </row>
    <row r="986" spans="1:18" x14ac:dyDescent="0.3">
      <c r="A986">
        <v>10621</v>
      </c>
      <c r="B986">
        <v>23</v>
      </c>
      <c r="C986">
        <v>9</v>
      </c>
      <c r="D986">
        <v>10</v>
      </c>
      <c r="E986">
        <v>0</v>
      </c>
      <c r="F986">
        <f>order_details[[#This Row],[UnitPrice]]*order_details[[#This Row],[Quantity]]*(1-order_details[[#This Row],[Discount]])</f>
        <v>90</v>
      </c>
      <c r="G986" t="str">
        <f>_xlfn.XLOOKUP(order_details[[#This Row],[OrderID]],orders[OrderID],orders[CustomerID])</f>
        <v>ISLAT</v>
      </c>
      <c r="H986" t="str">
        <f>_xlfn.XLOOKUP(order_details[[#This Row],[CustomerID]],orders[CustomerID],orders[ShipCountry])</f>
        <v>UK</v>
      </c>
      <c r="I986" t="str">
        <f>_xlfn.XLOOKUP(order_details[[#This Row],[CustomerID]],orders[CustomerID],orders[ShipCity])</f>
        <v>Cowes</v>
      </c>
      <c r="J986">
        <f>_xlfn.XLOOKUP(order_details[[#This Row],[ProductID]],products[ProductID],products[CategoryID])</f>
        <v>5</v>
      </c>
      <c r="K986" t="str">
        <f>_xlfn.XLOOKUP(order_details[[#This Row],[CategoryID]],categories[CategoryID],categories[CategoryName])</f>
        <v>Grains/Cereals</v>
      </c>
      <c r="L986" t="str">
        <f>_xlfn.XLOOKUP(order_details[[#This Row],[OrderID]],orders[OrderID],orders[month])</f>
        <v>Sep</v>
      </c>
      <c r="M986">
        <f>_xlfn.XLOOKUP(order_details[[#This Row],[OrderID]],orders[OrderID],orders[month number])</f>
        <v>9</v>
      </c>
      <c r="N986">
        <f>_xlfn.XLOOKUP(order_details[[#This Row],[OrderID]],orders[OrderID],orders[year])</f>
        <v>1995</v>
      </c>
      <c r="P986" s="13" t="str">
        <f>_xlfn.XLOOKUP(order_details[[#This Row],[CustomerID]],orders[CustomerID],orders[ShipCity])</f>
        <v>Cowes</v>
      </c>
      <c r="Q986" s="13" t="str">
        <f>_xlfn.XLOOKUP(order_details[[#This Row],[CustomerID]],orders[CustomerID],orders[ShipCountry])</f>
        <v>UK</v>
      </c>
      <c r="R986" s="13">
        <f>order_details[[#This Row],[UnitPrice]]*order_details[[#This Row],[Quantity]]*(1-order_details[[#This Row],[Discount]])</f>
        <v>90</v>
      </c>
    </row>
    <row r="987" spans="1:18" x14ac:dyDescent="0.3">
      <c r="A987">
        <v>10621</v>
      </c>
      <c r="B987">
        <v>70</v>
      </c>
      <c r="C987">
        <v>15</v>
      </c>
      <c r="D987">
        <v>20</v>
      </c>
      <c r="E987">
        <v>0</v>
      </c>
      <c r="F987">
        <f>order_details[[#This Row],[UnitPrice]]*order_details[[#This Row],[Quantity]]*(1-order_details[[#This Row],[Discount]])</f>
        <v>300</v>
      </c>
      <c r="G987" t="str">
        <f>_xlfn.XLOOKUP(order_details[[#This Row],[OrderID]],orders[OrderID],orders[CustomerID])</f>
        <v>ISLAT</v>
      </c>
      <c r="H987" t="str">
        <f>_xlfn.XLOOKUP(order_details[[#This Row],[CustomerID]],orders[CustomerID],orders[ShipCountry])</f>
        <v>UK</v>
      </c>
      <c r="I987" t="str">
        <f>_xlfn.XLOOKUP(order_details[[#This Row],[CustomerID]],orders[CustomerID],orders[ShipCity])</f>
        <v>Cowes</v>
      </c>
      <c r="J987">
        <f>_xlfn.XLOOKUP(order_details[[#This Row],[ProductID]],products[ProductID],products[CategoryID])</f>
        <v>1</v>
      </c>
      <c r="K987" t="str">
        <f>_xlfn.XLOOKUP(order_details[[#This Row],[CategoryID]],categories[CategoryID],categories[CategoryName])</f>
        <v>Beverages</v>
      </c>
      <c r="L987" t="str">
        <f>_xlfn.XLOOKUP(order_details[[#This Row],[OrderID]],orders[OrderID],orders[month])</f>
        <v>Sep</v>
      </c>
      <c r="M987">
        <f>_xlfn.XLOOKUP(order_details[[#This Row],[OrderID]],orders[OrderID],orders[month number])</f>
        <v>9</v>
      </c>
      <c r="N987">
        <f>_xlfn.XLOOKUP(order_details[[#This Row],[OrderID]],orders[OrderID],orders[year])</f>
        <v>1995</v>
      </c>
      <c r="P987" s="14" t="str">
        <f>_xlfn.XLOOKUP(order_details[[#This Row],[CustomerID]],orders[CustomerID],orders[ShipCity])</f>
        <v>Cowes</v>
      </c>
      <c r="Q987" s="14" t="str">
        <f>_xlfn.XLOOKUP(order_details[[#This Row],[CustomerID]],orders[CustomerID],orders[ShipCountry])</f>
        <v>UK</v>
      </c>
      <c r="R987" s="14">
        <f>order_details[[#This Row],[UnitPrice]]*order_details[[#This Row],[Quantity]]*(1-order_details[[#This Row],[Discount]])</f>
        <v>300</v>
      </c>
    </row>
    <row r="988" spans="1:18" x14ac:dyDescent="0.3">
      <c r="A988">
        <v>10621</v>
      </c>
      <c r="B988">
        <v>71</v>
      </c>
      <c r="C988">
        <v>21.5</v>
      </c>
      <c r="D988">
        <v>15</v>
      </c>
      <c r="E988">
        <v>0</v>
      </c>
      <c r="F988">
        <f>order_details[[#This Row],[UnitPrice]]*order_details[[#This Row],[Quantity]]*(1-order_details[[#This Row],[Discount]])</f>
        <v>322.5</v>
      </c>
      <c r="G988" t="str">
        <f>_xlfn.XLOOKUP(order_details[[#This Row],[OrderID]],orders[OrderID],orders[CustomerID])</f>
        <v>ISLAT</v>
      </c>
      <c r="H988" t="str">
        <f>_xlfn.XLOOKUP(order_details[[#This Row],[CustomerID]],orders[CustomerID],orders[ShipCountry])</f>
        <v>UK</v>
      </c>
      <c r="I988" t="str">
        <f>_xlfn.XLOOKUP(order_details[[#This Row],[CustomerID]],orders[CustomerID],orders[ShipCity])</f>
        <v>Cowes</v>
      </c>
      <c r="J988">
        <f>_xlfn.XLOOKUP(order_details[[#This Row],[ProductID]],products[ProductID],products[CategoryID])</f>
        <v>4</v>
      </c>
      <c r="K988" t="str">
        <f>_xlfn.XLOOKUP(order_details[[#This Row],[CategoryID]],categories[CategoryID],categories[CategoryName])</f>
        <v>Dairy Products</v>
      </c>
      <c r="L988" t="str">
        <f>_xlfn.XLOOKUP(order_details[[#This Row],[OrderID]],orders[OrderID],orders[month])</f>
        <v>Sep</v>
      </c>
      <c r="M988">
        <f>_xlfn.XLOOKUP(order_details[[#This Row],[OrderID]],orders[OrderID],orders[month number])</f>
        <v>9</v>
      </c>
      <c r="N988">
        <f>_xlfn.XLOOKUP(order_details[[#This Row],[OrderID]],orders[OrderID],orders[year])</f>
        <v>1995</v>
      </c>
      <c r="P988" s="13" t="str">
        <f>_xlfn.XLOOKUP(order_details[[#This Row],[CustomerID]],orders[CustomerID],orders[ShipCity])</f>
        <v>Cowes</v>
      </c>
      <c r="Q988" s="13" t="str">
        <f>_xlfn.XLOOKUP(order_details[[#This Row],[CustomerID]],orders[CustomerID],orders[ShipCountry])</f>
        <v>UK</v>
      </c>
      <c r="R988" s="13">
        <f>order_details[[#This Row],[UnitPrice]]*order_details[[#This Row],[Quantity]]*(1-order_details[[#This Row],[Discount]])</f>
        <v>322.5</v>
      </c>
    </row>
    <row r="989" spans="1:18" x14ac:dyDescent="0.3">
      <c r="A989">
        <v>10622</v>
      </c>
      <c r="B989">
        <v>2</v>
      </c>
      <c r="C989">
        <v>19</v>
      </c>
      <c r="D989">
        <v>20</v>
      </c>
      <c r="E989">
        <v>0</v>
      </c>
      <c r="F989">
        <f>order_details[[#This Row],[UnitPrice]]*order_details[[#This Row],[Quantity]]*(1-order_details[[#This Row],[Discount]])</f>
        <v>380</v>
      </c>
      <c r="G989" t="str">
        <f>_xlfn.XLOOKUP(order_details[[#This Row],[OrderID]],orders[OrderID],orders[CustomerID])</f>
        <v>RICAR</v>
      </c>
      <c r="H989" t="str">
        <f>_xlfn.XLOOKUP(order_details[[#This Row],[CustomerID]],orders[CustomerID],orders[ShipCountry])</f>
        <v>Brazil</v>
      </c>
      <c r="I989" t="str">
        <f>_xlfn.XLOOKUP(order_details[[#This Row],[CustomerID]],orders[CustomerID],orders[ShipCity])</f>
        <v>Rio de Janeiro</v>
      </c>
      <c r="J989">
        <f>_xlfn.XLOOKUP(order_details[[#This Row],[ProductID]],products[ProductID],products[CategoryID])</f>
        <v>1</v>
      </c>
      <c r="K989" t="str">
        <f>_xlfn.XLOOKUP(order_details[[#This Row],[CategoryID]],categories[CategoryID],categories[CategoryName])</f>
        <v>Beverages</v>
      </c>
      <c r="L989" t="str">
        <f>_xlfn.XLOOKUP(order_details[[#This Row],[OrderID]],orders[OrderID],orders[month])</f>
        <v>Sep</v>
      </c>
      <c r="M989">
        <f>_xlfn.XLOOKUP(order_details[[#This Row],[OrderID]],orders[OrderID],orders[month number])</f>
        <v>9</v>
      </c>
      <c r="N989">
        <f>_xlfn.XLOOKUP(order_details[[#This Row],[OrderID]],orders[OrderID],orders[year])</f>
        <v>1995</v>
      </c>
      <c r="P989" s="14" t="str">
        <f>_xlfn.XLOOKUP(order_details[[#This Row],[CustomerID]],orders[CustomerID],orders[ShipCity])</f>
        <v>Rio de Janeiro</v>
      </c>
      <c r="Q989" s="14" t="str">
        <f>_xlfn.XLOOKUP(order_details[[#This Row],[CustomerID]],orders[CustomerID],orders[ShipCountry])</f>
        <v>Brazil</v>
      </c>
      <c r="R989" s="14">
        <f>order_details[[#This Row],[UnitPrice]]*order_details[[#This Row],[Quantity]]*(1-order_details[[#This Row],[Discount]])</f>
        <v>380</v>
      </c>
    </row>
    <row r="990" spans="1:18" x14ac:dyDescent="0.3">
      <c r="A990">
        <v>10622</v>
      </c>
      <c r="B990">
        <v>68</v>
      </c>
      <c r="C990">
        <v>12.5</v>
      </c>
      <c r="D990">
        <v>18</v>
      </c>
      <c r="E990">
        <v>0.2</v>
      </c>
      <c r="F990">
        <f>order_details[[#This Row],[UnitPrice]]*order_details[[#This Row],[Quantity]]*(1-order_details[[#This Row],[Discount]])</f>
        <v>180</v>
      </c>
      <c r="G990" t="str">
        <f>_xlfn.XLOOKUP(order_details[[#This Row],[OrderID]],orders[OrderID],orders[CustomerID])</f>
        <v>RICAR</v>
      </c>
      <c r="H990" t="str">
        <f>_xlfn.XLOOKUP(order_details[[#This Row],[CustomerID]],orders[CustomerID],orders[ShipCountry])</f>
        <v>Brazil</v>
      </c>
      <c r="I990" t="str">
        <f>_xlfn.XLOOKUP(order_details[[#This Row],[CustomerID]],orders[CustomerID],orders[ShipCity])</f>
        <v>Rio de Janeiro</v>
      </c>
      <c r="J990">
        <f>_xlfn.XLOOKUP(order_details[[#This Row],[ProductID]],products[ProductID],products[CategoryID])</f>
        <v>3</v>
      </c>
      <c r="K990" t="str">
        <f>_xlfn.XLOOKUP(order_details[[#This Row],[CategoryID]],categories[CategoryID],categories[CategoryName])</f>
        <v>Confections</v>
      </c>
      <c r="L990" t="str">
        <f>_xlfn.XLOOKUP(order_details[[#This Row],[OrderID]],orders[OrderID],orders[month])</f>
        <v>Sep</v>
      </c>
      <c r="M990">
        <f>_xlfn.XLOOKUP(order_details[[#This Row],[OrderID]],orders[OrderID],orders[month number])</f>
        <v>9</v>
      </c>
      <c r="N990">
        <f>_xlfn.XLOOKUP(order_details[[#This Row],[OrderID]],orders[OrderID],orders[year])</f>
        <v>1995</v>
      </c>
      <c r="P990" s="13" t="str">
        <f>_xlfn.XLOOKUP(order_details[[#This Row],[CustomerID]],orders[CustomerID],orders[ShipCity])</f>
        <v>Rio de Janeiro</v>
      </c>
      <c r="Q990" s="13" t="str">
        <f>_xlfn.XLOOKUP(order_details[[#This Row],[CustomerID]],orders[CustomerID],orders[ShipCountry])</f>
        <v>Brazil</v>
      </c>
      <c r="R990" s="13">
        <f>order_details[[#This Row],[UnitPrice]]*order_details[[#This Row],[Quantity]]*(1-order_details[[#This Row],[Discount]])</f>
        <v>180</v>
      </c>
    </row>
    <row r="991" spans="1:18" x14ac:dyDescent="0.3">
      <c r="A991">
        <v>10623</v>
      </c>
      <c r="B991">
        <v>14</v>
      </c>
      <c r="C991">
        <v>23.25</v>
      </c>
      <c r="D991">
        <v>21</v>
      </c>
      <c r="E991">
        <v>0</v>
      </c>
      <c r="F991">
        <f>order_details[[#This Row],[UnitPrice]]*order_details[[#This Row],[Quantity]]*(1-order_details[[#This Row],[Discount]])</f>
        <v>488.25</v>
      </c>
      <c r="G991" t="str">
        <f>_xlfn.XLOOKUP(order_details[[#This Row],[OrderID]],orders[OrderID],orders[CustomerID])</f>
        <v>FRANK</v>
      </c>
      <c r="H991" t="str">
        <f>_xlfn.XLOOKUP(order_details[[#This Row],[CustomerID]],orders[CustomerID],orders[ShipCountry])</f>
        <v>Germany</v>
      </c>
      <c r="I991" t="str">
        <f>_xlfn.XLOOKUP(order_details[[#This Row],[CustomerID]],orders[CustomerID],orders[ShipCity])</f>
        <v>München</v>
      </c>
      <c r="J991">
        <f>_xlfn.XLOOKUP(order_details[[#This Row],[ProductID]],products[ProductID],products[CategoryID])</f>
        <v>7</v>
      </c>
      <c r="K991" t="str">
        <f>_xlfn.XLOOKUP(order_details[[#This Row],[CategoryID]],categories[CategoryID],categories[CategoryName])</f>
        <v>Produce</v>
      </c>
      <c r="L991" t="str">
        <f>_xlfn.XLOOKUP(order_details[[#This Row],[OrderID]],orders[OrderID],orders[month])</f>
        <v>Sep</v>
      </c>
      <c r="M991">
        <f>_xlfn.XLOOKUP(order_details[[#This Row],[OrderID]],orders[OrderID],orders[month number])</f>
        <v>9</v>
      </c>
      <c r="N991">
        <f>_xlfn.XLOOKUP(order_details[[#This Row],[OrderID]],orders[OrderID],orders[year])</f>
        <v>1995</v>
      </c>
      <c r="P991" s="14" t="str">
        <f>_xlfn.XLOOKUP(order_details[[#This Row],[CustomerID]],orders[CustomerID],orders[ShipCity])</f>
        <v>München</v>
      </c>
      <c r="Q991" s="14" t="str">
        <f>_xlfn.XLOOKUP(order_details[[#This Row],[CustomerID]],orders[CustomerID],orders[ShipCountry])</f>
        <v>Germany</v>
      </c>
      <c r="R991" s="14">
        <f>order_details[[#This Row],[UnitPrice]]*order_details[[#This Row],[Quantity]]*(1-order_details[[#This Row],[Discount]])</f>
        <v>488.25</v>
      </c>
    </row>
    <row r="992" spans="1:18" x14ac:dyDescent="0.3">
      <c r="A992">
        <v>10623</v>
      </c>
      <c r="B992">
        <v>19</v>
      </c>
      <c r="C992">
        <v>9.1999999999999993</v>
      </c>
      <c r="D992">
        <v>15</v>
      </c>
      <c r="E992">
        <v>0.1</v>
      </c>
      <c r="F992">
        <f>order_details[[#This Row],[UnitPrice]]*order_details[[#This Row],[Quantity]]*(1-order_details[[#This Row],[Discount]])</f>
        <v>124.2</v>
      </c>
      <c r="G992" t="str">
        <f>_xlfn.XLOOKUP(order_details[[#This Row],[OrderID]],orders[OrderID],orders[CustomerID])</f>
        <v>FRANK</v>
      </c>
      <c r="H992" t="str">
        <f>_xlfn.XLOOKUP(order_details[[#This Row],[CustomerID]],orders[CustomerID],orders[ShipCountry])</f>
        <v>Germany</v>
      </c>
      <c r="I992" t="str">
        <f>_xlfn.XLOOKUP(order_details[[#This Row],[CustomerID]],orders[CustomerID],orders[ShipCity])</f>
        <v>München</v>
      </c>
      <c r="J992">
        <f>_xlfn.XLOOKUP(order_details[[#This Row],[ProductID]],products[ProductID],products[CategoryID])</f>
        <v>3</v>
      </c>
      <c r="K992" t="str">
        <f>_xlfn.XLOOKUP(order_details[[#This Row],[CategoryID]],categories[CategoryID],categories[CategoryName])</f>
        <v>Confections</v>
      </c>
      <c r="L992" t="str">
        <f>_xlfn.XLOOKUP(order_details[[#This Row],[OrderID]],orders[OrderID],orders[month])</f>
        <v>Sep</v>
      </c>
      <c r="M992">
        <f>_xlfn.XLOOKUP(order_details[[#This Row],[OrderID]],orders[OrderID],orders[month number])</f>
        <v>9</v>
      </c>
      <c r="N992">
        <f>_xlfn.XLOOKUP(order_details[[#This Row],[OrderID]],orders[OrderID],orders[year])</f>
        <v>1995</v>
      </c>
      <c r="P992" s="13" t="str">
        <f>_xlfn.XLOOKUP(order_details[[#This Row],[CustomerID]],orders[CustomerID],orders[ShipCity])</f>
        <v>München</v>
      </c>
      <c r="Q992" s="13" t="str">
        <f>_xlfn.XLOOKUP(order_details[[#This Row],[CustomerID]],orders[CustomerID],orders[ShipCountry])</f>
        <v>Germany</v>
      </c>
      <c r="R992" s="13">
        <f>order_details[[#This Row],[UnitPrice]]*order_details[[#This Row],[Quantity]]*(1-order_details[[#This Row],[Discount]])</f>
        <v>124.2</v>
      </c>
    </row>
    <row r="993" spans="1:18" x14ac:dyDescent="0.3">
      <c r="A993">
        <v>10623</v>
      </c>
      <c r="B993">
        <v>21</v>
      </c>
      <c r="C993">
        <v>10</v>
      </c>
      <c r="D993">
        <v>25</v>
      </c>
      <c r="E993">
        <v>0.1</v>
      </c>
      <c r="F993">
        <f>order_details[[#This Row],[UnitPrice]]*order_details[[#This Row],[Quantity]]*(1-order_details[[#This Row],[Discount]])</f>
        <v>225</v>
      </c>
      <c r="G993" t="str">
        <f>_xlfn.XLOOKUP(order_details[[#This Row],[OrderID]],orders[OrderID],orders[CustomerID])</f>
        <v>FRANK</v>
      </c>
      <c r="H993" t="str">
        <f>_xlfn.XLOOKUP(order_details[[#This Row],[CustomerID]],orders[CustomerID],orders[ShipCountry])</f>
        <v>Germany</v>
      </c>
      <c r="I993" t="str">
        <f>_xlfn.XLOOKUP(order_details[[#This Row],[CustomerID]],orders[CustomerID],orders[ShipCity])</f>
        <v>München</v>
      </c>
      <c r="J993">
        <f>_xlfn.XLOOKUP(order_details[[#This Row],[ProductID]],products[ProductID],products[CategoryID])</f>
        <v>3</v>
      </c>
      <c r="K993" t="str">
        <f>_xlfn.XLOOKUP(order_details[[#This Row],[CategoryID]],categories[CategoryID],categories[CategoryName])</f>
        <v>Confections</v>
      </c>
      <c r="L993" t="str">
        <f>_xlfn.XLOOKUP(order_details[[#This Row],[OrderID]],orders[OrderID],orders[month])</f>
        <v>Sep</v>
      </c>
      <c r="M993">
        <f>_xlfn.XLOOKUP(order_details[[#This Row],[OrderID]],orders[OrderID],orders[month number])</f>
        <v>9</v>
      </c>
      <c r="N993">
        <f>_xlfn.XLOOKUP(order_details[[#This Row],[OrderID]],orders[OrderID],orders[year])</f>
        <v>1995</v>
      </c>
      <c r="P993" s="14" t="str">
        <f>_xlfn.XLOOKUP(order_details[[#This Row],[CustomerID]],orders[CustomerID],orders[ShipCity])</f>
        <v>München</v>
      </c>
      <c r="Q993" s="14" t="str">
        <f>_xlfn.XLOOKUP(order_details[[#This Row],[CustomerID]],orders[CustomerID],orders[ShipCountry])</f>
        <v>Germany</v>
      </c>
      <c r="R993" s="14">
        <f>order_details[[#This Row],[UnitPrice]]*order_details[[#This Row],[Quantity]]*(1-order_details[[#This Row],[Discount]])</f>
        <v>225</v>
      </c>
    </row>
    <row r="994" spans="1:18" x14ac:dyDescent="0.3">
      <c r="A994">
        <v>10623</v>
      </c>
      <c r="B994">
        <v>24</v>
      </c>
      <c r="C994">
        <v>4.5</v>
      </c>
      <c r="D994">
        <v>3</v>
      </c>
      <c r="E994">
        <v>0</v>
      </c>
      <c r="F994">
        <f>order_details[[#This Row],[UnitPrice]]*order_details[[#This Row],[Quantity]]*(1-order_details[[#This Row],[Discount]])</f>
        <v>13.5</v>
      </c>
      <c r="G994" t="str">
        <f>_xlfn.XLOOKUP(order_details[[#This Row],[OrderID]],orders[OrderID],orders[CustomerID])</f>
        <v>FRANK</v>
      </c>
      <c r="H994" t="str">
        <f>_xlfn.XLOOKUP(order_details[[#This Row],[CustomerID]],orders[CustomerID],orders[ShipCountry])</f>
        <v>Germany</v>
      </c>
      <c r="I994" t="str">
        <f>_xlfn.XLOOKUP(order_details[[#This Row],[CustomerID]],orders[CustomerID],orders[ShipCity])</f>
        <v>München</v>
      </c>
      <c r="J994">
        <f>_xlfn.XLOOKUP(order_details[[#This Row],[ProductID]],products[ProductID],products[CategoryID])</f>
        <v>1</v>
      </c>
      <c r="K994" t="str">
        <f>_xlfn.XLOOKUP(order_details[[#This Row],[CategoryID]],categories[CategoryID],categories[CategoryName])</f>
        <v>Beverages</v>
      </c>
      <c r="L994" t="str">
        <f>_xlfn.XLOOKUP(order_details[[#This Row],[OrderID]],orders[OrderID],orders[month])</f>
        <v>Sep</v>
      </c>
      <c r="M994">
        <f>_xlfn.XLOOKUP(order_details[[#This Row],[OrderID]],orders[OrderID],orders[month number])</f>
        <v>9</v>
      </c>
      <c r="N994">
        <f>_xlfn.XLOOKUP(order_details[[#This Row],[OrderID]],orders[OrderID],orders[year])</f>
        <v>1995</v>
      </c>
      <c r="P994" s="13" t="str">
        <f>_xlfn.XLOOKUP(order_details[[#This Row],[CustomerID]],orders[CustomerID],orders[ShipCity])</f>
        <v>München</v>
      </c>
      <c r="Q994" s="13" t="str">
        <f>_xlfn.XLOOKUP(order_details[[#This Row],[CustomerID]],orders[CustomerID],orders[ShipCountry])</f>
        <v>Germany</v>
      </c>
      <c r="R994" s="13">
        <f>order_details[[#This Row],[UnitPrice]]*order_details[[#This Row],[Quantity]]*(1-order_details[[#This Row],[Discount]])</f>
        <v>13.5</v>
      </c>
    </row>
    <row r="995" spans="1:18" x14ac:dyDescent="0.3">
      <c r="A995">
        <v>10623</v>
      </c>
      <c r="B995">
        <v>35</v>
      </c>
      <c r="C995">
        <v>18</v>
      </c>
      <c r="D995">
        <v>30</v>
      </c>
      <c r="E995">
        <v>0.1</v>
      </c>
      <c r="F995">
        <f>order_details[[#This Row],[UnitPrice]]*order_details[[#This Row],[Quantity]]*(1-order_details[[#This Row],[Discount]])</f>
        <v>486</v>
      </c>
      <c r="G995" t="str">
        <f>_xlfn.XLOOKUP(order_details[[#This Row],[OrderID]],orders[OrderID],orders[CustomerID])</f>
        <v>FRANK</v>
      </c>
      <c r="H995" t="str">
        <f>_xlfn.XLOOKUP(order_details[[#This Row],[CustomerID]],orders[CustomerID],orders[ShipCountry])</f>
        <v>Germany</v>
      </c>
      <c r="I995" t="str">
        <f>_xlfn.XLOOKUP(order_details[[#This Row],[CustomerID]],orders[CustomerID],orders[ShipCity])</f>
        <v>München</v>
      </c>
      <c r="J995">
        <f>_xlfn.XLOOKUP(order_details[[#This Row],[ProductID]],products[ProductID],products[CategoryID])</f>
        <v>1</v>
      </c>
      <c r="K995" t="str">
        <f>_xlfn.XLOOKUP(order_details[[#This Row],[CategoryID]],categories[CategoryID],categories[CategoryName])</f>
        <v>Beverages</v>
      </c>
      <c r="L995" t="str">
        <f>_xlfn.XLOOKUP(order_details[[#This Row],[OrderID]],orders[OrderID],orders[month])</f>
        <v>Sep</v>
      </c>
      <c r="M995">
        <f>_xlfn.XLOOKUP(order_details[[#This Row],[OrderID]],orders[OrderID],orders[month number])</f>
        <v>9</v>
      </c>
      <c r="N995">
        <f>_xlfn.XLOOKUP(order_details[[#This Row],[OrderID]],orders[OrderID],orders[year])</f>
        <v>1995</v>
      </c>
      <c r="P995" s="14" t="str">
        <f>_xlfn.XLOOKUP(order_details[[#This Row],[CustomerID]],orders[CustomerID],orders[ShipCity])</f>
        <v>München</v>
      </c>
      <c r="Q995" s="14" t="str">
        <f>_xlfn.XLOOKUP(order_details[[#This Row],[CustomerID]],orders[CustomerID],orders[ShipCountry])</f>
        <v>Germany</v>
      </c>
      <c r="R995" s="14">
        <f>order_details[[#This Row],[UnitPrice]]*order_details[[#This Row],[Quantity]]*(1-order_details[[#This Row],[Discount]])</f>
        <v>486</v>
      </c>
    </row>
    <row r="996" spans="1:18" x14ac:dyDescent="0.3">
      <c r="A996">
        <v>10624</v>
      </c>
      <c r="B996">
        <v>28</v>
      </c>
      <c r="C996">
        <v>45.6</v>
      </c>
      <c r="D996">
        <v>10</v>
      </c>
      <c r="E996">
        <v>0</v>
      </c>
      <c r="F996">
        <f>order_details[[#This Row],[UnitPrice]]*order_details[[#This Row],[Quantity]]*(1-order_details[[#This Row],[Discount]])</f>
        <v>456</v>
      </c>
      <c r="G996" t="str">
        <f>_xlfn.XLOOKUP(order_details[[#This Row],[OrderID]],orders[OrderID],orders[CustomerID])</f>
        <v>THECR</v>
      </c>
      <c r="H996" t="str">
        <f>_xlfn.XLOOKUP(order_details[[#This Row],[CustomerID]],orders[CustomerID],orders[ShipCountry])</f>
        <v>USA</v>
      </c>
      <c r="I996" t="str">
        <f>_xlfn.XLOOKUP(order_details[[#This Row],[CustomerID]],orders[CustomerID],orders[ShipCity])</f>
        <v>Butte</v>
      </c>
      <c r="J996">
        <f>_xlfn.XLOOKUP(order_details[[#This Row],[ProductID]],products[ProductID],products[CategoryID])</f>
        <v>7</v>
      </c>
      <c r="K996" t="str">
        <f>_xlfn.XLOOKUP(order_details[[#This Row],[CategoryID]],categories[CategoryID],categories[CategoryName])</f>
        <v>Produce</v>
      </c>
      <c r="L996" t="str">
        <f>_xlfn.XLOOKUP(order_details[[#This Row],[OrderID]],orders[OrderID],orders[month])</f>
        <v>Sep</v>
      </c>
      <c r="M996">
        <f>_xlfn.XLOOKUP(order_details[[#This Row],[OrderID]],orders[OrderID],orders[month number])</f>
        <v>9</v>
      </c>
      <c r="N996">
        <f>_xlfn.XLOOKUP(order_details[[#This Row],[OrderID]],orders[OrderID],orders[year])</f>
        <v>1995</v>
      </c>
      <c r="P996" s="13" t="str">
        <f>_xlfn.XLOOKUP(order_details[[#This Row],[CustomerID]],orders[CustomerID],orders[ShipCity])</f>
        <v>Butte</v>
      </c>
      <c r="Q996" s="13" t="str">
        <f>_xlfn.XLOOKUP(order_details[[#This Row],[CustomerID]],orders[CustomerID],orders[ShipCountry])</f>
        <v>USA</v>
      </c>
      <c r="R996" s="13">
        <f>order_details[[#This Row],[UnitPrice]]*order_details[[#This Row],[Quantity]]*(1-order_details[[#This Row],[Discount]])</f>
        <v>456</v>
      </c>
    </row>
    <row r="997" spans="1:18" x14ac:dyDescent="0.3">
      <c r="A997">
        <v>10624</v>
      </c>
      <c r="B997">
        <v>29</v>
      </c>
      <c r="C997">
        <v>123.79</v>
      </c>
      <c r="D997">
        <v>6</v>
      </c>
      <c r="E997">
        <v>0</v>
      </c>
      <c r="F997">
        <f>order_details[[#This Row],[UnitPrice]]*order_details[[#This Row],[Quantity]]*(1-order_details[[#This Row],[Discount]])</f>
        <v>742.74</v>
      </c>
      <c r="G997" t="str">
        <f>_xlfn.XLOOKUP(order_details[[#This Row],[OrderID]],orders[OrderID],orders[CustomerID])</f>
        <v>THECR</v>
      </c>
      <c r="H997" t="str">
        <f>_xlfn.XLOOKUP(order_details[[#This Row],[CustomerID]],orders[CustomerID],orders[ShipCountry])</f>
        <v>USA</v>
      </c>
      <c r="I997" t="str">
        <f>_xlfn.XLOOKUP(order_details[[#This Row],[CustomerID]],orders[CustomerID],orders[ShipCity])</f>
        <v>Butte</v>
      </c>
      <c r="J997">
        <f>_xlfn.XLOOKUP(order_details[[#This Row],[ProductID]],products[ProductID],products[CategoryID])</f>
        <v>6</v>
      </c>
      <c r="K997" t="str">
        <f>_xlfn.XLOOKUP(order_details[[#This Row],[CategoryID]],categories[CategoryID],categories[CategoryName])</f>
        <v>Meat/Poultry</v>
      </c>
      <c r="L997" t="str">
        <f>_xlfn.XLOOKUP(order_details[[#This Row],[OrderID]],orders[OrderID],orders[month])</f>
        <v>Sep</v>
      </c>
      <c r="M997">
        <f>_xlfn.XLOOKUP(order_details[[#This Row],[OrderID]],orders[OrderID],orders[month number])</f>
        <v>9</v>
      </c>
      <c r="N997">
        <f>_xlfn.XLOOKUP(order_details[[#This Row],[OrderID]],orders[OrderID],orders[year])</f>
        <v>1995</v>
      </c>
      <c r="P997" s="14" t="str">
        <f>_xlfn.XLOOKUP(order_details[[#This Row],[CustomerID]],orders[CustomerID],orders[ShipCity])</f>
        <v>Butte</v>
      </c>
      <c r="Q997" s="14" t="str">
        <f>_xlfn.XLOOKUP(order_details[[#This Row],[CustomerID]],orders[CustomerID],orders[ShipCountry])</f>
        <v>USA</v>
      </c>
      <c r="R997" s="14">
        <f>order_details[[#This Row],[UnitPrice]]*order_details[[#This Row],[Quantity]]*(1-order_details[[#This Row],[Discount]])</f>
        <v>742.74</v>
      </c>
    </row>
    <row r="998" spans="1:18" x14ac:dyDescent="0.3">
      <c r="A998">
        <v>10624</v>
      </c>
      <c r="B998">
        <v>44</v>
      </c>
      <c r="C998">
        <v>19.45</v>
      </c>
      <c r="D998">
        <v>10</v>
      </c>
      <c r="E998">
        <v>0</v>
      </c>
      <c r="F998">
        <f>order_details[[#This Row],[UnitPrice]]*order_details[[#This Row],[Quantity]]*(1-order_details[[#This Row],[Discount]])</f>
        <v>194.5</v>
      </c>
      <c r="G998" t="str">
        <f>_xlfn.XLOOKUP(order_details[[#This Row],[OrderID]],orders[OrderID],orders[CustomerID])</f>
        <v>THECR</v>
      </c>
      <c r="H998" t="str">
        <f>_xlfn.XLOOKUP(order_details[[#This Row],[CustomerID]],orders[CustomerID],orders[ShipCountry])</f>
        <v>USA</v>
      </c>
      <c r="I998" t="str">
        <f>_xlfn.XLOOKUP(order_details[[#This Row],[CustomerID]],orders[CustomerID],orders[ShipCity])</f>
        <v>Butte</v>
      </c>
      <c r="J998">
        <f>_xlfn.XLOOKUP(order_details[[#This Row],[ProductID]],products[ProductID],products[CategoryID])</f>
        <v>2</v>
      </c>
      <c r="K998" t="str">
        <f>_xlfn.XLOOKUP(order_details[[#This Row],[CategoryID]],categories[CategoryID],categories[CategoryName])</f>
        <v>Condiments</v>
      </c>
      <c r="L998" t="str">
        <f>_xlfn.XLOOKUP(order_details[[#This Row],[OrderID]],orders[OrderID],orders[month])</f>
        <v>Sep</v>
      </c>
      <c r="M998">
        <f>_xlfn.XLOOKUP(order_details[[#This Row],[OrderID]],orders[OrderID],orders[month number])</f>
        <v>9</v>
      </c>
      <c r="N998">
        <f>_xlfn.XLOOKUP(order_details[[#This Row],[OrderID]],orders[OrderID],orders[year])</f>
        <v>1995</v>
      </c>
      <c r="P998" s="13" t="str">
        <f>_xlfn.XLOOKUP(order_details[[#This Row],[CustomerID]],orders[CustomerID],orders[ShipCity])</f>
        <v>Butte</v>
      </c>
      <c r="Q998" s="13" t="str">
        <f>_xlfn.XLOOKUP(order_details[[#This Row],[CustomerID]],orders[CustomerID],orders[ShipCountry])</f>
        <v>USA</v>
      </c>
      <c r="R998" s="13">
        <f>order_details[[#This Row],[UnitPrice]]*order_details[[#This Row],[Quantity]]*(1-order_details[[#This Row],[Discount]])</f>
        <v>194.5</v>
      </c>
    </row>
    <row r="999" spans="1:18" x14ac:dyDescent="0.3">
      <c r="A999">
        <v>10625</v>
      </c>
      <c r="B999">
        <v>14</v>
      </c>
      <c r="C999">
        <v>23.25</v>
      </c>
      <c r="D999">
        <v>3</v>
      </c>
      <c r="E999">
        <v>0</v>
      </c>
      <c r="F999">
        <f>order_details[[#This Row],[UnitPrice]]*order_details[[#This Row],[Quantity]]*(1-order_details[[#This Row],[Discount]])</f>
        <v>69.75</v>
      </c>
      <c r="G999" t="str">
        <f>_xlfn.XLOOKUP(order_details[[#This Row],[OrderID]],orders[OrderID],orders[CustomerID])</f>
        <v>ANATR</v>
      </c>
      <c r="H999" t="str">
        <f>_xlfn.XLOOKUP(order_details[[#This Row],[CustomerID]],orders[CustomerID],orders[ShipCountry])</f>
        <v>Mexico</v>
      </c>
      <c r="I999" t="str">
        <f>_xlfn.XLOOKUP(order_details[[#This Row],[CustomerID]],orders[CustomerID],orders[ShipCity])</f>
        <v>México D.F.</v>
      </c>
      <c r="J999">
        <f>_xlfn.XLOOKUP(order_details[[#This Row],[ProductID]],products[ProductID],products[CategoryID])</f>
        <v>7</v>
      </c>
      <c r="K999" t="str">
        <f>_xlfn.XLOOKUP(order_details[[#This Row],[CategoryID]],categories[CategoryID],categories[CategoryName])</f>
        <v>Produce</v>
      </c>
      <c r="L999" t="str">
        <f>_xlfn.XLOOKUP(order_details[[#This Row],[OrderID]],orders[OrderID],orders[month])</f>
        <v>Sep</v>
      </c>
      <c r="M999">
        <f>_xlfn.XLOOKUP(order_details[[#This Row],[OrderID]],orders[OrderID],orders[month number])</f>
        <v>9</v>
      </c>
      <c r="N999">
        <f>_xlfn.XLOOKUP(order_details[[#This Row],[OrderID]],orders[OrderID],orders[year])</f>
        <v>1995</v>
      </c>
      <c r="P999" s="14" t="str">
        <f>_xlfn.XLOOKUP(order_details[[#This Row],[CustomerID]],orders[CustomerID],orders[ShipCity])</f>
        <v>México D.F.</v>
      </c>
      <c r="Q999" s="14" t="str">
        <f>_xlfn.XLOOKUP(order_details[[#This Row],[CustomerID]],orders[CustomerID],orders[ShipCountry])</f>
        <v>Mexico</v>
      </c>
      <c r="R999" s="14">
        <f>order_details[[#This Row],[UnitPrice]]*order_details[[#This Row],[Quantity]]*(1-order_details[[#This Row],[Discount]])</f>
        <v>69.75</v>
      </c>
    </row>
    <row r="1000" spans="1:18" x14ac:dyDescent="0.3">
      <c r="A1000">
        <v>10625</v>
      </c>
      <c r="B1000">
        <v>42</v>
      </c>
      <c r="C1000">
        <v>14</v>
      </c>
      <c r="D1000">
        <v>5</v>
      </c>
      <c r="E1000">
        <v>0</v>
      </c>
      <c r="F1000">
        <f>order_details[[#This Row],[UnitPrice]]*order_details[[#This Row],[Quantity]]*(1-order_details[[#This Row],[Discount]])</f>
        <v>70</v>
      </c>
      <c r="G1000" t="str">
        <f>_xlfn.XLOOKUP(order_details[[#This Row],[OrderID]],orders[OrderID],orders[CustomerID])</f>
        <v>ANATR</v>
      </c>
      <c r="H1000" t="str">
        <f>_xlfn.XLOOKUP(order_details[[#This Row],[CustomerID]],orders[CustomerID],orders[ShipCountry])</f>
        <v>Mexico</v>
      </c>
      <c r="I1000" t="str">
        <f>_xlfn.XLOOKUP(order_details[[#This Row],[CustomerID]],orders[CustomerID],orders[ShipCity])</f>
        <v>México D.F.</v>
      </c>
      <c r="J1000">
        <f>_xlfn.XLOOKUP(order_details[[#This Row],[ProductID]],products[ProductID],products[CategoryID])</f>
        <v>5</v>
      </c>
      <c r="K1000" t="str">
        <f>_xlfn.XLOOKUP(order_details[[#This Row],[CategoryID]],categories[CategoryID],categories[CategoryName])</f>
        <v>Grains/Cereals</v>
      </c>
      <c r="L1000" t="str">
        <f>_xlfn.XLOOKUP(order_details[[#This Row],[OrderID]],orders[OrderID],orders[month])</f>
        <v>Sep</v>
      </c>
      <c r="M1000">
        <f>_xlfn.XLOOKUP(order_details[[#This Row],[OrderID]],orders[OrderID],orders[month number])</f>
        <v>9</v>
      </c>
      <c r="N1000">
        <f>_xlfn.XLOOKUP(order_details[[#This Row],[OrderID]],orders[OrderID],orders[year])</f>
        <v>1995</v>
      </c>
      <c r="P1000" s="13" t="str">
        <f>_xlfn.XLOOKUP(order_details[[#This Row],[CustomerID]],orders[CustomerID],orders[ShipCity])</f>
        <v>México D.F.</v>
      </c>
      <c r="Q1000" s="13" t="str">
        <f>_xlfn.XLOOKUP(order_details[[#This Row],[CustomerID]],orders[CustomerID],orders[ShipCountry])</f>
        <v>Mexico</v>
      </c>
      <c r="R1000" s="13">
        <f>order_details[[#This Row],[UnitPrice]]*order_details[[#This Row],[Quantity]]*(1-order_details[[#This Row],[Discount]])</f>
        <v>70</v>
      </c>
    </row>
    <row r="1001" spans="1:18" x14ac:dyDescent="0.3">
      <c r="A1001">
        <v>10625</v>
      </c>
      <c r="B1001">
        <v>60</v>
      </c>
      <c r="C1001">
        <v>34</v>
      </c>
      <c r="D1001">
        <v>10</v>
      </c>
      <c r="E1001">
        <v>0</v>
      </c>
      <c r="F1001">
        <f>order_details[[#This Row],[UnitPrice]]*order_details[[#This Row],[Quantity]]*(1-order_details[[#This Row],[Discount]])</f>
        <v>340</v>
      </c>
      <c r="G1001" t="str">
        <f>_xlfn.XLOOKUP(order_details[[#This Row],[OrderID]],orders[OrderID],orders[CustomerID])</f>
        <v>ANATR</v>
      </c>
      <c r="H1001" t="str">
        <f>_xlfn.XLOOKUP(order_details[[#This Row],[CustomerID]],orders[CustomerID],orders[ShipCountry])</f>
        <v>Mexico</v>
      </c>
      <c r="I1001" t="str">
        <f>_xlfn.XLOOKUP(order_details[[#This Row],[CustomerID]],orders[CustomerID],orders[ShipCity])</f>
        <v>México D.F.</v>
      </c>
      <c r="J1001">
        <f>_xlfn.XLOOKUP(order_details[[#This Row],[ProductID]],products[ProductID],products[CategoryID])</f>
        <v>4</v>
      </c>
      <c r="K1001" t="str">
        <f>_xlfn.XLOOKUP(order_details[[#This Row],[CategoryID]],categories[CategoryID],categories[CategoryName])</f>
        <v>Dairy Products</v>
      </c>
      <c r="L1001" t="str">
        <f>_xlfn.XLOOKUP(order_details[[#This Row],[OrderID]],orders[OrderID],orders[month])</f>
        <v>Sep</v>
      </c>
      <c r="M1001">
        <f>_xlfn.XLOOKUP(order_details[[#This Row],[OrderID]],orders[OrderID],orders[month number])</f>
        <v>9</v>
      </c>
      <c r="N1001">
        <f>_xlfn.XLOOKUP(order_details[[#This Row],[OrderID]],orders[OrderID],orders[year])</f>
        <v>1995</v>
      </c>
      <c r="P1001" s="14" t="str">
        <f>_xlfn.XLOOKUP(order_details[[#This Row],[CustomerID]],orders[CustomerID],orders[ShipCity])</f>
        <v>México D.F.</v>
      </c>
      <c r="Q1001" s="14" t="str">
        <f>_xlfn.XLOOKUP(order_details[[#This Row],[CustomerID]],orders[CustomerID],orders[ShipCountry])</f>
        <v>Mexico</v>
      </c>
      <c r="R1001" s="14">
        <f>order_details[[#This Row],[UnitPrice]]*order_details[[#This Row],[Quantity]]*(1-order_details[[#This Row],[Discount]])</f>
        <v>340</v>
      </c>
    </row>
    <row r="1002" spans="1:18" x14ac:dyDescent="0.3">
      <c r="A1002">
        <v>10626</v>
      </c>
      <c r="B1002">
        <v>53</v>
      </c>
      <c r="C1002">
        <v>32.799999999999997</v>
      </c>
      <c r="D1002">
        <v>12</v>
      </c>
      <c r="E1002">
        <v>0</v>
      </c>
      <c r="F1002">
        <f>order_details[[#This Row],[UnitPrice]]*order_details[[#This Row],[Quantity]]*(1-order_details[[#This Row],[Discount]])</f>
        <v>393.59999999999997</v>
      </c>
      <c r="G1002" t="str">
        <f>_xlfn.XLOOKUP(order_details[[#This Row],[OrderID]],orders[OrderID],orders[CustomerID])</f>
        <v>BERGS</v>
      </c>
      <c r="H1002" t="str">
        <f>_xlfn.XLOOKUP(order_details[[#This Row],[CustomerID]],orders[CustomerID],orders[ShipCountry])</f>
        <v>Sweden</v>
      </c>
      <c r="I1002" t="str">
        <f>_xlfn.XLOOKUP(order_details[[#This Row],[CustomerID]],orders[CustomerID],orders[ShipCity])</f>
        <v>Luleå</v>
      </c>
      <c r="J1002">
        <f>_xlfn.XLOOKUP(order_details[[#This Row],[ProductID]],products[ProductID],products[CategoryID])</f>
        <v>6</v>
      </c>
      <c r="K1002" t="str">
        <f>_xlfn.XLOOKUP(order_details[[#This Row],[CategoryID]],categories[CategoryID],categories[CategoryName])</f>
        <v>Meat/Poultry</v>
      </c>
      <c r="L1002" t="str">
        <f>_xlfn.XLOOKUP(order_details[[#This Row],[OrderID]],orders[OrderID],orders[month])</f>
        <v>Sep</v>
      </c>
      <c r="M1002">
        <f>_xlfn.XLOOKUP(order_details[[#This Row],[OrderID]],orders[OrderID],orders[month number])</f>
        <v>9</v>
      </c>
      <c r="N1002">
        <f>_xlfn.XLOOKUP(order_details[[#This Row],[OrderID]],orders[OrderID],orders[year])</f>
        <v>1995</v>
      </c>
      <c r="P1002" s="13" t="str">
        <f>_xlfn.XLOOKUP(order_details[[#This Row],[CustomerID]],orders[CustomerID],orders[ShipCity])</f>
        <v>Luleå</v>
      </c>
      <c r="Q1002" s="13" t="str">
        <f>_xlfn.XLOOKUP(order_details[[#This Row],[CustomerID]],orders[CustomerID],orders[ShipCountry])</f>
        <v>Sweden</v>
      </c>
      <c r="R1002" s="13">
        <f>order_details[[#This Row],[UnitPrice]]*order_details[[#This Row],[Quantity]]*(1-order_details[[#This Row],[Discount]])</f>
        <v>393.59999999999997</v>
      </c>
    </row>
    <row r="1003" spans="1:18" x14ac:dyDescent="0.3">
      <c r="A1003">
        <v>10626</v>
      </c>
      <c r="B1003">
        <v>60</v>
      </c>
      <c r="C1003">
        <v>34</v>
      </c>
      <c r="D1003">
        <v>20</v>
      </c>
      <c r="E1003">
        <v>0</v>
      </c>
      <c r="F1003">
        <f>order_details[[#This Row],[UnitPrice]]*order_details[[#This Row],[Quantity]]*(1-order_details[[#This Row],[Discount]])</f>
        <v>680</v>
      </c>
      <c r="G1003" t="str">
        <f>_xlfn.XLOOKUP(order_details[[#This Row],[OrderID]],orders[OrderID],orders[CustomerID])</f>
        <v>BERGS</v>
      </c>
      <c r="H1003" t="str">
        <f>_xlfn.XLOOKUP(order_details[[#This Row],[CustomerID]],orders[CustomerID],orders[ShipCountry])</f>
        <v>Sweden</v>
      </c>
      <c r="I1003" t="str">
        <f>_xlfn.XLOOKUP(order_details[[#This Row],[CustomerID]],orders[CustomerID],orders[ShipCity])</f>
        <v>Luleå</v>
      </c>
      <c r="J1003">
        <f>_xlfn.XLOOKUP(order_details[[#This Row],[ProductID]],products[ProductID],products[CategoryID])</f>
        <v>4</v>
      </c>
      <c r="K1003" t="str">
        <f>_xlfn.XLOOKUP(order_details[[#This Row],[CategoryID]],categories[CategoryID],categories[CategoryName])</f>
        <v>Dairy Products</v>
      </c>
      <c r="L1003" t="str">
        <f>_xlfn.XLOOKUP(order_details[[#This Row],[OrderID]],orders[OrderID],orders[month])</f>
        <v>Sep</v>
      </c>
      <c r="M1003">
        <f>_xlfn.XLOOKUP(order_details[[#This Row],[OrderID]],orders[OrderID],orders[month number])</f>
        <v>9</v>
      </c>
      <c r="N1003">
        <f>_xlfn.XLOOKUP(order_details[[#This Row],[OrderID]],orders[OrderID],orders[year])</f>
        <v>1995</v>
      </c>
      <c r="P1003" s="14" t="str">
        <f>_xlfn.XLOOKUP(order_details[[#This Row],[CustomerID]],orders[CustomerID],orders[ShipCity])</f>
        <v>Luleå</v>
      </c>
      <c r="Q1003" s="14" t="str">
        <f>_xlfn.XLOOKUP(order_details[[#This Row],[CustomerID]],orders[CustomerID],orders[ShipCountry])</f>
        <v>Sweden</v>
      </c>
      <c r="R1003" s="14">
        <f>order_details[[#This Row],[UnitPrice]]*order_details[[#This Row],[Quantity]]*(1-order_details[[#This Row],[Discount]])</f>
        <v>680</v>
      </c>
    </row>
    <row r="1004" spans="1:18" x14ac:dyDescent="0.3">
      <c r="A1004">
        <v>10626</v>
      </c>
      <c r="B1004">
        <v>71</v>
      </c>
      <c r="C1004">
        <v>21.5</v>
      </c>
      <c r="D1004">
        <v>20</v>
      </c>
      <c r="E1004">
        <v>0</v>
      </c>
      <c r="F1004">
        <f>order_details[[#This Row],[UnitPrice]]*order_details[[#This Row],[Quantity]]*(1-order_details[[#This Row],[Discount]])</f>
        <v>430</v>
      </c>
      <c r="G1004" t="str">
        <f>_xlfn.XLOOKUP(order_details[[#This Row],[OrderID]],orders[OrderID],orders[CustomerID])</f>
        <v>BERGS</v>
      </c>
      <c r="H1004" t="str">
        <f>_xlfn.XLOOKUP(order_details[[#This Row],[CustomerID]],orders[CustomerID],orders[ShipCountry])</f>
        <v>Sweden</v>
      </c>
      <c r="I1004" t="str">
        <f>_xlfn.XLOOKUP(order_details[[#This Row],[CustomerID]],orders[CustomerID],orders[ShipCity])</f>
        <v>Luleå</v>
      </c>
      <c r="J1004">
        <f>_xlfn.XLOOKUP(order_details[[#This Row],[ProductID]],products[ProductID],products[CategoryID])</f>
        <v>4</v>
      </c>
      <c r="K1004" t="str">
        <f>_xlfn.XLOOKUP(order_details[[#This Row],[CategoryID]],categories[CategoryID],categories[CategoryName])</f>
        <v>Dairy Products</v>
      </c>
      <c r="L1004" t="str">
        <f>_xlfn.XLOOKUP(order_details[[#This Row],[OrderID]],orders[OrderID],orders[month])</f>
        <v>Sep</v>
      </c>
      <c r="M1004">
        <f>_xlfn.XLOOKUP(order_details[[#This Row],[OrderID]],orders[OrderID],orders[month number])</f>
        <v>9</v>
      </c>
      <c r="N1004">
        <f>_xlfn.XLOOKUP(order_details[[#This Row],[OrderID]],orders[OrderID],orders[year])</f>
        <v>1995</v>
      </c>
      <c r="P1004" s="13" t="str">
        <f>_xlfn.XLOOKUP(order_details[[#This Row],[CustomerID]],orders[CustomerID],orders[ShipCity])</f>
        <v>Luleå</v>
      </c>
      <c r="Q1004" s="13" t="str">
        <f>_xlfn.XLOOKUP(order_details[[#This Row],[CustomerID]],orders[CustomerID],orders[ShipCountry])</f>
        <v>Sweden</v>
      </c>
      <c r="R1004" s="13">
        <f>order_details[[#This Row],[UnitPrice]]*order_details[[#This Row],[Quantity]]*(1-order_details[[#This Row],[Discount]])</f>
        <v>430</v>
      </c>
    </row>
    <row r="1005" spans="1:18" x14ac:dyDescent="0.3">
      <c r="A1005">
        <v>10627</v>
      </c>
      <c r="B1005">
        <v>62</v>
      </c>
      <c r="C1005">
        <v>49.3</v>
      </c>
      <c r="D1005">
        <v>15</v>
      </c>
      <c r="E1005">
        <v>0</v>
      </c>
      <c r="F1005">
        <f>order_details[[#This Row],[UnitPrice]]*order_details[[#This Row],[Quantity]]*(1-order_details[[#This Row],[Discount]])</f>
        <v>739.5</v>
      </c>
      <c r="G1005" t="str">
        <f>_xlfn.XLOOKUP(order_details[[#This Row],[OrderID]],orders[OrderID],orders[CustomerID])</f>
        <v>SAVEA</v>
      </c>
      <c r="H1005" t="str">
        <f>_xlfn.XLOOKUP(order_details[[#This Row],[CustomerID]],orders[CustomerID],orders[ShipCountry])</f>
        <v>USA</v>
      </c>
      <c r="I1005" t="str">
        <f>_xlfn.XLOOKUP(order_details[[#This Row],[CustomerID]],orders[CustomerID],orders[ShipCity])</f>
        <v>Boise</v>
      </c>
      <c r="J1005">
        <f>_xlfn.XLOOKUP(order_details[[#This Row],[ProductID]],products[ProductID],products[CategoryID])</f>
        <v>3</v>
      </c>
      <c r="K1005" t="str">
        <f>_xlfn.XLOOKUP(order_details[[#This Row],[CategoryID]],categories[CategoryID],categories[CategoryName])</f>
        <v>Confections</v>
      </c>
      <c r="L1005" t="str">
        <f>_xlfn.XLOOKUP(order_details[[#This Row],[OrderID]],orders[OrderID],orders[month])</f>
        <v>Sep</v>
      </c>
      <c r="M1005">
        <f>_xlfn.XLOOKUP(order_details[[#This Row],[OrderID]],orders[OrderID],orders[month number])</f>
        <v>9</v>
      </c>
      <c r="N1005">
        <f>_xlfn.XLOOKUP(order_details[[#This Row],[OrderID]],orders[OrderID],orders[year])</f>
        <v>1995</v>
      </c>
      <c r="P1005" s="14" t="str">
        <f>_xlfn.XLOOKUP(order_details[[#This Row],[CustomerID]],orders[CustomerID],orders[ShipCity])</f>
        <v>Boise</v>
      </c>
      <c r="Q1005" s="14" t="str">
        <f>_xlfn.XLOOKUP(order_details[[#This Row],[CustomerID]],orders[CustomerID],orders[ShipCountry])</f>
        <v>USA</v>
      </c>
      <c r="R1005" s="14">
        <f>order_details[[#This Row],[UnitPrice]]*order_details[[#This Row],[Quantity]]*(1-order_details[[#This Row],[Discount]])</f>
        <v>739.5</v>
      </c>
    </row>
    <row r="1006" spans="1:18" x14ac:dyDescent="0.3">
      <c r="A1006">
        <v>10627</v>
      </c>
      <c r="B1006">
        <v>73</v>
      </c>
      <c r="C1006">
        <v>15</v>
      </c>
      <c r="D1006">
        <v>35</v>
      </c>
      <c r="E1006">
        <v>0.15</v>
      </c>
      <c r="F1006">
        <f>order_details[[#This Row],[UnitPrice]]*order_details[[#This Row],[Quantity]]*(1-order_details[[#This Row],[Discount]])</f>
        <v>446.25</v>
      </c>
      <c r="G1006" t="str">
        <f>_xlfn.XLOOKUP(order_details[[#This Row],[OrderID]],orders[OrderID],orders[CustomerID])</f>
        <v>SAVEA</v>
      </c>
      <c r="H1006" t="str">
        <f>_xlfn.XLOOKUP(order_details[[#This Row],[CustomerID]],orders[CustomerID],orders[ShipCountry])</f>
        <v>USA</v>
      </c>
      <c r="I1006" t="str">
        <f>_xlfn.XLOOKUP(order_details[[#This Row],[CustomerID]],orders[CustomerID],orders[ShipCity])</f>
        <v>Boise</v>
      </c>
      <c r="J1006">
        <f>_xlfn.XLOOKUP(order_details[[#This Row],[ProductID]],products[ProductID],products[CategoryID])</f>
        <v>8</v>
      </c>
      <c r="K1006" t="str">
        <f>_xlfn.XLOOKUP(order_details[[#This Row],[CategoryID]],categories[CategoryID],categories[CategoryName])</f>
        <v>Seafood</v>
      </c>
      <c r="L1006" t="str">
        <f>_xlfn.XLOOKUP(order_details[[#This Row],[OrderID]],orders[OrderID],orders[month])</f>
        <v>Sep</v>
      </c>
      <c r="M1006">
        <f>_xlfn.XLOOKUP(order_details[[#This Row],[OrderID]],orders[OrderID],orders[month number])</f>
        <v>9</v>
      </c>
      <c r="N1006">
        <f>_xlfn.XLOOKUP(order_details[[#This Row],[OrderID]],orders[OrderID],orders[year])</f>
        <v>1995</v>
      </c>
      <c r="P1006" s="13" t="str">
        <f>_xlfn.XLOOKUP(order_details[[#This Row],[CustomerID]],orders[CustomerID],orders[ShipCity])</f>
        <v>Boise</v>
      </c>
      <c r="Q1006" s="13" t="str">
        <f>_xlfn.XLOOKUP(order_details[[#This Row],[CustomerID]],orders[CustomerID],orders[ShipCountry])</f>
        <v>USA</v>
      </c>
      <c r="R1006" s="13">
        <f>order_details[[#This Row],[UnitPrice]]*order_details[[#This Row],[Quantity]]*(1-order_details[[#This Row],[Discount]])</f>
        <v>446.25</v>
      </c>
    </row>
    <row r="1007" spans="1:18" x14ac:dyDescent="0.3">
      <c r="A1007">
        <v>10628</v>
      </c>
      <c r="B1007">
        <v>1</v>
      </c>
      <c r="C1007">
        <v>18</v>
      </c>
      <c r="D1007">
        <v>25</v>
      </c>
      <c r="E1007">
        <v>0</v>
      </c>
      <c r="F1007">
        <f>order_details[[#This Row],[UnitPrice]]*order_details[[#This Row],[Quantity]]*(1-order_details[[#This Row],[Discount]])</f>
        <v>450</v>
      </c>
      <c r="G1007" t="str">
        <f>_xlfn.XLOOKUP(order_details[[#This Row],[OrderID]],orders[OrderID],orders[CustomerID])</f>
        <v>BLONP</v>
      </c>
      <c r="H1007" t="str">
        <f>_xlfn.XLOOKUP(order_details[[#This Row],[CustomerID]],orders[CustomerID],orders[ShipCountry])</f>
        <v>France</v>
      </c>
      <c r="I1007" t="str">
        <f>_xlfn.XLOOKUP(order_details[[#This Row],[CustomerID]],orders[CustomerID],orders[ShipCity])</f>
        <v>Strasbourg</v>
      </c>
      <c r="J1007">
        <f>_xlfn.XLOOKUP(order_details[[#This Row],[ProductID]],products[ProductID],products[CategoryID])</f>
        <v>1</v>
      </c>
      <c r="K1007" t="str">
        <f>_xlfn.XLOOKUP(order_details[[#This Row],[CategoryID]],categories[CategoryID],categories[CategoryName])</f>
        <v>Beverages</v>
      </c>
      <c r="L1007" t="str">
        <f>_xlfn.XLOOKUP(order_details[[#This Row],[OrderID]],orders[OrderID],orders[month])</f>
        <v>Sep</v>
      </c>
      <c r="M1007">
        <f>_xlfn.XLOOKUP(order_details[[#This Row],[OrderID]],orders[OrderID],orders[month number])</f>
        <v>9</v>
      </c>
      <c r="N1007">
        <f>_xlfn.XLOOKUP(order_details[[#This Row],[OrderID]],orders[OrderID],orders[year])</f>
        <v>1995</v>
      </c>
      <c r="P1007" s="14" t="str">
        <f>_xlfn.XLOOKUP(order_details[[#This Row],[CustomerID]],orders[CustomerID],orders[ShipCity])</f>
        <v>Strasbourg</v>
      </c>
      <c r="Q1007" s="14" t="str">
        <f>_xlfn.XLOOKUP(order_details[[#This Row],[CustomerID]],orders[CustomerID],orders[ShipCountry])</f>
        <v>France</v>
      </c>
      <c r="R1007" s="14">
        <f>order_details[[#This Row],[UnitPrice]]*order_details[[#This Row],[Quantity]]*(1-order_details[[#This Row],[Discount]])</f>
        <v>450</v>
      </c>
    </row>
    <row r="1008" spans="1:18" x14ac:dyDescent="0.3">
      <c r="A1008">
        <v>10629</v>
      </c>
      <c r="B1008">
        <v>29</v>
      </c>
      <c r="C1008">
        <v>123.79</v>
      </c>
      <c r="D1008">
        <v>20</v>
      </c>
      <c r="E1008">
        <v>0</v>
      </c>
      <c r="F1008">
        <f>order_details[[#This Row],[UnitPrice]]*order_details[[#This Row],[Quantity]]*(1-order_details[[#This Row],[Discount]])</f>
        <v>2475.8000000000002</v>
      </c>
      <c r="G1008" t="str">
        <f>_xlfn.XLOOKUP(order_details[[#This Row],[OrderID]],orders[OrderID],orders[CustomerID])</f>
        <v>GODOS</v>
      </c>
      <c r="H1008" t="str">
        <f>_xlfn.XLOOKUP(order_details[[#This Row],[CustomerID]],orders[CustomerID],orders[ShipCountry])</f>
        <v>Spain</v>
      </c>
      <c r="I1008" t="str">
        <f>_xlfn.XLOOKUP(order_details[[#This Row],[CustomerID]],orders[CustomerID],orders[ShipCity])</f>
        <v>Sevilla</v>
      </c>
      <c r="J1008">
        <f>_xlfn.XLOOKUP(order_details[[#This Row],[ProductID]],products[ProductID],products[CategoryID])</f>
        <v>6</v>
      </c>
      <c r="K1008" t="str">
        <f>_xlfn.XLOOKUP(order_details[[#This Row],[CategoryID]],categories[CategoryID],categories[CategoryName])</f>
        <v>Meat/Poultry</v>
      </c>
      <c r="L1008" t="str">
        <f>_xlfn.XLOOKUP(order_details[[#This Row],[OrderID]],orders[OrderID],orders[month])</f>
        <v>Sep</v>
      </c>
      <c r="M1008">
        <f>_xlfn.XLOOKUP(order_details[[#This Row],[OrderID]],orders[OrderID],orders[month number])</f>
        <v>9</v>
      </c>
      <c r="N1008">
        <f>_xlfn.XLOOKUP(order_details[[#This Row],[OrderID]],orders[OrderID],orders[year])</f>
        <v>1995</v>
      </c>
      <c r="P1008" s="13" t="str">
        <f>_xlfn.XLOOKUP(order_details[[#This Row],[CustomerID]],orders[CustomerID],orders[ShipCity])</f>
        <v>Sevilla</v>
      </c>
      <c r="Q1008" s="13" t="str">
        <f>_xlfn.XLOOKUP(order_details[[#This Row],[CustomerID]],orders[CustomerID],orders[ShipCountry])</f>
        <v>Spain</v>
      </c>
      <c r="R1008" s="13">
        <f>order_details[[#This Row],[UnitPrice]]*order_details[[#This Row],[Quantity]]*(1-order_details[[#This Row],[Discount]])</f>
        <v>2475.8000000000002</v>
      </c>
    </row>
    <row r="1009" spans="1:18" x14ac:dyDescent="0.3">
      <c r="A1009">
        <v>10629</v>
      </c>
      <c r="B1009">
        <v>64</v>
      </c>
      <c r="C1009">
        <v>33.25</v>
      </c>
      <c r="D1009">
        <v>9</v>
      </c>
      <c r="E1009">
        <v>0</v>
      </c>
      <c r="F1009">
        <f>order_details[[#This Row],[UnitPrice]]*order_details[[#This Row],[Quantity]]*(1-order_details[[#This Row],[Discount]])</f>
        <v>299.25</v>
      </c>
      <c r="G1009" t="str">
        <f>_xlfn.XLOOKUP(order_details[[#This Row],[OrderID]],orders[OrderID],orders[CustomerID])</f>
        <v>GODOS</v>
      </c>
      <c r="H1009" t="str">
        <f>_xlfn.XLOOKUP(order_details[[#This Row],[CustomerID]],orders[CustomerID],orders[ShipCountry])</f>
        <v>Spain</v>
      </c>
      <c r="I1009" t="str">
        <f>_xlfn.XLOOKUP(order_details[[#This Row],[CustomerID]],orders[CustomerID],orders[ShipCity])</f>
        <v>Sevilla</v>
      </c>
      <c r="J1009">
        <f>_xlfn.XLOOKUP(order_details[[#This Row],[ProductID]],products[ProductID],products[CategoryID])</f>
        <v>5</v>
      </c>
      <c r="K1009" t="str">
        <f>_xlfn.XLOOKUP(order_details[[#This Row],[CategoryID]],categories[CategoryID],categories[CategoryName])</f>
        <v>Grains/Cereals</v>
      </c>
      <c r="L1009" t="str">
        <f>_xlfn.XLOOKUP(order_details[[#This Row],[OrderID]],orders[OrderID],orders[month])</f>
        <v>Sep</v>
      </c>
      <c r="M1009">
        <f>_xlfn.XLOOKUP(order_details[[#This Row],[OrderID]],orders[OrderID],orders[month number])</f>
        <v>9</v>
      </c>
      <c r="N1009">
        <f>_xlfn.XLOOKUP(order_details[[#This Row],[OrderID]],orders[OrderID],orders[year])</f>
        <v>1995</v>
      </c>
      <c r="P1009" s="14" t="str">
        <f>_xlfn.XLOOKUP(order_details[[#This Row],[CustomerID]],orders[CustomerID],orders[ShipCity])</f>
        <v>Sevilla</v>
      </c>
      <c r="Q1009" s="14" t="str">
        <f>_xlfn.XLOOKUP(order_details[[#This Row],[CustomerID]],orders[CustomerID],orders[ShipCountry])</f>
        <v>Spain</v>
      </c>
      <c r="R1009" s="14">
        <f>order_details[[#This Row],[UnitPrice]]*order_details[[#This Row],[Quantity]]*(1-order_details[[#This Row],[Discount]])</f>
        <v>299.25</v>
      </c>
    </row>
    <row r="1010" spans="1:18" x14ac:dyDescent="0.3">
      <c r="A1010">
        <v>10630</v>
      </c>
      <c r="B1010">
        <v>55</v>
      </c>
      <c r="C1010">
        <v>24</v>
      </c>
      <c r="D1010">
        <v>12</v>
      </c>
      <c r="E1010">
        <v>0.05</v>
      </c>
      <c r="F1010">
        <f>order_details[[#This Row],[UnitPrice]]*order_details[[#This Row],[Quantity]]*(1-order_details[[#This Row],[Discount]])</f>
        <v>273.59999999999997</v>
      </c>
      <c r="G1010" t="str">
        <f>_xlfn.XLOOKUP(order_details[[#This Row],[OrderID]],orders[OrderID],orders[CustomerID])</f>
        <v>KOENE</v>
      </c>
      <c r="H1010" t="str">
        <f>_xlfn.XLOOKUP(order_details[[#This Row],[CustomerID]],orders[CustomerID],orders[ShipCountry])</f>
        <v>Germany</v>
      </c>
      <c r="I1010" t="str">
        <f>_xlfn.XLOOKUP(order_details[[#This Row],[CustomerID]],orders[CustomerID],orders[ShipCity])</f>
        <v>Brandenburg</v>
      </c>
      <c r="J1010">
        <f>_xlfn.XLOOKUP(order_details[[#This Row],[ProductID]],products[ProductID],products[CategoryID])</f>
        <v>6</v>
      </c>
      <c r="K1010" t="str">
        <f>_xlfn.XLOOKUP(order_details[[#This Row],[CategoryID]],categories[CategoryID],categories[CategoryName])</f>
        <v>Meat/Poultry</v>
      </c>
      <c r="L1010" t="str">
        <f>_xlfn.XLOOKUP(order_details[[#This Row],[OrderID]],orders[OrderID],orders[month])</f>
        <v>Sep</v>
      </c>
      <c r="M1010">
        <f>_xlfn.XLOOKUP(order_details[[#This Row],[OrderID]],orders[OrderID],orders[month number])</f>
        <v>9</v>
      </c>
      <c r="N1010">
        <f>_xlfn.XLOOKUP(order_details[[#This Row],[OrderID]],orders[OrderID],orders[year])</f>
        <v>1995</v>
      </c>
      <c r="P1010" s="13" t="str">
        <f>_xlfn.XLOOKUP(order_details[[#This Row],[CustomerID]],orders[CustomerID],orders[ShipCity])</f>
        <v>Brandenburg</v>
      </c>
      <c r="Q1010" s="13" t="str">
        <f>_xlfn.XLOOKUP(order_details[[#This Row],[CustomerID]],orders[CustomerID],orders[ShipCountry])</f>
        <v>Germany</v>
      </c>
      <c r="R1010" s="13">
        <f>order_details[[#This Row],[UnitPrice]]*order_details[[#This Row],[Quantity]]*(1-order_details[[#This Row],[Discount]])</f>
        <v>273.59999999999997</v>
      </c>
    </row>
    <row r="1011" spans="1:18" x14ac:dyDescent="0.3">
      <c r="A1011">
        <v>10630</v>
      </c>
      <c r="B1011">
        <v>76</v>
      </c>
      <c r="C1011">
        <v>18</v>
      </c>
      <c r="D1011">
        <v>35</v>
      </c>
      <c r="E1011">
        <v>0</v>
      </c>
      <c r="F1011">
        <f>order_details[[#This Row],[UnitPrice]]*order_details[[#This Row],[Quantity]]*(1-order_details[[#This Row],[Discount]])</f>
        <v>630</v>
      </c>
      <c r="G1011" t="str">
        <f>_xlfn.XLOOKUP(order_details[[#This Row],[OrderID]],orders[OrderID],orders[CustomerID])</f>
        <v>KOENE</v>
      </c>
      <c r="H1011" t="str">
        <f>_xlfn.XLOOKUP(order_details[[#This Row],[CustomerID]],orders[CustomerID],orders[ShipCountry])</f>
        <v>Germany</v>
      </c>
      <c r="I1011" t="str">
        <f>_xlfn.XLOOKUP(order_details[[#This Row],[CustomerID]],orders[CustomerID],orders[ShipCity])</f>
        <v>Brandenburg</v>
      </c>
      <c r="J1011">
        <f>_xlfn.XLOOKUP(order_details[[#This Row],[ProductID]],products[ProductID],products[CategoryID])</f>
        <v>1</v>
      </c>
      <c r="K1011" t="str">
        <f>_xlfn.XLOOKUP(order_details[[#This Row],[CategoryID]],categories[CategoryID],categories[CategoryName])</f>
        <v>Beverages</v>
      </c>
      <c r="L1011" t="str">
        <f>_xlfn.XLOOKUP(order_details[[#This Row],[OrderID]],orders[OrderID],orders[month])</f>
        <v>Sep</v>
      </c>
      <c r="M1011">
        <f>_xlfn.XLOOKUP(order_details[[#This Row],[OrderID]],orders[OrderID],orders[month number])</f>
        <v>9</v>
      </c>
      <c r="N1011">
        <f>_xlfn.XLOOKUP(order_details[[#This Row],[OrderID]],orders[OrderID],orders[year])</f>
        <v>1995</v>
      </c>
      <c r="P1011" s="14" t="str">
        <f>_xlfn.XLOOKUP(order_details[[#This Row],[CustomerID]],orders[CustomerID],orders[ShipCity])</f>
        <v>Brandenburg</v>
      </c>
      <c r="Q1011" s="14" t="str">
        <f>_xlfn.XLOOKUP(order_details[[#This Row],[CustomerID]],orders[CustomerID],orders[ShipCountry])</f>
        <v>Germany</v>
      </c>
      <c r="R1011" s="14">
        <f>order_details[[#This Row],[UnitPrice]]*order_details[[#This Row],[Quantity]]*(1-order_details[[#This Row],[Discount]])</f>
        <v>630</v>
      </c>
    </row>
    <row r="1012" spans="1:18" x14ac:dyDescent="0.3">
      <c r="A1012">
        <v>10631</v>
      </c>
      <c r="B1012">
        <v>75</v>
      </c>
      <c r="C1012">
        <v>7.75</v>
      </c>
      <c r="D1012">
        <v>8</v>
      </c>
      <c r="E1012">
        <v>0.1</v>
      </c>
      <c r="F1012">
        <f>order_details[[#This Row],[UnitPrice]]*order_details[[#This Row],[Quantity]]*(1-order_details[[#This Row],[Discount]])</f>
        <v>55.800000000000004</v>
      </c>
      <c r="G1012" t="str">
        <f>_xlfn.XLOOKUP(order_details[[#This Row],[OrderID]],orders[OrderID],orders[CustomerID])</f>
        <v>LAMAI</v>
      </c>
      <c r="H1012" t="str">
        <f>_xlfn.XLOOKUP(order_details[[#This Row],[CustomerID]],orders[CustomerID],orders[ShipCountry])</f>
        <v>France</v>
      </c>
      <c r="I1012" t="str">
        <f>_xlfn.XLOOKUP(order_details[[#This Row],[CustomerID]],orders[CustomerID],orders[ShipCity])</f>
        <v>Toulouse</v>
      </c>
      <c r="J1012">
        <f>_xlfn.XLOOKUP(order_details[[#This Row],[ProductID]],products[ProductID],products[CategoryID])</f>
        <v>1</v>
      </c>
      <c r="K1012" t="str">
        <f>_xlfn.XLOOKUP(order_details[[#This Row],[CategoryID]],categories[CategoryID],categories[CategoryName])</f>
        <v>Beverages</v>
      </c>
      <c r="L1012" t="str">
        <f>_xlfn.XLOOKUP(order_details[[#This Row],[OrderID]],orders[OrderID],orders[month])</f>
        <v>Sep</v>
      </c>
      <c r="M1012">
        <f>_xlfn.XLOOKUP(order_details[[#This Row],[OrderID]],orders[OrderID],orders[month number])</f>
        <v>9</v>
      </c>
      <c r="N1012">
        <f>_xlfn.XLOOKUP(order_details[[#This Row],[OrderID]],orders[OrderID],orders[year])</f>
        <v>1995</v>
      </c>
      <c r="P1012" s="13" t="str">
        <f>_xlfn.XLOOKUP(order_details[[#This Row],[CustomerID]],orders[CustomerID],orders[ShipCity])</f>
        <v>Toulouse</v>
      </c>
      <c r="Q1012" s="13" t="str">
        <f>_xlfn.XLOOKUP(order_details[[#This Row],[CustomerID]],orders[CustomerID],orders[ShipCountry])</f>
        <v>France</v>
      </c>
      <c r="R1012" s="13">
        <f>order_details[[#This Row],[UnitPrice]]*order_details[[#This Row],[Quantity]]*(1-order_details[[#This Row],[Discount]])</f>
        <v>55.800000000000004</v>
      </c>
    </row>
    <row r="1013" spans="1:18" x14ac:dyDescent="0.3">
      <c r="A1013">
        <v>10632</v>
      </c>
      <c r="B1013">
        <v>2</v>
      </c>
      <c r="C1013">
        <v>19</v>
      </c>
      <c r="D1013">
        <v>30</v>
      </c>
      <c r="E1013">
        <v>0.05</v>
      </c>
      <c r="F1013">
        <f>order_details[[#This Row],[UnitPrice]]*order_details[[#This Row],[Quantity]]*(1-order_details[[#This Row],[Discount]])</f>
        <v>541.5</v>
      </c>
      <c r="G1013" t="str">
        <f>_xlfn.XLOOKUP(order_details[[#This Row],[OrderID]],orders[OrderID],orders[CustomerID])</f>
        <v>WANDK</v>
      </c>
      <c r="H1013" t="str">
        <f>_xlfn.XLOOKUP(order_details[[#This Row],[CustomerID]],orders[CustomerID],orders[ShipCountry])</f>
        <v>Germany</v>
      </c>
      <c r="I1013" t="str">
        <f>_xlfn.XLOOKUP(order_details[[#This Row],[CustomerID]],orders[CustomerID],orders[ShipCity])</f>
        <v>Stuttgart</v>
      </c>
      <c r="J1013">
        <f>_xlfn.XLOOKUP(order_details[[#This Row],[ProductID]],products[ProductID],products[CategoryID])</f>
        <v>1</v>
      </c>
      <c r="K1013" t="str">
        <f>_xlfn.XLOOKUP(order_details[[#This Row],[CategoryID]],categories[CategoryID],categories[CategoryName])</f>
        <v>Beverages</v>
      </c>
      <c r="L1013" t="str">
        <f>_xlfn.XLOOKUP(order_details[[#This Row],[OrderID]],orders[OrderID],orders[month])</f>
        <v>Sep</v>
      </c>
      <c r="M1013">
        <f>_xlfn.XLOOKUP(order_details[[#This Row],[OrderID]],orders[OrderID],orders[month number])</f>
        <v>9</v>
      </c>
      <c r="N1013">
        <f>_xlfn.XLOOKUP(order_details[[#This Row],[OrderID]],orders[OrderID],orders[year])</f>
        <v>1995</v>
      </c>
      <c r="P1013" s="14" t="str">
        <f>_xlfn.XLOOKUP(order_details[[#This Row],[CustomerID]],orders[CustomerID],orders[ShipCity])</f>
        <v>Stuttgart</v>
      </c>
      <c r="Q1013" s="14" t="str">
        <f>_xlfn.XLOOKUP(order_details[[#This Row],[CustomerID]],orders[CustomerID],orders[ShipCountry])</f>
        <v>Germany</v>
      </c>
      <c r="R1013" s="14">
        <f>order_details[[#This Row],[UnitPrice]]*order_details[[#This Row],[Quantity]]*(1-order_details[[#This Row],[Discount]])</f>
        <v>541.5</v>
      </c>
    </row>
    <row r="1014" spans="1:18" x14ac:dyDescent="0.3">
      <c r="A1014">
        <v>10632</v>
      </c>
      <c r="B1014">
        <v>33</v>
      </c>
      <c r="C1014">
        <v>2.5</v>
      </c>
      <c r="D1014">
        <v>20</v>
      </c>
      <c r="E1014">
        <v>0.05</v>
      </c>
      <c r="F1014">
        <f>order_details[[#This Row],[UnitPrice]]*order_details[[#This Row],[Quantity]]*(1-order_details[[#This Row],[Discount]])</f>
        <v>47.5</v>
      </c>
      <c r="G1014" t="str">
        <f>_xlfn.XLOOKUP(order_details[[#This Row],[OrderID]],orders[OrderID],orders[CustomerID])</f>
        <v>WANDK</v>
      </c>
      <c r="H1014" t="str">
        <f>_xlfn.XLOOKUP(order_details[[#This Row],[CustomerID]],orders[CustomerID],orders[ShipCountry])</f>
        <v>Germany</v>
      </c>
      <c r="I1014" t="str">
        <f>_xlfn.XLOOKUP(order_details[[#This Row],[CustomerID]],orders[CustomerID],orders[ShipCity])</f>
        <v>Stuttgart</v>
      </c>
      <c r="J1014">
        <f>_xlfn.XLOOKUP(order_details[[#This Row],[ProductID]],products[ProductID],products[CategoryID])</f>
        <v>4</v>
      </c>
      <c r="K1014" t="str">
        <f>_xlfn.XLOOKUP(order_details[[#This Row],[CategoryID]],categories[CategoryID],categories[CategoryName])</f>
        <v>Dairy Products</v>
      </c>
      <c r="L1014" t="str">
        <f>_xlfn.XLOOKUP(order_details[[#This Row],[OrderID]],orders[OrderID],orders[month])</f>
        <v>Sep</v>
      </c>
      <c r="M1014">
        <f>_xlfn.XLOOKUP(order_details[[#This Row],[OrderID]],orders[OrderID],orders[month number])</f>
        <v>9</v>
      </c>
      <c r="N1014">
        <f>_xlfn.XLOOKUP(order_details[[#This Row],[OrderID]],orders[OrderID],orders[year])</f>
        <v>1995</v>
      </c>
      <c r="P1014" s="13" t="str">
        <f>_xlfn.XLOOKUP(order_details[[#This Row],[CustomerID]],orders[CustomerID],orders[ShipCity])</f>
        <v>Stuttgart</v>
      </c>
      <c r="Q1014" s="13" t="str">
        <f>_xlfn.XLOOKUP(order_details[[#This Row],[CustomerID]],orders[CustomerID],orders[ShipCountry])</f>
        <v>Germany</v>
      </c>
      <c r="R1014" s="13">
        <f>order_details[[#This Row],[UnitPrice]]*order_details[[#This Row],[Quantity]]*(1-order_details[[#This Row],[Discount]])</f>
        <v>47.5</v>
      </c>
    </row>
    <row r="1015" spans="1:18" x14ac:dyDescent="0.3">
      <c r="A1015">
        <v>10633</v>
      </c>
      <c r="B1015">
        <v>12</v>
      </c>
      <c r="C1015">
        <v>38</v>
      </c>
      <c r="D1015">
        <v>36</v>
      </c>
      <c r="E1015">
        <v>0.15</v>
      </c>
      <c r="F1015">
        <f>order_details[[#This Row],[UnitPrice]]*order_details[[#This Row],[Quantity]]*(1-order_details[[#This Row],[Discount]])</f>
        <v>1162.8</v>
      </c>
      <c r="G1015" t="str">
        <f>_xlfn.XLOOKUP(order_details[[#This Row],[OrderID]],orders[OrderID],orders[CustomerID])</f>
        <v>ERNSH</v>
      </c>
      <c r="H1015" t="str">
        <f>_xlfn.XLOOKUP(order_details[[#This Row],[CustomerID]],orders[CustomerID],orders[ShipCountry])</f>
        <v>Austria</v>
      </c>
      <c r="I1015" t="str">
        <f>_xlfn.XLOOKUP(order_details[[#This Row],[CustomerID]],orders[CustomerID],orders[ShipCity])</f>
        <v>Graz</v>
      </c>
      <c r="J1015">
        <f>_xlfn.XLOOKUP(order_details[[#This Row],[ProductID]],products[ProductID],products[CategoryID])</f>
        <v>4</v>
      </c>
      <c r="K1015" t="str">
        <f>_xlfn.XLOOKUP(order_details[[#This Row],[CategoryID]],categories[CategoryID],categories[CategoryName])</f>
        <v>Dairy Products</v>
      </c>
      <c r="L1015" t="str">
        <f>_xlfn.XLOOKUP(order_details[[#This Row],[OrderID]],orders[OrderID],orders[month])</f>
        <v>Sep</v>
      </c>
      <c r="M1015">
        <f>_xlfn.XLOOKUP(order_details[[#This Row],[OrderID]],orders[OrderID],orders[month number])</f>
        <v>9</v>
      </c>
      <c r="N1015">
        <f>_xlfn.XLOOKUP(order_details[[#This Row],[OrderID]],orders[OrderID],orders[year])</f>
        <v>1995</v>
      </c>
      <c r="P1015" s="14" t="str">
        <f>_xlfn.XLOOKUP(order_details[[#This Row],[CustomerID]],orders[CustomerID],orders[ShipCity])</f>
        <v>Graz</v>
      </c>
      <c r="Q1015" s="14" t="str">
        <f>_xlfn.XLOOKUP(order_details[[#This Row],[CustomerID]],orders[CustomerID],orders[ShipCountry])</f>
        <v>Austria</v>
      </c>
      <c r="R1015" s="14">
        <f>order_details[[#This Row],[UnitPrice]]*order_details[[#This Row],[Quantity]]*(1-order_details[[#This Row],[Discount]])</f>
        <v>1162.8</v>
      </c>
    </row>
    <row r="1016" spans="1:18" x14ac:dyDescent="0.3">
      <c r="A1016">
        <v>10633</v>
      </c>
      <c r="B1016">
        <v>13</v>
      </c>
      <c r="C1016">
        <v>6</v>
      </c>
      <c r="D1016">
        <v>13</v>
      </c>
      <c r="E1016">
        <v>0.15</v>
      </c>
      <c r="F1016">
        <f>order_details[[#This Row],[UnitPrice]]*order_details[[#This Row],[Quantity]]*(1-order_details[[#This Row],[Discount]])</f>
        <v>66.3</v>
      </c>
      <c r="G1016" t="str">
        <f>_xlfn.XLOOKUP(order_details[[#This Row],[OrderID]],orders[OrderID],orders[CustomerID])</f>
        <v>ERNSH</v>
      </c>
      <c r="H1016" t="str">
        <f>_xlfn.XLOOKUP(order_details[[#This Row],[CustomerID]],orders[CustomerID],orders[ShipCountry])</f>
        <v>Austria</v>
      </c>
      <c r="I1016" t="str">
        <f>_xlfn.XLOOKUP(order_details[[#This Row],[CustomerID]],orders[CustomerID],orders[ShipCity])</f>
        <v>Graz</v>
      </c>
      <c r="J1016">
        <f>_xlfn.XLOOKUP(order_details[[#This Row],[ProductID]],products[ProductID],products[CategoryID])</f>
        <v>8</v>
      </c>
      <c r="K1016" t="str">
        <f>_xlfn.XLOOKUP(order_details[[#This Row],[CategoryID]],categories[CategoryID],categories[CategoryName])</f>
        <v>Seafood</v>
      </c>
      <c r="L1016" t="str">
        <f>_xlfn.XLOOKUP(order_details[[#This Row],[OrderID]],orders[OrderID],orders[month])</f>
        <v>Sep</v>
      </c>
      <c r="M1016">
        <f>_xlfn.XLOOKUP(order_details[[#This Row],[OrderID]],orders[OrderID],orders[month number])</f>
        <v>9</v>
      </c>
      <c r="N1016">
        <f>_xlfn.XLOOKUP(order_details[[#This Row],[OrderID]],orders[OrderID],orders[year])</f>
        <v>1995</v>
      </c>
      <c r="P1016" s="13" t="str">
        <f>_xlfn.XLOOKUP(order_details[[#This Row],[CustomerID]],orders[CustomerID],orders[ShipCity])</f>
        <v>Graz</v>
      </c>
      <c r="Q1016" s="13" t="str">
        <f>_xlfn.XLOOKUP(order_details[[#This Row],[CustomerID]],orders[CustomerID],orders[ShipCountry])</f>
        <v>Austria</v>
      </c>
      <c r="R1016" s="13">
        <f>order_details[[#This Row],[UnitPrice]]*order_details[[#This Row],[Quantity]]*(1-order_details[[#This Row],[Discount]])</f>
        <v>66.3</v>
      </c>
    </row>
    <row r="1017" spans="1:18" x14ac:dyDescent="0.3">
      <c r="A1017">
        <v>10633</v>
      </c>
      <c r="B1017">
        <v>26</v>
      </c>
      <c r="C1017">
        <v>31.23</v>
      </c>
      <c r="D1017">
        <v>35</v>
      </c>
      <c r="E1017">
        <v>0.15</v>
      </c>
      <c r="F1017">
        <f>order_details[[#This Row],[UnitPrice]]*order_details[[#This Row],[Quantity]]*(1-order_details[[#This Row],[Discount]])</f>
        <v>929.09249999999997</v>
      </c>
      <c r="G1017" t="str">
        <f>_xlfn.XLOOKUP(order_details[[#This Row],[OrderID]],orders[OrderID],orders[CustomerID])</f>
        <v>ERNSH</v>
      </c>
      <c r="H1017" t="str">
        <f>_xlfn.XLOOKUP(order_details[[#This Row],[CustomerID]],orders[CustomerID],orders[ShipCountry])</f>
        <v>Austria</v>
      </c>
      <c r="I1017" t="str">
        <f>_xlfn.XLOOKUP(order_details[[#This Row],[CustomerID]],orders[CustomerID],orders[ShipCity])</f>
        <v>Graz</v>
      </c>
      <c r="J1017">
        <f>_xlfn.XLOOKUP(order_details[[#This Row],[ProductID]],products[ProductID],products[CategoryID])</f>
        <v>3</v>
      </c>
      <c r="K1017" t="str">
        <f>_xlfn.XLOOKUP(order_details[[#This Row],[CategoryID]],categories[CategoryID],categories[CategoryName])</f>
        <v>Confections</v>
      </c>
      <c r="L1017" t="str">
        <f>_xlfn.XLOOKUP(order_details[[#This Row],[OrderID]],orders[OrderID],orders[month])</f>
        <v>Sep</v>
      </c>
      <c r="M1017">
        <f>_xlfn.XLOOKUP(order_details[[#This Row],[OrderID]],orders[OrderID],orders[month number])</f>
        <v>9</v>
      </c>
      <c r="N1017">
        <f>_xlfn.XLOOKUP(order_details[[#This Row],[OrderID]],orders[OrderID],orders[year])</f>
        <v>1995</v>
      </c>
      <c r="P1017" s="14" t="str">
        <f>_xlfn.XLOOKUP(order_details[[#This Row],[CustomerID]],orders[CustomerID],orders[ShipCity])</f>
        <v>Graz</v>
      </c>
      <c r="Q1017" s="14" t="str">
        <f>_xlfn.XLOOKUP(order_details[[#This Row],[CustomerID]],orders[CustomerID],orders[ShipCountry])</f>
        <v>Austria</v>
      </c>
      <c r="R1017" s="14">
        <f>order_details[[#This Row],[UnitPrice]]*order_details[[#This Row],[Quantity]]*(1-order_details[[#This Row],[Discount]])</f>
        <v>929.09249999999997</v>
      </c>
    </row>
    <row r="1018" spans="1:18" x14ac:dyDescent="0.3">
      <c r="A1018">
        <v>10633</v>
      </c>
      <c r="B1018">
        <v>62</v>
      </c>
      <c r="C1018">
        <v>49.3</v>
      </c>
      <c r="D1018">
        <v>80</v>
      </c>
      <c r="E1018">
        <v>0.15</v>
      </c>
      <c r="F1018">
        <f>order_details[[#This Row],[UnitPrice]]*order_details[[#This Row],[Quantity]]*(1-order_details[[#This Row],[Discount]])</f>
        <v>3352.4</v>
      </c>
      <c r="G1018" t="str">
        <f>_xlfn.XLOOKUP(order_details[[#This Row],[OrderID]],orders[OrderID],orders[CustomerID])</f>
        <v>ERNSH</v>
      </c>
      <c r="H1018" t="str">
        <f>_xlfn.XLOOKUP(order_details[[#This Row],[CustomerID]],orders[CustomerID],orders[ShipCountry])</f>
        <v>Austria</v>
      </c>
      <c r="I1018" t="str">
        <f>_xlfn.XLOOKUP(order_details[[#This Row],[CustomerID]],orders[CustomerID],orders[ShipCity])</f>
        <v>Graz</v>
      </c>
      <c r="J1018">
        <f>_xlfn.XLOOKUP(order_details[[#This Row],[ProductID]],products[ProductID],products[CategoryID])</f>
        <v>3</v>
      </c>
      <c r="K1018" t="str">
        <f>_xlfn.XLOOKUP(order_details[[#This Row],[CategoryID]],categories[CategoryID],categories[CategoryName])</f>
        <v>Confections</v>
      </c>
      <c r="L1018" t="str">
        <f>_xlfn.XLOOKUP(order_details[[#This Row],[OrderID]],orders[OrderID],orders[month])</f>
        <v>Sep</v>
      </c>
      <c r="M1018">
        <f>_xlfn.XLOOKUP(order_details[[#This Row],[OrderID]],orders[OrderID],orders[month number])</f>
        <v>9</v>
      </c>
      <c r="N1018">
        <f>_xlfn.XLOOKUP(order_details[[#This Row],[OrderID]],orders[OrderID],orders[year])</f>
        <v>1995</v>
      </c>
      <c r="P1018" s="13" t="str">
        <f>_xlfn.XLOOKUP(order_details[[#This Row],[CustomerID]],orders[CustomerID],orders[ShipCity])</f>
        <v>Graz</v>
      </c>
      <c r="Q1018" s="13" t="str">
        <f>_xlfn.XLOOKUP(order_details[[#This Row],[CustomerID]],orders[CustomerID],orders[ShipCountry])</f>
        <v>Austria</v>
      </c>
      <c r="R1018" s="13">
        <f>order_details[[#This Row],[UnitPrice]]*order_details[[#This Row],[Quantity]]*(1-order_details[[#This Row],[Discount]])</f>
        <v>3352.4</v>
      </c>
    </row>
    <row r="1019" spans="1:18" x14ac:dyDescent="0.3">
      <c r="A1019">
        <v>10634</v>
      </c>
      <c r="B1019">
        <v>7</v>
      </c>
      <c r="C1019">
        <v>30</v>
      </c>
      <c r="D1019">
        <v>35</v>
      </c>
      <c r="E1019">
        <v>0</v>
      </c>
      <c r="F1019">
        <f>order_details[[#This Row],[UnitPrice]]*order_details[[#This Row],[Quantity]]*(1-order_details[[#This Row],[Discount]])</f>
        <v>1050</v>
      </c>
      <c r="G1019" t="str">
        <f>_xlfn.XLOOKUP(order_details[[#This Row],[OrderID]],orders[OrderID],orders[CustomerID])</f>
        <v>FOLIG</v>
      </c>
      <c r="H1019" t="str">
        <f>_xlfn.XLOOKUP(order_details[[#This Row],[CustomerID]],orders[CustomerID],orders[ShipCountry])</f>
        <v>France</v>
      </c>
      <c r="I1019" t="str">
        <f>_xlfn.XLOOKUP(order_details[[#This Row],[CustomerID]],orders[CustomerID],orders[ShipCity])</f>
        <v>Lille</v>
      </c>
      <c r="J1019">
        <f>_xlfn.XLOOKUP(order_details[[#This Row],[ProductID]],products[ProductID],products[CategoryID])</f>
        <v>7</v>
      </c>
      <c r="K1019" t="str">
        <f>_xlfn.XLOOKUP(order_details[[#This Row],[CategoryID]],categories[CategoryID],categories[CategoryName])</f>
        <v>Produce</v>
      </c>
      <c r="L1019" t="str">
        <f>_xlfn.XLOOKUP(order_details[[#This Row],[OrderID]],orders[OrderID],orders[month])</f>
        <v>Sep</v>
      </c>
      <c r="M1019">
        <f>_xlfn.XLOOKUP(order_details[[#This Row],[OrderID]],orders[OrderID],orders[month number])</f>
        <v>9</v>
      </c>
      <c r="N1019">
        <f>_xlfn.XLOOKUP(order_details[[#This Row],[OrderID]],orders[OrderID],orders[year])</f>
        <v>1995</v>
      </c>
      <c r="P1019" s="14" t="str">
        <f>_xlfn.XLOOKUP(order_details[[#This Row],[CustomerID]],orders[CustomerID],orders[ShipCity])</f>
        <v>Lille</v>
      </c>
      <c r="Q1019" s="14" t="str">
        <f>_xlfn.XLOOKUP(order_details[[#This Row],[CustomerID]],orders[CustomerID],orders[ShipCountry])</f>
        <v>France</v>
      </c>
      <c r="R1019" s="14">
        <f>order_details[[#This Row],[UnitPrice]]*order_details[[#This Row],[Quantity]]*(1-order_details[[#This Row],[Discount]])</f>
        <v>1050</v>
      </c>
    </row>
    <row r="1020" spans="1:18" x14ac:dyDescent="0.3">
      <c r="A1020">
        <v>10634</v>
      </c>
      <c r="B1020">
        <v>18</v>
      </c>
      <c r="C1020">
        <v>62.5</v>
      </c>
      <c r="D1020">
        <v>50</v>
      </c>
      <c r="E1020">
        <v>0</v>
      </c>
      <c r="F1020">
        <f>order_details[[#This Row],[UnitPrice]]*order_details[[#This Row],[Quantity]]*(1-order_details[[#This Row],[Discount]])</f>
        <v>3125</v>
      </c>
      <c r="G1020" t="str">
        <f>_xlfn.XLOOKUP(order_details[[#This Row],[OrderID]],orders[OrderID],orders[CustomerID])</f>
        <v>FOLIG</v>
      </c>
      <c r="H1020" t="str">
        <f>_xlfn.XLOOKUP(order_details[[#This Row],[CustomerID]],orders[CustomerID],orders[ShipCountry])</f>
        <v>France</v>
      </c>
      <c r="I1020" t="str">
        <f>_xlfn.XLOOKUP(order_details[[#This Row],[CustomerID]],orders[CustomerID],orders[ShipCity])</f>
        <v>Lille</v>
      </c>
      <c r="J1020">
        <f>_xlfn.XLOOKUP(order_details[[#This Row],[ProductID]],products[ProductID],products[CategoryID])</f>
        <v>8</v>
      </c>
      <c r="K1020" t="str">
        <f>_xlfn.XLOOKUP(order_details[[#This Row],[CategoryID]],categories[CategoryID],categories[CategoryName])</f>
        <v>Seafood</v>
      </c>
      <c r="L1020" t="str">
        <f>_xlfn.XLOOKUP(order_details[[#This Row],[OrderID]],orders[OrderID],orders[month])</f>
        <v>Sep</v>
      </c>
      <c r="M1020">
        <f>_xlfn.XLOOKUP(order_details[[#This Row],[OrderID]],orders[OrderID],orders[month number])</f>
        <v>9</v>
      </c>
      <c r="N1020">
        <f>_xlfn.XLOOKUP(order_details[[#This Row],[OrderID]],orders[OrderID],orders[year])</f>
        <v>1995</v>
      </c>
      <c r="P1020" s="13" t="str">
        <f>_xlfn.XLOOKUP(order_details[[#This Row],[CustomerID]],orders[CustomerID],orders[ShipCity])</f>
        <v>Lille</v>
      </c>
      <c r="Q1020" s="13" t="str">
        <f>_xlfn.XLOOKUP(order_details[[#This Row],[CustomerID]],orders[CustomerID],orders[ShipCountry])</f>
        <v>France</v>
      </c>
      <c r="R1020" s="13">
        <f>order_details[[#This Row],[UnitPrice]]*order_details[[#This Row],[Quantity]]*(1-order_details[[#This Row],[Discount]])</f>
        <v>3125</v>
      </c>
    </row>
    <row r="1021" spans="1:18" x14ac:dyDescent="0.3">
      <c r="A1021">
        <v>10634</v>
      </c>
      <c r="B1021">
        <v>51</v>
      </c>
      <c r="C1021">
        <v>53</v>
      </c>
      <c r="D1021">
        <v>15</v>
      </c>
      <c r="E1021">
        <v>0</v>
      </c>
      <c r="F1021">
        <f>order_details[[#This Row],[UnitPrice]]*order_details[[#This Row],[Quantity]]*(1-order_details[[#This Row],[Discount]])</f>
        <v>795</v>
      </c>
      <c r="G1021" t="str">
        <f>_xlfn.XLOOKUP(order_details[[#This Row],[OrderID]],orders[OrderID],orders[CustomerID])</f>
        <v>FOLIG</v>
      </c>
      <c r="H1021" t="str">
        <f>_xlfn.XLOOKUP(order_details[[#This Row],[CustomerID]],orders[CustomerID],orders[ShipCountry])</f>
        <v>France</v>
      </c>
      <c r="I1021" t="str">
        <f>_xlfn.XLOOKUP(order_details[[#This Row],[CustomerID]],orders[CustomerID],orders[ShipCity])</f>
        <v>Lille</v>
      </c>
      <c r="J1021">
        <f>_xlfn.XLOOKUP(order_details[[#This Row],[ProductID]],products[ProductID],products[CategoryID])</f>
        <v>7</v>
      </c>
      <c r="K1021" t="str">
        <f>_xlfn.XLOOKUP(order_details[[#This Row],[CategoryID]],categories[CategoryID],categories[CategoryName])</f>
        <v>Produce</v>
      </c>
      <c r="L1021" t="str">
        <f>_xlfn.XLOOKUP(order_details[[#This Row],[OrderID]],orders[OrderID],orders[month])</f>
        <v>Sep</v>
      </c>
      <c r="M1021">
        <f>_xlfn.XLOOKUP(order_details[[#This Row],[OrderID]],orders[OrderID],orders[month number])</f>
        <v>9</v>
      </c>
      <c r="N1021">
        <f>_xlfn.XLOOKUP(order_details[[#This Row],[OrderID]],orders[OrderID],orders[year])</f>
        <v>1995</v>
      </c>
      <c r="P1021" s="14" t="str">
        <f>_xlfn.XLOOKUP(order_details[[#This Row],[CustomerID]],orders[CustomerID],orders[ShipCity])</f>
        <v>Lille</v>
      </c>
      <c r="Q1021" s="14" t="str">
        <f>_xlfn.XLOOKUP(order_details[[#This Row],[CustomerID]],orders[CustomerID],orders[ShipCountry])</f>
        <v>France</v>
      </c>
      <c r="R1021" s="14">
        <f>order_details[[#This Row],[UnitPrice]]*order_details[[#This Row],[Quantity]]*(1-order_details[[#This Row],[Discount]])</f>
        <v>795</v>
      </c>
    </row>
    <row r="1022" spans="1:18" x14ac:dyDescent="0.3">
      <c r="A1022">
        <v>10634</v>
      </c>
      <c r="B1022">
        <v>75</v>
      </c>
      <c r="C1022">
        <v>7.75</v>
      </c>
      <c r="D1022">
        <v>2</v>
      </c>
      <c r="E1022">
        <v>0</v>
      </c>
      <c r="F1022">
        <f>order_details[[#This Row],[UnitPrice]]*order_details[[#This Row],[Quantity]]*(1-order_details[[#This Row],[Discount]])</f>
        <v>15.5</v>
      </c>
      <c r="G1022" t="str">
        <f>_xlfn.XLOOKUP(order_details[[#This Row],[OrderID]],orders[OrderID],orders[CustomerID])</f>
        <v>FOLIG</v>
      </c>
      <c r="H1022" t="str">
        <f>_xlfn.XLOOKUP(order_details[[#This Row],[CustomerID]],orders[CustomerID],orders[ShipCountry])</f>
        <v>France</v>
      </c>
      <c r="I1022" t="str">
        <f>_xlfn.XLOOKUP(order_details[[#This Row],[CustomerID]],orders[CustomerID],orders[ShipCity])</f>
        <v>Lille</v>
      </c>
      <c r="J1022">
        <f>_xlfn.XLOOKUP(order_details[[#This Row],[ProductID]],products[ProductID],products[CategoryID])</f>
        <v>1</v>
      </c>
      <c r="K1022" t="str">
        <f>_xlfn.XLOOKUP(order_details[[#This Row],[CategoryID]],categories[CategoryID],categories[CategoryName])</f>
        <v>Beverages</v>
      </c>
      <c r="L1022" t="str">
        <f>_xlfn.XLOOKUP(order_details[[#This Row],[OrderID]],orders[OrderID],orders[month])</f>
        <v>Sep</v>
      </c>
      <c r="M1022">
        <f>_xlfn.XLOOKUP(order_details[[#This Row],[OrderID]],orders[OrderID],orders[month number])</f>
        <v>9</v>
      </c>
      <c r="N1022">
        <f>_xlfn.XLOOKUP(order_details[[#This Row],[OrderID]],orders[OrderID],orders[year])</f>
        <v>1995</v>
      </c>
      <c r="P1022" s="13" t="str">
        <f>_xlfn.XLOOKUP(order_details[[#This Row],[CustomerID]],orders[CustomerID],orders[ShipCity])</f>
        <v>Lille</v>
      </c>
      <c r="Q1022" s="13" t="str">
        <f>_xlfn.XLOOKUP(order_details[[#This Row],[CustomerID]],orders[CustomerID],orders[ShipCountry])</f>
        <v>France</v>
      </c>
      <c r="R1022" s="13">
        <f>order_details[[#This Row],[UnitPrice]]*order_details[[#This Row],[Quantity]]*(1-order_details[[#This Row],[Discount]])</f>
        <v>15.5</v>
      </c>
    </row>
    <row r="1023" spans="1:18" x14ac:dyDescent="0.3">
      <c r="A1023">
        <v>10635</v>
      </c>
      <c r="B1023">
        <v>4</v>
      </c>
      <c r="C1023">
        <v>22</v>
      </c>
      <c r="D1023">
        <v>10</v>
      </c>
      <c r="E1023">
        <v>0.1</v>
      </c>
      <c r="F1023">
        <f>order_details[[#This Row],[UnitPrice]]*order_details[[#This Row],[Quantity]]*(1-order_details[[#This Row],[Discount]])</f>
        <v>198</v>
      </c>
      <c r="G1023" t="str">
        <f>_xlfn.XLOOKUP(order_details[[#This Row],[OrderID]],orders[OrderID],orders[CustomerID])</f>
        <v>MAGAA</v>
      </c>
      <c r="H1023" t="str">
        <f>_xlfn.XLOOKUP(order_details[[#This Row],[CustomerID]],orders[CustomerID],orders[ShipCountry])</f>
        <v>Italy</v>
      </c>
      <c r="I1023" t="str">
        <f>_xlfn.XLOOKUP(order_details[[#This Row],[CustomerID]],orders[CustomerID],orders[ShipCity])</f>
        <v>Bergamo</v>
      </c>
      <c r="J1023">
        <f>_xlfn.XLOOKUP(order_details[[#This Row],[ProductID]],products[ProductID],products[CategoryID])</f>
        <v>2</v>
      </c>
      <c r="K1023" t="str">
        <f>_xlfn.XLOOKUP(order_details[[#This Row],[CategoryID]],categories[CategoryID],categories[CategoryName])</f>
        <v>Condiments</v>
      </c>
      <c r="L1023" t="str">
        <f>_xlfn.XLOOKUP(order_details[[#This Row],[OrderID]],orders[OrderID],orders[month])</f>
        <v>Sep</v>
      </c>
      <c r="M1023">
        <f>_xlfn.XLOOKUP(order_details[[#This Row],[OrderID]],orders[OrderID],orders[month number])</f>
        <v>9</v>
      </c>
      <c r="N1023">
        <f>_xlfn.XLOOKUP(order_details[[#This Row],[OrderID]],orders[OrderID],orders[year])</f>
        <v>1995</v>
      </c>
      <c r="P1023" s="14" t="str">
        <f>_xlfn.XLOOKUP(order_details[[#This Row],[CustomerID]],orders[CustomerID],orders[ShipCity])</f>
        <v>Bergamo</v>
      </c>
      <c r="Q1023" s="14" t="str">
        <f>_xlfn.XLOOKUP(order_details[[#This Row],[CustomerID]],orders[CustomerID],orders[ShipCountry])</f>
        <v>Italy</v>
      </c>
      <c r="R1023" s="14">
        <f>order_details[[#This Row],[UnitPrice]]*order_details[[#This Row],[Quantity]]*(1-order_details[[#This Row],[Discount]])</f>
        <v>198</v>
      </c>
    </row>
    <row r="1024" spans="1:18" x14ac:dyDescent="0.3">
      <c r="A1024">
        <v>10635</v>
      </c>
      <c r="B1024">
        <v>5</v>
      </c>
      <c r="C1024">
        <v>21.35</v>
      </c>
      <c r="D1024">
        <v>15</v>
      </c>
      <c r="E1024">
        <v>0.1</v>
      </c>
      <c r="F1024">
        <f>order_details[[#This Row],[UnitPrice]]*order_details[[#This Row],[Quantity]]*(1-order_details[[#This Row],[Discount]])</f>
        <v>288.22500000000002</v>
      </c>
      <c r="G1024" t="str">
        <f>_xlfn.XLOOKUP(order_details[[#This Row],[OrderID]],orders[OrderID],orders[CustomerID])</f>
        <v>MAGAA</v>
      </c>
      <c r="H1024" t="str">
        <f>_xlfn.XLOOKUP(order_details[[#This Row],[CustomerID]],orders[CustomerID],orders[ShipCountry])</f>
        <v>Italy</v>
      </c>
      <c r="I1024" t="str">
        <f>_xlfn.XLOOKUP(order_details[[#This Row],[CustomerID]],orders[CustomerID],orders[ShipCity])</f>
        <v>Bergamo</v>
      </c>
      <c r="J1024">
        <f>_xlfn.XLOOKUP(order_details[[#This Row],[ProductID]],products[ProductID],products[CategoryID])</f>
        <v>2</v>
      </c>
      <c r="K1024" t="str">
        <f>_xlfn.XLOOKUP(order_details[[#This Row],[CategoryID]],categories[CategoryID],categories[CategoryName])</f>
        <v>Condiments</v>
      </c>
      <c r="L1024" t="str">
        <f>_xlfn.XLOOKUP(order_details[[#This Row],[OrderID]],orders[OrderID],orders[month])</f>
        <v>Sep</v>
      </c>
      <c r="M1024">
        <f>_xlfn.XLOOKUP(order_details[[#This Row],[OrderID]],orders[OrderID],orders[month number])</f>
        <v>9</v>
      </c>
      <c r="N1024">
        <f>_xlfn.XLOOKUP(order_details[[#This Row],[OrderID]],orders[OrderID],orders[year])</f>
        <v>1995</v>
      </c>
      <c r="P1024" s="13" t="str">
        <f>_xlfn.XLOOKUP(order_details[[#This Row],[CustomerID]],orders[CustomerID],orders[ShipCity])</f>
        <v>Bergamo</v>
      </c>
      <c r="Q1024" s="13" t="str">
        <f>_xlfn.XLOOKUP(order_details[[#This Row],[CustomerID]],orders[CustomerID],orders[ShipCountry])</f>
        <v>Italy</v>
      </c>
      <c r="R1024" s="13">
        <f>order_details[[#This Row],[UnitPrice]]*order_details[[#This Row],[Quantity]]*(1-order_details[[#This Row],[Discount]])</f>
        <v>288.22500000000002</v>
      </c>
    </row>
    <row r="1025" spans="1:18" x14ac:dyDescent="0.3">
      <c r="A1025">
        <v>10635</v>
      </c>
      <c r="B1025">
        <v>22</v>
      </c>
      <c r="C1025">
        <v>21</v>
      </c>
      <c r="D1025">
        <v>40</v>
      </c>
      <c r="E1025">
        <v>0</v>
      </c>
      <c r="F1025">
        <f>order_details[[#This Row],[UnitPrice]]*order_details[[#This Row],[Quantity]]*(1-order_details[[#This Row],[Discount]])</f>
        <v>840</v>
      </c>
      <c r="G1025" t="str">
        <f>_xlfn.XLOOKUP(order_details[[#This Row],[OrderID]],orders[OrderID],orders[CustomerID])</f>
        <v>MAGAA</v>
      </c>
      <c r="H1025" t="str">
        <f>_xlfn.XLOOKUP(order_details[[#This Row],[CustomerID]],orders[CustomerID],orders[ShipCountry])</f>
        <v>Italy</v>
      </c>
      <c r="I1025" t="str">
        <f>_xlfn.XLOOKUP(order_details[[#This Row],[CustomerID]],orders[CustomerID],orders[ShipCity])</f>
        <v>Bergamo</v>
      </c>
      <c r="J1025">
        <f>_xlfn.XLOOKUP(order_details[[#This Row],[ProductID]],products[ProductID],products[CategoryID])</f>
        <v>5</v>
      </c>
      <c r="K1025" t="str">
        <f>_xlfn.XLOOKUP(order_details[[#This Row],[CategoryID]],categories[CategoryID],categories[CategoryName])</f>
        <v>Grains/Cereals</v>
      </c>
      <c r="L1025" t="str">
        <f>_xlfn.XLOOKUP(order_details[[#This Row],[OrderID]],orders[OrderID],orders[month])</f>
        <v>Sep</v>
      </c>
      <c r="M1025">
        <f>_xlfn.XLOOKUP(order_details[[#This Row],[OrderID]],orders[OrderID],orders[month number])</f>
        <v>9</v>
      </c>
      <c r="N1025">
        <f>_xlfn.XLOOKUP(order_details[[#This Row],[OrderID]],orders[OrderID],orders[year])</f>
        <v>1995</v>
      </c>
      <c r="P1025" s="14" t="str">
        <f>_xlfn.XLOOKUP(order_details[[#This Row],[CustomerID]],orders[CustomerID],orders[ShipCity])</f>
        <v>Bergamo</v>
      </c>
      <c r="Q1025" s="14" t="str">
        <f>_xlfn.XLOOKUP(order_details[[#This Row],[CustomerID]],orders[CustomerID],orders[ShipCountry])</f>
        <v>Italy</v>
      </c>
      <c r="R1025" s="14">
        <f>order_details[[#This Row],[UnitPrice]]*order_details[[#This Row],[Quantity]]*(1-order_details[[#This Row],[Discount]])</f>
        <v>840</v>
      </c>
    </row>
    <row r="1026" spans="1:18" x14ac:dyDescent="0.3">
      <c r="A1026">
        <v>10636</v>
      </c>
      <c r="B1026">
        <v>4</v>
      </c>
      <c r="C1026">
        <v>22</v>
      </c>
      <c r="D1026">
        <v>25</v>
      </c>
      <c r="E1026">
        <v>0</v>
      </c>
      <c r="F1026">
        <f>order_details[[#This Row],[UnitPrice]]*order_details[[#This Row],[Quantity]]*(1-order_details[[#This Row],[Discount]])</f>
        <v>550</v>
      </c>
      <c r="G1026" t="str">
        <f>_xlfn.XLOOKUP(order_details[[#This Row],[OrderID]],orders[OrderID],orders[CustomerID])</f>
        <v>WARTH</v>
      </c>
      <c r="H1026" t="str">
        <f>_xlfn.XLOOKUP(order_details[[#This Row],[CustomerID]],orders[CustomerID],orders[ShipCountry])</f>
        <v>Finland</v>
      </c>
      <c r="I1026" t="str">
        <f>_xlfn.XLOOKUP(order_details[[#This Row],[CustomerID]],orders[CustomerID],orders[ShipCity])</f>
        <v>Oulu</v>
      </c>
      <c r="J1026">
        <f>_xlfn.XLOOKUP(order_details[[#This Row],[ProductID]],products[ProductID],products[CategoryID])</f>
        <v>2</v>
      </c>
      <c r="K1026" t="str">
        <f>_xlfn.XLOOKUP(order_details[[#This Row],[CategoryID]],categories[CategoryID],categories[CategoryName])</f>
        <v>Condiments</v>
      </c>
      <c r="L1026" t="str">
        <f>_xlfn.XLOOKUP(order_details[[#This Row],[OrderID]],orders[OrderID],orders[month])</f>
        <v>Sep</v>
      </c>
      <c r="M1026">
        <f>_xlfn.XLOOKUP(order_details[[#This Row],[OrderID]],orders[OrderID],orders[month number])</f>
        <v>9</v>
      </c>
      <c r="N1026">
        <f>_xlfn.XLOOKUP(order_details[[#This Row],[OrderID]],orders[OrderID],orders[year])</f>
        <v>1995</v>
      </c>
      <c r="P1026" s="13" t="str">
        <f>_xlfn.XLOOKUP(order_details[[#This Row],[CustomerID]],orders[CustomerID],orders[ShipCity])</f>
        <v>Oulu</v>
      </c>
      <c r="Q1026" s="13" t="str">
        <f>_xlfn.XLOOKUP(order_details[[#This Row],[CustomerID]],orders[CustomerID],orders[ShipCountry])</f>
        <v>Finland</v>
      </c>
      <c r="R1026" s="13">
        <f>order_details[[#This Row],[UnitPrice]]*order_details[[#This Row],[Quantity]]*(1-order_details[[#This Row],[Discount]])</f>
        <v>550</v>
      </c>
    </row>
    <row r="1027" spans="1:18" x14ac:dyDescent="0.3">
      <c r="A1027">
        <v>10636</v>
      </c>
      <c r="B1027">
        <v>58</v>
      </c>
      <c r="C1027">
        <v>13.25</v>
      </c>
      <c r="D1027">
        <v>6</v>
      </c>
      <c r="E1027">
        <v>0</v>
      </c>
      <c r="F1027">
        <f>order_details[[#This Row],[UnitPrice]]*order_details[[#This Row],[Quantity]]*(1-order_details[[#This Row],[Discount]])</f>
        <v>79.5</v>
      </c>
      <c r="G1027" t="str">
        <f>_xlfn.XLOOKUP(order_details[[#This Row],[OrderID]],orders[OrderID],orders[CustomerID])</f>
        <v>WARTH</v>
      </c>
      <c r="H1027" t="str">
        <f>_xlfn.XLOOKUP(order_details[[#This Row],[CustomerID]],orders[CustomerID],orders[ShipCountry])</f>
        <v>Finland</v>
      </c>
      <c r="I1027" t="str">
        <f>_xlfn.XLOOKUP(order_details[[#This Row],[CustomerID]],orders[CustomerID],orders[ShipCity])</f>
        <v>Oulu</v>
      </c>
      <c r="J1027">
        <f>_xlfn.XLOOKUP(order_details[[#This Row],[ProductID]],products[ProductID],products[CategoryID])</f>
        <v>8</v>
      </c>
      <c r="K1027" t="str">
        <f>_xlfn.XLOOKUP(order_details[[#This Row],[CategoryID]],categories[CategoryID],categories[CategoryName])</f>
        <v>Seafood</v>
      </c>
      <c r="L1027" t="str">
        <f>_xlfn.XLOOKUP(order_details[[#This Row],[OrderID]],orders[OrderID],orders[month])</f>
        <v>Sep</v>
      </c>
      <c r="M1027">
        <f>_xlfn.XLOOKUP(order_details[[#This Row],[OrderID]],orders[OrderID],orders[month number])</f>
        <v>9</v>
      </c>
      <c r="N1027">
        <f>_xlfn.XLOOKUP(order_details[[#This Row],[OrderID]],orders[OrderID],orders[year])</f>
        <v>1995</v>
      </c>
      <c r="P1027" s="14" t="str">
        <f>_xlfn.XLOOKUP(order_details[[#This Row],[CustomerID]],orders[CustomerID],orders[ShipCity])</f>
        <v>Oulu</v>
      </c>
      <c r="Q1027" s="14" t="str">
        <f>_xlfn.XLOOKUP(order_details[[#This Row],[CustomerID]],orders[CustomerID],orders[ShipCountry])</f>
        <v>Finland</v>
      </c>
      <c r="R1027" s="14">
        <f>order_details[[#This Row],[UnitPrice]]*order_details[[#This Row],[Quantity]]*(1-order_details[[#This Row],[Discount]])</f>
        <v>79.5</v>
      </c>
    </row>
    <row r="1028" spans="1:18" x14ac:dyDescent="0.3">
      <c r="A1028">
        <v>10637</v>
      </c>
      <c r="B1028">
        <v>11</v>
      </c>
      <c r="C1028">
        <v>21</v>
      </c>
      <c r="D1028">
        <v>10</v>
      </c>
      <c r="E1028">
        <v>0</v>
      </c>
      <c r="F1028">
        <f>order_details[[#This Row],[UnitPrice]]*order_details[[#This Row],[Quantity]]*(1-order_details[[#This Row],[Discount]])</f>
        <v>210</v>
      </c>
      <c r="G1028" t="str">
        <f>_xlfn.XLOOKUP(order_details[[#This Row],[OrderID]],orders[OrderID],orders[CustomerID])</f>
        <v>QUEEN</v>
      </c>
      <c r="H1028" t="str">
        <f>_xlfn.XLOOKUP(order_details[[#This Row],[CustomerID]],orders[CustomerID],orders[ShipCountry])</f>
        <v>Brazil</v>
      </c>
      <c r="I1028" t="str">
        <f>_xlfn.XLOOKUP(order_details[[#This Row],[CustomerID]],orders[CustomerID],orders[ShipCity])</f>
        <v>São Paulo</v>
      </c>
      <c r="J1028">
        <f>_xlfn.XLOOKUP(order_details[[#This Row],[ProductID]],products[ProductID],products[CategoryID])</f>
        <v>4</v>
      </c>
      <c r="K1028" t="str">
        <f>_xlfn.XLOOKUP(order_details[[#This Row],[CategoryID]],categories[CategoryID],categories[CategoryName])</f>
        <v>Dairy Products</v>
      </c>
      <c r="L1028" t="str">
        <f>_xlfn.XLOOKUP(order_details[[#This Row],[OrderID]],orders[OrderID],orders[month])</f>
        <v>Sep</v>
      </c>
      <c r="M1028">
        <f>_xlfn.XLOOKUP(order_details[[#This Row],[OrderID]],orders[OrderID],orders[month number])</f>
        <v>9</v>
      </c>
      <c r="N1028">
        <f>_xlfn.XLOOKUP(order_details[[#This Row],[OrderID]],orders[OrderID],orders[year])</f>
        <v>1995</v>
      </c>
      <c r="P1028" s="13" t="str">
        <f>_xlfn.XLOOKUP(order_details[[#This Row],[CustomerID]],orders[CustomerID],orders[ShipCity])</f>
        <v>São Paulo</v>
      </c>
      <c r="Q1028" s="13" t="str">
        <f>_xlfn.XLOOKUP(order_details[[#This Row],[CustomerID]],orders[CustomerID],orders[ShipCountry])</f>
        <v>Brazil</v>
      </c>
      <c r="R1028" s="13">
        <f>order_details[[#This Row],[UnitPrice]]*order_details[[#This Row],[Quantity]]*(1-order_details[[#This Row],[Discount]])</f>
        <v>210</v>
      </c>
    </row>
    <row r="1029" spans="1:18" x14ac:dyDescent="0.3">
      <c r="A1029">
        <v>10637</v>
      </c>
      <c r="B1029">
        <v>50</v>
      </c>
      <c r="C1029">
        <v>16.25</v>
      </c>
      <c r="D1029">
        <v>25</v>
      </c>
      <c r="E1029">
        <v>0.05</v>
      </c>
      <c r="F1029">
        <f>order_details[[#This Row],[UnitPrice]]*order_details[[#This Row],[Quantity]]*(1-order_details[[#This Row],[Discount]])</f>
        <v>385.9375</v>
      </c>
      <c r="G1029" t="str">
        <f>_xlfn.XLOOKUP(order_details[[#This Row],[OrderID]],orders[OrderID],orders[CustomerID])</f>
        <v>QUEEN</v>
      </c>
      <c r="H1029" t="str">
        <f>_xlfn.XLOOKUP(order_details[[#This Row],[CustomerID]],orders[CustomerID],orders[ShipCountry])</f>
        <v>Brazil</v>
      </c>
      <c r="I1029" t="str">
        <f>_xlfn.XLOOKUP(order_details[[#This Row],[CustomerID]],orders[CustomerID],orders[ShipCity])</f>
        <v>São Paulo</v>
      </c>
      <c r="J1029">
        <f>_xlfn.XLOOKUP(order_details[[#This Row],[ProductID]],products[ProductID],products[CategoryID])</f>
        <v>3</v>
      </c>
      <c r="K1029" t="str">
        <f>_xlfn.XLOOKUP(order_details[[#This Row],[CategoryID]],categories[CategoryID],categories[CategoryName])</f>
        <v>Confections</v>
      </c>
      <c r="L1029" t="str">
        <f>_xlfn.XLOOKUP(order_details[[#This Row],[OrderID]],orders[OrderID],orders[month])</f>
        <v>Sep</v>
      </c>
      <c r="M1029">
        <f>_xlfn.XLOOKUP(order_details[[#This Row],[OrderID]],orders[OrderID],orders[month number])</f>
        <v>9</v>
      </c>
      <c r="N1029">
        <f>_xlfn.XLOOKUP(order_details[[#This Row],[OrderID]],orders[OrderID],orders[year])</f>
        <v>1995</v>
      </c>
      <c r="P1029" s="14" t="str">
        <f>_xlfn.XLOOKUP(order_details[[#This Row],[CustomerID]],orders[CustomerID],orders[ShipCity])</f>
        <v>São Paulo</v>
      </c>
      <c r="Q1029" s="14" t="str">
        <f>_xlfn.XLOOKUP(order_details[[#This Row],[CustomerID]],orders[CustomerID],orders[ShipCountry])</f>
        <v>Brazil</v>
      </c>
      <c r="R1029" s="14">
        <f>order_details[[#This Row],[UnitPrice]]*order_details[[#This Row],[Quantity]]*(1-order_details[[#This Row],[Discount]])</f>
        <v>385.9375</v>
      </c>
    </row>
    <row r="1030" spans="1:18" x14ac:dyDescent="0.3">
      <c r="A1030">
        <v>10637</v>
      </c>
      <c r="B1030">
        <v>56</v>
      </c>
      <c r="C1030">
        <v>38</v>
      </c>
      <c r="D1030">
        <v>60</v>
      </c>
      <c r="E1030">
        <v>0.05</v>
      </c>
      <c r="F1030">
        <f>order_details[[#This Row],[UnitPrice]]*order_details[[#This Row],[Quantity]]*(1-order_details[[#This Row],[Discount]])</f>
        <v>2166</v>
      </c>
      <c r="G1030" t="str">
        <f>_xlfn.XLOOKUP(order_details[[#This Row],[OrderID]],orders[OrderID],orders[CustomerID])</f>
        <v>QUEEN</v>
      </c>
      <c r="H1030" t="str">
        <f>_xlfn.XLOOKUP(order_details[[#This Row],[CustomerID]],orders[CustomerID],orders[ShipCountry])</f>
        <v>Brazil</v>
      </c>
      <c r="I1030" t="str">
        <f>_xlfn.XLOOKUP(order_details[[#This Row],[CustomerID]],orders[CustomerID],orders[ShipCity])</f>
        <v>São Paulo</v>
      </c>
      <c r="J1030">
        <f>_xlfn.XLOOKUP(order_details[[#This Row],[ProductID]],products[ProductID],products[CategoryID])</f>
        <v>5</v>
      </c>
      <c r="K1030" t="str">
        <f>_xlfn.XLOOKUP(order_details[[#This Row],[CategoryID]],categories[CategoryID],categories[CategoryName])</f>
        <v>Grains/Cereals</v>
      </c>
      <c r="L1030" t="str">
        <f>_xlfn.XLOOKUP(order_details[[#This Row],[OrderID]],orders[OrderID],orders[month])</f>
        <v>Sep</v>
      </c>
      <c r="M1030">
        <f>_xlfn.XLOOKUP(order_details[[#This Row],[OrderID]],orders[OrderID],orders[month number])</f>
        <v>9</v>
      </c>
      <c r="N1030">
        <f>_xlfn.XLOOKUP(order_details[[#This Row],[OrderID]],orders[OrderID],orders[year])</f>
        <v>1995</v>
      </c>
      <c r="P1030" s="13" t="str">
        <f>_xlfn.XLOOKUP(order_details[[#This Row],[CustomerID]],orders[CustomerID],orders[ShipCity])</f>
        <v>São Paulo</v>
      </c>
      <c r="Q1030" s="13" t="str">
        <f>_xlfn.XLOOKUP(order_details[[#This Row],[CustomerID]],orders[CustomerID],orders[ShipCountry])</f>
        <v>Brazil</v>
      </c>
      <c r="R1030" s="13">
        <f>order_details[[#This Row],[UnitPrice]]*order_details[[#This Row],[Quantity]]*(1-order_details[[#This Row],[Discount]])</f>
        <v>2166</v>
      </c>
    </row>
    <row r="1031" spans="1:18" x14ac:dyDescent="0.3">
      <c r="A1031">
        <v>10638</v>
      </c>
      <c r="B1031">
        <v>45</v>
      </c>
      <c r="C1031">
        <v>9.5</v>
      </c>
      <c r="D1031">
        <v>20</v>
      </c>
      <c r="E1031">
        <v>0</v>
      </c>
      <c r="F1031">
        <f>order_details[[#This Row],[UnitPrice]]*order_details[[#This Row],[Quantity]]*(1-order_details[[#This Row],[Discount]])</f>
        <v>190</v>
      </c>
      <c r="G1031" t="str">
        <f>_xlfn.XLOOKUP(order_details[[#This Row],[OrderID]],orders[OrderID],orders[CustomerID])</f>
        <v>LINOD</v>
      </c>
      <c r="H1031" t="str">
        <f>_xlfn.XLOOKUP(order_details[[#This Row],[CustomerID]],orders[CustomerID],orders[ShipCountry])</f>
        <v>Venezuela</v>
      </c>
      <c r="I1031" t="str">
        <f>_xlfn.XLOOKUP(order_details[[#This Row],[CustomerID]],orders[CustomerID],orders[ShipCity])</f>
        <v>I. de Margarita</v>
      </c>
      <c r="J1031">
        <f>_xlfn.XLOOKUP(order_details[[#This Row],[ProductID]],products[ProductID],products[CategoryID])</f>
        <v>8</v>
      </c>
      <c r="K1031" t="str">
        <f>_xlfn.XLOOKUP(order_details[[#This Row],[CategoryID]],categories[CategoryID],categories[CategoryName])</f>
        <v>Seafood</v>
      </c>
      <c r="L1031" t="str">
        <f>_xlfn.XLOOKUP(order_details[[#This Row],[OrderID]],orders[OrderID],orders[month])</f>
        <v>Sep</v>
      </c>
      <c r="M1031">
        <f>_xlfn.XLOOKUP(order_details[[#This Row],[OrderID]],orders[OrderID],orders[month number])</f>
        <v>9</v>
      </c>
      <c r="N1031">
        <f>_xlfn.XLOOKUP(order_details[[#This Row],[OrderID]],orders[OrderID],orders[year])</f>
        <v>1995</v>
      </c>
      <c r="P1031" s="14" t="str">
        <f>_xlfn.XLOOKUP(order_details[[#This Row],[CustomerID]],orders[CustomerID],orders[ShipCity])</f>
        <v>I. de Margarita</v>
      </c>
      <c r="Q1031" s="14" t="str">
        <f>_xlfn.XLOOKUP(order_details[[#This Row],[CustomerID]],orders[CustomerID],orders[ShipCountry])</f>
        <v>Venezuela</v>
      </c>
      <c r="R1031" s="14">
        <f>order_details[[#This Row],[UnitPrice]]*order_details[[#This Row],[Quantity]]*(1-order_details[[#This Row],[Discount]])</f>
        <v>190</v>
      </c>
    </row>
    <row r="1032" spans="1:18" x14ac:dyDescent="0.3">
      <c r="A1032">
        <v>10638</v>
      </c>
      <c r="B1032">
        <v>65</v>
      </c>
      <c r="C1032">
        <v>21.05</v>
      </c>
      <c r="D1032">
        <v>21</v>
      </c>
      <c r="E1032">
        <v>0</v>
      </c>
      <c r="F1032">
        <f>order_details[[#This Row],[UnitPrice]]*order_details[[#This Row],[Quantity]]*(1-order_details[[#This Row],[Discount]])</f>
        <v>442.05</v>
      </c>
      <c r="G1032" t="str">
        <f>_xlfn.XLOOKUP(order_details[[#This Row],[OrderID]],orders[OrderID],orders[CustomerID])</f>
        <v>LINOD</v>
      </c>
      <c r="H1032" t="str">
        <f>_xlfn.XLOOKUP(order_details[[#This Row],[CustomerID]],orders[CustomerID],orders[ShipCountry])</f>
        <v>Venezuela</v>
      </c>
      <c r="I1032" t="str">
        <f>_xlfn.XLOOKUP(order_details[[#This Row],[CustomerID]],orders[CustomerID],orders[ShipCity])</f>
        <v>I. de Margarita</v>
      </c>
      <c r="J1032">
        <f>_xlfn.XLOOKUP(order_details[[#This Row],[ProductID]],products[ProductID],products[CategoryID])</f>
        <v>2</v>
      </c>
      <c r="K1032" t="str">
        <f>_xlfn.XLOOKUP(order_details[[#This Row],[CategoryID]],categories[CategoryID],categories[CategoryName])</f>
        <v>Condiments</v>
      </c>
      <c r="L1032" t="str">
        <f>_xlfn.XLOOKUP(order_details[[#This Row],[OrderID]],orders[OrderID],orders[month])</f>
        <v>Sep</v>
      </c>
      <c r="M1032">
        <f>_xlfn.XLOOKUP(order_details[[#This Row],[OrderID]],orders[OrderID],orders[month number])</f>
        <v>9</v>
      </c>
      <c r="N1032">
        <f>_xlfn.XLOOKUP(order_details[[#This Row],[OrderID]],orders[OrderID],orders[year])</f>
        <v>1995</v>
      </c>
      <c r="P1032" s="13" t="str">
        <f>_xlfn.XLOOKUP(order_details[[#This Row],[CustomerID]],orders[CustomerID],orders[ShipCity])</f>
        <v>I. de Margarita</v>
      </c>
      <c r="Q1032" s="13" t="str">
        <f>_xlfn.XLOOKUP(order_details[[#This Row],[CustomerID]],orders[CustomerID],orders[ShipCountry])</f>
        <v>Venezuela</v>
      </c>
      <c r="R1032" s="13">
        <f>order_details[[#This Row],[UnitPrice]]*order_details[[#This Row],[Quantity]]*(1-order_details[[#This Row],[Discount]])</f>
        <v>442.05</v>
      </c>
    </row>
    <row r="1033" spans="1:18" x14ac:dyDescent="0.3">
      <c r="A1033">
        <v>10638</v>
      </c>
      <c r="B1033">
        <v>72</v>
      </c>
      <c r="C1033">
        <v>34.799999999999997</v>
      </c>
      <c r="D1033">
        <v>60</v>
      </c>
      <c r="E1033">
        <v>0</v>
      </c>
      <c r="F1033">
        <f>order_details[[#This Row],[UnitPrice]]*order_details[[#This Row],[Quantity]]*(1-order_details[[#This Row],[Discount]])</f>
        <v>2088</v>
      </c>
      <c r="G1033" t="str">
        <f>_xlfn.XLOOKUP(order_details[[#This Row],[OrderID]],orders[OrderID],orders[CustomerID])</f>
        <v>LINOD</v>
      </c>
      <c r="H1033" t="str">
        <f>_xlfn.XLOOKUP(order_details[[#This Row],[CustomerID]],orders[CustomerID],orders[ShipCountry])</f>
        <v>Venezuela</v>
      </c>
      <c r="I1033" t="str">
        <f>_xlfn.XLOOKUP(order_details[[#This Row],[CustomerID]],orders[CustomerID],orders[ShipCity])</f>
        <v>I. de Margarita</v>
      </c>
      <c r="J1033">
        <f>_xlfn.XLOOKUP(order_details[[#This Row],[ProductID]],products[ProductID],products[CategoryID])</f>
        <v>4</v>
      </c>
      <c r="K1033" t="str">
        <f>_xlfn.XLOOKUP(order_details[[#This Row],[CategoryID]],categories[CategoryID],categories[CategoryName])</f>
        <v>Dairy Products</v>
      </c>
      <c r="L1033" t="str">
        <f>_xlfn.XLOOKUP(order_details[[#This Row],[OrderID]],orders[OrderID],orders[month])</f>
        <v>Sep</v>
      </c>
      <c r="M1033">
        <f>_xlfn.XLOOKUP(order_details[[#This Row],[OrderID]],orders[OrderID],orders[month number])</f>
        <v>9</v>
      </c>
      <c r="N1033">
        <f>_xlfn.XLOOKUP(order_details[[#This Row],[OrderID]],orders[OrderID],orders[year])</f>
        <v>1995</v>
      </c>
      <c r="P1033" s="14" t="str">
        <f>_xlfn.XLOOKUP(order_details[[#This Row],[CustomerID]],orders[CustomerID],orders[ShipCity])</f>
        <v>I. de Margarita</v>
      </c>
      <c r="Q1033" s="14" t="str">
        <f>_xlfn.XLOOKUP(order_details[[#This Row],[CustomerID]],orders[CustomerID],orders[ShipCountry])</f>
        <v>Venezuela</v>
      </c>
      <c r="R1033" s="14">
        <f>order_details[[#This Row],[UnitPrice]]*order_details[[#This Row],[Quantity]]*(1-order_details[[#This Row],[Discount]])</f>
        <v>2088</v>
      </c>
    </row>
    <row r="1034" spans="1:18" x14ac:dyDescent="0.3">
      <c r="A1034">
        <v>10639</v>
      </c>
      <c r="B1034">
        <v>18</v>
      </c>
      <c r="C1034">
        <v>62.5</v>
      </c>
      <c r="D1034">
        <v>8</v>
      </c>
      <c r="E1034">
        <v>0</v>
      </c>
      <c r="F1034">
        <f>order_details[[#This Row],[UnitPrice]]*order_details[[#This Row],[Quantity]]*(1-order_details[[#This Row],[Discount]])</f>
        <v>500</v>
      </c>
      <c r="G1034" t="str">
        <f>_xlfn.XLOOKUP(order_details[[#This Row],[OrderID]],orders[OrderID],orders[CustomerID])</f>
        <v>SANTG</v>
      </c>
      <c r="H1034" t="str">
        <f>_xlfn.XLOOKUP(order_details[[#This Row],[CustomerID]],orders[CustomerID],orders[ShipCountry])</f>
        <v>Norway</v>
      </c>
      <c r="I1034" t="str">
        <f>_xlfn.XLOOKUP(order_details[[#This Row],[CustomerID]],orders[CustomerID],orders[ShipCity])</f>
        <v>Stavern</v>
      </c>
      <c r="J1034">
        <f>_xlfn.XLOOKUP(order_details[[#This Row],[ProductID]],products[ProductID],products[CategoryID])</f>
        <v>8</v>
      </c>
      <c r="K1034" t="str">
        <f>_xlfn.XLOOKUP(order_details[[#This Row],[CategoryID]],categories[CategoryID],categories[CategoryName])</f>
        <v>Seafood</v>
      </c>
      <c r="L1034" t="str">
        <f>_xlfn.XLOOKUP(order_details[[#This Row],[OrderID]],orders[OrderID],orders[month])</f>
        <v>Sep</v>
      </c>
      <c r="M1034">
        <f>_xlfn.XLOOKUP(order_details[[#This Row],[OrderID]],orders[OrderID],orders[month number])</f>
        <v>9</v>
      </c>
      <c r="N1034">
        <f>_xlfn.XLOOKUP(order_details[[#This Row],[OrderID]],orders[OrderID],orders[year])</f>
        <v>1995</v>
      </c>
      <c r="P1034" s="13" t="str">
        <f>_xlfn.XLOOKUP(order_details[[#This Row],[CustomerID]],orders[CustomerID],orders[ShipCity])</f>
        <v>Stavern</v>
      </c>
      <c r="Q1034" s="13" t="str">
        <f>_xlfn.XLOOKUP(order_details[[#This Row],[CustomerID]],orders[CustomerID],orders[ShipCountry])</f>
        <v>Norway</v>
      </c>
      <c r="R1034" s="13">
        <f>order_details[[#This Row],[UnitPrice]]*order_details[[#This Row],[Quantity]]*(1-order_details[[#This Row],[Discount]])</f>
        <v>500</v>
      </c>
    </row>
    <row r="1035" spans="1:18" x14ac:dyDescent="0.3">
      <c r="A1035">
        <v>10640</v>
      </c>
      <c r="B1035">
        <v>69</v>
      </c>
      <c r="C1035">
        <v>36</v>
      </c>
      <c r="D1035">
        <v>20</v>
      </c>
      <c r="E1035">
        <v>0.25</v>
      </c>
      <c r="F1035">
        <f>order_details[[#This Row],[UnitPrice]]*order_details[[#This Row],[Quantity]]*(1-order_details[[#This Row],[Discount]])</f>
        <v>540</v>
      </c>
      <c r="G1035" t="str">
        <f>_xlfn.XLOOKUP(order_details[[#This Row],[OrderID]],orders[OrderID],orders[CustomerID])</f>
        <v>WANDK</v>
      </c>
      <c r="H1035" t="str">
        <f>_xlfn.XLOOKUP(order_details[[#This Row],[CustomerID]],orders[CustomerID],orders[ShipCountry])</f>
        <v>Germany</v>
      </c>
      <c r="I1035" t="str">
        <f>_xlfn.XLOOKUP(order_details[[#This Row],[CustomerID]],orders[CustomerID],orders[ShipCity])</f>
        <v>Stuttgart</v>
      </c>
      <c r="J1035">
        <f>_xlfn.XLOOKUP(order_details[[#This Row],[ProductID]],products[ProductID],products[CategoryID])</f>
        <v>4</v>
      </c>
      <c r="K1035" t="str">
        <f>_xlfn.XLOOKUP(order_details[[#This Row],[CategoryID]],categories[CategoryID],categories[CategoryName])</f>
        <v>Dairy Products</v>
      </c>
      <c r="L1035" t="str">
        <f>_xlfn.XLOOKUP(order_details[[#This Row],[OrderID]],orders[OrderID],orders[month])</f>
        <v>Sep</v>
      </c>
      <c r="M1035">
        <f>_xlfn.XLOOKUP(order_details[[#This Row],[OrderID]],orders[OrderID],orders[month number])</f>
        <v>9</v>
      </c>
      <c r="N1035">
        <f>_xlfn.XLOOKUP(order_details[[#This Row],[OrderID]],orders[OrderID],orders[year])</f>
        <v>1995</v>
      </c>
      <c r="P1035" s="14" t="str">
        <f>_xlfn.XLOOKUP(order_details[[#This Row],[CustomerID]],orders[CustomerID],orders[ShipCity])</f>
        <v>Stuttgart</v>
      </c>
      <c r="Q1035" s="14" t="str">
        <f>_xlfn.XLOOKUP(order_details[[#This Row],[CustomerID]],orders[CustomerID],orders[ShipCountry])</f>
        <v>Germany</v>
      </c>
      <c r="R1035" s="14">
        <f>order_details[[#This Row],[UnitPrice]]*order_details[[#This Row],[Quantity]]*(1-order_details[[#This Row],[Discount]])</f>
        <v>540</v>
      </c>
    </row>
    <row r="1036" spans="1:18" x14ac:dyDescent="0.3">
      <c r="A1036">
        <v>10640</v>
      </c>
      <c r="B1036">
        <v>70</v>
      </c>
      <c r="C1036">
        <v>15</v>
      </c>
      <c r="D1036">
        <v>15</v>
      </c>
      <c r="E1036">
        <v>0.25</v>
      </c>
      <c r="F1036">
        <f>order_details[[#This Row],[UnitPrice]]*order_details[[#This Row],[Quantity]]*(1-order_details[[#This Row],[Discount]])</f>
        <v>168.75</v>
      </c>
      <c r="G1036" t="str">
        <f>_xlfn.XLOOKUP(order_details[[#This Row],[OrderID]],orders[OrderID],orders[CustomerID])</f>
        <v>WANDK</v>
      </c>
      <c r="H1036" t="str">
        <f>_xlfn.XLOOKUP(order_details[[#This Row],[CustomerID]],orders[CustomerID],orders[ShipCountry])</f>
        <v>Germany</v>
      </c>
      <c r="I1036" t="str">
        <f>_xlfn.XLOOKUP(order_details[[#This Row],[CustomerID]],orders[CustomerID],orders[ShipCity])</f>
        <v>Stuttgart</v>
      </c>
      <c r="J1036">
        <f>_xlfn.XLOOKUP(order_details[[#This Row],[ProductID]],products[ProductID],products[CategoryID])</f>
        <v>1</v>
      </c>
      <c r="K1036" t="str">
        <f>_xlfn.XLOOKUP(order_details[[#This Row],[CategoryID]],categories[CategoryID],categories[CategoryName])</f>
        <v>Beverages</v>
      </c>
      <c r="L1036" t="str">
        <f>_xlfn.XLOOKUP(order_details[[#This Row],[OrderID]],orders[OrderID],orders[month])</f>
        <v>Sep</v>
      </c>
      <c r="M1036">
        <f>_xlfn.XLOOKUP(order_details[[#This Row],[OrderID]],orders[OrderID],orders[month number])</f>
        <v>9</v>
      </c>
      <c r="N1036">
        <f>_xlfn.XLOOKUP(order_details[[#This Row],[OrderID]],orders[OrderID],orders[year])</f>
        <v>1995</v>
      </c>
      <c r="P1036" s="13" t="str">
        <f>_xlfn.XLOOKUP(order_details[[#This Row],[CustomerID]],orders[CustomerID],orders[ShipCity])</f>
        <v>Stuttgart</v>
      </c>
      <c r="Q1036" s="13" t="str">
        <f>_xlfn.XLOOKUP(order_details[[#This Row],[CustomerID]],orders[CustomerID],orders[ShipCountry])</f>
        <v>Germany</v>
      </c>
      <c r="R1036" s="13">
        <f>order_details[[#This Row],[UnitPrice]]*order_details[[#This Row],[Quantity]]*(1-order_details[[#This Row],[Discount]])</f>
        <v>168.75</v>
      </c>
    </row>
    <row r="1037" spans="1:18" x14ac:dyDescent="0.3">
      <c r="A1037">
        <v>10641</v>
      </c>
      <c r="B1037">
        <v>2</v>
      </c>
      <c r="C1037">
        <v>19</v>
      </c>
      <c r="D1037">
        <v>50</v>
      </c>
      <c r="E1037">
        <v>0</v>
      </c>
      <c r="F1037">
        <f>order_details[[#This Row],[UnitPrice]]*order_details[[#This Row],[Quantity]]*(1-order_details[[#This Row],[Discount]])</f>
        <v>950</v>
      </c>
      <c r="G1037" t="str">
        <f>_xlfn.XLOOKUP(order_details[[#This Row],[OrderID]],orders[OrderID],orders[CustomerID])</f>
        <v>HILAA</v>
      </c>
      <c r="H1037" t="str">
        <f>_xlfn.XLOOKUP(order_details[[#This Row],[CustomerID]],orders[CustomerID],orders[ShipCountry])</f>
        <v>Venezuela</v>
      </c>
      <c r="I1037" t="str">
        <f>_xlfn.XLOOKUP(order_details[[#This Row],[CustomerID]],orders[CustomerID],orders[ShipCity])</f>
        <v>San Cristóbal</v>
      </c>
      <c r="J1037">
        <f>_xlfn.XLOOKUP(order_details[[#This Row],[ProductID]],products[ProductID],products[CategoryID])</f>
        <v>1</v>
      </c>
      <c r="K1037" t="str">
        <f>_xlfn.XLOOKUP(order_details[[#This Row],[CategoryID]],categories[CategoryID],categories[CategoryName])</f>
        <v>Beverages</v>
      </c>
      <c r="L1037" t="str">
        <f>_xlfn.XLOOKUP(order_details[[#This Row],[OrderID]],orders[OrderID],orders[month])</f>
        <v>Sep</v>
      </c>
      <c r="M1037">
        <f>_xlfn.XLOOKUP(order_details[[#This Row],[OrderID]],orders[OrderID],orders[month number])</f>
        <v>9</v>
      </c>
      <c r="N1037">
        <f>_xlfn.XLOOKUP(order_details[[#This Row],[OrderID]],orders[OrderID],orders[year])</f>
        <v>1995</v>
      </c>
      <c r="P1037" s="14" t="str">
        <f>_xlfn.XLOOKUP(order_details[[#This Row],[CustomerID]],orders[CustomerID],orders[ShipCity])</f>
        <v>San Cristóbal</v>
      </c>
      <c r="Q1037" s="14" t="str">
        <f>_xlfn.XLOOKUP(order_details[[#This Row],[CustomerID]],orders[CustomerID],orders[ShipCountry])</f>
        <v>Venezuela</v>
      </c>
      <c r="R1037" s="14">
        <f>order_details[[#This Row],[UnitPrice]]*order_details[[#This Row],[Quantity]]*(1-order_details[[#This Row],[Discount]])</f>
        <v>950</v>
      </c>
    </row>
    <row r="1038" spans="1:18" x14ac:dyDescent="0.3">
      <c r="A1038">
        <v>10641</v>
      </c>
      <c r="B1038">
        <v>40</v>
      </c>
      <c r="C1038">
        <v>18.399999999999999</v>
      </c>
      <c r="D1038">
        <v>60</v>
      </c>
      <c r="E1038">
        <v>0</v>
      </c>
      <c r="F1038">
        <f>order_details[[#This Row],[UnitPrice]]*order_details[[#This Row],[Quantity]]*(1-order_details[[#This Row],[Discount]])</f>
        <v>1104</v>
      </c>
      <c r="G1038" t="str">
        <f>_xlfn.XLOOKUP(order_details[[#This Row],[OrderID]],orders[OrderID],orders[CustomerID])</f>
        <v>HILAA</v>
      </c>
      <c r="H1038" t="str">
        <f>_xlfn.XLOOKUP(order_details[[#This Row],[CustomerID]],orders[CustomerID],orders[ShipCountry])</f>
        <v>Venezuela</v>
      </c>
      <c r="I1038" t="str">
        <f>_xlfn.XLOOKUP(order_details[[#This Row],[CustomerID]],orders[CustomerID],orders[ShipCity])</f>
        <v>San Cristóbal</v>
      </c>
      <c r="J1038">
        <f>_xlfn.XLOOKUP(order_details[[#This Row],[ProductID]],products[ProductID],products[CategoryID])</f>
        <v>8</v>
      </c>
      <c r="K1038" t="str">
        <f>_xlfn.XLOOKUP(order_details[[#This Row],[CategoryID]],categories[CategoryID],categories[CategoryName])</f>
        <v>Seafood</v>
      </c>
      <c r="L1038" t="str">
        <f>_xlfn.XLOOKUP(order_details[[#This Row],[OrderID]],orders[OrderID],orders[month])</f>
        <v>Sep</v>
      </c>
      <c r="M1038">
        <f>_xlfn.XLOOKUP(order_details[[#This Row],[OrderID]],orders[OrderID],orders[month number])</f>
        <v>9</v>
      </c>
      <c r="N1038">
        <f>_xlfn.XLOOKUP(order_details[[#This Row],[OrderID]],orders[OrderID],orders[year])</f>
        <v>1995</v>
      </c>
      <c r="P1038" s="13" t="str">
        <f>_xlfn.XLOOKUP(order_details[[#This Row],[CustomerID]],orders[CustomerID],orders[ShipCity])</f>
        <v>San Cristóbal</v>
      </c>
      <c r="Q1038" s="13" t="str">
        <f>_xlfn.XLOOKUP(order_details[[#This Row],[CustomerID]],orders[CustomerID],orders[ShipCountry])</f>
        <v>Venezuela</v>
      </c>
      <c r="R1038" s="13">
        <f>order_details[[#This Row],[UnitPrice]]*order_details[[#This Row],[Quantity]]*(1-order_details[[#This Row],[Discount]])</f>
        <v>1104</v>
      </c>
    </row>
    <row r="1039" spans="1:18" x14ac:dyDescent="0.3">
      <c r="A1039">
        <v>10642</v>
      </c>
      <c r="B1039">
        <v>21</v>
      </c>
      <c r="C1039">
        <v>10</v>
      </c>
      <c r="D1039">
        <v>30</v>
      </c>
      <c r="E1039">
        <v>0.2</v>
      </c>
      <c r="F1039">
        <f>order_details[[#This Row],[UnitPrice]]*order_details[[#This Row],[Quantity]]*(1-order_details[[#This Row],[Discount]])</f>
        <v>240</v>
      </c>
      <c r="G1039" t="str">
        <f>_xlfn.XLOOKUP(order_details[[#This Row],[OrderID]],orders[OrderID],orders[CustomerID])</f>
        <v>SIMOB</v>
      </c>
      <c r="H1039" t="str">
        <f>_xlfn.XLOOKUP(order_details[[#This Row],[CustomerID]],orders[CustomerID],orders[ShipCountry])</f>
        <v>Denmark</v>
      </c>
      <c r="I1039" t="str">
        <f>_xlfn.XLOOKUP(order_details[[#This Row],[CustomerID]],orders[CustomerID],orders[ShipCity])</f>
        <v>København</v>
      </c>
      <c r="J1039">
        <f>_xlfn.XLOOKUP(order_details[[#This Row],[ProductID]],products[ProductID],products[CategoryID])</f>
        <v>3</v>
      </c>
      <c r="K1039" t="str">
        <f>_xlfn.XLOOKUP(order_details[[#This Row],[CategoryID]],categories[CategoryID],categories[CategoryName])</f>
        <v>Confections</v>
      </c>
      <c r="L1039" t="str">
        <f>_xlfn.XLOOKUP(order_details[[#This Row],[OrderID]],orders[OrderID],orders[month])</f>
        <v>Sep</v>
      </c>
      <c r="M1039">
        <f>_xlfn.XLOOKUP(order_details[[#This Row],[OrderID]],orders[OrderID],orders[month number])</f>
        <v>9</v>
      </c>
      <c r="N1039">
        <f>_xlfn.XLOOKUP(order_details[[#This Row],[OrderID]],orders[OrderID],orders[year])</f>
        <v>1995</v>
      </c>
      <c r="P1039" s="14" t="str">
        <f>_xlfn.XLOOKUP(order_details[[#This Row],[CustomerID]],orders[CustomerID],orders[ShipCity])</f>
        <v>København</v>
      </c>
      <c r="Q1039" s="14" t="str">
        <f>_xlfn.XLOOKUP(order_details[[#This Row],[CustomerID]],orders[CustomerID],orders[ShipCountry])</f>
        <v>Denmark</v>
      </c>
      <c r="R1039" s="14">
        <f>order_details[[#This Row],[UnitPrice]]*order_details[[#This Row],[Quantity]]*(1-order_details[[#This Row],[Discount]])</f>
        <v>240</v>
      </c>
    </row>
    <row r="1040" spans="1:18" x14ac:dyDescent="0.3">
      <c r="A1040">
        <v>10642</v>
      </c>
      <c r="B1040">
        <v>61</v>
      </c>
      <c r="C1040">
        <v>28.5</v>
      </c>
      <c r="D1040">
        <v>20</v>
      </c>
      <c r="E1040">
        <v>0.2</v>
      </c>
      <c r="F1040">
        <f>order_details[[#This Row],[UnitPrice]]*order_details[[#This Row],[Quantity]]*(1-order_details[[#This Row],[Discount]])</f>
        <v>456</v>
      </c>
      <c r="G1040" t="str">
        <f>_xlfn.XLOOKUP(order_details[[#This Row],[OrderID]],orders[OrderID],orders[CustomerID])</f>
        <v>SIMOB</v>
      </c>
      <c r="H1040" t="str">
        <f>_xlfn.XLOOKUP(order_details[[#This Row],[CustomerID]],orders[CustomerID],orders[ShipCountry])</f>
        <v>Denmark</v>
      </c>
      <c r="I1040" t="str">
        <f>_xlfn.XLOOKUP(order_details[[#This Row],[CustomerID]],orders[CustomerID],orders[ShipCity])</f>
        <v>København</v>
      </c>
      <c r="J1040">
        <f>_xlfn.XLOOKUP(order_details[[#This Row],[ProductID]],products[ProductID],products[CategoryID])</f>
        <v>2</v>
      </c>
      <c r="K1040" t="str">
        <f>_xlfn.XLOOKUP(order_details[[#This Row],[CategoryID]],categories[CategoryID],categories[CategoryName])</f>
        <v>Condiments</v>
      </c>
      <c r="L1040" t="str">
        <f>_xlfn.XLOOKUP(order_details[[#This Row],[OrderID]],orders[OrderID],orders[month])</f>
        <v>Sep</v>
      </c>
      <c r="M1040">
        <f>_xlfn.XLOOKUP(order_details[[#This Row],[OrderID]],orders[OrderID],orders[month number])</f>
        <v>9</v>
      </c>
      <c r="N1040">
        <f>_xlfn.XLOOKUP(order_details[[#This Row],[OrderID]],orders[OrderID],orders[year])</f>
        <v>1995</v>
      </c>
      <c r="P1040" s="13" t="str">
        <f>_xlfn.XLOOKUP(order_details[[#This Row],[CustomerID]],orders[CustomerID],orders[ShipCity])</f>
        <v>København</v>
      </c>
      <c r="Q1040" s="13" t="str">
        <f>_xlfn.XLOOKUP(order_details[[#This Row],[CustomerID]],orders[CustomerID],orders[ShipCountry])</f>
        <v>Denmark</v>
      </c>
      <c r="R1040" s="13">
        <f>order_details[[#This Row],[UnitPrice]]*order_details[[#This Row],[Quantity]]*(1-order_details[[#This Row],[Discount]])</f>
        <v>456</v>
      </c>
    </row>
    <row r="1041" spans="1:18" x14ac:dyDescent="0.3">
      <c r="A1041">
        <v>10643</v>
      </c>
      <c r="B1041">
        <v>28</v>
      </c>
      <c r="C1041">
        <v>45.6</v>
      </c>
      <c r="D1041">
        <v>15</v>
      </c>
      <c r="E1041">
        <v>0.25</v>
      </c>
      <c r="F1041">
        <f>order_details[[#This Row],[UnitPrice]]*order_details[[#This Row],[Quantity]]*(1-order_details[[#This Row],[Discount]])</f>
        <v>513</v>
      </c>
      <c r="G1041" t="str">
        <f>_xlfn.XLOOKUP(order_details[[#This Row],[OrderID]],orders[OrderID],orders[CustomerID])</f>
        <v>ALFKI</v>
      </c>
      <c r="H1041" t="str">
        <f>_xlfn.XLOOKUP(order_details[[#This Row],[CustomerID]],orders[CustomerID],orders[ShipCountry])</f>
        <v>Germany</v>
      </c>
      <c r="I1041" t="str">
        <f>_xlfn.XLOOKUP(order_details[[#This Row],[CustomerID]],orders[CustomerID],orders[ShipCity])</f>
        <v>Berlin</v>
      </c>
      <c r="J1041">
        <f>_xlfn.XLOOKUP(order_details[[#This Row],[ProductID]],products[ProductID],products[CategoryID])</f>
        <v>7</v>
      </c>
      <c r="K1041" t="str">
        <f>_xlfn.XLOOKUP(order_details[[#This Row],[CategoryID]],categories[CategoryID],categories[CategoryName])</f>
        <v>Produce</v>
      </c>
      <c r="L1041" t="str">
        <f>_xlfn.XLOOKUP(order_details[[#This Row],[OrderID]],orders[OrderID],orders[month])</f>
        <v>Sep</v>
      </c>
      <c r="M1041">
        <f>_xlfn.XLOOKUP(order_details[[#This Row],[OrderID]],orders[OrderID],orders[month number])</f>
        <v>9</v>
      </c>
      <c r="N1041">
        <f>_xlfn.XLOOKUP(order_details[[#This Row],[OrderID]],orders[OrderID],orders[year])</f>
        <v>1995</v>
      </c>
      <c r="P1041" s="14" t="str">
        <f>_xlfn.XLOOKUP(order_details[[#This Row],[CustomerID]],orders[CustomerID],orders[ShipCity])</f>
        <v>Berlin</v>
      </c>
      <c r="Q1041" s="14" t="str">
        <f>_xlfn.XLOOKUP(order_details[[#This Row],[CustomerID]],orders[CustomerID],orders[ShipCountry])</f>
        <v>Germany</v>
      </c>
      <c r="R1041" s="14">
        <f>order_details[[#This Row],[UnitPrice]]*order_details[[#This Row],[Quantity]]*(1-order_details[[#This Row],[Discount]])</f>
        <v>513</v>
      </c>
    </row>
    <row r="1042" spans="1:18" x14ac:dyDescent="0.3">
      <c r="A1042">
        <v>10643</v>
      </c>
      <c r="B1042">
        <v>39</v>
      </c>
      <c r="C1042">
        <v>18</v>
      </c>
      <c r="D1042">
        <v>21</v>
      </c>
      <c r="E1042">
        <v>0.25</v>
      </c>
      <c r="F1042">
        <f>order_details[[#This Row],[UnitPrice]]*order_details[[#This Row],[Quantity]]*(1-order_details[[#This Row],[Discount]])</f>
        <v>283.5</v>
      </c>
      <c r="G1042" t="str">
        <f>_xlfn.XLOOKUP(order_details[[#This Row],[OrderID]],orders[OrderID],orders[CustomerID])</f>
        <v>ALFKI</v>
      </c>
      <c r="H1042" t="str">
        <f>_xlfn.XLOOKUP(order_details[[#This Row],[CustomerID]],orders[CustomerID],orders[ShipCountry])</f>
        <v>Germany</v>
      </c>
      <c r="I1042" t="str">
        <f>_xlfn.XLOOKUP(order_details[[#This Row],[CustomerID]],orders[CustomerID],orders[ShipCity])</f>
        <v>Berlin</v>
      </c>
      <c r="J1042">
        <f>_xlfn.XLOOKUP(order_details[[#This Row],[ProductID]],products[ProductID],products[CategoryID])</f>
        <v>1</v>
      </c>
      <c r="K1042" t="str">
        <f>_xlfn.XLOOKUP(order_details[[#This Row],[CategoryID]],categories[CategoryID],categories[CategoryName])</f>
        <v>Beverages</v>
      </c>
      <c r="L1042" t="str">
        <f>_xlfn.XLOOKUP(order_details[[#This Row],[OrderID]],orders[OrderID],orders[month])</f>
        <v>Sep</v>
      </c>
      <c r="M1042">
        <f>_xlfn.XLOOKUP(order_details[[#This Row],[OrderID]],orders[OrderID],orders[month number])</f>
        <v>9</v>
      </c>
      <c r="N1042">
        <f>_xlfn.XLOOKUP(order_details[[#This Row],[OrderID]],orders[OrderID],orders[year])</f>
        <v>1995</v>
      </c>
      <c r="P1042" s="13" t="str">
        <f>_xlfn.XLOOKUP(order_details[[#This Row],[CustomerID]],orders[CustomerID],orders[ShipCity])</f>
        <v>Berlin</v>
      </c>
      <c r="Q1042" s="13" t="str">
        <f>_xlfn.XLOOKUP(order_details[[#This Row],[CustomerID]],orders[CustomerID],orders[ShipCountry])</f>
        <v>Germany</v>
      </c>
      <c r="R1042" s="13">
        <f>order_details[[#This Row],[UnitPrice]]*order_details[[#This Row],[Quantity]]*(1-order_details[[#This Row],[Discount]])</f>
        <v>283.5</v>
      </c>
    </row>
    <row r="1043" spans="1:18" x14ac:dyDescent="0.3">
      <c r="A1043">
        <v>10643</v>
      </c>
      <c r="B1043">
        <v>46</v>
      </c>
      <c r="C1043">
        <v>12</v>
      </c>
      <c r="D1043">
        <v>2</v>
      </c>
      <c r="E1043">
        <v>0.25</v>
      </c>
      <c r="F1043">
        <f>order_details[[#This Row],[UnitPrice]]*order_details[[#This Row],[Quantity]]*(1-order_details[[#This Row],[Discount]])</f>
        <v>18</v>
      </c>
      <c r="G1043" t="str">
        <f>_xlfn.XLOOKUP(order_details[[#This Row],[OrderID]],orders[OrderID],orders[CustomerID])</f>
        <v>ALFKI</v>
      </c>
      <c r="H1043" t="str">
        <f>_xlfn.XLOOKUP(order_details[[#This Row],[CustomerID]],orders[CustomerID],orders[ShipCountry])</f>
        <v>Germany</v>
      </c>
      <c r="I1043" t="str">
        <f>_xlfn.XLOOKUP(order_details[[#This Row],[CustomerID]],orders[CustomerID],orders[ShipCity])</f>
        <v>Berlin</v>
      </c>
      <c r="J1043">
        <f>_xlfn.XLOOKUP(order_details[[#This Row],[ProductID]],products[ProductID],products[CategoryID])</f>
        <v>8</v>
      </c>
      <c r="K1043" t="str">
        <f>_xlfn.XLOOKUP(order_details[[#This Row],[CategoryID]],categories[CategoryID],categories[CategoryName])</f>
        <v>Seafood</v>
      </c>
      <c r="L1043" t="str">
        <f>_xlfn.XLOOKUP(order_details[[#This Row],[OrderID]],orders[OrderID],orders[month])</f>
        <v>Sep</v>
      </c>
      <c r="M1043">
        <f>_xlfn.XLOOKUP(order_details[[#This Row],[OrderID]],orders[OrderID],orders[month number])</f>
        <v>9</v>
      </c>
      <c r="N1043">
        <f>_xlfn.XLOOKUP(order_details[[#This Row],[OrderID]],orders[OrderID],orders[year])</f>
        <v>1995</v>
      </c>
      <c r="P1043" s="14" t="str">
        <f>_xlfn.XLOOKUP(order_details[[#This Row],[CustomerID]],orders[CustomerID],orders[ShipCity])</f>
        <v>Berlin</v>
      </c>
      <c r="Q1043" s="14" t="str">
        <f>_xlfn.XLOOKUP(order_details[[#This Row],[CustomerID]],orders[CustomerID],orders[ShipCountry])</f>
        <v>Germany</v>
      </c>
      <c r="R1043" s="14">
        <f>order_details[[#This Row],[UnitPrice]]*order_details[[#This Row],[Quantity]]*(1-order_details[[#This Row],[Discount]])</f>
        <v>18</v>
      </c>
    </row>
    <row r="1044" spans="1:18" x14ac:dyDescent="0.3">
      <c r="A1044">
        <v>10644</v>
      </c>
      <c r="B1044">
        <v>18</v>
      </c>
      <c r="C1044">
        <v>62.5</v>
      </c>
      <c r="D1044">
        <v>4</v>
      </c>
      <c r="E1044">
        <v>0.1</v>
      </c>
      <c r="F1044">
        <f>order_details[[#This Row],[UnitPrice]]*order_details[[#This Row],[Quantity]]*(1-order_details[[#This Row],[Discount]])</f>
        <v>225</v>
      </c>
      <c r="G1044" t="str">
        <f>_xlfn.XLOOKUP(order_details[[#This Row],[OrderID]],orders[OrderID],orders[CustomerID])</f>
        <v>WELLI</v>
      </c>
      <c r="H1044" t="str">
        <f>_xlfn.XLOOKUP(order_details[[#This Row],[CustomerID]],orders[CustomerID],orders[ShipCountry])</f>
        <v>Brazil</v>
      </c>
      <c r="I1044" t="str">
        <f>_xlfn.XLOOKUP(order_details[[#This Row],[CustomerID]],orders[CustomerID],orders[ShipCity])</f>
        <v>Resende</v>
      </c>
      <c r="J1044">
        <f>_xlfn.XLOOKUP(order_details[[#This Row],[ProductID]],products[ProductID],products[CategoryID])</f>
        <v>8</v>
      </c>
      <c r="K1044" t="str">
        <f>_xlfn.XLOOKUP(order_details[[#This Row],[CategoryID]],categories[CategoryID],categories[CategoryName])</f>
        <v>Seafood</v>
      </c>
      <c r="L1044" t="str">
        <f>_xlfn.XLOOKUP(order_details[[#This Row],[OrderID]],orders[OrderID],orders[month])</f>
        <v>Sep</v>
      </c>
      <c r="M1044">
        <f>_xlfn.XLOOKUP(order_details[[#This Row],[OrderID]],orders[OrderID],orders[month number])</f>
        <v>9</v>
      </c>
      <c r="N1044">
        <f>_xlfn.XLOOKUP(order_details[[#This Row],[OrderID]],orders[OrderID],orders[year])</f>
        <v>1995</v>
      </c>
      <c r="P1044" s="13" t="str">
        <f>_xlfn.XLOOKUP(order_details[[#This Row],[CustomerID]],orders[CustomerID],orders[ShipCity])</f>
        <v>Resende</v>
      </c>
      <c r="Q1044" s="13" t="str">
        <f>_xlfn.XLOOKUP(order_details[[#This Row],[CustomerID]],orders[CustomerID],orders[ShipCountry])</f>
        <v>Brazil</v>
      </c>
      <c r="R1044" s="13">
        <f>order_details[[#This Row],[UnitPrice]]*order_details[[#This Row],[Quantity]]*(1-order_details[[#This Row],[Discount]])</f>
        <v>225</v>
      </c>
    </row>
    <row r="1045" spans="1:18" x14ac:dyDescent="0.3">
      <c r="A1045">
        <v>10644</v>
      </c>
      <c r="B1045">
        <v>43</v>
      </c>
      <c r="C1045">
        <v>46</v>
      </c>
      <c r="D1045">
        <v>20</v>
      </c>
      <c r="E1045">
        <v>0</v>
      </c>
      <c r="F1045">
        <f>order_details[[#This Row],[UnitPrice]]*order_details[[#This Row],[Quantity]]*(1-order_details[[#This Row],[Discount]])</f>
        <v>920</v>
      </c>
      <c r="G1045" t="str">
        <f>_xlfn.XLOOKUP(order_details[[#This Row],[OrderID]],orders[OrderID],orders[CustomerID])</f>
        <v>WELLI</v>
      </c>
      <c r="H1045" t="str">
        <f>_xlfn.XLOOKUP(order_details[[#This Row],[CustomerID]],orders[CustomerID],orders[ShipCountry])</f>
        <v>Brazil</v>
      </c>
      <c r="I1045" t="str">
        <f>_xlfn.XLOOKUP(order_details[[#This Row],[CustomerID]],orders[CustomerID],orders[ShipCity])</f>
        <v>Resende</v>
      </c>
      <c r="J1045">
        <f>_xlfn.XLOOKUP(order_details[[#This Row],[ProductID]],products[ProductID],products[CategoryID])</f>
        <v>1</v>
      </c>
      <c r="K1045" t="str">
        <f>_xlfn.XLOOKUP(order_details[[#This Row],[CategoryID]],categories[CategoryID],categories[CategoryName])</f>
        <v>Beverages</v>
      </c>
      <c r="L1045" t="str">
        <f>_xlfn.XLOOKUP(order_details[[#This Row],[OrderID]],orders[OrderID],orders[month])</f>
        <v>Sep</v>
      </c>
      <c r="M1045">
        <f>_xlfn.XLOOKUP(order_details[[#This Row],[OrderID]],orders[OrderID],orders[month number])</f>
        <v>9</v>
      </c>
      <c r="N1045">
        <f>_xlfn.XLOOKUP(order_details[[#This Row],[OrderID]],orders[OrderID],orders[year])</f>
        <v>1995</v>
      </c>
      <c r="P1045" s="14" t="str">
        <f>_xlfn.XLOOKUP(order_details[[#This Row],[CustomerID]],orders[CustomerID],orders[ShipCity])</f>
        <v>Resende</v>
      </c>
      <c r="Q1045" s="14" t="str">
        <f>_xlfn.XLOOKUP(order_details[[#This Row],[CustomerID]],orders[CustomerID],orders[ShipCountry])</f>
        <v>Brazil</v>
      </c>
      <c r="R1045" s="14">
        <f>order_details[[#This Row],[UnitPrice]]*order_details[[#This Row],[Quantity]]*(1-order_details[[#This Row],[Discount]])</f>
        <v>920</v>
      </c>
    </row>
    <row r="1046" spans="1:18" x14ac:dyDescent="0.3">
      <c r="A1046">
        <v>10644</v>
      </c>
      <c r="B1046">
        <v>46</v>
      </c>
      <c r="C1046">
        <v>12</v>
      </c>
      <c r="D1046">
        <v>21</v>
      </c>
      <c r="E1046">
        <v>0.1</v>
      </c>
      <c r="F1046">
        <f>order_details[[#This Row],[UnitPrice]]*order_details[[#This Row],[Quantity]]*(1-order_details[[#This Row],[Discount]])</f>
        <v>226.8</v>
      </c>
      <c r="G1046" t="str">
        <f>_xlfn.XLOOKUP(order_details[[#This Row],[OrderID]],orders[OrderID],orders[CustomerID])</f>
        <v>WELLI</v>
      </c>
      <c r="H1046" t="str">
        <f>_xlfn.XLOOKUP(order_details[[#This Row],[CustomerID]],orders[CustomerID],orders[ShipCountry])</f>
        <v>Brazil</v>
      </c>
      <c r="I1046" t="str">
        <f>_xlfn.XLOOKUP(order_details[[#This Row],[CustomerID]],orders[CustomerID],orders[ShipCity])</f>
        <v>Resende</v>
      </c>
      <c r="J1046">
        <f>_xlfn.XLOOKUP(order_details[[#This Row],[ProductID]],products[ProductID],products[CategoryID])</f>
        <v>8</v>
      </c>
      <c r="K1046" t="str">
        <f>_xlfn.XLOOKUP(order_details[[#This Row],[CategoryID]],categories[CategoryID],categories[CategoryName])</f>
        <v>Seafood</v>
      </c>
      <c r="L1046" t="str">
        <f>_xlfn.XLOOKUP(order_details[[#This Row],[OrderID]],orders[OrderID],orders[month])</f>
        <v>Sep</v>
      </c>
      <c r="M1046">
        <f>_xlfn.XLOOKUP(order_details[[#This Row],[OrderID]],orders[OrderID],orders[month number])</f>
        <v>9</v>
      </c>
      <c r="N1046">
        <f>_xlfn.XLOOKUP(order_details[[#This Row],[OrderID]],orders[OrderID],orders[year])</f>
        <v>1995</v>
      </c>
      <c r="P1046" s="13" t="str">
        <f>_xlfn.XLOOKUP(order_details[[#This Row],[CustomerID]],orders[CustomerID],orders[ShipCity])</f>
        <v>Resende</v>
      </c>
      <c r="Q1046" s="13" t="str">
        <f>_xlfn.XLOOKUP(order_details[[#This Row],[CustomerID]],orders[CustomerID],orders[ShipCountry])</f>
        <v>Brazil</v>
      </c>
      <c r="R1046" s="13">
        <f>order_details[[#This Row],[UnitPrice]]*order_details[[#This Row],[Quantity]]*(1-order_details[[#This Row],[Discount]])</f>
        <v>226.8</v>
      </c>
    </row>
    <row r="1047" spans="1:18" x14ac:dyDescent="0.3">
      <c r="A1047">
        <v>10645</v>
      </c>
      <c r="B1047">
        <v>18</v>
      </c>
      <c r="C1047">
        <v>62.5</v>
      </c>
      <c r="D1047">
        <v>20</v>
      </c>
      <c r="E1047">
        <v>0</v>
      </c>
      <c r="F1047">
        <f>order_details[[#This Row],[UnitPrice]]*order_details[[#This Row],[Quantity]]*(1-order_details[[#This Row],[Discount]])</f>
        <v>1250</v>
      </c>
      <c r="G1047" t="str">
        <f>_xlfn.XLOOKUP(order_details[[#This Row],[OrderID]],orders[OrderID],orders[CustomerID])</f>
        <v>HANAR</v>
      </c>
      <c r="H1047" t="str">
        <f>_xlfn.XLOOKUP(order_details[[#This Row],[CustomerID]],orders[CustomerID],orders[ShipCountry])</f>
        <v>Brazil</v>
      </c>
      <c r="I1047" t="str">
        <f>_xlfn.XLOOKUP(order_details[[#This Row],[CustomerID]],orders[CustomerID],orders[ShipCity])</f>
        <v>Rio de Janeiro</v>
      </c>
      <c r="J1047">
        <f>_xlfn.XLOOKUP(order_details[[#This Row],[ProductID]],products[ProductID],products[CategoryID])</f>
        <v>8</v>
      </c>
      <c r="K1047" t="str">
        <f>_xlfn.XLOOKUP(order_details[[#This Row],[CategoryID]],categories[CategoryID],categories[CategoryName])</f>
        <v>Seafood</v>
      </c>
      <c r="L1047" t="str">
        <f>_xlfn.XLOOKUP(order_details[[#This Row],[OrderID]],orders[OrderID],orders[month])</f>
        <v>Sep</v>
      </c>
      <c r="M1047">
        <f>_xlfn.XLOOKUP(order_details[[#This Row],[OrderID]],orders[OrderID],orders[month number])</f>
        <v>9</v>
      </c>
      <c r="N1047">
        <f>_xlfn.XLOOKUP(order_details[[#This Row],[OrderID]],orders[OrderID],orders[year])</f>
        <v>1995</v>
      </c>
      <c r="P1047" s="14" t="str">
        <f>_xlfn.XLOOKUP(order_details[[#This Row],[CustomerID]],orders[CustomerID],orders[ShipCity])</f>
        <v>Rio de Janeiro</v>
      </c>
      <c r="Q1047" s="14" t="str">
        <f>_xlfn.XLOOKUP(order_details[[#This Row],[CustomerID]],orders[CustomerID],orders[ShipCountry])</f>
        <v>Brazil</v>
      </c>
      <c r="R1047" s="14">
        <f>order_details[[#This Row],[UnitPrice]]*order_details[[#This Row],[Quantity]]*(1-order_details[[#This Row],[Discount]])</f>
        <v>1250</v>
      </c>
    </row>
    <row r="1048" spans="1:18" x14ac:dyDescent="0.3">
      <c r="A1048">
        <v>10645</v>
      </c>
      <c r="B1048">
        <v>36</v>
      </c>
      <c r="C1048">
        <v>19</v>
      </c>
      <c r="D1048">
        <v>15</v>
      </c>
      <c r="E1048">
        <v>0</v>
      </c>
      <c r="F1048">
        <f>order_details[[#This Row],[UnitPrice]]*order_details[[#This Row],[Quantity]]*(1-order_details[[#This Row],[Discount]])</f>
        <v>285</v>
      </c>
      <c r="G1048" t="str">
        <f>_xlfn.XLOOKUP(order_details[[#This Row],[OrderID]],orders[OrderID],orders[CustomerID])</f>
        <v>HANAR</v>
      </c>
      <c r="H1048" t="str">
        <f>_xlfn.XLOOKUP(order_details[[#This Row],[CustomerID]],orders[CustomerID],orders[ShipCountry])</f>
        <v>Brazil</v>
      </c>
      <c r="I1048" t="str">
        <f>_xlfn.XLOOKUP(order_details[[#This Row],[CustomerID]],orders[CustomerID],orders[ShipCity])</f>
        <v>Rio de Janeiro</v>
      </c>
      <c r="J1048">
        <f>_xlfn.XLOOKUP(order_details[[#This Row],[ProductID]],products[ProductID],products[CategoryID])</f>
        <v>8</v>
      </c>
      <c r="K1048" t="str">
        <f>_xlfn.XLOOKUP(order_details[[#This Row],[CategoryID]],categories[CategoryID],categories[CategoryName])</f>
        <v>Seafood</v>
      </c>
      <c r="L1048" t="str">
        <f>_xlfn.XLOOKUP(order_details[[#This Row],[OrderID]],orders[OrderID],orders[month])</f>
        <v>Sep</v>
      </c>
      <c r="M1048">
        <f>_xlfn.XLOOKUP(order_details[[#This Row],[OrderID]],orders[OrderID],orders[month number])</f>
        <v>9</v>
      </c>
      <c r="N1048">
        <f>_xlfn.XLOOKUP(order_details[[#This Row],[OrderID]],orders[OrderID],orders[year])</f>
        <v>1995</v>
      </c>
      <c r="P1048" s="13" t="str">
        <f>_xlfn.XLOOKUP(order_details[[#This Row],[CustomerID]],orders[CustomerID],orders[ShipCity])</f>
        <v>Rio de Janeiro</v>
      </c>
      <c r="Q1048" s="13" t="str">
        <f>_xlfn.XLOOKUP(order_details[[#This Row],[CustomerID]],orders[CustomerID],orders[ShipCountry])</f>
        <v>Brazil</v>
      </c>
      <c r="R1048" s="13">
        <f>order_details[[#This Row],[UnitPrice]]*order_details[[#This Row],[Quantity]]*(1-order_details[[#This Row],[Discount]])</f>
        <v>285</v>
      </c>
    </row>
    <row r="1049" spans="1:18" x14ac:dyDescent="0.3">
      <c r="A1049">
        <v>10646</v>
      </c>
      <c r="B1049">
        <v>1</v>
      </c>
      <c r="C1049">
        <v>18</v>
      </c>
      <c r="D1049">
        <v>15</v>
      </c>
      <c r="E1049">
        <v>0.25</v>
      </c>
      <c r="F1049">
        <f>order_details[[#This Row],[UnitPrice]]*order_details[[#This Row],[Quantity]]*(1-order_details[[#This Row],[Discount]])</f>
        <v>202.5</v>
      </c>
      <c r="G1049" t="str">
        <f>_xlfn.XLOOKUP(order_details[[#This Row],[OrderID]],orders[OrderID],orders[CustomerID])</f>
        <v>HUNGO</v>
      </c>
      <c r="H1049" t="str">
        <f>_xlfn.XLOOKUP(order_details[[#This Row],[CustomerID]],orders[CustomerID],orders[ShipCountry])</f>
        <v>Ireland</v>
      </c>
      <c r="I1049" t="str">
        <f>_xlfn.XLOOKUP(order_details[[#This Row],[CustomerID]],orders[CustomerID],orders[ShipCity])</f>
        <v>Cork</v>
      </c>
      <c r="J1049">
        <f>_xlfn.XLOOKUP(order_details[[#This Row],[ProductID]],products[ProductID],products[CategoryID])</f>
        <v>1</v>
      </c>
      <c r="K1049" t="str">
        <f>_xlfn.XLOOKUP(order_details[[#This Row],[CategoryID]],categories[CategoryID],categories[CategoryName])</f>
        <v>Beverages</v>
      </c>
      <c r="L1049" t="str">
        <f>_xlfn.XLOOKUP(order_details[[#This Row],[OrderID]],orders[OrderID],orders[month])</f>
        <v>Sep</v>
      </c>
      <c r="M1049">
        <f>_xlfn.XLOOKUP(order_details[[#This Row],[OrderID]],orders[OrderID],orders[month number])</f>
        <v>9</v>
      </c>
      <c r="N1049">
        <f>_xlfn.XLOOKUP(order_details[[#This Row],[OrderID]],orders[OrderID],orders[year])</f>
        <v>1995</v>
      </c>
      <c r="P1049" s="14" t="str">
        <f>_xlfn.XLOOKUP(order_details[[#This Row],[CustomerID]],orders[CustomerID],orders[ShipCity])</f>
        <v>Cork</v>
      </c>
      <c r="Q1049" s="14" t="str">
        <f>_xlfn.XLOOKUP(order_details[[#This Row],[CustomerID]],orders[CustomerID],orders[ShipCountry])</f>
        <v>Ireland</v>
      </c>
      <c r="R1049" s="14">
        <f>order_details[[#This Row],[UnitPrice]]*order_details[[#This Row],[Quantity]]*(1-order_details[[#This Row],[Discount]])</f>
        <v>202.5</v>
      </c>
    </row>
    <row r="1050" spans="1:18" x14ac:dyDescent="0.3">
      <c r="A1050">
        <v>10646</v>
      </c>
      <c r="B1050">
        <v>10</v>
      </c>
      <c r="C1050">
        <v>31</v>
      </c>
      <c r="D1050">
        <v>18</v>
      </c>
      <c r="E1050">
        <v>0.25</v>
      </c>
      <c r="F1050">
        <f>order_details[[#This Row],[UnitPrice]]*order_details[[#This Row],[Quantity]]*(1-order_details[[#This Row],[Discount]])</f>
        <v>418.5</v>
      </c>
      <c r="G1050" t="str">
        <f>_xlfn.XLOOKUP(order_details[[#This Row],[OrderID]],orders[OrderID],orders[CustomerID])</f>
        <v>HUNGO</v>
      </c>
      <c r="H1050" t="str">
        <f>_xlfn.XLOOKUP(order_details[[#This Row],[CustomerID]],orders[CustomerID],orders[ShipCountry])</f>
        <v>Ireland</v>
      </c>
      <c r="I1050" t="str">
        <f>_xlfn.XLOOKUP(order_details[[#This Row],[CustomerID]],orders[CustomerID],orders[ShipCity])</f>
        <v>Cork</v>
      </c>
      <c r="J1050">
        <f>_xlfn.XLOOKUP(order_details[[#This Row],[ProductID]],products[ProductID],products[CategoryID])</f>
        <v>8</v>
      </c>
      <c r="K1050" t="str">
        <f>_xlfn.XLOOKUP(order_details[[#This Row],[CategoryID]],categories[CategoryID],categories[CategoryName])</f>
        <v>Seafood</v>
      </c>
      <c r="L1050" t="str">
        <f>_xlfn.XLOOKUP(order_details[[#This Row],[OrderID]],orders[OrderID],orders[month])</f>
        <v>Sep</v>
      </c>
      <c r="M1050">
        <f>_xlfn.XLOOKUP(order_details[[#This Row],[OrderID]],orders[OrderID],orders[month number])</f>
        <v>9</v>
      </c>
      <c r="N1050">
        <f>_xlfn.XLOOKUP(order_details[[#This Row],[OrderID]],orders[OrderID],orders[year])</f>
        <v>1995</v>
      </c>
      <c r="P1050" s="13" t="str">
        <f>_xlfn.XLOOKUP(order_details[[#This Row],[CustomerID]],orders[CustomerID],orders[ShipCity])</f>
        <v>Cork</v>
      </c>
      <c r="Q1050" s="13" t="str">
        <f>_xlfn.XLOOKUP(order_details[[#This Row],[CustomerID]],orders[CustomerID],orders[ShipCountry])</f>
        <v>Ireland</v>
      </c>
      <c r="R1050" s="13">
        <f>order_details[[#This Row],[UnitPrice]]*order_details[[#This Row],[Quantity]]*(1-order_details[[#This Row],[Discount]])</f>
        <v>418.5</v>
      </c>
    </row>
    <row r="1051" spans="1:18" x14ac:dyDescent="0.3">
      <c r="A1051">
        <v>10646</v>
      </c>
      <c r="B1051">
        <v>71</v>
      </c>
      <c r="C1051">
        <v>21.5</v>
      </c>
      <c r="D1051">
        <v>30</v>
      </c>
      <c r="E1051">
        <v>0.25</v>
      </c>
      <c r="F1051">
        <f>order_details[[#This Row],[UnitPrice]]*order_details[[#This Row],[Quantity]]*(1-order_details[[#This Row],[Discount]])</f>
        <v>483.75</v>
      </c>
      <c r="G1051" t="str">
        <f>_xlfn.XLOOKUP(order_details[[#This Row],[OrderID]],orders[OrderID],orders[CustomerID])</f>
        <v>HUNGO</v>
      </c>
      <c r="H1051" t="str">
        <f>_xlfn.XLOOKUP(order_details[[#This Row],[CustomerID]],orders[CustomerID],orders[ShipCountry])</f>
        <v>Ireland</v>
      </c>
      <c r="I1051" t="str">
        <f>_xlfn.XLOOKUP(order_details[[#This Row],[CustomerID]],orders[CustomerID],orders[ShipCity])</f>
        <v>Cork</v>
      </c>
      <c r="J1051">
        <f>_xlfn.XLOOKUP(order_details[[#This Row],[ProductID]],products[ProductID],products[CategoryID])</f>
        <v>4</v>
      </c>
      <c r="K1051" t="str">
        <f>_xlfn.XLOOKUP(order_details[[#This Row],[CategoryID]],categories[CategoryID],categories[CategoryName])</f>
        <v>Dairy Products</v>
      </c>
      <c r="L1051" t="str">
        <f>_xlfn.XLOOKUP(order_details[[#This Row],[OrderID]],orders[OrderID],orders[month])</f>
        <v>Sep</v>
      </c>
      <c r="M1051">
        <f>_xlfn.XLOOKUP(order_details[[#This Row],[OrderID]],orders[OrderID],orders[month number])</f>
        <v>9</v>
      </c>
      <c r="N1051">
        <f>_xlfn.XLOOKUP(order_details[[#This Row],[OrderID]],orders[OrderID],orders[year])</f>
        <v>1995</v>
      </c>
      <c r="P1051" s="14" t="str">
        <f>_xlfn.XLOOKUP(order_details[[#This Row],[CustomerID]],orders[CustomerID],orders[ShipCity])</f>
        <v>Cork</v>
      </c>
      <c r="Q1051" s="14" t="str">
        <f>_xlfn.XLOOKUP(order_details[[#This Row],[CustomerID]],orders[CustomerID],orders[ShipCountry])</f>
        <v>Ireland</v>
      </c>
      <c r="R1051" s="14">
        <f>order_details[[#This Row],[UnitPrice]]*order_details[[#This Row],[Quantity]]*(1-order_details[[#This Row],[Discount]])</f>
        <v>483.75</v>
      </c>
    </row>
    <row r="1052" spans="1:18" x14ac:dyDescent="0.3">
      <c r="A1052">
        <v>10646</v>
      </c>
      <c r="B1052">
        <v>77</v>
      </c>
      <c r="C1052">
        <v>13</v>
      </c>
      <c r="D1052">
        <v>35</v>
      </c>
      <c r="E1052">
        <v>0.25</v>
      </c>
      <c r="F1052">
        <f>order_details[[#This Row],[UnitPrice]]*order_details[[#This Row],[Quantity]]*(1-order_details[[#This Row],[Discount]])</f>
        <v>341.25</v>
      </c>
      <c r="G1052" t="str">
        <f>_xlfn.XLOOKUP(order_details[[#This Row],[OrderID]],orders[OrderID],orders[CustomerID])</f>
        <v>HUNGO</v>
      </c>
      <c r="H1052" t="str">
        <f>_xlfn.XLOOKUP(order_details[[#This Row],[CustomerID]],orders[CustomerID],orders[ShipCountry])</f>
        <v>Ireland</v>
      </c>
      <c r="I1052" t="str">
        <f>_xlfn.XLOOKUP(order_details[[#This Row],[CustomerID]],orders[CustomerID],orders[ShipCity])</f>
        <v>Cork</v>
      </c>
      <c r="J1052">
        <f>_xlfn.XLOOKUP(order_details[[#This Row],[ProductID]],products[ProductID],products[CategoryID])</f>
        <v>2</v>
      </c>
      <c r="K1052" t="str">
        <f>_xlfn.XLOOKUP(order_details[[#This Row],[CategoryID]],categories[CategoryID],categories[CategoryName])</f>
        <v>Condiments</v>
      </c>
      <c r="L1052" t="str">
        <f>_xlfn.XLOOKUP(order_details[[#This Row],[OrderID]],orders[OrderID],orders[month])</f>
        <v>Sep</v>
      </c>
      <c r="M1052">
        <f>_xlfn.XLOOKUP(order_details[[#This Row],[OrderID]],orders[OrderID],orders[month number])</f>
        <v>9</v>
      </c>
      <c r="N1052">
        <f>_xlfn.XLOOKUP(order_details[[#This Row],[OrderID]],orders[OrderID],orders[year])</f>
        <v>1995</v>
      </c>
      <c r="P1052" s="13" t="str">
        <f>_xlfn.XLOOKUP(order_details[[#This Row],[CustomerID]],orders[CustomerID],orders[ShipCity])</f>
        <v>Cork</v>
      </c>
      <c r="Q1052" s="13" t="str">
        <f>_xlfn.XLOOKUP(order_details[[#This Row],[CustomerID]],orders[CustomerID],orders[ShipCountry])</f>
        <v>Ireland</v>
      </c>
      <c r="R1052" s="13">
        <f>order_details[[#This Row],[UnitPrice]]*order_details[[#This Row],[Quantity]]*(1-order_details[[#This Row],[Discount]])</f>
        <v>341.25</v>
      </c>
    </row>
    <row r="1053" spans="1:18" x14ac:dyDescent="0.3">
      <c r="A1053">
        <v>10647</v>
      </c>
      <c r="B1053">
        <v>19</v>
      </c>
      <c r="C1053">
        <v>9.1999999999999993</v>
      </c>
      <c r="D1053">
        <v>30</v>
      </c>
      <c r="E1053">
        <v>0</v>
      </c>
      <c r="F1053">
        <f>order_details[[#This Row],[UnitPrice]]*order_details[[#This Row],[Quantity]]*(1-order_details[[#This Row],[Discount]])</f>
        <v>276</v>
      </c>
      <c r="G1053" t="str">
        <f>_xlfn.XLOOKUP(order_details[[#This Row],[OrderID]],orders[OrderID],orders[CustomerID])</f>
        <v>QUEDE</v>
      </c>
      <c r="H1053" t="str">
        <f>_xlfn.XLOOKUP(order_details[[#This Row],[CustomerID]],orders[CustomerID],orders[ShipCountry])</f>
        <v>Brazil</v>
      </c>
      <c r="I1053" t="str">
        <f>_xlfn.XLOOKUP(order_details[[#This Row],[CustomerID]],orders[CustomerID],orders[ShipCity])</f>
        <v>Rio de Janeiro</v>
      </c>
      <c r="J1053">
        <f>_xlfn.XLOOKUP(order_details[[#This Row],[ProductID]],products[ProductID],products[CategoryID])</f>
        <v>3</v>
      </c>
      <c r="K1053" t="str">
        <f>_xlfn.XLOOKUP(order_details[[#This Row],[CategoryID]],categories[CategoryID],categories[CategoryName])</f>
        <v>Confections</v>
      </c>
      <c r="L1053" t="str">
        <f>_xlfn.XLOOKUP(order_details[[#This Row],[OrderID]],orders[OrderID],orders[month])</f>
        <v>Sep</v>
      </c>
      <c r="M1053">
        <f>_xlfn.XLOOKUP(order_details[[#This Row],[OrderID]],orders[OrderID],orders[month number])</f>
        <v>9</v>
      </c>
      <c r="N1053">
        <f>_xlfn.XLOOKUP(order_details[[#This Row],[OrderID]],orders[OrderID],orders[year])</f>
        <v>1995</v>
      </c>
      <c r="P1053" s="14" t="str">
        <f>_xlfn.XLOOKUP(order_details[[#This Row],[CustomerID]],orders[CustomerID],orders[ShipCity])</f>
        <v>Rio de Janeiro</v>
      </c>
      <c r="Q1053" s="14" t="str">
        <f>_xlfn.XLOOKUP(order_details[[#This Row],[CustomerID]],orders[CustomerID],orders[ShipCountry])</f>
        <v>Brazil</v>
      </c>
      <c r="R1053" s="14">
        <f>order_details[[#This Row],[UnitPrice]]*order_details[[#This Row],[Quantity]]*(1-order_details[[#This Row],[Discount]])</f>
        <v>276</v>
      </c>
    </row>
    <row r="1054" spans="1:18" x14ac:dyDescent="0.3">
      <c r="A1054">
        <v>10647</v>
      </c>
      <c r="B1054">
        <v>39</v>
      </c>
      <c r="C1054">
        <v>18</v>
      </c>
      <c r="D1054">
        <v>20</v>
      </c>
      <c r="E1054">
        <v>0</v>
      </c>
      <c r="F1054">
        <f>order_details[[#This Row],[UnitPrice]]*order_details[[#This Row],[Quantity]]*(1-order_details[[#This Row],[Discount]])</f>
        <v>360</v>
      </c>
      <c r="G1054" t="str">
        <f>_xlfn.XLOOKUP(order_details[[#This Row],[OrderID]],orders[OrderID],orders[CustomerID])</f>
        <v>QUEDE</v>
      </c>
      <c r="H1054" t="str">
        <f>_xlfn.XLOOKUP(order_details[[#This Row],[CustomerID]],orders[CustomerID],orders[ShipCountry])</f>
        <v>Brazil</v>
      </c>
      <c r="I1054" t="str">
        <f>_xlfn.XLOOKUP(order_details[[#This Row],[CustomerID]],orders[CustomerID],orders[ShipCity])</f>
        <v>Rio de Janeiro</v>
      </c>
      <c r="J1054">
        <f>_xlfn.XLOOKUP(order_details[[#This Row],[ProductID]],products[ProductID],products[CategoryID])</f>
        <v>1</v>
      </c>
      <c r="K1054" t="str">
        <f>_xlfn.XLOOKUP(order_details[[#This Row],[CategoryID]],categories[CategoryID],categories[CategoryName])</f>
        <v>Beverages</v>
      </c>
      <c r="L1054" t="str">
        <f>_xlfn.XLOOKUP(order_details[[#This Row],[OrderID]],orders[OrderID],orders[month])</f>
        <v>Sep</v>
      </c>
      <c r="M1054">
        <f>_xlfn.XLOOKUP(order_details[[#This Row],[OrderID]],orders[OrderID],orders[month number])</f>
        <v>9</v>
      </c>
      <c r="N1054">
        <f>_xlfn.XLOOKUP(order_details[[#This Row],[OrderID]],orders[OrderID],orders[year])</f>
        <v>1995</v>
      </c>
      <c r="P1054" s="13" t="str">
        <f>_xlfn.XLOOKUP(order_details[[#This Row],[CustomerID]],orders[CustomerID],orders[ShipCity])</f>
        <v>Rio de Janeiro</v>
      </c>
      <c r="Q1054" s="13" t="str">
        <f>_xlfn.XLOOKUP(order_details[[#This Row],[CustomerID]],orders[CustomerID],orders[ShipCountry])</f>
        <v>Brazil</v>
      </c>
      <c r="R1054" s="13">
        <f>order_details[[#This Row],[UnitPrice]]*order_details[[#This Row],[Quantity]]*(1-order_details[[#This Row],[Discount]])</f>
        <v>360</v>
      </c>
    </row>
    <row r="1055" spans="1:18" x14ac:dyDescent="0.3">
      <c r="A1055">
        <v>10648</v>
      </c>
      <c r="B1055">
        <v>22</v>
      </c>
      <c r="C1055">
        <v>21</v>
      </c>
      <c r="D1055">
        <v>15</v>
      </c>
      <c r="E1055">
        <v>0</v>
      </c>
      <c r="F1055">
        <f>order_details[[#This Row],[UnitPrice]]*order_details[[#This Row],[Quantity]]*(1-order_details[[#This Row],[Discount]])</f>
        <v>315</v>
      </c>
      <c r="G1055" t="str">
        <f>_xlfn.XLOOKUP(order_details[[#This Row],[OrderID]],orders[OrderID],orders[CustomerID])</f>
        <v>RICAR</v>
      </c>
      <c r="H1055" t="str">
        <f>_xlfn.XLOOKUP(order_details[[#This Row],[CustomerID]],orders[CustomerID],orders[ShipCountry])</f>
        <v>Brazil</v>
      </c>
      <c r="I1055" t="str">
        <f>_xlfn.XLOOKUP(order_details[[#This Row],[CustomerID]],orders[CustomerID],orders[ShipCity])</f>
        <v>Rio de Janeiro</v>
      </c>
      <c r="J1055">
        <f>_xlfn.XLOOKUP(order_details[[#This Row],[ProductID]],products[ProductID],products[CategoryID])</f>
        <v>5</v>
      </c>
      <c r="K1055" t="str">
        <f>_xlfn.XLOOKUP(order_details[[#This Row],[CategoryID]],categories[CategoryID],categories[CategoryName])</f>
        <v>Grains/Cereals</v>
      </c>
      <c r="L1055" t="str">
        <f>_xlfn.XLOOKUP(order_details[[#This Row],[OrderID]],orders[OrderID],orders[month])</f>
        <v>Sep</v>
      </c>
      <c r="M1055">
        <f>_xlfn.XLOOKUP(order_details[[#This Row],[OrderID]],orders[OrderID],orders[month number])</f>
        <v>9</v>
      </c>
      <c r="N1055">
        <f>_xlfn.XLOOKUP(order_details[[#This Row],[OrderID]],orders[OrderID],orders[year])</f>
        <v>1995</v>
      </c>
      <c r="P1055" s="14" t="str">
        <f>_xlfn.XLOOKUP(order_details[[#This Row],[CustomerID]],orders[CustomerID],orders[ShipCity])</f>
        <v>Rio de Janeiro</v>
      </c>
      <c r="Q1055" s="14" t="str">
        <f>_xlfn.XLOOKUP(order_details[[#This Row],[CustomerID]],orders[CustomerID],orders[ShipCountry])</f>
        <v>Brazil</v>
      </c>
      <c r="R1055" s="14">
        <f>order_details[[#This Row],[UnitPrice]]*order_details[[#This Row],[Quantity]]*(1-order_details[[#This Row],[Discount]])</f>
        <v>315</v>
      </c>
    </row>
    <row r="1056" spans="1:18" x14ac:dyDescent="0.3">
      <c r="A1056">
        <v>10648</v>
      </c>
      <c r="B1056">
        <v>24</v>
      </c>
      <c r="C1056">
        <v>4.5</v>
      </c>
      <c r="D1056">
        <v>15</v>
      </c>
      <c r="E1056">
        <v>0.15</v>
      </c>
      <c r="F1056">
        <f>order_details[[#This Row],[UnitPrice]]*order_details[[#This Row],[Quantity]]*(1-order_details[[#This Row],[Discount]])</f>
        <v>57.375</v>
      </c>
      <c r="G1056" t="str">
        <f>_xlfn.XLOOKUP(order_details[[#This Row],[OrderID]],orders[OrderID],orders[CustomerID])</f>
        <v>RICAR</v>
      </c>
      <c r="H1056" t="str">
        <f>_xlfn.XLOOKUP(order_details[[#This Row],[CustomerID]],orders[CustomerID],orders[ShipCountry])</f>
        <v>Brazil</v>
      </c>
      <c r="I1056" t="str">
        <f>_xlfn.XLOOKUP(order_details[[#This Row],[CustomerID]],orders[CustomerID],orders[ShipCity])</f>
        <v>Rio de Janeiro</v>
      </c>
      <c r="J1056">
        <f>_xlfn.XLOOKUP(order_details[[#This Row],[ProductID]],products[ProductID],products[CategoryID])</f>
        <v>1</v>
      </c>
      <c r="K1056" t="str">
        <f>_xlfn.XLOOKUP(order_details[[#This Row],[CategoryID]],categories[CategoryID],categories[CategoryName])</f>
        <v>Beverages</v>
      </c>
      <c r="L1056" t="str">
        <f>_xlfn.XLOOKUP(order_details[[#This Row],[OrderID]],orders[OrderID],orders[month])</f>
        <v>Sep</v>
      </c>
      <c r="M1056">
        <f>_xlfn.XLOOKUP(order_details[[#This Row],[OrderID]],orders[OrderID],orders[month number])</f>
        <v>9</v>
      </c>
      <c r="N1056">
        <f>_xlfn.XLOOKUP(order_details[[#This Row],[OrderID]],orders[OrderID],orders[year])</f>
        <v>1995</v>
      </c>
      <c r="P1056" s="13" t="str">
        <f>_xlfn.XLOOKUP(order_details[[#This Row],[CustomerID]],orders[CustomerID],orders[ShipCity])</f>
        <v>Rio de Janeiro</v>
      </c>
      <c r="Q1056" s="13" t="str">
        <f>_xlfn.XLOOKUP(order_details[[#This Row],[CustomerID]],orders[CustomerID],orders[ShipCountry])</f>
        <v>Brazil</v>
      </c>
      <c r="R1056" s="13">
        <f>order_details[[#This Row],[UnitPrice]]*order_details[[#This Row],[Quantity]]*(1-order_details[[#This Row],[Discount]])</f>
        <v>57.375</v>
      </c>
    </row>
    <row r="1057" spans="1:18" x14ac:dyDescent="0.3">
      <c r="A1057">
        <v>10649</v>
      </c>
      <c r="B1057">
        <v>28</v>
      </c>
      <c r="C1057">
        <v>45.6</v>
      </c>
      <c r="D1057">
        <v>20</v>
      </c>
      <c r="E1057">
        <v>0</v>
      </c>
      <c r="F1057">
        <f>order_details[[#This Row],[UnitPrice]]*order_details[[#This Row],[Quantity]]*(1-order_details[[#This Row],[Discount]])</f>
        <v>912</v>
      </c>
      <c r="G1057" t="str">
        <f>_xlfn.XLOOKUP(order_details[[#This Row],[OrderID]],orders[OrderID],orders[CustomerID])</f>
        <v>MAISD</v>
      </c>
      <c r="H1057" t="str">
        <f>_xlfn.XLOOKUP(order_details[[#This Row],[CustomerID]],orders[CustomerID],orders[ShipCountry])</f>
        <v>Belgium</v>
      </c>
      <c r="I1057" t="str">
        <f>_xlfn.XLOOKUP(order_details[[#This Row],[CustomerID]],orders[CustomerID],orders[ShipCity])</f>
        <v>Bruxelles</v>
      </c>
      <c r="J1057">
        <f>_xlfn.XLOOKUP(order_details[[#This Row],[ProductID]],products[ProductID],products[CategoryID])</f>
        <v>7</v>
      </c>
      <c r="K1057" t="str">
        <f>_xlfn.XLOOKUP(order_details[[#This Row],[CategoryID]],categories[CategoryID],categories[CategoryName])</f>
        <v>Produce</v>
      </c>
      <c r="L1057" t="str">
        <f>_xlfn.XLOOKUP(order_details[[#This Row],[OrderID]],orders[OrderID],orders[month])</f>
        <v>Sep</v>
      </c>
      <c r="M1057">
        <f>_xlfn.XLOOKUP(order_details[[#This Row],[OrderID]],orders[OrderID],orders[month number])</f>
        <v>9</v>
      </c>
      <c r="N1057">
        <f>_xlfn.XLOOKUP(order_details[[#This Row],[OrderID]],orders[OrderID],orders[year])</f>
        <v>1995</v>
      </c>
      <c r="P1057" s="14" t="str">
        <f>_xlfn.XLOOKUP(order_details[[#This Row],[CustomerID]],orders[CustomerID],orders[ShipCity])</f>
        <v>Bruxelles</v>
      </c>
      <c r="Q1057" s="14" t="str">
        <f>_xlfn.XLOOKUP(order_details[[#This Row],[CustomerID]],orders[CustomerID],orders[ShipCountry])</f>
        <v>Belgium</v>
      </c>
      <c r="R1057" s="14">
        <f>order_details[[#This Row],[UnitPrice]]*order_details[[#This Row],[Quantity]]*(1-order_details[[#This Row],[Discount]])</f>
        <v>912</v>
      </c>
    </row>
    <row r="1058" spans="1:18" x14ac:dyDescent="0.3">
      <c r="A1058">
        <v>10649</v>
      </c>
      <c r="B1058">
        <v>72</v>
      </c>
      <c r="C1058">
        <v>34.799999999999997</v>
      </c>
      <c r="D1058">
        <v>15</v>
      </c>
      <c r="E1058">
        <v>0</v>
      </c>
      <c r="F1058">
        <f>order_details[[#This Row],[UnitPrice]]*order_details[[#This Row],[Quantity]]*(1-order_details[[#This Row],[Discount]])</f>
        <v>522</v>
      </c>
      <c r="G1058" t="str">
        <f>_xlfn.XLOOKUP(order_details[[#This Row],[OrderID]],orders[OrderID],orders[CustomerID])</f>
        <v>MAISD</v>
      </c>
      <c r="H1058" t="str">
        <f>_xlfn.XLOOKUP(order_details[[#This Row],[CustomerID]],orders[CustomerID],orders[ShipCountry])</f>
        <v>Belgium</v>
      </c>
      <c r="I1058" t="str">
        <f>_xlfn.XLOOKUP(order_details[[#This Row],[CustomerID]],orders[CustomerID],orders[ShipCity])</f>
        <v>Bruxelles</v>
      </c>
      <c r="J1058">
        <f>_xlfn.XLOOKUP(order_details[[#This Row],[ProductID]],products[ProductID],products[CategoryID])</f>
        <v>4</v>
      </c>
      <c r="K1058" t="str">
        <f>_xlfn.XLOOKUP(order_details[[#This Row],[CategoryID]],categories[CategoryID],categories[CategoryName])</f>
        <v>Dairy Products</v>
      </c>
      <c r="L1058" t="str">
        <f>_xlfn.XLOOKUP(order_details[[#This Row],[OrderID]],orders[OrderID],orders[month])</f>
        <v>Sep</v>
      </c>
      <c r="M1058">
        <f>_xlfn.XLOOKUP(order_details[[#This Row],[OrderID]],orders[OrderID],orders[month number])</f>
        <v>9</v>
      </c>
      <c r="N1058">
        <f>_xlfn.XLOOKUP(order_details[[#This Row],[OrderID]],orders[OrderID],orders[year])</f>
        <v>1995</v>
      </c>
      <c r="P1058" s="13" t="str">
        <f>_xlfn.XLOOKUP(order_details[[#This Row],[CustomerID]],orders[CustomerID],orders[ShipCity])</f>
        <v>Bruxelles</v>
      </c>
      <c r="Q1058" s="13" t="str">
        <f>_xlfn.XLOOKUP(order_details[[#This Row],[CustomerID]],orders[CustomerID],orders[ShipCountry])</f>
        <v>Belgium</v>
      </c>
      <c r="R1058" s="13">
        <f>order_details[[#This Row],[UnitPrice]]*order_details[[#This Row],[Quantity]]*(1-order_details[[#This Row],[Discount]])</f>
        <v>522</v>
      </c>
    </row>
    <row r="1059" spans="1:18" x14ac:dyDescent="0.3">
      <c r="A1059">
        <v>10650</v>
      </c>
      <c r="B1059">
        <v>30</v>
      </c>
      <c r="C1059">
        <v>25.89</v>
      </c>
      <c r="D1059">
        <v>30</v>
      </c>
      <c r="E1059">
        <v>0</v>
      </c>
      <c r="F1059">
        <f>order_details[[#This Row],[UnitPrice]]*order_details[[#This Row],[Quantity]]*(1-order_details[[#This Row],[Discount]])</f>
        <v>776.7</v>
      </c>
      <c r="G1059" t="str">
        <f>_xlfn.XLOOKUP(order_details[[#This Row],[OrderID]],orders[OrderID],orders[CustomerID])</f>
        <v>FAMIA</v>
      </c>
      <c r="H1059" t="str">
        <f>_xlfn.XLOOKUP(order_details[[#This Row],[CustomerID]],orders[CustomerID],orders[ShipCountry])</f>
        <v>Brazil</v>
      </c>
      <c r="I1059" t="str">
        <f>_xlfn.XLOOKUP(order_details[[#This Row],[CustomerID]],orders[CustomerID],orders[ShipCity])</f>
        <v>São Paulo</v>
      </c>
      <c r="J1059">
        <f>_xlfn.XLOOKUP(order_details[[#This Row],[ProductID]],products[ProductID],products[CategoryID])</f>
        <v>8</v>
      </c>
      <c r="K1059" t="str">
        <f>_xlfn.XLOOKUP(order_details[[#This Row],[CategoryID]],categories[CategoryID],categories[CategoryName])</f>
        <v>Seafood</v>
      </c>
      <c r="L1059" t="str">
        <f>_xlfn.XLOOKUP(order_details[[#This Row],[OrderID]],orders[OrderID],orders[month])</f>
        <v>Sep</v>
      </c>
      <c r="M1059">
        <f>_xlfn.XLOOKUP(order_details[[#This Row],[OrderID]],orders[OrderID],orders[month number])</f>
        <v>9</v>
      </c>
      <c r="N1059">
        <f>_xlfn.XLOOKUP(order_details[[#This Row],[OrderID]],orders[OrderID],orders[year])</f>
        <v>1995</v>
      </c>
      <c r="P1059" s="14" t="str">
        <f>_xlfn.XLOOKUP(order_details[[#This Row],[CustomerID]],orders[CustomerID],orders[ShipCity])</f>
        <v>São Paulo</v>
      </c>
      <c r="Q1059" s="14" t="str">
        <f>_xlfn.XLOOKUP(order_details[[#This Row],[CustomerID]],orders[CustomerID],orders[ShipCountry])</f>
        <v>Brazil</v>
      </c>
      <c r="R1059" s="14">
        <f>order_details[[#This Row],[UnitPrice]]*order_details[[#This Row],[Quantity]]*(1-order_details[[#This Row],[Discount]])</f>
        <v>776.7</v>
      </c>
    </row>
    <row r="1060" spans="1:18" x14ac:dyDescent="0.3">
      <c r="A1060">
        <v>10650</v>
      </c>
      <c r="B1060">
        <v>53</v>
      </c>
      <c r="C1060">
        <v>32.799999999999997</v>
      </c>
      <c r="D1060">
        <v>25</v>
      </c>
      <c r="E1060">
        <v>0.05</v>
      </c>
      <c r="F1060">
        <f>order_details[[#This Row],[UnitPrice]]*order_details[[#This Row],[Quantity]]*(1-order_details[[#This Row],[Discount]])</f>
        <v>778.99999999999989</v>
      </c>
      <c r="G1060" t="str">
        <f>_xlfn.XLOOKUP(order_details[[#This Row],[OrderID]],orders[OrderID],orders[CustomerID])</f>
        <v>FAMIA</v>
      </c>
      <c r="H1060" t="str">
        <f>_xlfn.XLOOKUP(order_details[[#This Row],[CustomerID]],orders[CustomerID],orders[ShipCountry])</f>
        <v>Brazil</v>
      </c>
      <c r="I1060" t="str">
        <f>_xlfn.XLOOKUP(order_details[[#This Row],[CustomerID]],orders[CustomerID],orders[ShipCity])</f>
        <v>São Paulo</v>
      </c>
      <c r="J1060">
        <f>_xlfn.XLOOKUP(order_details[[#This Row],[ProductID]],products[ProductID],products[CategoryID])</f>
        <v>6</v>
      </c>
      <c r="K1060" t="str">
        <f>_xlfn.XLOOKUP(order_details[[#This Row],[CategoryID]],categories[CategoryID],categories[CategoryName])</f>
        <v>Meat/Poultry</v>
      </c>
      <c r="L1060" t="str">
        <f>_xlfn.XLOOKUP(order_details[[#This Row],[OrderID]],orders[OrderID],orders[month])</f>
        <v>Sep</v>
      </c>
      <c r="M1060">
        <f>_xlfn.XLOOKUP(order_details[[#This Row],[OrderID]],orders[OrderID],orders[month number])</f>
        <v>9</v>
      </c>
      <c r="N1060">
        <f>_xlfn.XLOOKUP(order_details[[#This Row],[OrderID]],orders[OrderID],orders[year])</f>
        <v>1995</v>
      </c>
      <c r="P1060" s="13" t="str">
        <f>_xlfn.XLOOKUP(order_details[[#This Row],[CustomerID]],orders[CustomerID],orders[ShipCity])</f>
        <v>São Paulo</v>
      </c>
      <c r="Q1060" s="13" t="str">
        <f>_xlfn.XLOOKUP(order_details[[#This Row],[CustomerID]],orders[CustomerID],orders[ShipCountry])</f>
        <v>Brazil</v>
      </c>
      <c r="R1060" s="13">
        <f>order_details[[#This Row],[UnitPrice]]*order_details[[#This Row],[Quantity]]*(1-order_details[[#This Row],[Discount]])</f>
        <v>778.99999999999989</v>
      </c>
    </row>
    <row r="1061" spans="1:18" x14ac:dyDescent="0.3">
      <c r="A1061">
        <v>10650</v>
      </c>
      <c r="B1061">
        <v>54</v>
      </c>
      <c r="C1061">
        <v>7.45</v>
      </c>
      <c r="D1061">
        <v>30</v>
      </c>
      <c r="E1061">
        <v>0</v>
      </c>
      <c r="F1061">
        <f>order_details[[#This Row],[UnitPrice]]*order_details[[#This Row],[Quantity]]*(1-order_details[[#This Row],[Discount]])</f>
        <v>223.5</v>
      </c>
      <c r="G1061" t="str">
        <f>_xlfn.XLOOKUP(order_details[[#This Row],[OrderID]],orders[OrderID],orders[CustomerID])</f>
        <v>FAMIA</v>
      </c>
      <c r="H1061" t="str">
        <f>_xlfn.XLOOKUP(order_details[[#This Row],[CustomerID]],orders[CustomerID],orders[ShipCountry])</f>
        <v>Brazil</v>
      </c>
      <c r="I1061" t="str">
        <f>_xlfn.XLOOKUP(order_details[[#This Row],[CustomerID]],orders[CustomerID],orders[ShipCity])</f>
        <v>São Paulo</v>
      </c>
      <c r="J1061">
        <f>_xlfn.XLOOKUP(order_details[[#This Row],[ProductID]],products[ProductID],products[CategoryID])</f>
        <v>6</v>
      </c>
      <c r="K1061" t="str">
        <f>_xlfn.XLOOKUP(order_details[[#This Row],[CategoryID]],categories[CategoryID],categories[CategoryName])</f>
        <v>Meat/Poultry</v>
      </c>
      <c r="L1061" t="str">
        <f>_xlfn.XLOOKUP(order_details[[#This Row],[OrderID]],orders[OrderID],orders[month])</f>
        <v>Sep</v>
      </c>
      <c r="M1061">
        <f>_xlfn.XLOOKUP(order_details[[#This Row],[OrderID]],orders[OrderID],orders[month number])</f>
        <v>9</v>
      </c>
      <c r="N1061">
        <f>_xlfn.XLOOKUP(order_details[[#This Row],[OrderID]],orders[OrderID],orders[year])</f>
        <v>1995</v>
      </c>
      <c r="P1061" s="14" t="str">
        <f>_xlfn.XLOOKUP(order_details[[#This Row],[CustomerID]],orders[CustomerID],orders[ShipCity])</f>
        <v>São Paulo</v>
      </c>
      <c r="Q1061" s="14" t="str">
        <f>_xlfn.XLOOKUP(order_details[[#This Row],[CustomerID]],orders[CustomerID],orders[ShipCountry])</f>
        <v>Brazil</v>
      </c>
      <c r="R1061" s="14">
        <f>order_details[[#This Row],[UnitPrice]]*order_details[[#This Row],[Quantity]]*(1-order_details[[#This Row],[Discount]])</f>
        <v>223.5</v>
      </c>
    </row>
    <row r="1062" spans="1:18" x14ac:dyDescent="0.3">
      <c r="A1062">
        <v>10651</v>
      </c>
      <c r="B1062">
        <v>19</v>
      </c>
      <c r="C1062">
        <v>9.1999999999999993</v>
      </c>
      <c r="D1062">
        <v>12</v>
      </c>
      <c r="E1062">
        <v>0.25</v>
      </c>
      <c r="F1062">
        <f>order_details[[#This Row],[UnitPrice]]*order_details[[#This Row],[Quantity]]*(1-order_details[[#This Row],[Discount]])</f>
        <v>82.8</v>
      </c>
      <c r="G1062" t="str">
        <f>_xlfn.XLOOKUP(order_details[[#This Row],[OrderID]],orders[OrderID],orders[CustomerID])</f>
        <v>WANDK</v>
      </c>
      <c r="H1062" t="str">
        <f>_xlfn.XLOOKUP(order_details[[#This Row],[CustomerID]],orders[CustomerID],orders[ShipCountry])</f>
        <v>Germany</v>
      </c>
      <c r="I1062" t="str">
        <f>_xlfn.XLOOKUP(order_details[[#This Row],[CustomerID]],orders[CustomerID],orders[ShipCity])</f>
        <v>Stuttgart</v>
      </c>
      <c r="J1062">
        <f>_xlfn.XLOOKUP(order_details[[#This Row],[ProductID]],products[ProductID],products[CategoryID])</f>
        <v>3</v>
      </c>
      <c r="K1062" t="str">
        <f>_xlfn.XLOOKUP(order_details[[#This Row],[CategoryID]],categories[CategoryID],categories[CategoryName])</f>
        <v>Confections</v>
      </c>
      <c r="L1062" t="str">
        <f>_xlfn.XLOOKUP(order_details[[#This Row],[OrderID]],orders[OrderID],orders[month])</f>
        <v>Oct</v>
      </c>
      <c r="M1062">
        <f>_xlfn.XLOOKUP(order_details[[#This Row],[OrderID]],orders[OrderID],orders[month number])</f>
        <v>10</v>
      </c>
      <c r="N1062">
        <f>_xlfn.XLOOKUP(order_details[[#This Row],[OrderID]],orders[OrderID],orders[year])</f>
        <v>1995</v>
      </c>
      <c r="P1062" s="13" t="str">
        <f>_xlfn.XLOOKUP(order_details[[#This Row],[CustomerID]],orders[CustomerID],orders[ShipCity])</f>
        <v>Stuttgart</v>
      </c>
      <c r="Q1062" s="13" t="str">
        <f>_xlfn.XLOOKUP(order_details[[#This Row],[CustomerID]],orders[CustomerID],orders[ShipCountry])</f>
        <v>Germany</v>
      </c>
      <c r="R1062" s="13">
        <f>order_details[[#This Row],[UnitPrice]]*order_details[[#This Row],[Quantity]]*(1-order_details[[#This Row],[Discount]])</f>
        <v>82.8</v>
      </c>
    </row>
    <row r="1063" spans="1:18" x14ac:dyDescent="0.3">
      <c r="A1063">
        <v>10651</v>
      </c>
      <c r="B1063">
        <v>22</v>
      </c>
      <c r="C1063">
        <v>21</v>
      </c>
      <c r="D1063">
        <v>20</v>
      </c>
      <c r="E1063">
        <v>0.25</v>
      </c>
      <c r="F1063">
        <f>order_details[[#This Row],[UnitPrice]]*order_details[[#This Row],[Quantity]]*(1-order_details[[#This Row],[Discount]])</f>
        <v>315</v>
      </c>
      <c r="G1063" t="str">
        <f>_xlfn.XLOOKUP(order_details[[#This Row],[OrderID]],orders[OrderID],orders[CustomerID])</f>
        <v>WANDK</v>
      </c>
      <c r="H1063" t="str">
        <f>_xlfn.XLOOKUP(order_details[[#This Row],[CustomerID]],orders[CustomerID],orders[ShipCountry])</f>
        <v>Germany</v>
      </c>
      <c r="I1063" t="str">
        <f>_xlfn.XLOOKUP(order_details[[#This Row],[CustomerID]],orders[CustomerID],orders[ShipCity])</f>
        <v>Stuttgart</v>
      </c>
      <c r="J1063">
        <f>_xlfn.XLOOKUP(order_details[[#This Row],[ProductID]],products[ProductID],products[CategoryID])</f>
        <v>5</v>
      </c>
      <c r="K1063" t="str">
        <f>_xlfn.XLOOKUP(order_details[[#This Row],[CategoryID]],categories[CategoryID],categories[CategoryName])</f>
        <v>Grains/Cereals</v>
      </c>
      <c r="L1063" t="str">
        <f>_xlfn.XLOOKUP(order_details[[#This Row],[OrderID]],orders[OrderID],orders[month])</f>
        <v>Oct</v>
      </c>
      <c r="M1063">
        <f>_xlfn.XLOOKUP(order_details[[#This Row],[OrderID]],orders[OrderID],orders[month number])</f>
        <v>10</v>
      </c>
      <c r="N1063">
        <f>_xlfn.XLOOKUP(order_details[[#This Row],[OrderID]],orders[OrderID],orders[year])</f>
        <v>1995</v>
      </c>
      <c r="P1063" s="14" t="str">
        <f>_xlfn.XLOOKUP(order_details[[#This Row],[CustomerID]],orders[CustomerID],orders[ShipCity])</f>
        <v>Stuttgart</v>
      </c>
      <c r="Q1063" s="14" t="str">
        <f>_xlfn.XLOOKUP(order_details[[#This Row],[CustomerID]],orders[CustomerID],orders[ShipCountry])</f>
        <v>Germany</v>
      </c>
      <c r="R1063" s="14">
        <f>order_details[[#This Row],[UnitPrice]]*order_details[[#This Row],[Quantity]]*(1-order_details[[#This Row],[Discount]])</f>
        <v>315</v>
      </c>
    </row>
    <row r="1064" spans="1:18" x14ac:dyDescent="0.3">
      <c r="A1064">
        <v>10652</v>
      </c>
      <c r="B1064">
        <v>30</v>
      </c>
      <c r="C1064">
        <v>25.89</v>
      </c>
      <c r="D1064">
        <v>2</v>
      </c>
      <c r="E1064">
        <v>0.25</v>
      </c>
      <c r="F1064">
        <f>order_details[[#This Row],[UnitPrice]]*order_details[[#This Row],[Quantity]]*(1-order_details[[#This Row],[Discount]])</f>
        <v>38.835000000000001</v>
      </c>
      <c r="G1064" t="str">
        <f>_xlfn.XLOOKUP(order_details[[#This Row],[OrderID]],orders[OrderID],orders[CustomerID])</f>
        <v>GOURL</v>
      </c>
      <c r="H1064" t="str">
        <f>_xlfn.XLOOKUP(order_details[[#This Row],[CustomerID]],orders[CustomerID],orders[ShipCountry])</f>
        <v>Brazil</v>
      </c>
      <c r="I1064" t="str">
        <f>_xlfn.XLOOKUP(order_details[[#This Row],[CustomerID]],orders[CustomerID],orders[ShipCity])</f>
        <v>Campinas</v>
      </c>
      <c r="J1064">
        <f>_xlfn.XLOOKUP(order_details[[#This Row],[ProductID]],products[ProductID],products[CategoryID])</f>
        <v>8</v>
      </c>
      <c r="K1064" t="str">
        <f>_xlfn.XLOOKUP(order_details[[#This Row],[CategoryID]],categories[CategoryID],categories[CategoryName])</f>
        <v>Seafood</v>
      </c>
      <c r="L1064" t="str">
        <f>_xlfn.XLOOKUP(order_details[[#This Row],[OrderID]],orders[OrderID],orders[month])</f>
        <v>Oct</v>
      </c>
      <c r="M1064">
        <f>_xlfn.XLOOKUP(order_details[[#This Row],[OrderID]],orders[OrderID],orders[month number])</f>
        <v>10</v>
      </c>
      <c r="N1064">
        <f>_xlfn.XLOOKUP(order_details[[#This Row],[OrderID]],orders[OrderID],orders[year])</f>
        <v>1995</v>
      </c>
      <c r="P1064" s="13" t="str">
        <f>_xlfn.XLOOKUP(order_details[[#This Row],[CustomerID]],orders[CustomerID],orders[ShipCity])</f>
        <v>Campinas</v>
      </c>
      <c r="Q1064" s="13" t="str">
        <f>_xlfn.XLOOKUP(order_details[[#This Row],[CustomerID]],orders[CustomerID],orders[ShipCountry])</f>
        <v>Brazil</v>
      </c>
      <c r="R1064" s="13">
        <f>order_details[[#This Row],[UnitPrice]]*order_details[[#This Row],[Quantity]]*(1-order_details[[#This Row],[Discount]])</f>
        <v>38.835000000000001</v>
      </c>
    </row>
    <row r="1065" spans="1:18" x14ac:dyDescent="0.3">
      <c r="A1065">
        <v>10652</v>
      </c>
      <c r="B1065">
        <v>42</v>
      </c>
      <c r="C1065">
        <v>14</v>
      </c>
      <c r="D1065">
        <v>20</v>
      </c>
      <c r="E1065">
        <v>0</v>
      </c>
      <c r="F1065">
        <f>order_details[[#This Row],[UnitPrice]]*order_details[[#This Row],[Quantity]]*(1-order_details[[#This Row],[Discount]])</f>
        <v>280</v>
      </c>
      <c r="G1065" t="str">
        <f>_xlfn.XLOOKUP(order_details[[#This Row],[OrderID]],orders[OrderID],orders[CustomerID])</f>
        <v>GOURL</v>
      </c>
      <c r="H1065" t="str">
        <f>_xlfn.XLOOKUP(order_details[[#This Row],[CustomerID]],orders[CustomerID],orders[ShipCountry])</f>
        <v>Brazil</v>
      </c>
      <c r="I1065" t="str">
        <f>_xlfn.XLOOKUP(order_details[[#This Row],[CustomerID]],orders[CustomerID],orders[ShipCity])</f>
        <v>Campinas</v>
      </c>
      <c r="J1065">
        <f>_xlfn.XLOOKUP(order_details[[#This Row],[ProductID]],products[ProductID],products[CategoryID])</f>
        <v>5</v>
      </c>
      <c r="K1065" t="str">
        <f>_xlfn.XLOOKUP(order_details[[#This Row],[CategoryID]],categories[CategoryID],categories[CategoryName])</f>
        <v>Grains/Cereals</v>
      </c>
      <c r="L1065" t="str">
        <f>_xlfn.XLOOKUP(order_details[[#This Row],[OrderID]],orders[OrderID],orders[month])</f>
        <v>Oct</v>
      </c>
      <c r="M1065">
        <f>_xlfn.XLOOKUP(order_details[[#This Row],[OrderID]],orders[OrderID],orders[month number])</f>
        <v>10</v>
      </c>
      <c r="N1065">
        <f>_xlfn.XLOOKUP(order_details[[#This Row],[OrderID]],orders[OrderID],orders[year])</f>
        <v>1995</v>
      </c>
      <c r="P1065" s="14" t="str">
        <f>_xlfn.XLOOKUP(order_details[[#This Row],[CustomerID]],orders[CustomerID],orders[ShipCity])</f>
        <v>Campinas</v>
      </c>
      <c r="Q1065" s="14" t="str">
        <f>_xlfn.XLOOKUP(order_details[[#This Row],[CustomerID]],orders[CustomerID],orders[ShipCountry])</f>
        <v>Brazil</v>
      </c>
      <c r="R1065" s="14">
        <f>order_details[[#This Row],[UnitPrice]]*order_details[[#This Row],[Quantity]]*(1-order_details[[#This Row],[Discount]])</f>
        <v>280</v>
      </c>
    </row>
    <row r="1066" spans="1:18" x14ac:dyDescent="0.3">
      <c r="A1066">
        <v>10653</v>
      </c>
      <c r="B1066">
        <v>16</v>
      </c>
      <c r="C1066">
        <v>17.45</v>
      </c>
      <c r="D1066">
        <v>30</v>
      </c>
      <c r="E1066">
        <v>0.1</v>
      </c>
      <c r="F1066">
        <f>order_details[[#This Row],[UnitPrice]]*order_details[[#This Row],[Quantity]]*(1-order_details[[#This Row],[Discount]])</f>
        <v>471.15000000000003</v>
      </c>
      <c r="G1066" t="str">
        <f>_xlfn.XLOOKUP(order_details[[#This Row],[OrderID]],orders[OrderID],orders[CustomerID])</f>
        <v>FRANK</v>
      </c>
      <c r="H1066" t="str">
        <f>_xlfn.XLOOKUP(order_details[[#This Row],[CustomerID]],orders[CustomerID],orders[ShipCountry])</f>
        <v>Germany</v>
      </c>
      <c r="I1066" t="str">
        <f>_xlfn.XLOOKUP(order_details[[#This Row],[CustomerID]],orders[CustomerID],orders[ShipCity])</f>
        <v>München</v>
      </c>
      <c r="J1066">
        <f>_xlfn.XLOOKUP(order_details[[#This Row],[ProductID]],products[ProductID],products[CategoryID])</f>
        <v>3</v>
      </c>
      <c r="K1066" t="str">
        <f>_xlfn.XLOOKUP(order_details[[#This Row],[CategoryID]],categories[CategoryID],categories[CategoryName])</f>
        <v>Confections</v>
      </c>
      <c r="L1066" t="str">
        <f>_xlfn.XLOOKUP(order_details[[#This Row],[OrderID]],orders[OrderID],orders[month])</f>
        <v>Oct</v>
      </c>
      <c r="M1066">
        <f>_xlfn.XLOOKUP(order_details[[#This Row],[OrderID]],orders[OrderID],orders[month number])</f>
        <v>10</v>
      </c>
      <c r="N1066">
        <f>_xlfn.XLOOKUP(order_details[[#This Row],[OrderID]],orders[OrderID],orders[year])</f>
        <v>1995</v>
      </c>
      <c r="P1066" s="13" t="str">
        <f>_xlfn.XLOOKUP(order_details[[#This Row],[CustomerID]],orders[CustomerID],orders[ShipCity])</f>
        <v>München</v>
      </c>
      <c r="Q1066" s="13" t="str">
        <f>_xlfn.XLOOKUP(order_details[[#This Row],[CustomerID]],orders[CustomerID],orders[ShipCountry])</f>
        <v>Germany</v>
      </c>
      <c r="R1066" s="13">
        <f>order_details[[#This Row],[UnitPrice]]*order_details[[#This Row],[Quantity]]*(1-order_details[[#This Row],[Discount]])</f>
        <v>471.15000000000003</v>
      </c>
    </row>
    <row r="1067" spans="1:18" x14ac:dyDescent="0.3">
      <c r="A1067">
        <v>10653</v>
      </c>
      <c r="B1067">
        <v>60</v>
      </c>
      <c r="C1067">
        <v>34</v>
      </c>
      <c r="D1067">
        <v>20</v>
      </c>
      <c r="E1067">
        <v>0.1</v>
      </c>
      <c r="F1067">
        <f>order_details[[#This Row],[UnitPrice]]*order_details[[#This Row],[Quantity]]*(1-order_details[[#This Row],[Discount]])</f>
        <v>612</v>
      </c>
      <c r="G1067" t="str">
        <f>_xlfn.XLOOKUP(order_details[[#This Row],[OrderID]],orders[OrderID],orders[CustomerID])</f>
        <v>FRANK</v>
      </c>
      <c r="H1067" t="str">
        <f>_xlfn.XLOOKUP(order_details[[#This Row],[CustomerID]],orders[CustomerID],orders[ShipCountry])</f>
        <v>Germany</v>
      </c>
      <c r="I1067" t="str">
        <f>_xlfn.XLOOKUP(order_details[[#This Row],[CustomerID]],orders[CustomerID],orders[ShipCity])</f>
        <v>München</v>
      </c>
      <c r="J1067">
        <f>_xlfn.XLOOKUP(order_details[[#This Row],[ProductID]],products[ProductID],products[CategoryID])</f>
        <v>4</v>
      </c>
      <c r="K1067" t="str">
        <f>_xlfn.XLOOKUP(order_details[[#This Row],[CategoryID]],categories[CategoryID],categories[CategoryName])</f>
        <v>Dairy Products</v>
      </c>
      <c r="L1067" t="str">
        <f>_xlfn.XLOOKUP(order_details[[#This Row],[OrderID]],orders[OrderID],orders[month])</f>
        <v>Oct</v>
      </c>
      <c r="M1067">
        <f>_xlfn.XLOOKUP(order_details[[#This Row],[OrderID]],orders[OrderID],orders[month number])</f>
        <v>10</v>
      </c>
      <c r="N1067">
        <f>_xlfn.XLOOKUP(order_details[[#This Row],[OrderID]],orders[OrderID],orders[year])</f>
        <v>1995</v>
      </c>
      <c r="P1067" s="14" t="str">
        <f>_xlfn.XLOOKUP(order_details[[#This Row],[CustomerID]],orders[CustomerID],orders[ShipCity])</f>
        <v>München</v>
      </c>
      <c r="Q1067" s="14" t="str">
        <f>_xlfn.XLOOKUP(order_details[[#This Row],[CustomerID]],orders[CustomerID],orders[ShipCountry])</f>
        <v>Germany</v>
      </c>
      <c r="R1067" s="14">
        <f>order_details[[#This Row],[UnitPrice]]*order_details[[#This Row],[Quantity]]*(1-order_details[[#This Row],[Discount]])</f>
        <v>612</v>
      </c>
    </row>
    <row r="1068" spans="1:18" x14ac:dyDescent="0.3">
      <c r="A1068">
        <v>10654</v>
      </c>
      <c r="B1068">
        <v>4</v>
      </c>
      <c r="C1068">
        <v>22</v>
      </c>
      <c r="D1068">
        <v>12</v>
      </c>
      <c r="E1068">
        <v>0.1</v>
      </c>
      <c r="F1068">
        <f>order_details[[#This Row],[UnitPrice]]*order_details[[#This Row],[Quantity]]*(1-order_details[[#This Row],[Discount]])</f>
        <v>237.6</v>
      </c>
      <c r="G1068" t="str">
        <f>_xlfn.XLOOKUP(order_details[[#This Row],[OrderID]],orders[OrderID],orders[CustomerID])</f>
        <v>BERGS</v>
      </c>
      <c r="H1068" t="str">
        <f>_xlfn.XLOOKUP(order_details[[#This Row],[CustomerID]],orders[CustomerID],orders[ShipCountry])</f>
        <v>Sweden</v>
      </c>
      <c r="I1068" t="str">
        <f>_xlfn.XLOOKUP(order_details[[#This Row],[CustomerID]],orders[CustomerID],orders[ShipCity])</f>
        <v>Luleå</v>
      </c>
      <c r="J1068">
        <f>_xlfn.XLOOKUP(order_details[[#This Row],[ProductID]],products[ProductID],products[CategoryID])</f>
        <v>2</v>
      </c>
      <c r="K1068" t="str">
        <f>_xlfn.XLOOKUP(order_details[[#This Row],[CategoryID]],categories[CategoryID],categories[CategoryName])</f>
        <v>Condiments</v>
      </c>
      <c r="L1068" t="str">
        <f>_xlfn.XLOOKUP(order_details[[#This Row],[OrderID]],orders[OrderID],orders[month])</f>
        <v>Oct</v>
      </c>
      <c r="M1068">
        <f>_xlfn.XLOOKUP(order_details[[#This Row],[OrderID]],orders[OrderID],orders[month number])</f>
        <v>10</v>
      </c>
      <c r="N1068">
        <f>_xlfn.XLOOKUP(order_details[[#This Row],[OrderID]],orders[OrderID],orders[year])</f>
        <v>1995</v>
      </c>
      <c r="P1068" s="13" t="str">
        <f>_xlfn.XLOOKUP(order_details[[#This Row],[CustomerID]],orders[CustomerID],orders[ShipCity])</f>
        <v>Luleå</v>
      </c>
      <c r="Q1068" s="13" t="str">
        <f>_xlfn.XLOOKUP(order_details[[#This Row],[CustomerID]],orders[CustomerID],orders[ShipCountry])</f>
        <v>Sweden</v>
      </c>
      <c r="R1068" s="13">
        <f>order_details[[#This Row],[UnitPrice]]*order_details[[#This Row],[Quantity]]*(1-order_details[[#This Row],[Discount]])</f>
        <v>237.6</v>
      </c>
    </row>
    <row r="1069" spans="1:18" x14ac:dyDescent="0.3">
      <c r="A1069">
        <v>10654</v>
      </c>
      <c r="B1069">
        <v>39</v>
      </c>
      <c r="C1069">
        <v>18</v>
      </c>
      <c r="D1069">
        <v>20</v>
      </c>
      <c r="E1069">
        <v>0.1</v>
      </c>
      <c r="F1069">
        <f>order_details[[#This Row],[UnitPrice]]*order_details[[#This Row],[Quantity]]*(1-order_details[[#This Row],[Discount]])</f>
        <v>324</v>
      </c>
      <c r="G1069" t="str">
        <f>_xlfn.XLOOKUP(order_details[[#This Row],[OrderID]],orders[OrderID],orders[CustomerID])</f>
        <v>BERGS</v>
      </c>
      <c r="H1069" t="str">
        <f>_xlfn.XLOOKUP(order_details[[#This Row],[CustomerID]],orders[CustomerID],orders[ShipCountry])</f>
        <v>Sweden</v>
      </c>
      <c r="I1069" t="str">
        <f>_xlfn.XLOOKUP(order_details[[#This Row],[CustomerID]],orders[CustomerID],orders[ShipCity])</f>
        <v>Luleå</v>
      </c>
      <c r="J1069">
        <f>_xlfn.XLOOKUP(order_details[[#This Row],[ProductID]],products[ProductID],products[CategoryID])</f>
        <v>1</v>
      </c>
      <c r="K1069" t="str">
        <f>_xlfn.XLOOKUP(order_details[[#This Row],[CategoryID]],categories[CategoryID],categories[CategoryName])</f>
        <v>Beverages</v>
      </c>
      <c r="L1069" t="str">
        <f>_xlfn.XLOOKUP(order_details[[#This Row],[OrderID]],orders[OrderID],orders[month])</f>
        <v>Oct</v>
      </c>
      <c r="M1069">
        <f>_xlfn.XLOOKUP(order_details[[#This Row],[OrderID]],orders[OrderID],orders[month number])</f>
        <v>10</v>
      </c>
      <c r="N1069">
        <f>_xlfn.XLOOKUP(order_details[[#This Row],[OrderID]],orders[OrderID],orders[year])</f>
        <v>1995</v>
      </c>
      <c r="P1069" s="14" t="str">
        <f>_xlfn.XLOOKUP(order_details[[#This Row],[CustomerID]],orders[CustomerID],orders[ShipCity])</f>
        <v>Luleå</v>
      </c>
      <c r="Q1069" s="14" t="str">
        <f>_xlfn.XLOOKUP(order_details[[#This Row],[CustomerID]],orders[CustomerID],orders[ShipCountry])</f>
        <v>Sweden</v>
      </c>
      <c r="R1069" s="14">
        <f>order_details[[#This Row],[UnitPrice]]*order_details[[#This Row],[Quantity]]*(1-order_details[[#This Row],[Discount]])</f>
        <v>324</v>
      </c>
    </row>
    <row r="1070" spans="1:18" x14ac:dyDescent="0.3">
      <c r="A1070">
        <v>10654</v>
      </c>
      <c r="B1070">
        <v>54</v>
      </c>
      <c r="C1070">
        <v>7.45</v>
      </c>
      <c r="D1070">
        <v>6</v>
      </c>
      <c r="E1070">
        <v>0.1</v>
      </c>
      <c r="F1070">
        <f>order_details[[#This Row],[UnitPrice]]*order_details[[#This Row],[Quantity]]*(1-order_details[[#This Row],[Discount]])</f>
        <v>40.230000000000004</v>
      </c>
      <c r="G1070" t="str">
        <f>_xlfn.XLOOKUP(order_details[[#This Row],[OrderID]],orders[OrderID],orders[CustomerID])</f>
        <v>BERGS</v>
      </c>
      <c r="H1070" t="str">
        <f>_xlfn.XLOOKUP(order_details[[#This Row],[CustomerID]],orders[CustomerID],orders[ShipCountry])</f>
        <v>Sweden</v>
      </c>
      <c r="I1070" t="str">
        <f>_xlfn.XLOOKUP(order_details[[#This Row],[CustomerID]],orders[CustomerID],orders[ShipCity])</f>
        <v>Luleå</v>
      </c>
      <c r="J1070">
        <f>_xlfn.XLOOKUP(order_details[[#This Row],[ProductID]],products[ProductID],products[CategoryID])</f>
        <v>6</v>
      </c>
      <c r="K1070" t="str">
        <f>_xlfn.XLOOKUP(order_details[[#This Row],[CategoryID]],categories[CategoryID],categories[CategoryName])</f>
        <v>Meat/Poultry</v>
      </c>
      <c r="L1070" t="str">
        <f>_xlfn.XLOOKUP(order_details[[#This Row],[OrderID]],orders[OrderID],orders[month])</f>
        <v>Oct</v>
      </c>
      <c r="M1070">
        <f>_xlfn.XLOOKUP(order_details[[#This Row],[OrderID]],orders[OrderID],orders[month number])</f>
        <v>10</v>
      </c>
      <c r="N1070">
        <f>_xlfn.XLOOKUP(order_details[[#This Row],[OrderID]],orders[OrderID],orders[year])</f>
        <v>1995</v>
      </c>
      <c r="P1070" s="13" t="str">
        <f>_xlfn.XLOOKUP(order_details[[#This Row],[CustomerID]],orders[CustomerID],orders[ShipCity])</f>
        <v>Luleå</v>
      </c>
      <c r="Q1070" s="13" t="str">
        <f>_xlfn.XLOOKUP(order_details[[#This Row],[CustomerID]],orders[CustomerID],orders[ShipCountry])</f>
        <v>Sweden</v>
      </c>
      <c r="R1070" s="13">
        <f>order_details[[#This Row],[UnitPrice]]*order_details[[#This Row],[Quantity]]*(1-order_details[[#This Row],[Discount]])</f>
        <v>40.230000000000004</v>
      </c>
    </row>
    <row r="1071" spans="1:18" x14ac:dyDescent="0.3">
      <c r="A1071">
        <v>10655</v>
      </c>
      <c r="B1071">
        <v>41</v>
      </c>
      <c r="C1071">
        <v>9.65</v>
      </c>
      <c r="D1071">
        <v>20</v>
      </c>
      <c r="E1071">
        <v>0.2</v>
      </c>
      <c r="F1071">
        <f>order_details[[#This Row],[UnitPrice]]*order_details[[#This Row],[Quantity]]*(1-order_details[[#This Row],[Discount]])</f>
        <v>154.4</v>
      </c>
      <c r="G1071" t="str">
        <f>_xlfn.XLOOKUP(order_details[[#This Row],[OrderID]],orders[OrderID],orders[CustomerID])</f>
        <v>REGGC</v>
      </c>
      <c r="H1071" t="str">
        <f>_xlfn.XLOOKUP(order_details[[#This Row],[CustomerID]],orders[CustomerID],orders[ShipCountry])</f>
        <v>Italy</v>
      </c>
      <c r="I1071" t="str">
        <f>_xlfn.XLOOKUP(order_details[[#This Row],[CustomerID]],orders[CustomerID],orders[ShipCity])</f>
        <v>Reggio Emilia</v>
      </c>
      <c r="J1071">
        <f>_xlfn.XLOOKUP(order_details[[#This Row],[ProductID]],products[ProductID],products[CategoryID])</f>
        <v>8</v>
      </c>
      <c r="K1071" t="str">
        <f>_xlfn.XLOOKUP(order_details[[#This Row],[CategoryID]],categories[CategoryID],categories[CategoryName])</f>
        <v>Seafood</v>
      </c>
      <c r="L1071" t="str">
        <f>_xlfn.XLOOKUP(order_details[[#This Row],[OrderID]],orders[OrderID],orders[month])</f>
        <v>Oct</v>
      </c>
      <c r="M1071">
        <f>_xlfn.XLOOKUP(order_details[[#This Row],[OrderID]],orders[OrderID],orders[month number])</f>
        <v>10</v>
      </c>
      <c r="N1071">
        <f>_xlfn.XLOOKUP(order_details[[#This Row],[OrderID]],orders[OrderID],orders[year])</f>
        <v>1995</v>
      </c>
      <c r="P1071" s="14" t="str">
        <f>_xlfn.XLOOKUP(order_details[[#This Row],[CustomerID]],orders[CustomerID],orders[ShipCity])</f>
        <v>Reggio Emilia</v>
      </c>
      <c r="Q1071" s="14" t="str">
        <f>_xlfn.XLOOKUP(order_details[[#This Row],[CustomerID]],orders[CustomerID],orders[ShipCountry])</f>
        <v>Italy</v>
      </c>
      <c r="R1071" s="14">
        <f>order_details[[#This Row],[UnitPrice]]*order_details[[#This Row],[Quantity]]*(1-order_details[[#This Row],[Discount]])</f>
        <v>154.4</v>
      </c>
    </row>
    <row r="1072" spans="1:18" x14ac:dyDescent="0.3">
      <c r="A1072">
        <v>10656</v>
      </c>
      <c r="B1072">
        <v>14</v>
      </c>
      <c r="C1072">
        <v>23.25</v>
      </c>
      <c r="D1072">
        <v>3</v>
      </c>
      <c r="E1072">
        <v>0.1</v>
      </c>
      <c r="F1072">
        <f>order_details[[#This Row],[UnitPrice]]*order_details[[#This Row],[Quantity]]*(1-order_details[[#This Row],[Discount]])</f>
        <v>62.774999999999999</v>
      </c>
      <c r="G1072" t="str">
        <f>_xlfn.XLOOKUP(order_details[[#This Row],[OrderID]],orders[OrderID],orders[CustomerID])</f>
        <v>GREAL</v>
      </c>
      <c r="H1072" t="str">
        <f>_xlfn.XLOOKUP(order_details[[#This Row],[CustomerID]],orders[CustomerID],orders[ShipCountry])</f>
        <v>USA</v>
      </c>
      <c r="I1072" t="str">
        <f>_xlfn.XLOOKUP(order_details[[#This Row],[CustomerID]],orders[CustomerID],orders[ShipCity])</f>
        <v>Eugene</v>
      </c>
      <c r="J1072">
        <f>_xlfn.XLOOKUP(order_details[[#This Row],[ProductID]],products[ProductID],products[CategoryID])</f>
        <v>7</v>
      </c>
      <c r="K1072" t="str">
        <f>_xlfn.XLOOKUP(order_details[[#This Row],[CategoryID]],categories[CategoryID],categories[CategoryName])</f>
        <v>Produce</v>
      </c>
      <c r="L1072" t="str">
        <f>_xlfn.XLOOKUP(order_details[[#This Row],[OrderID]],orders[OrderID],orders[month])</f>
        <v>Oct</v>
      </c>
      <c r="M1072">
        <f>_xlfn.XLOOKUP(order_details[[#This Row],[OrderID]],orders[OrderID],orders[month number])</f>
        <v>10</v>
      </c>
      <c r="N1072">
        <f>_xlfn.XLOOKUP(order_details[[#This Row],[OrderID]],orders[OrderID],orders[year])</f>
        <v>1995</v>
      </c>
      <c r="P1072" s="13" t="str">
        <f>_xlfn.XLOOKUP(order_details[[#This Row],[CustomerID]],orders[CustomerID],orders[ShipCity])</f>
        <v>Eugene</v>
      </c>
      <c r="Q1072" s="13" t="str">
        <f>_xlfn.XLOOKUP(order_details[[#This Row],[CustomerID]],orders[CustomerID],orders[ShipCountry])</f>
        <v>USA</v>
      </c>
      <c r="R1072" s="13">
        <f>order_details[[#This Row],[UnitPrice]]*order_details[[#This Row],[Quantity]]*(1-order_details[[#This Row],[Discount]])</f>
        <v>62.774999999999999</v>
      </c>
    </row>
    <row r="1073" spans="1:18" x14ac:dyDescent="0.3">
      <c r="A1073">
        <v>10656</v>
      </c>
      <c r="B1073">
        <v>44</v>
      </c>
      <c r="C1073">
        <v>19.45</v>
      </c>
      <c r="D1073">
        <v>28</v>
      </c>
      <c r="E1073">
        <v>0.1</v>
      </c>
      <c r="F1073">
        <f>order_details[[#This Row],[UnitPrice]]*order_details[[#This Row],[Quantity]]*(1-order_details[[#This Row],[Discount]])</f>
        <v>490.14000000000004</v>
      </c>
      <c r="G1073" t="str">
        <f>_xlfn.XLOOKUP(order_details[[#This Row],[OrderID]],orders[OrderID],orders[CustomerID])</f>
        <v>GREAL</v>
      </c>
      <c r="H1073" t="str">
        <f>_xlfn.XLOOKUP(order_details[[#This Row],[CustomerID]],orders[CustomerID],orders[ShipCountry])</f>
        <v>USA</v>
      </c>
      <c r="I1073" t="str">
        <f>_xlfn.XLOOKUP(order_details[[#This Row],[CustomerID]],orders[CustomerID],orders[ShipCity])</f>
        <v>Eugene</v>
      </c>
      <c r="J1073">
        <f>_xlfn.XLOOKUP(order_details[[#This Row],[ProductID]],products[ProductID],products[CategoryID])</f>
        <v>2</v>
      </c>
      <c r="K1073" t="str">
        <f>_xlfn.XLOOKUP(order_details[[#This Row],[CategoryID]],categories[CategoryID],categories[CategoryName])</f>
        <v>Condiments</v>
      </c>
      <c r="L1073" t="str">
        <f>_xlfn.XLOOKUP(order_details[[#This Row],[OrderID]],orders[OrderID],orders[month])</f>
        <v>Oct</v>
      </c>
      <c r="M1073">
        <f>_xlfn.XLOOKUP(order_details[[#This Row],[OrderID]],orders[OrderID],orders[month number])</f>
        <v>10</v>
      </c>
      <c r="N1073">
        <f>_xlfn.XLOOKUP(order_details[[#This Row],[OrderID]],orders[OrderID],orders[year])</f>
        <v>1995</v>
      </c>
      <c r="P1073" s="14" t="str">
        <f>_xlfn.XLOOKUP(order_details[[#This Row],[CustomerID]],orders[CustomerID],orders[ShipCity])</f>
        <v>Eugene</v>
      </c>
      <c r="Q1073" s="14" t="str">
        <f>_xlfn.XLOOKUP(order_details[[#This Row],[CustomerID]],orders[CustomerID],orders[ShipCountry])</f>
        <v>USA</v>
      </c>
      <c r="R1073" s="14">
        <f>order_details[[#This Row],[UnitPrice]]*order_details[[#This Row],[Quantity]]*(1-order_details[[#This Row],[Discount]])</f>
        <v>490.14000000000004</v>
      </c>
    </row>
    <row r="1074" spans="1:18" x14ac:dyDescent="0.3">
      <c r="A1074">
        <v>10656</v>
      </c>
      <c r="B1074">
        <v>47</v>
      </c>
      <c r="C1074">
        <v>9.5</v>
      </c>
      <c r="D1074">
        <v>6</v>
      </c>
      <c r="E1074">
        <v>0.1</v>
      </c>
      <c r="F1074">
        <f>order_details[[#This Row],[UnitPrice]]*order_details[[#This Row],[Quantity]]*(1-order_details[[#This Row],[Discount]])</f>
        <v>51.300000000000004</v>
      </c>
      <c r="G1074" t="str">
        <f>_xlfn.XLOOKUP(order_details[[#This Row],[OrderID]],orders[OrderID],orders[CustomerID])</f>
        <v>GREAL</v>
      </c>
      <c r="H1074" t="str">
        <f>_xlfn.XLOOKUP(order_details[[#This Row],[CustomerID]],orders[CustomerID],orders[ShipCountry])</f>
        <v>USA</v>
      </c>
      <c r="I1074" t="str">
        <f>_xlfn.XLOOKUP(order_details[[#This Row],[CustomerID]],orders[CustomerID],orders[ShipCity])</f>
        <v>Eugene</v>
      </c>
      <c r="J1074">
        <f>_xlfn.XLOOKUP(order_details[[#This Row],[ProductID]],products[ProductID],products[CategoryID])</f>
        <v>3</v>
      </c>
      <c r="K1074" t="str">
        <f>_xlfn.XLOOKUP(order_details[[#This Row],[CategoryID]],categories[CategoryID],categories[CategoryName])</f>
        <v>Confections</v>
      </c>
      <c r="L1074" t="str">
        <f>_xlfn.XLOOKUP(order_details[[#This Row],[OrderID]],orders[OrderID],orders[month])</f>
        <v>Oct</v>
      </c>
      <c r="M1074">
        <f>_xlfn.XLOOKUP(order_details[[#This Row],[OrderID]],orders[OrderID],orders[month number])</f>
        <v>10</v>
      </c>
      <c r="N1074">
        <f>_xlfn.XLOOKUP(order_details[[#This Row],[OrderID]],orders[OrderID],orders[year])</f>
        <v>1995</v>
      </c>
      <c r="P1074" s="13" t="str">
        <f>_xlfn.XLOOKUP(order_details[[#This Row],[CustomerID]],orders[CustomerID],orders[ShipCity])</f>
        <v>Eugene</v>
      </c>
      <c r="Q1074" s="13" t="str">
        <f>_xlfn.XLOOKUP(order_details[[#This Row],[CustomerID]],orders[CustomerID],orders[ShipCountry])</f>
        <v>USA</v>
      </c>
      <c r="R1074" s="13">
        <f>order_details[[#This Row],[UnitPrice]]*order_details[[#This Row],[Quantity]]*(1-order_details[[#This Row],[Discount]])</f>
        <v>51.300000000000004</v>
      </c>
    </row>
    <row r="1075" spans="1:18" x14ac:dyDescent="0.3">
      <c r="A1075">
        <v>10657</v>
      </c>
      <c r="B1075">
        <v>15</v>
      </c>
      <c r="C1075">
        <v>15.5</v>
      </c>
      <c r="D1075">
        <v>50</v>
      </c>
      <c r="E1075">
        <v>0</v>
      </c>
      <c r="F1075">
        <f>order_details[[#This Row],[UnitPrice]]*order_details[[#This Row],[Quantity]]*(1-order_details[[#This Row],[Discount]])</f>
        <v>775</v>
      </c>
      <c r="G1075" t="str">
        <f>_xlfn.XLOOKUP(order_details[[#This Row],[OrderID]],orders[OrderID],orders[CustomerID])</f>
        <v>SAVEA</v>
      </c>
      <c r="H1075" t="str">
        <f>_xlfn.XLOOKUP(order_details[[#This Row],[CustomerID]],orders[CustomerID],orders[ShipCountry])</f>
        <v>USA</v>
      </c>
      <c r="I1075" t="str">
        <f>_xlfn.XLOOKUP(order_details[[#This Row],[CustomerID]],orders[CustomerID],orders[ShipCity])</f>
        <v>Boise</v>
      </c>
      <c r="J1075">
        <f>_xlfn.XLOOKUP(order_details[[#This Row],[ProductID]],products[ProductID],products[CategoryID])</f>
        <v>2</v>
      </c>
      <c r="K1075" t="str">
        <f>_xlfn.XLOOKUP(order_details[[#This Row],[CategoryID]],categories[CategoryID],categories[CategoryName])</f>
        <v>Condiments</v>
      </c>
      <c r="L1075" t="str">
        <f>_xlfn.XLOOKUP(order_details[[#This Row],[OrderID]],orders[OrderID],orders[month])</f>
        <v>Oct</v>
      </c>
      <c r="M1075">
        <f>_xlfn.XLOOKUP(order_details[[#This Row],[OrderID]],orders[OrderID],orders[month number])</f>
        <v>10</v>
      </c>
      <c r="N1075">
        <f>_xlfn.XLOOKUP(order_details[[#This Row],[OrderID]],orders[OrderID],orders[year])</f>
        <v>1995</v>
      </c>
      <c r="P1075" s="14" t="str">
        <f>_xlfn.XLOOKUP(order_details[[#This Row],[CustomerID]],orders[CustomerID],orders[ShipCity])</f>
        <v>Boise</v>
      </c>
      <c r="Q1075" s="14" t="str">
        <f>_xlfn.XLOOKUP(order_details[[#This Row],[CustomerID]],orders[CustomerID],orders[ShipCountry])</f>
        <v>USA</v>
      </c>
      <c r="R1075" s="14">
        <f>order_details[[#This Row],[UnitPrice]]*order_details[[#This Row],[Quantity]]*(1-order_details[[#This Row],[Discount]])</f>
        <v>775</v>
      </c>
    </row>
    <row r="1076" spans="1:18" x14ac:dyDescent="0.3">
      <c r="A1076">
        <v>10657</v>
      </c>
      <c r="B1076">
        <v>41</v>
      </c>
      <c r="C1076">
        <v>9.65</v>
      </c>
      <c r="D1076">
        <v>24</v>
      </c>
      <c r="E1076">
        <v>0</v>
      </c>
      <c r="F1076">
        <f>order_details[[#This Row],[UnitPrice]]*order_details[[#This Row],[Quantity]]*(1-order_details[[#This Row],[Discount]])</f>
        <v>231.60000000000002</v>
      </c>
      <c r="G1076" t="str">
        <f>_xlfn.XLOOKUP(order_details[[#This Row],[OrderID]],orders[OrderID],orders[CustomerID])</f>
        <v>SAVEA</v>
      </c>
      <c r="H1076" t="str">
        <f>_xlfn.XLOOKUP(order_details[[#This Row],[CustomerID]],orders[CustomerID],orders[ShipCountry])</f>
        <v>USA</v>
      </c>
      <c r="I1076" t="str">
        <f>_xlfn.XLOOKUP(order_details[[#This Row],[CustomerID]],orders[CustomerID],orders[ShipCity])</f>
        <v>Boise</v>
      </c>
      <c r="J1076">
        <f>_xlfn.XLOOKUP(order_details[[#This Row],[ProductID]],products[ProductID],products[CategoryID])</f>
        <v>8</v>
      </c>
      <c r="K1076" t="str">
        <f>_xlfn.XLOOKUP(order_details[[#This Row],[CategoryID]],categories[CategoryID],categories[CategoryName])</f>
        <v>Seafood</v>
      </c>
      <c r="L1076" t="str">
        <f>_xlfn.XLOOKUP(order_details[[#This Row],[OrderID]],orders[OrderID],orders[month])</f>
        <v>Oct</v>
      </c>
      <c r="M1076">
        <f>_xlfn.XLOOKUP(order_details[[#This Row],[OrderID]],orders[OrderID],orders[month number])</f>
        <v>10</v>
      </c>
      <c r="N1076">
        <f>_xlfn.XLOOKUP(order_details[[#This Row],[OrderID]],orders[OrderID],orders[year])</f>
        <v>1995</v>
      </c>
      <c r="P1076" s="13" t="str">
        <f>_xlfn.XLOOKUP(order_details[[#This Row],[CustomerID]],orders[CustomerID],orders[ShipCity])</f>
        <v>Boise</v>
      </c>
      <c r="Q1076" s="13" t="str">
        <f>_xlfn.XLOOKUP(order_details[[#This Row],[CustomerID]],orders[CustomerID],orders[ShipCountry])</f>
        <v>USA</v>
      </c>
      <c r="R1076" s="13">
        <f>order_details[[#This Row],[UnitPrice]]*order_details[[#This Row],[Quantity]]*(1-order_details[[#This Row],[Discount]])</f>
        <v>231.60000000000002</v>
      </c>
    </row>
    <row r="1077" spans="1:18" x14ac:dyDescent="0.3">
      <c r="A1077">
        <v>10657</v>
      </c>
      <c r="B1077">
        <v>46</v>
      </c>
      <c r="C1077">
        <v>12</v>
      </c>
      <c r="D1077">
        <v>45</v>
      </c>
      <c r="E1077">
        <v>0</v>
      </c>
      <c r="F1077">
        <f>order_details[[#This Row],[UnitPrice]]*order_details[[#This Row],[Quantity]]*(1-order_details[[#This Row],[Discount]])</f>
        <v>540</v>
      </c>
      <c r="G1077" t="str">
        <f>_xlfn.XLOOKUP(order_details[[#This Row],[OrderID]],orders[OrderID],orders[CustomerID])</f>
        <v>SAVEA</v>
      </c>
      <c r="H1077" t="str">
        <f>_xlfn.XLOOKUP(order_details[[#This Row],[CustomerID]],orders[CustomerID],orders[ShipCountry])</f>
        <v>USA</v>
      </c>
      <c r="I1077" t="str">
        <f>_xlfn.XLOOKUP(order_details[[#This Row],[CustomerID]],orders[CustomerID],orders[ShipCity])</f>
        <v>Boise</v>
      </c>
      <c r="J1077">
        <f>_xlfn.XLOOKUP(order_details[[#This Row],[ProductID]],products[ProductID],products[CategoryID])</f>
        <v>8</v>
      </c>
      <c r="K1077" t="str">
        <f>_xlfn.XLOOKUP(order_details[[#This Row],[CategoryID]],categories[CategoryID],categories[CategoryName])</f>
        <v>Seafood</v>
      </c>
      <c r="L1077" t="str">
        <f>_xlfn.XLOOKUP(order_details[[#This Row],[OrderID]],orders[OrderID],orders[month])</f>
        <v>Oct</v>
      </c>
      <c r="M1077">
        <f>_xlfn.XLOOKUP(order_details[[#This Row],[OrderID]],orders[OrderID],orders[month number])</f>
        <v>10</v>
      </c>
      <c r="N1077">
        <f>_xlfn.XLOOKUP(order_details[[#This Row],[OrderID]],orders[OrderID],orders[year])</f>
        <v>1995</v>
      </c>
      <c r="P1077" s="14" t="str">
        <f>_xlfn.XLOOKUP(order_details[[#This Row],[CustomerID]],orders[CustomerID],orders[ShipCity])</f>
        <v>Boise</v>
      </c>
      <c r="Q1077" s="14" t="str">
        <f>_xlfn.XLOOKUP(order_details[[#This Row],[CustomerID]],orders[CustomerID],orders[ShipCountry])</f>
        <v>USA</v>
      </c>
      <c r="R1077" s="14">
        <f>order_details[[#This Row],[UnitPrice]]*order_details[[#This Row],[Quantity]]*(1-order_details[[#This Row],[Discount]])</f>
        <v>540</v>
      </c>
    </row>
    <row r="1078" spans="1:18" x14ac:dyDescent="0.3">
      <c r="A1078">
        <v>10657</v>
      </c>
      <c r="B1078">
        <v>47</v>
      </c>
      <c r="C1078">
        <v>9.5</v>
      </c>
      <c r="D1078">
        <v>10</v>
      </c>
      <c r="E1078">
        <v>0</v>
      </c>
      <c r="F1078">
        <f>order_details[[#This Row],[UnitPrice]]*order_details[[#This Row],[Quantity]]*(1-order_details[[#This Row],[Discount]])</f>
        <v>95</v>
      </c>
      <c r="G1078" t="str">
        <f>_xlfn.XLOOKUP(order_details[[#This Row],[OrderID]],orders[OrderID],orders[CustomerID])</f>
        <v>SAVEA</v>
      </c>
      <c r="H1078" t="str">
        <f>_xlfn.XLOOKUP(order_details[[#This Row],[CustomerID]],orders[CustomerID],orders[ShipCountry])</f>
        <v>USA</v>
      </c>
      <c r="I1078" t="str">
        <f>_xlfn.XLOOKUP(order_details[[#This Row],[CustomerID]],orders[CustomerID],orders[ShipCity])</f>
        <v>Boise</v>
      </c>
      <c r="J1078">
        <f>_xlfn.XLOOKUP(order_details[[#This Row],[ProductID]],products[ProductID],products[CategoryID])</f>
        <v>3</v>
      </c>
      <c r="K1078" t="str">
        <f>_xlfn.XLOOKUP(order_details[[#This Row],[CategoryID]],categories[CategoryID],categories[CategoryName])</f>
        <v>Confections</v>
      </c>
      <c r="L1078" t="str">
        <f>_xlfn.XLOOKUP(order_details[[#This Row],[OrderID]],orders[OrderID],orders[month])</f>
        <v>Oct</v>
      </c>
      <c r="M1078">
        <f>_xlfn.XLOOKUP(order_details[[#This Row],[OrderID]],orders[OrderID],orders[month number])</f>
        <v>10</v>
      </c>
      <c r="N1078">
        <f>_xlfn.XLOOKUP(order_details[[#This Row],[OrderID]],orders[OrderID],orders[year])</f>
        <v>1995</v>
      </c>
      <c r="P1078" s="13" t="str">
        <f>_xlfn.XLOOKUP(order_details[[#This Row],[CustomerID]],orders[CustomerID],orders[ShipCity])</f>
        <v>Boise</v>
      </c>
      <c r="Q1078" s="13" t="str">
        <f>_xlfn.XLOOKUP(order_details[[#This Row],[CustomerID]],orders[CustomerID],orders[ShipCountry])</f>
        <v>USA</v>
      </c>
      <c r="R1078" s="13">
        <f>order_details[[#This Row],[UnitPrice]]*order_details[[#This Row],[Quantity]]*(1-order_details[[#This Row],[Discount]])</f>
        <v>95</v>
      </c>
    </row>
    <row r="1079" spans="1:18" x14ac:dyDescent="0.3">
      <c r="A1079">
        <v>10657</v>
      </c>
      <c r="B1079">
        <v>56</v>
      </c>
      <c r="C1079">
        <v>38</v>
      </c>
      <c r="D1079">
        <v>45</v>
      </c>
      <c r="E1079">
        <v>0</v>
      </c>
      <c r="F1079">
        <f>order_details[[#This Row],[UnitPrice]]*order_details[[#This Row],[Quantity]]*(1-order_details[[#This Row],[Discount]])</f>
        <v>1710</v>
      </c>
      <c r="G1079" t="str">
        <f>_xlfn.XLOOKUP(order_details[[#This Row],[OrderID]],orders[OrderID],orders[CustomerID])</f>
        <v>SAVEA</v>
      </c>
      <c r="H1079" t="str">
        <f>_xlfn.XLOOKUP(order_details[[#This Row],[CustomerID]],orders[CustomerID],orders[ShipCountry])</f>
        <v>USA</v>
      </c>
      <c r="I1079" t="str">
        <f>_xlfn.XLOOKUP(order_details[[#This Row],[CustomerID]],orders[CustomerID],orders[ShipCity])</f>
        <v>Boise</v>
      </c>
      <c r="J1079">
        <f>_xlfn.XLOOKUP(order_details[[#This Row],[ProductID]],products[ProductID],products[CategoryID])</f>
        <v>5</v>
      </c>
      <c r="K1079" t="str">
        <f>_xlfn.XLOOKUP(order_details[[#This Row],[CategoryID]],categories[CategoryID],categories[CategoryName])</f>
        <v>Grains/Cereals</v>
      </c>
      <c r="L1079" t="str">
        <f>_xlfn.XLOOKUP(order_details[[#This Row],[OrderID]],orders[OrderID],orders[month])</f>
        <v>Oct</v>
      </c>
      <c r="M1079">
        <f>_xlfn.XLOOKUP(order_details[[#This Row],[OrderID]],orders[OrderID],orders[month number])</f>
        <v>10</v>
      </c>
      <c r="N1079">
        <f>_xlfn.XLOOKUP(order_details[[#This Row],[OrderID]],orders[OrderID],orders[year])</f>
        <v>1995</v>
      </c>
      <c r="P1079" s="14" t="str">
        <f>_xlfn.XLOOKUP(order_details[[#This Row],[CustomerID]],orders[CustomerID],orders[ShipCity])</f>
        <v>Boise</v>
      </c>
      <c r="Q1079" s="14" t="str">
        <f>_xlfn.XLOOKUP(order_details[[#This Row],[CustomerID]],orders[CustomerID],orders[ShipCountry])</f>
        <v>USA</v>
      </c>
      <c r="R1079" s="14">
        <f>order_details[[#This Row],[UnitPrice]]*order_details[[#This Row],[Quantity]]*(1-order_details[[#This Row],[Discount]])</f>
        <v>1710</v>
      </c>
    </row>
    <row r="1080" spans="1:18" x14ac:dyDescent="0.3">
      <c r="A1080">
        <v>10657</v>
      </c>
      <c r="B1080">
        <v>60</v>
      </c>
      <c r="C1080">
        <v>34</v>
      </c>
      <c r="D1080">
        <v>30</v>
      </c>
      <c r="E1080">
        <v>0</v>
      </c>
      <c r="F1080">
        <f>order_details[[#This Row],[UnitPrice]]*order_details[[#This Row],[Quantity]]*(1-order_details[[#This Row],[Discount]])</f>
        <v>1020</v>
      </c>
      <c r="G1080" t="str">
        <f>_xlfn.XLOOKUP(order_details[[#This Row],[OrderID]],orders[OrderID],orders[CustomerID])</f>
        <v>SAVEA</v>
      </c>
      <c r="H1080" t="str">
        <f>_xlfn.XLOOKUP(order_details[[#This Row],[CustomerID]],orders[CustomerID],orders[ShipCountry])</f>
        <v>USA</v>
      </c>
      <c r="I1080" t="str">
        <f>_xlfn.XLOOKUP(order_details[[#This Row],[CustomerID]],orders[CustomerID],orders[ShipCity])</f>
        <v>Boise</v>
      </c>
      <c r="J1080">
        <f>_xlfn.XLOOKUP(order_details[[#This Row],[ProductID]],products[ProductID],products[CategoryID])</f>
        <v>4</v>
      </c>
      <c r="K1080" t="str">
        <f>_xlfn.XLOOKUP(order_details[[#This Row],[CategoryID]],categories[CategoryID],categories[CategoryName])</f>
        <v>Dairy Products</v>
      </c>
      <c r="L1080" t="str">
        <f>_xlfn.XLOOKUP(order_details[[#This Row],[OrderID]],orders[OrderID],orders[month])</f>
        <v>Oct</v>
      </c>
      <c r="M1080">
        <f>_xlfn.XLOOKUP(order_details[[#This Row],[OrderID]],orders[OrderID],orders[month number])</f>
        <v>10</v>
      </c>
      <c r="N1080">
        <f>_xlfn.XLOOKUP(order_details[[#This Row],[OrderID]],orders[OrderID],orders[year])</f>
        <v>1995</v>
      </c>
      <c r="P1080" s="13" t="str">
        <f>_xlfn.XLOOKUP(order_details[[#This Row],[CustomerID]],orders[CustomerID],orders[ShipCity])</f>
        <v>Boise</v>
      </c>
      <c r="Q1080" s="13" t="str">
        <f>_xlfn.XLOOKUP(order_details[[#This Row],[CustomerID]],orders[CustomerID],orders[ShipCountry])</f>
        <v>USA</v>
      </c>
      <c r="R1080" s="13">
        <f>order_details[[#This Row],[UnitPrice]]*order_details[[#This Row],[Quantity]]*(1-order_details[[#This Row],[Discount]])</f>
        <v>1020</v>
      </c>
    </row>
    <row r="1081" spans="1:18" x14ac:dyDescent="0.3">
      <c r="A1081">
        <v>10658</v>
      </c>
      <c r="B1081">
        <v>21</v>
      </c>
      <c r="C1081">
        <v>10</v>
      </c>
      <c r="D1081">
        <v>60</v>
      </c>
      <c r="E1081">
        <v>0</v>
      </c>
      <c r="F1081">
        <f>order_details[[#This Row],[UnitPrice]]*order_details[[#This Row],[Quantity]]*(1-order_details[[#This Row],[Discount]])</f>
        <v>600</v>
      </c>
      <c r="G1081" t="str">
        <f>_xlfn.XLOOKUP(order_details[[#This Row],[OrderID]],orders[OrderID],orders[CustomerID])</f>
        <v>QUICK</v>
      </c>
      <c r="H1081" t="str">
        <f>_xlfn.XLOOKUP(order_details[[#This Row],[CustomerID]],orders[CustomerID],orders[ShipCountry])</f>
        <v>Germany</v>
      </c>
      <c r="I1081" t="str">
        <f>_xlfn.XLOOKUP(order_details[[#This Row],[CustomerID]],orders[CustomerID],orders[ShipCity])</f>
        <v>Cunewalde</v>
      </c>
      <c r="J1081">
        <f>_xlfn.XLOOKUP(order_details[[#This Row],[ProductID]],products[ProductID],products[CategoryID])</f>
        <v>3</v>
      </c>
      <c r="K1081" t="str">
        <f>_xlfn.XLOOKUP(order_details[[#This Row],[CategoryID]],categories[CategoryID],categories[CategoryName])</f>
        <v>Confections</v>
      </c>
      <c r="L1081" t="str">
        <f>_xlfn.XLOOKUP(order_details[[#This Row],[OrderID]],orders[OrderID],orders[month])</f>
        <v>Oct</v>
      </c>
      <c r="M1081">
        <f>_xlfn.XLOOKUP(order_details[[#This Row],[OrderID]],orders[OrderID],orders[month number])</f>
        <v>10</v>
      </c>
      <c r="N1081">
        <f>_xlfn.XLOOKUP(order_details[[#This Row],[OrderID]],orders[OrderID],orders[year])</f>
        <v>1995</v>
      </c>
      <c r="P1081" s="14" t="str">
        <f>_xlfn.XLOOKUP(order_details[[#This Row],[CustomerID]],orders[CustomerID],orders[ShipCity])</f>
        <v>Cunewalde</v>
      </c>
      <c r="Q1081" s="14" t="str">
        <f>_xlfn.XLOOKUP(order_details[[#This Row],[CustomerID]],orders[CustomerID],orders[ShipCountry])</f>
        <v>Germany</v>
      </c>
      <c r="R1081" s="14">
        <f>order_details[[#This Row],[UnitPrice]]*order_details[[#This Row],[Quantity]]*(1-order_details[[#This Row],[Discount]])</f>
        <v>600</v>
      </c>
    </row>
    <row r="1082" spans="1:18" x14ac:dyDescent="0.3">
      <c r="A1082">
        <v>10658</v>
      </c>
      <c r="B1082">
        <v>40</v>
      </c>
      <c r="C1082">
        <v>18.399999999999999</v>
      </c>
      <c r="D1082">
        <v>70</v>
      </c>
      <c r="E1082">
        <v>0.05</v>
      </c>
      <c r="F1082">
        <f>order_details[[#This Row],[UnitPrice]]*order_details[[#This Row],[Quantity]]*(1-order_details[[#This Row],[Discount]])</f>
        <v>1223.5999999999999</v>
      </c>
      <c r="G1082" t="str">
        <f>_xlfn.XLOOKUP(order_details[[#This Row],[OrderID]],orders[OrderID],orders[CustomerID])</f>
        <v>QUICK</v>
      </c>
      <c r="H1082" t="str">
        <f>_xlfn.XLOOKUP(order_details[[#This Row],[CustomerID]],orders[CustomerID],orders[ShipCountry])</f>
        <v>Germany</v>
      </c>
      <c r="I1082" t="str">
        <f>_xlfn.XLOOKUP(order_details[[#This Row],[CustomerID]],orders[CustomerID],orders[ShipCity])</f>
        <v>Cunewalde</v>
      </c>
      <c r="J1082">
        <f>_xlfn.XLOOKUP(order_details[[#This Row],[ProductID]],products[ProductID],products[CategoryID])</f>
        <v>8</v>
      </c>
      <c r="K1082" t="str">
        <f>_xlfn.XLOOKUP(order_details[[#This Row],[CategoryID]],categories[CategoryID],categories[CategoryName])</f>
        <v>Seafood</v>
      </c>
      <c r="L1082" t="str">
        <f>_xlfn.XLOOKUP(order_details[[#This Row],[OrderID]],orders[OrderID],orders[month])</f>
        <v>Oct</v>
      </c>
      <c r="M1082">
        <f>_xlfn.XLOOKUP(order_details[[#This Row],[OrderID]],orders[OrderID],orders[month number])</f>
        <v>10</v>
      </c>
      <c r="N1082">
        <f>_xlfn.XLOOKUP(order_details[[#This Row],[OrderID]],orders[OrderID],orders[year])</f>
        <v>1995</v>
      </c>
      <c r="P1082" s="13" t="str">
        <f>_xlfn.XLOOKUP(order_details[[#This Row],[CustomerID]],orders[CustomerID],orders[ShipCity])</f>
        <v>Cunewalde</v>
      </c>
      <c r="Q1082" s="13" t="str">
        <f>_xlfn.XLOOKUP(order_details[[#This Row],[CustomerID]],orders[CustomerID],orders[ShipCountry])</f>
        <v>Germany</v>
      </c>
      <c r="R1082" s="13">
        <f>order_details[[#This Row],[UnitPrice]]*order_details[[#This Row],[Quantity]]*(1-order_details[[#This Row],[Discount]])</f>
        <v>1223.5999999999999</v>
      </c>
    </row>
    <row r="1083" spans="1:18" x14ac:dyDescent="0.3">
      <c r="A1083">
        <v>10658</v>
      </c>
      <c r="B1083">
        <v>60</v>
      </c>
      <c r="C1083">
        <v>34</v>
      </c>
      <c r="D1083">
        <v>55</v>
      </c>
      <c r="E1083">
        <v>0.05</v>
      </c>
      <c r="F1083">
        <f>order_details[[#This Row],[UnitPrice]]*order_details[[#This Row],[Quantity]]*(1-order_details[[#This Row],[Discount]])</f>
        <v>1776.5</v>
      </c>
      <c r="G1083" t="str">
        <f>_xlfn.XLOOKUP(order_details[[#This Row],[OrderID]],orders[OrderID],orders[CustomerID])</f>
        <v>QUICK</v>
      </c>
      <c r="H1083" t="str">
        <f>_xlfn.XLOOKUP(order_details[[#This Row],[CustomerID]],orders[CustomerID],orders[ShipCountry])</f>
        <v>Germany</v>
      </c>
      <c r="I1083" t="str">
        <f>_xlfn.XLOOKUP(order_details[[#This Row],[CustomerID]],orders[CustomerID],orders[ShipCity])</f>
        <v>Cunewalde</v>
      </c>
      <c r="J1083">
        <f>_xlfn.XLOOKUP(order_details[[#This Row],[ProductID]],products[ProductID],products[CategoryID])</f>
        <v>4</v>
      </c>
      <c r="K1083" t="str">
        <f>_xlfn.XLOOKUP(order_details[[#This Row],[CategoryID]],categories[CategoryID],categories[CategoryName])</f>
        <v>Dairy Products</v>
      </c>
      <c r="L1083" t="str">
        <f>_xlfn.XLOOKUP(order_details[[#This Row],[OrderID]],orders[OrderID],orders[month])</f>
        <v>Oct</v>
      </c>
      <c r="M1083">
        <f>_xlfn.XLOOKUP(order_details[[#This Row],[OrderID]],orders[OrderID],orders[month number])</f>
        <v>10</v>
      </c>
      <c r="N1083">
        <f>_xlfn.XLOOKUP(order_details[[#This Row],[OrderID]],orders[OrderID],orders[year])</f>
        <v>1995</v>
      </c>
      <c r="P1083" s="14" t="str">
        <f>_xlfn.XLOOKUP(order_details[[#This Row],[CustomerID]],orders[CustomerID],orders[ShipCity])</f>
        <v>Cunewalde</v>
      </c>
      <c r="Q1083" s="14" t="str">
        <f>_xlfn.XLOOKUP(order_details[[#This Row],[CustomerID]],orders[CustomerID],orders[ShipCountry])</f>
        <v>Germany</v>
      </c>
      <c r="R1083" s="14">
        <f>order_details[[#This Row],[UnitPrice]]*order_details[[#This Row],[Quantity]]*(1-order_details[[#This Row],[Discount]])</f>
        <v>1776.5</v>
      </c>
    </row>
    <row r="1084" spans="1:18" x14ac:dyDescent="0.3">
      <c r="A1084">
        <v>10658</v>
      </c>
      <c r="B1084">
        <v>77</v>
      </c>
      <c r="C1084">
        <v>13</v>
      </c>
      <c r="D1084">
        <v>70</v>
      </c>
      <c r="E1084">
        <v>0.05</v>
      </c>
      <c r="F1084">
        <f>order_details[[#This Row],[UnitPrice]]*order_details[[#This Row],[Quantity]]*(1-order_details[[#This Row],[Discount]])</f>
        <v>864.5</v>
      </c>
      <c r="G1084" t="str">
        <f>_xlfn.XLOOKUP(order_details[[#This Row],[OrderID]],orders[OrderID],orders[CustomerID])</f>
        <v>QUICK</v>
      </c>
      <c r="H1084" t="str">
        <f>_xlfn.XLOOKUP(order_details[[#This Row],[CustomerID]],orders[CustomerID],orders[ShipCountry])</f>
        <v>Germany</v>
      </c>
      <c r="I1084" t="str">
        <f>_xlfn.XLOOKUP(order_details[[#This Row],[CustomerID]],orders[CustomerID],orders[ShipCity])</f>
        <v>Cunewalde</v>
      </c>
      <c r="J1084">
        <f>_xlfn.XLOOKUP(order_details[[#This Row],[ProductID]],products[ProductID],products[CategoryID])</f>
        <v>2</v>
      </c>
      <c r="K1084" t="str">
        <f>_xlfn.XLOOKUP(order_details[[#This Row],[CategoryID]],categories[CategoryID],categories[CategoryName])</f>
        <v>Condiments</v>
      </c>
      <c r="L1084" t="str">
        <f>_xlfn.XLOOKUP(order_details[[#This Row],[OrderID]],orders[OrderID],orders[month])</f>
        <v>Oct</v>
      </c>
      <c r="M1084">
        <f>_xlfn.XLOOKUP(order_details[[#This Row],[OrderID]],orders[OrderID],orders[month number])</f>
        <v>10</v>
      </c>
      <c r="N1084">
        <f>_xlfn.XLOOKUP(order_details[[#This Row],[OrderID]],orders[OrderID],orders[year])</f>
        <v>1995</v>
      </c>
      <c r="P1084" s="13" t="str">
        <f>_xlfn.XLOOKUP(order_details[[#This Row],[CustomerID]],orders[CustomerID],orders[ShipCity])</f>
        <v>Cunewalde</v>
      </c>
      <c r="Q1084" s="13" t="str">
        <f>_xlfn.XLOOKUP(order_details[[#This Row],[CustomerID]],orders[CustomerID],orders[ShipCountry])</f>
        <v>Germany</v>
      </c>
      <c r="R1084" s="13">
        <f>order_details[[#This Row],[UnitPrice]]*order_details[[#This Row],[Quantity]]*(1-order_details[[#This Row],[Discount]])</f>
        <v>864.5</v>
      </c>
    </row>
    <row r="1085" spans="1:18" x14ac:dyDescent="0.3">
      <c r="A1085">
        <v>10659</v>
      </c>
      <c r="B1085">
        <v>31</v>
      </c>
      <c r="C1085">
        <v>12.5</v>
      </c>
      <c r="D1085">
        <v>20</v>
      </c>
      <c r="E1085">
        <v>0.05</v>
      </c>
      <c r="F1085">
        <f>order_details[[#This Row],[UnitPrice]]*order_details[[#This Row],[Quantity]]*(1-order_details[[#This Row],[Discount]])</f>
        <v>237.5</v>
      </c>
      <c r="G1085" t="str">
        <f>_xlfn.XLOOKUP(order_details[[#This Row],[OrderID]],orders[OrderID],orders[CustomerID])</f>
        <v>QUEEN</v>
      </c>
      <c r="H1085" t="str">
        <f>_xlfn.XLOOKUP(order_details[[#This Row],[CustomerID]],orders[CustomerID],orders[ShipCountry])</f>
        <v>Brazil</v>
      </c>
      <c r="I1085" t="str">
        <f>_xlfn.XLOOKUP(order_details[[#This Row],[CustomerID]],orders[CustomerID],orders[ShipCity])</f>
        <v>São Paulo</v>
      </c>
      <c r="J1085">
        <f>_xlfn.XLOOKUP(order_details[[#This Row],[ProductID]],products[ProductID],products[CategoryID])</f>
        <v>4</v>
      </c>
      <c r="K1085" t="str">
        <f>_xlfn.XLOOKUP(order_details[[#This Row],[CategoryID]],categories[CategoryID],categories[CategoryName])</f>
        <v>Dairy Products</v>
      </c>
      <c r="L1085" t="str">
        <f>_xlfn.XLOOKUP(order_details[[#This Row],[OrderID]],orders[OrderID],orders[month])</f>
        <v>Oct</v>
      </c>
      <c r="M1085">
        <f>_xlfn.XLOOKUP(order_details[[#This Row],[OrderID]],orders[OrderID],orders[month number])</f>
        <v>10</v>
      </c>
      <c r="N1085">
        <f>_xlfn.XLOOKUP(order_details[[#This Row],[OrderID]],orders[OrderID],orders[year])</f>
        <v>1995</v>
      </c>
      <c r="P1085" s="14" t="str">
        <f>_xlfn.XLOOKUP(order_details[[#This Row],[CustomerID]],orders[CustomerID],orders[ShipCity])</f>
        <v>São Paulo</v>
      </c>
      <c r="Q1085" s="14" t="str">
        <f>_xlfn.XLOOKUP(order_details[[#This Row],[CustomerID]],orders[CustomerID],orders[ShipCountry])</f>
        <v>Brazil</v>
      </c>
      <c r="R1085" s="14">
        <f>order_details[[#This Row],[UnitPrice]]*order_details[[#This Row],[Quantity]]*(1-order_details[[#This Row],[Discount]])</f>
        <v>237.5</v>
      </c>
    </row>
    <row r="1086" spans="1:18" x14ac:dyDescent="0.3">
      <c r="A1086">
        <v>10659</v>
      </c>
      <c r="B1086">
        <v>40</v>
      </c>
      <c r="C1086">
        <v>18.399999999999999</v>
      </c>
      <c r="D1086">
        <v>24</v>
      </c>
      <c r="E1086">
        <v>0.05</v>
      </c>
      <c r="F1086">
        <f>order_details[[#This Row],[UnitPrice]]*order_details[[#This Row],[Quantity]]*(1-order_details[[#This Row],[Discount]])</f>
        <v>419.51999999999992</v>
      </c>
      <c r="G1086" t="str">
        <f>_xlfn.XLOOKUP(order_details[[#This Row],[OrderID]],orders[OrderID],orders[CustomerID])</f>
        <v>QUEEN</v>
      </c>
      <c r="H1086" t="str">
        <f>_xlfn.XLOOKUP(order_details[[#This Row],[CustomerID]],orders[CustomerID],orders[ShipCountry])</f>
        <v>Brazil</v>
      </c>
      <c r="I1086" t="str">
        <f>_xlfn.XLOOKUP(order_details[[#This Row],[CustomerID]],orders[CustomerID],orders[ShipCity])</f>
        <v>São Paulo</v>
      </c>
      <c r="J1086">
        <f>_xlfn.XLOOKUP(order_details[[#This Row],[ProductID]],products[ProductID],products[CategoryID])</f>
        <v>8</v>
      </c>
      <c r="K1086" t="str">
        <f>_xlfn.XLOOKUP(order_details[[#This Row],[CategoryID]],categories[CategoryID],categories[CategoryName])</f>
        <v>Seafood</v>
      </c>
      <c r="L1086" t="str">
        <f>_xlfn.XLOOKUP(order_details[[#This Row],[OrderID]],orders[OrderID],orders[month])</f>
        <v>Oct</v>
      </c>
      <c r="M1086">
        <f>_xlfn.XLOOKUP(order_details[[#This Row],[OrderID]],orders[OrderID],orders[month number])</f>
        <v>10</v>
      </c>
      <c r="N1086">
        <f>_xlfn.XLOOKUP(order_details[[#This Row],[OrderID]],orders[OrderID],orders[year])</f>
        <v>1995</v>
      </c>
      <c r="P1086" s="13" t="str">
        <f>_xlfn.XLOOKUP(order_details[[#This Row],[CustomerID]],orders[CustomerID],orders[ShipCity])</f>
        <v>São Paulo</v>
      </c>
      <c r="Q1086" s="13" t="str">
        <f>_xlfn.XLOOKUP(order_details[[#This Row],[CustomerID]],orders[CustomerID],orders[ShipCountry])</f>
        <v>Brazil</v>
      </c>
      <c r="R1086" s="13">
        <f>order_details[[#This Row],[UnitPrice]]*order_details[[#This Row],[Quantity]]*(1-order_details[[#This Row],[Discount]])</f>
        <v>419.51999999999992</v>
      </c>
    </row>
    <row r="1087" spans="1:18" x14ac:dyDescent="0.3">
      <c r="A1087">
        <v>10659</v>
      </c>
      <c r="B1087">
        <v>70</v>
      </c>
      <c r="C1087">
        <v>15</v>
      </c>
      <c r="D1087">
        <v>40</v>
      </c>
      <c r="E1087">
        <v>0.05</v>
      </c>
      <c r="F1087">
        <f>order_details[[#This Row],[UnitPrice]]*order_details[[#This Row],[Quantity]]*(1-order_details[[#This Row],[Discount]])</f>
        <v>570</v>
      </c>
      <c r="G1087" t="str">
        <f>_xlfn.XLOOKUP(order_details[[#This Row],[OrderID]],orders[OrderID],orders[CustomerID])</f>
        <v>QUEEN</v>
      </c>
      <c r="H1087" t="str">
        <f>_xlfn.XLOOKUP(order_details[[#This Row],[CustomerID]],orders[CustomerID],orders[ShipCountry])</f>
        <v>Brazil</v>
      </c>
      <c r="I1087" t="str">
        <f>_xlfn.XLOOKUP(order_details[[#This Row],[CustomerID]],orders[CustomerID],orders[ShipCity])</f>
        <v>São Paulo</v>
      </c>
      <c r="J1087">
        <f>_xlfn.XLOOKUP(order_details[[#This Row],[ProductID]],products[ProductID],products[CategoryID])</f>
        <v>1</v>
      </c>
      <c r="K1087" t="str">
        <f>_xlfn.XLOOKUP(order_details[[#This Row],[CategoryID]],categories[CategoryID],categories[CategoryName])</f>
        <v>Beverages</v>
      </c>
      <c r="L1087" t="str">
        <f>_xlfn.XLOOKUP(order_details[[#This Row],[OrderID]],orders[OrderID],orders[month])</f>
        <v>Oct</v>
      </c>
      <c r="M1087">
        <f>_xlfn.XLOOKUP(order_details[[#This Row],[OrderID]],orders[OrderID],orders[month number])</f>
        <v>10</v>
      </c>
      <c r="N1087">
        <f>_xlfn.XLOOKUP(order_details[[#This Row],[OrderID]],orders[OrderID],orders[year])</f>
        <v>1995</v>
      </c>
      <c r="P1087" s="14" t="str">
        <f>_xlfn.XLOOKUP(order_details[[#This Row],[CustomerID]],orders[CustomerID],orders[ShipCity])</f>
        <v>São Paulo</v>
      </c>
      <c r="Q1087" s="14" t="str">
        <f>_xlfn.XLOOKUP(order_details[[#This Row],[CustomerID]],orders[CustomerID],orders[ShipCountry])</f>
        <v>Brazil</v>
      </c>
      <c r="R1087" s="14">
        <f>order_details[[#This Row],[UnitPrice]]*order_details[[#This Row],[Quantity]]*(1-order_details[[#This Row],[Discount]])</f>
        <v>570</v>
      </c>
    </row>
    <row r="1088" spans="1:18" x14ac:dyDescent="0.3">
      <c r="A1088">
        <v>10660</v>
      </c>
      <c r="B1088">
        <v>20</v>
      </c>
      <c r="C1088">
        <v>81</v>
      </c>
      <c r="D1088">
        <v>21</v>
      </c>
      <c r="E1088">
        <v>0</v>
      </c>
      <c r="F1088">
        <f>order_details[[#This Row],[UnitPrice]]*order_details[[#This Row],[Quantity]]*(1-order_details[[#This Row],[Discount]])</f>
        <v>1701</v>
      </c>
      <c r="G1088" t="str">
        <f>_xlfn.XLOOKUP(order_details[[#This Row],[OrderID]],orders[OrderID],orders[CustomerID])</f>
        <v>HUNGC</v>
      </c>
      <c r="H1088" t="str">
        <f>_xlfn.XLOOKUP(order_details[[#This Row],[CustomerID]],orders[CustomerID],orders[ShipCountry])</f>
        <v>USA</v>
      </c>
      <c r="I1088" t="str">
        <f>_xlfn.XLOOKUP(order_details[[#This Row],[CustomerID]],orders[CustomerID],orders[ShipCity])</f>
        <v>Elgin</v>
      </c>
      <c r="J1088">
        <f>_xlfn.XLOOKUP(order_details[[#This Row],[ProductID]],products[ProductID],products[CategoryID])</f>
        <v>3</v>
      </c>
      <c r="K1088" t="str">
        <f>_xlfn.XLOOKUP(order_details[[#This Row],[CategoryID]],categories[CategoryID],categories[CategoryName])</f>
        <v>Confections</v>
      </c>
      <c r="L1088" t="str">
        <f>_xlfn.XLOOKUP(order_details[[#This Row],[OrderID]],orders[OrderID],orders[month])</f>
        <v>Oct</v>
      </c>
      <c r="M1088">
        <f>_xlfn.XLOOKUP(order_details[[#This Row],[OrderID]],orders[OrderID],orders[month number])</f>
        <v>10</v>
      </c>
      <c r="N1088">
        <f>_xlfn.XLOOKUP(order_details[[#This Row],[OrderID]],orders[OrderID],orders[year])</f>
        <v>1995</v>
      </c>
      <c r="P1088" s="13" t="str">
        <f>_xlfn.XLOOKUP(order_details[[#This Row],[CustomerID]],orders[CustomerID],orders[ShipCity])</f>
        <v>Elgin</v>
      </c>
      <c r="Q1088" s="13" t="str">
        <f>_xlfn.XLOOKUP(order_details[[#This Row],[CustomerID]],orders[CustomerID],orders[ShipCountry])</f>
        <v>USA</v>
      </c>
      <c r="R1088" s="13">
        <f>order_details[[#This Row],[UnitPrice]]*order_details[[#This Row],[Quantity]]*(1-order_details[[#This Row],[Discount]])</f>
        <v>1701</v>
      </c>
    </row>
    <row r="1089" spans="1:18" x14ac:dyDescent="0.3">
      <c r="A1089">
        <v>10661</v>
      </c>
      <c r="B1089">
        <v>39</v>
      </c>
      <c r="C1089">
        <v>18</v>
      </c>
      <c r="D1089">
        <v>3</v>
      </c>
      <c r="E1089">
        <v>0.2</v>
      </c>
      <c r="F1089">
        <f>order_details[[#This Row],[UnitPrice]]*order_details[[#This Row],[Quantity]]*(1-order_details[[#This Row],[Discount]])</f>
        <v>43.2</v>
      </c>
      <c r="G1089" t="str">
        <f>_xlfn.XLOOKUP(order_details[[#This Row],[OrderID]],orders[OrderID],orders[CustomerID])</f>
        <v>HUNGO</v>
      </c>
      <c r="H1089" t="str">
        <f>_xlfn.XLOOKUP(order_details[[#This Row],[CustomerID]],orders[CustomerID],orders[ShipCountry])</f>
        <v>Ireland</v>
      </c>
      <c r="I1089" t="str">
        <f>_xlfn.XLOOKUP(order_details[[#This Row],[CustomerID]],orders[CustomerID],orders[ShipCity])</f>
        <v>Cork</v>
      </c>
      <c r="J1089">
        <f>_xlfn.XLOOKUP(order_details[[#This Row],[ProductID]],products[ProductID],products[CategoryID])</f>
        <v>1</v>
      </c>
      <c r="K1089" t="str">
        <f>_xlfn.XLOOKUP(order_details[[#This Row],[CategoryID]],categories[CategoryID],categories[CategoryName])</f>
        <v>Beverages</v>
      </c>
      <c r="L1089" t="str">
        <f>_xlfn.XLOOKUP(order_details[[#This Row],[OrderID]],orders[OrderID],orders[month])</f>
        <v>Oct</v>
      </c>
      <c r="M1089">
        <f>_xlfn.XLOOKUP(order_details[[#This Row],[OrderID]],orders[OrderID],orders[month number])</f>
        <v>10</v>
      </c>
      <c r="N1089">
        <f>_xlfn.XLOOKUP(order_details[[#This Row],[OrderID]],orders[OrderID],orders[year])</f>
        <v>1995</v>
      </c>
      <c r="P1089" s="14" t="str">
        <f>_xlfn.XLOOKUP(order_details[[#This Row],[CustomerID]],orders[CustomerID],orders[ShipCity])</f>
        <v>Cork</v>
      </c>
      <c r="Q1089" s="14" t="str">
        <f>_xlfn.XLOOKUP(order_details[[#This Row],[CustomerID]],orders[CustomerID],orders[ShipCountry])</f>
        <v>Ireland</v>
      </c>
      <c r="R1089" s="14">
        <f>order_details[[#This Row],[UnitPrice]]*order_details[[#This Row],[Quantity]]*(1-order_details[[#This Row],[Discount]])</f>
        <v>43.2</v>
      </c>
    </row>
    <row r="1090" spans="1:18" x14ac:dyDescent="0.3">
      <c r="A1090">
        <v>10661</v>
      </c>
      <c r="B1090">
        <v>58</v>
      </c>
      <c r="C1090">
        <v>13.25</v>
      </c>
      <c r="D1090">
        <v>49</v>
      </c>
      <c r="E1090">
        <v>0.2</v>
      </c>
      <c r="F1090">
        <f>order_details[[#This Row],[UnitPrice]]*order_details[[#This Row],[Quantity]]*(1-order_details[[#This Row],[Discount]])</f>
        <v>519.4</v>
      </c>
      <c r="G1090" t="str">
        <f>_xlfn.XLOOKUP(order_details[[#This Row],[OrderID]],orders[OrderID],orders[CustomerID])</f>
        <v>HUNGO</v>
      </c>
      <c r="H1090" t="str">
        <f>_xlfn.XLOOKUP(order_details[[#This Row],[CustomerID]],orders[CustomerID],orders[ShipCountry])</f>
        <v>Ireland</v>
      </c>
      <c r="I1090" t="str">
        <f>_xlfn.XLOOKUP(order_details[[#This Row],[CustomerID]],orders[CustomerID],orders[ShipCity])</f>
        <v>Cork</v>
      </c>
      <c r="J1090">
        <f>_xlfn.XLOOKUP(order_details[[#This Row],[ProductID]],products[ProductID],products[CategoryID])</f>
        <v>8</v>
      </c>
      <c r="K1090" t="str">
        <f>_xlfn.XLOOKUP(order_details[[#This Row],[CategoryID]],categories[CategoryID],categories[CategoryName])</f>
        <v>Seafood</v>
      </c>
      <c r="L1090" t="str">
        <f>_xlfn.XLOOKUP(order_details[[#This Row],[OrderID]],orders[OrderID],orders[month])</f>
        <v>Oct</v>
      </c>
      <c r="M1090">
        <f>_xlfn.XLOOKUP(order_details[[#This Row],[OrderID]],orders[OrderID],orders[month number])</f>
        <v>10</v>
      </c>
      <c r="N1090">
        <f>_xlfn.XLOOKUP(order_details[[#This Row],[OrderID]],orders[OrderID],orders[year])</f>
        <v>1995</v>
      </c>
      <c r="P1090" s="13" t="str">
        <f>_xlfn.XLOOKUP(order_details[[#This Row],[CustomerID]],orders[CustomerID],orders[ShipCity])</f>
        <v>Cork</v>
      </c>
      <c r="Q1090" s="13" t="str">
        <f>_xlfn.XLOOKUP(order_details[[#This Row],[CustomerID]],orders[CustomerID],orders[ShipCountry])</f>
        <v>Ireland</v>
      </c>
      <c r="R1090" s="13">
        <f>order_details[[#This Row],[UnitPrice]]*order_details[[#This Row],[Quantity]]*(1-order_details[[#This Row],[Discount]])</f>
        <v>519.4</v>
      </c>
    </row>
    <row r="1091" spans="1:18" x14ac:dyDescent="0.3">
      <c r="A1091">
        <v>10662</v>
      </c>
      <c r="B1091">
        <v>68</v>
      </c>
      <c r="C1091">
        <v>12.5</v>
      </c>
      <c r="D1091">
        <v>10</v>
      </c>
      <c r="E1091">
        <v>0</v>
      </c>
      <c r="F1091">
        <f>order_details[[#This Row],[UnitPrice]]*order_details[[#This Row],[Quantity]]*(1-order_details[[#This Row],[Discount]])</f>
        <v>125</v>
      </c>
      <c r="G1091" t="str">
        <f>_xlfn.XLOOKUP(order_details[[#This Row],[OrderID]],orders[OrderID],orders[CustomerID])</f>
        <v>LONEP</v>
      </c>
      <c r="H1091" t="str">
        <f>_xlfn.XLOOKUP(order_details[[#This Row],[CustomerID]],orders[CustomerID],orders[ShipCountry])</f>
        <v>USA</v>
      </c>
      <c r="I1091" t="str">
        <f>_xlfn.XLOOKUP(order_details[[#This Row],[CustomerID]],orders[CustomerID],orders[ShipCity])</f>
        <v>Portland</v>
      </c>
      <c r="J1091">
        <f>_xlfn.XLOOKUP(order_details[[#This Row],[ProductID]],products[ProductID],products[CategoryID])</f>
        <v>3</v>
      </c>
      <c r="K1091" t="str">
        <f>_xlfn.XLOOKUP(order_details[[#This Row],[CategoryID]],categories[CategoryID],categories[CategoryName])</f>
        <v>Confections</v>
      </c>
      <c r="L1091" t="str">
        <f>_xlfn.XLOOKUP(order_details[[#This Row],[OrderID]],orders[OrderID],orders[month])</f>
        <v>Oct</v>
      </c>
      <c r="M1091">
        <f>_xlfn.XLOOKUP(order_details[[#This Row],[OrderID]],orders[OrderID],orders[month number])</f>
        <v>10</v>
      </c>
      <c r="N1091">
        <f>_xlfn.XLOOKUP(order_details[[#This Row],[OrderID]],orders[OrderID],orders[year])</f>
        <v>1995</v>
      </c>
      <c r="P1091" s="14" t="str">
        <f>_xlfn.XLOOKUP(order_details[[#This Row],[CustomerID]],orders[CustomerID],orders[ShipCity])</f>
        <v>Portland</v>
      </c>
      <c r="Q1091" s="14" t="str">
        <f>_xlfn.XLOOKUP(order_details[[#This Row],[CustomerID]],orders[CustomerID],orders[ShipCountry])</f>
        <v>USA</v>
      </c>
      <c r="R1091" s="14">
        <f>order_details[[#This Row],[UnitPrice]]*order_details[[#This Row],[Quantity]]*(1-order_details[[#This Row],[Discount]])</f>
        <v>125</v>
      </c>
    </row>
    <row r="1092" spans="1:18" x14ac:dyDescent="0.3">
      <c r="A1092">
        <v>10663</v>
      </c>
      <c r="B1092">
        <v>40</v>
      </c>
      <c r="C1092">
        <v>18.399999999999999</v>
      </c>
      <c r="D1092">
        <v>30</v>
      </c>
      <c r="E1092">
        <v>0.05</v>
      </c>
      <c r="F1092">
        <f>order_details[[#This Row],[UnitPrice]]*order_details[[#This Row],[Quantity]]*(1-order_details[[#This Row],[Discount]])</f>
        <v>524.4</v>
      </c>
      <c r="G1092" t="str">
        <f>_xlfn.XLOOKUP(order_details[[#This Row],[OrderID]],orders[OrderID],orders[CustomerID])</f>
        <v>BONAP</v>
      </c>
      <c r="H1092" t="str">
        <f>_xlfn.XLOOKUP(order_details[[#This Row],[CustomerID]],orders[CustomerID],orders[ShipCountry])</f>
        <v>France</v>
      </c>
      <c r="I1092" t="str">
        <f>_xlfn.XLOOKUP(order_details[[#This Row],[CustomerID]],orders[CustomerID],orders[ShipCity])</f>
        <v>Marseille</v>
      </c>
      <c r="J1092">
        <f>_xlfn.XLOOKUP(order_details[[#This Row],[ProductID]],products[ProductID],products[CategoryID])</f>
        <v>8</v>
      </c>
      <c r="K1092" t="str">
        <f>_xlfn.XLOOKUP(order_details[[#This Row],[CategoryID]],categories[CategoryID],categories[CategoryName])</f>
        <v>Seafood</v>
      </c>
      <c r="L1092" t="str">
        <f>_xlfn.XLOOKUP(order_details[[#This Row],[OrderID]],orders[OrderID],orders[month])</f>
        <v>Oct</v>
      </c>
      <c r="M1092">
        <f>_xlfn.XLOOKUP(order_details[[#This Row],[OrderID]],orders[OrderID],orders[month number])</f>
        <v>10</v>
      </c>
      <c r="N1092">
        <f>_xlfn.XLOOKUP(order_details[[#This Row],[OrderID]],orders[OrderID],orders[year])</f>
        <v>1995</v>
      </c>
      <c r="P1092" s="13" t="str">
        <f>_xlfn.XLOOKUP(order_details[[#This Row],[CustomerID]],orders[CustomerID],orders[ShipCity])</f>
        <v>Marseille</v>
      </c>
      <c r="Q1092" s="13" t="str">
        <f>_xlfn.XLOOKUP(order_details[[#This Row],[CustomerID]],orders[CustomerID],orders[ShipCountry])</f>
        <v>France</v>
      </c>
      <c r="R1092" s="13">
        <f>order_details[[#This Row],[UnitPrice]]*order_details[[#This Row],[Quantity]]*(1-order_details[[#This Row],[Discount]])</f>
        <v>524.4</v>
      </c>
    </row>
    <row r="1093" spans="1:18" x14ac:dyDescent="0.3">
      <c r="A1093">
        <v>10663</v>
      </c>
      <c r="B1093">
        <v>42</v>
      </c>
      <c r="C1093">
        <v>14</v>
      </c>
      <c r="D1093">
        <v>30</v>
      </c>
      <c r="E1093">
        <v>0.05</v>
      </c>
      <c r="F1093">
        <f>order_details[[#This Row],[UnitPrice]]*order_details[[#This Row],[Quantity]]*(1-order_details[[#This Row],[Discount]])</f>
        <v>399</v>
      </c>
      <c r="G1093" t="str">
        <f>_xlfn.XLOOKUP(order_details[[#This Row],[OrderID]],orders[OrderID],orders[CustomerID])</f>
        <v>BONAP</v>
      </c>
      <c r="H1093" t="str">
        <f>_xlfn.XLOOKUP(order_details[[#This Row],[CustomerID]],orders[CustomerID],orders[ShipCountry])</f>
        <v>France</v>
      </c>
      <c r="I1093" t="str">
        <f>_xlfn.XLOOKUP(order_details[[#This Row],[CustomerID]],orders[CustomerID],orders[ShipCity])</f>
        <v>Marseille</v>
      </c>
      <c r="J1093">
        <f>_xlfn.XLOOKUP(order_details[[#This Row],[ProductID]],products[ProductID],products[CategoryID])</f>
        <v>5</v>
      </c>
      <c r="K1093" t="str">
        <f>_xlfn.XLOOKUP(order_details[[#This Row],[CategoryID]],categories[CategoryID],categories[CategoryName])</f>
        <v>Grains/Cereals</v>
      </c>
      <c r="L1093" t="str">
        <f>_xlfn.XLOOKUP(order_details[[#This Row],[OrderID]],orders[OrderID],orders[month])</f>
        <v>Oct</v>
      </c>
      <c r="M1093">
        <f>_xlfn.XLOOKUP(order_details[[#This Row],[OrderID]],orders[OrderID],orders[month number])</f>
        <v>10</v>
      </c>
      <c r="N1093">
        <f>_xlfn.XLOOKUP(order_details[[#This Row],[OrderID]],orders[OrderID],orders[year])</f>
        <v>1995</v>
      </c>
      <c r="P1093" s="14" t="str">
        <f>_xlfn.XLOOKUP(order_details[[#This Row],[CustomerID]],orders[CustomerID],orders[ShipCity])</f>
        <v>Marseille</v>
      </c>
      <c r="Q1093" s="14" t="str">
        <f>_xlfn.XLOOKUP(order_details[[#This Row],[CustomerID]],orders[CustomerID],orders[ShipCountry])</f>
        <v>France</v>
      </c>
      <c r="R1093" s="14">
        <f>order_details[[#This Row],[UnitPrice]]*order_details[[#This Row],[Quantity]]*(1-order_details[[#This Row],[Discount]])</f>
        <v>399</v>
      </c>
    </row>
    <row r="1094" spans="1:18" x14ac:dyDescent="0.3">
      <c r="A1094">
        <v>10663</v>
      </c>
      <c r="B1094">
        <v>51</v>
      </c>
      <c r="C1094">
        <v>53</v>
      </c>
      <c r="D1094">
        <v>20</v>
      </c>
      <c r="E1094">
        <v>0.05</v>
      </c>
      <c r="F1094">
        <f>order_details[[#This Row],[UnitPrice]]*order_details[[#This Row],[Quantity]]*(1-order_details[[#This Row],[Discount]])</f>
        <v>1007</v>
      </c>
      <c r="G1094" t="str">
        <f>_xlfn.XLOOKUP(order_details[[#This Row],[OrderID]],orders[OrderID],orders[CustomerID])</f>
        <v>BONAP</v>
      </c>
      <c r="H1094" t="str">
        <f>_xlfn.XLOOKUP(order_details[[#This Row],[CustomerID]],orders[CustomerID],orders[ShipCountry])</f>
        <v>France</v>
      </c>
      <c r="I1094" t="str">
        <f>_xlfn.XLOOKUP(order_details[[#This Row],[CustomerID]],orders[CustomerID],orders[ShipCity])</f>
        <v>Marseille</v>
      </c>
      <c r="J1094">
        <f>_xlfn.XLOOKUP(order_details[[#This Row],[ProductID]],products[ProductID],products[CategoryID])</f>
        <v>7</v>
      </c>
      <c r="K1094" t="str">
        <f>_xlfn.XLOOKUP(order_details[[#This Row],[CategoryID]],categories[CategoryID],categories[CategoryName])</f>
        <v>Produce</v>
      </c>
      <c r="L1094" t="str">
        <f>_xlfn.XLOOKUP(order_details[[#This Row],[OrderID]],orders[OrderID],orders[month])</f>
        <v>Oct</v>
      </c>
      <c r="M1094">
        <f>_xlfn.XLOOKUP(order_details[[#This Row],[OrderID]],orders[OrderID],orders[month number])</f>
        <v>10</v>
      </c>
      <c r="N1094">
        <f>_xlfn.XLOOKUP(order_details[[#This Row],[OrderID]],orders[OrderID],orders[year])</f>
        <v>1995</v>
      </c>
      <c r="P1094" s="13" t="str">
        <f>_xlfn.XLOOKUP(order_details[[#This Row],[CustomerID]],orders[CustomerID],orders[ShipCity])</f>
        <v>Marseille</v>
      </c>
      <c r="Q1094" s="13" t="str">
        <f>_xlfn.XLOOKUP(order_details[[#This Row],[CustomerID]],orders[CustomerID],orders[ShipCountry])</f>
        <v>France</v>
      </c>
      <c r="R1094" s="13">
        <f>order_details[[#This Row],[UnitPrice]]*order_details[[#This Row],[Quantity]]*(1-order_details[[#This Row],[Discount]])</f>
        <v>1007</v>
      </c>
    </row>
    <row r="1095" spans="1:18" x14ac:dyDescent="0.3">
      <c r="A1095">
        <v>10664</v>
      </c>
      <c r="B1095">
        <v>10</v>
      </c>
      <c r="C1095">
        <v>31</v>
      </c>
      <c r="D1095">
        <v>24</v>
      </c>
      <c r="E1095">
        <v>0.15</v>
      </c>
      <c r="F1095">
        <f>order_details[[#This Row],[UnitPrice]]*order_details[[#This Row],[Quantity]]*(1-order_details[[#This Row],[Discount]])</f>
        <v>632.4</v>
      </c>
      <c r="G1095" t="str">
        <f>_xlfn.XLOOKUP(order_details[[#This Row],[OrderID]],orders[OrderID],orders[CustomerID])</f>
        <v>FURIB</v>
      </c>
      <c r="H1095" t="str">
        <f>_xlfn.XLOOKUP(order_details[[#This Row],[CustomerID]],orders[CustomerID],orders[ShipCountry])</f>
        <v>Portugal</v>
      </c>
      <c r="I1095" t="str">
        <f>_xlfn.XLOOKUP(order_details[[#This Row],[CustomerID]],orders[CustomerID],orders[ShipCity])</f>
        <v>Lisboa</v>
      </c>
      <c r="J1095">
        <f>_xlfn.XLOOKUP(order_details[[#This Row],[ProductID]],products[ProductID],products[CategoryID])</f>
        <v>8</v>
      </c>
      <c r="K1095" t="str">
        <f>_xlfn.XLOOKUP(order_details[[#This Row],[CategoryID]],categories[CategoryID],categories[CategoryName])</f>
        <v>Seafood</v>
      </c>
      <c r="L1095" t="str">
        <f>_xlfn.XLOOKUP(order_details[[#This Row],[OrderID]],orders[OrderID],orders[month])</f>
        <v>Oct</v>
      </c>
      <c r="M1095">
        <f>_xlfn.XLOOKUP(order_details[[#This Row],[OrderID]],orders[OrderID],orders[month number])</f>
        <v>10</v>
      </c>
      <c r="N1095">
        <f>_xlfn.XLOOKUP(order_details[[#This Row],[OrderID]],orders[OrderID],orders[year])</f>
        <v>1995</v>
      </c>
      <c r="P1095" s="14" t="str">
        <f>_xlfn.XLOOKUP(order_details[[#This Row],[CustomerID]],orders[CustomerID],orders[ShipCity])</f>
        <v>Lisboa</v>
      </c>
      <c r="Q1095" s="14" t="str">
        <f>_xlfn.XLOOKUP(order_details[[#This Row],[CustomerID]],orders[CustomerID],orders[ShipCountry])</f>
        <v>Portugal</v>
      </c>
      <c r="R1095" s="14">
        <f>order_details[[#This Row],[UnitPrice]]*order_details[[#This Row],[Quantity]]*(1-order_details[[#This Row],[Discount]])</f>
        <v>632.4</v>
      </c>
    </row>
    <row r="1096" spans="1:18" x14ac:dyDescent="0.3">
      <c r="A1096">
        <v>10664</v>
      </c>
      <c r="B1096">
        <v>56</v>
      </c>
      <c r="C1096">
        <v>38</v>
      </c>
      <c r="D1096">
        <v>12</v>
      </c>
      <c r="E1096">
        <v>0.15</v>
      </c>
      <c r="F1096">
        <f>order_details[[#This Row],[UnitPrice]]*order_details[[#This Row],[Quantity]]*(1-order_details[[#This Row],[Discount]])</f>
        <v>387.59999999999997</v>
      </c>
      <c r="G1096" t="str">
        <f>_xlfn.XLOOKUP(order_details[[#This Row],[OrderID]],orders[OrderID],orders[CustomerID])</f>
        <v>FURIB</v>
      </c>
      <c r="H1096" t="str">
        <f>_xlfn.XLOOKUP(order_details[[#This Row],[CustomerID]],orders[CustomerID],orders[ShipCountry])</f>
        <v>Portugal</v>
      </c>
      <c r="I1096" t="str">
        <f>_xlfn.XLOOKUP(order_details[[#This Row],[CustomerID]],orders[CustomerID],orders[ShipCity])</f>
        <v>Lisboa</v>
      </c>
      <c r="J1096">
        <f>_xlfn.XLOOKUP(order_details[[#This Row],[ProductID]],products[ProductID],products[CategoryID])</f>
        <v>5</v>
      </c>
      <c r="K1096" t="str">
        <f>_xlfn.XLOOKUP(order_details[[#This Row],[CategoryID]],categories[CategoryID],categories[CategoryName])</f>
        <v>Grains/Cereals</v>
      </c>
      <c r="L1096" t="str">
        <f>_xlfn.XLOOKUP(order_details[[#This Row],[OrderID]],orders[OrderID],orders[month])</f>
        <v>Oct</v>
      </c>
      <c r="M1096">
        <f>_xlfn.XLOOKUP(order_details[[#This Row],[OrderID]],orders[OrderID],orders[month number])</f>
        <v>10</v>
      </c>
      <c r="N1096">
        <f>_xlfn.XLOOKUP(order_details[[#This Row],[OrderID]],orders[OrderID],orders[year])</f>
        <v>1995</v>
      </c>
      <c r="P1096" s="13" t="str">
        <f>_xlfn.XLOOKUP(order_details[[#This Row],[CustomerID]],orders[CustomerID],orders[ShipCity])</f>
        <v>Lisboa</v>
      </c>
      <c r="Q1096" s="13" t="str">
        <f>_xlfn.XLOOKUP(order_details[[#This Row],[CustomerID]],orders[CustomerID],orders[ShipCountry])</f>
        <v>Portugal</v>
      </c>
      <c r="R1096" s="13">
        <f>order_details[[#This Row],[UnitPrice]]*order_details[[#This Row],[Quantity]]*(1-order_details[[#This Row],[Discount]])</f>
        <v>387.59999999999997</v>
      </c>
    </row>
    <row r="1097" spans="1:18" x14ac:dyDescent="0.3">
      <c r="A1097">
        <v>10664</v>
      </c>
      <c r="B1097">
        <v>65</v>
      </c>
      <c r="C1097">
        <v>21.05</v>
      </c>
      <c r="D1097">
        <v>15</v>
      </c>
      <c r="E1097">
        <v>0.15</v>
      </c>
      <c r="F1097">
        <f>order_details[[#This Row],[UnitPrice]]*order_details[[#This Row],[Quantity]]*(1-order_details[[#This Row],[Discount]])</f>
        <v>268.38749999999999</v>
      </c>
      <c r="G1097" t="str">
        <f>_xlfn.XLOOKUP(order_details[[#This Row],[OrderID]],orders[OrderID],orders[CustomerID])</f>
        <v>FURIB</v>
      </c>
      <c r="H1097" t="str">
        <f>_xlfn.XLOOKUP(order_details[[#This Row],[CustomerID]],orders[CustomerID],orders[ShipCountry])</f>
        <v>Portugal</v>
      </c>
      <c r="I1097" t="str">
        <f>_xlfn.XLOOKUP(order_details[[#This Row],[CustomerID]],orders[CustomerID],orders[ShipCity])</f>
        <v>Lisboa</v>
      </c>
      <c r="J1097">
        <f>_xlfn.XLOOKUP(order_details[[#This Row],[ProductID]],products[ProductID],products[CategoryID])</f>
        <v>2</v>
      </c>
      <c r="K1097" t="str">
        <f>_xlfn.XLOOKUP(order_details[[#This Row],[CategoryID]],categories[CategoryID],categories[CategoryName])</f>
        <v>Condiments</v>
      </c>
      <c r="L1097" t="str">
        <f>_xlfn.XLOOKUP(order_details[[#This Row],[OrderID]],orders[OrderID],orders[month])</f>
        <v>Oct</v>
      </c>
      <c r="M1097">
        <f>_xlfn.XLOOKUP(order_details[[#This Row],[OrderID]],orders[OrderID],orders[month number])</f>
        <v>10</v>
      </c>
      <c r="N1097">
        <f>_xlfn.XLOOKUP(order_details[[#This Row],[OrderID]],orders[OrderID],orders[year])</f>
        <v>1995</v>
      </c>
      <c r="P1097" s="14" t="str">
        <f>_xlfn.XLOOKUP(order_details[[#This Row],[CustomerID]],orders[CustomerID],orders[ShipCity])</f>
        <v>Lisboa</v>
      </c>
      <c r="Q1097" s="14" t="str">
        <f>_xlfn.XLOOKUP(order_details[[#This Row],[CustomerID]],orders[CustomerID],orders[ShipCountry])</f>
        <v>Portugal</v>
      </c>
      <c r="R1097" s="14">
        <f>order_details[[#This Row],[UnitPrice]]*order_details[[#This Row],[Quantity]]*(1-order_details[[#This Row],[Discount]])</f>
        <v>268.38749999999999</v>
      </c>
    </row>
    <row r="1098" spans="1:18" x14ac:dyDescent="0.3">
      <c r="A1098">
        <v>10665</v>
      </c>
      <c r="B1098">
        <v>51</v>
      </c>
      <c r="C1098">
        <v>53</v>
      </c>
      <c r="D1098">
        <v>20</v>
      </c>
      <c r="E1098">
        <v>0</v>
      </c>
      <c r="F1098">
        <f>order_details[[#This Row],[UnitPrice]]*order_details[[#This Row],[Quantity]]*(1-order_details[[#This Row],[Discount]])</f>
        <v>1060</v>
      </c>
      <c r="G1098" t="str">
        <f>_xlfn.XLOOKUP(order_details[[#This Row],[OrderID]],orders[OrderID],orders[CustomerID])</f>
        <v>LONEP</v>
      </c>
      <c r="H1098" t="str">
        <f>_xlfn.XLOOKUP(order_details[[#This Row],[CustomerID]],orders[CustomerID],orders[ShipCountry])</f>
        <v>USA</v>
      </c>
      <c r="I1098" t="str">
        <f>_xlfn.XLOOKUP(order_details[[#This Row],[CustomerID]],orders[CustomerID],orders[ShipCity])</f>
        <v>Portland</v>
      </c>
      <c r="J1098">
        <f>_xlfn.XLOOKUP(order_details[[#This Row],[ProductID]],products[ProductID],products[CategoryID])</f>
        <v>7</v>
      </c>
      <c r="K1098" t="str">
        <f>_xlfn.XLOOKUP(order_details[[#This Row],[CategoryID]],categories[CategoryID],categories[CategoryName])</f>
        <v>Produce</v>
      </c>
      <c r="L1098" t="str">
        <f>_xlfn.XLOOKUP(order_details[[#This Row],[OrderID]],orders[OrderID],orders[month])</f>
        <v>Oct</v>
      </c>
      <c r="M1098">
        <f>_xlfn.XLOOKUP(order_details[[#This Row],[OrderID]],orders[OrderID],orders[month number])</f>
        <v>10</v>
      </c>
      <c r="N1098">
        <f>_xlfn.XLOOKUP(order_details[[#This Row],[OrderID]],orders[OrderID],orders[year])</f>
        <v>1995</v>
      </c>
      <c r="P1098" s="13" t="str">
        <f>_xlfn.XLOOKUP(order_details[[#This Row],[CustomerID]],orders[CustomerID],orders[ShipCity])</f>
        <v>Portland</v>
      </c>
      <c r="Q1098" s="13" t="str">
        <f>_xlfn.XLOOKUP(order_details[[#This Row],[CustomerID]],orders[CustomerID],orders[ShipCountry])</f>
        <v>USA</v>
      </c>
      <c r="R1098" s="13">
        <f>order_details[[#This Row],[UnitPrice]]*order_details[[#This Row],[Quantity]]*(1-order_details[[#This Row],[Discount]])</f>
        <v>1060</v>
      </c>
    </row>
    <row r="1099" spans="1:18" x14ac:dyDescent="0.3">
      <c r="A1099">
        <v>10665</v>
      </c>
      <c r="B1099">
        <v>59</v>
      </c>
      <c r="C1099">
        <v>55</v>
      </c>
      <c r="D1099">
        <v>1</v>
      </c>
      <c r="E1099">
        <v>0</v>
      </c>
      <c r="F1099">
        <f>order_details[[#This Row],[UnitPrice]]*order_details[[#This Row],[Quantity]]*(1-order_details[[#This Row],[Discount]])</f>
        <v>55</v>
      </c>
      <c r="G1099" t="str">
        <f>_xlfn.XLOOKUP(order_details[[#This Row],[OrderID]],orders[OrderID],orders[CustomerID])</f>
        <v>LONEP</v>
      </c>
      <c r="H1099" t="str">
        <f>_xlfn.XLOOKUP(order_details[[#This Row],[CustomerID]],orders[CustomerID],orders[ShipCountry])</f>
        <v>USA</v>
      </c>
      <c r="I1099" t="str">
        <f>_xlfn.XLOOKUP(order_details[[#This Row],[CustomerID]],orders[CustomerID],orders[ShipCity])</f>
        <v>Portland</v>
      </c>
      <c r="J1099">
        <f>_xlfn.XLOOKUP(order_details[[#This Row],[ProductID]],products[ProductID],products[CategoryID])</f>
        <v>4</v>
      </c>
      <c r="K1099" t="str">
        <f>_xlfn.XLOOKUP(order_details[[#This Row],[CategoryID]],categories[CategoryID],categories[CategoryName])</f>
        <v>Dairy Products</v>
      </c>
      <c r="L1099" t="str">
        <f>_xlfn.XLOOKUP(order_details[[#This Row],[OrderID]],orders[OrderID],orders[month])</f>
        <v>Oct</v>
      </c>
      <c r="M1099">
        <f>_xlfn.XLOOKUP(order_details[[#This Row],[OrderID]],orders[OrderID],orders[month number])</f>
        <v>10</v>
      </c>
      <c r="N1099">
        <f>_xlfn.XLOOKUP(order_details[[#This Row],[OrderID]],orders[OrderID],orders[year])</f>
        <v>1995</v>
      </c>
      <c r="P1099" s="14" t="str">
        <f>_xlfn.XLOOKUP(order_details[[#This Row],[CustomerID]],orders[CustomerID],orders[ShipCity])</f>
        <v>Portland</v>
      </c>
      <c r="Q1099" s="14" t="str">
        <f>_xlfn.XLOOKUP(order_details[[#This Row],[CustomerID]],orders[CustomerID],orders[ShipCountry])</f>
        <v>USA</v>
      </c>
      <c r="R1099" s="14">
        <f>order_details[[#This Row],[UnitPrice]]*order_details[[#This Row],[Quantity]]*(1-order_details[[#This Row],[Discount]])</f>
        <v>55</v>
      </c>
    </row>
    <row r="1100" spans="1:18" x14ac:dyDescent="0.3">
      <c r="A1100">
        <v>10665</v>
      </c>
      <c r="B1100">
        <v>76</v>
      </c>
      <c r="C1100">
        <v>18</v>
      </c>
      <c r="D1100">
        <v>10</v>
      </c>
      <c r="E1100">
        <v>0</v>
      </c>
      <c r="F1100">
        <f>order_details[[#This Row],[UnitPrice]]*order_details[[#This Row],[Quantity]]*(1-order_details[[#This Row],[Discount]])</f>
        <v>180</v>
      </c>
      <c r="G1100" t="str">
        <f>_xlfn.XLOOKUP(order_details[[#This Row],[OrderID]],orders[OrderID],orders[CustomerID])</f>
        <v>LONEP</v>
      </c>
      <c r="H1100" t="str">
        <f>_xlfn.XLOOKUP(order_details[[#This Row],[CustomerID]],orders[CustomerID],orders[ShipCountry])</f>
        <v>USA</v>
      </c>
      <c r="I1100" t="str">
        <f>_xlfn.XLOOKUP(order_details[[#This Row],[CustomerID]],orders[CustomerID],orders[ShipCity])</f>
        <v>Portland</v>
      </c>
      <c r="J1100">
        <f>_xlfn.XLOOKUP(order_details[[#This Row],[ProductID]],products[ProductID],products[CategoryID])</f>
        <v>1</v>
      </c>
      <c r="K1100" t="str">
        <f>_xlfn.XLOOKUP(order_details[[#This Row],[CategoryID]],categories[CategoryID],categories[CategoryName])</f>
        <v>Beverages</v>
      </c>
      <c r="L1100" t="str">
        <f>_xlfn.XLOOKUP(order_details[[#This Row],[OrderID]],orders[OrderID],orders[month])</f>
        <v>Oct</v>
      </c>
      <c r="M1100">
        <f>_xlfn.XLOOKUP(order_details[[#This Row],[OrderID]],orders[OrderID],orders[month number])</f>
        <v>10</v>
      </c>
      <c r="N1100">
        <f>_xlfn.XLOOKUP(order_details[[#This Row],[OrderID]],orders[OrderID],orders[year])</f>
        <v>1995</v>
      </c>
      <c r="P1100" s="13" t="str">
        <f>_xlfn.XLOOKUP(order_details[[#This Row],[CustomerID]],orders[CustomerID],orders[ShipCity])</f>
        <v>Portland</v>
      </c>
      <c r="Q1100" s="13" t="str">
        <f>_xlfn.XLOOKUP(order_details[[#This Row],[CustomerID]],orders[CustomerID],orders[ShipCountry])</f>
        <v>USA</v>
      </c>
      <c r="R1100" s="13">
        <f>order_details[[#This Row],[UnitPrice]]*order_details[[#This Row],[Quantity]]*(1-order_details[[#This Row],[Discount]])</f>
        <v>180</v>
      </c>
    </row>
    <row r="1101" spans="1:18" x14ac:dyDescent="0.3">
      <c r="A1101">
        <v>10666</v>
      </c>
      <c r="B1101">
        <v>29</v>
      </c>
      <c r="C1101">
        <v>123.79</v>
      </c>
      <c r="D1101">
        <v>36</v>
      </c>
      <c r="E1101">
        <v>0</v>
      </c>
      <c r="F1101">
        <f>order_details[[#This Row],[UnitPrice]]*order_details[[#This Row],[Quantity]]*(1-order_details[[#This Row],[Discount]])</f>
        <v>4456.4400000000005</v>
      </c>
      <c r="G1101" t="str">
        <f>_xlfn.XLOOKUP(order_details[[#This Row],[OrderID]],orders[OrderID],orders[CustomerID])</f>
        <v>RICSU</v>
      </c>
      <c r="H1101" t="str">
        <f>_xlfn.XLOOKUP(order_details[[#This Row],[CustomerID]],orders[CustomerID],orders[ShipCountry])</f>
        <v>Switzerland</v>
      </c>
      <c r="I1101" t="str">
        <f>_xlfn.XLOOKUP(order_details[[#This Row],[CustomerID]],orders[CustomerID],orders[ShipCity])</f>
        <v>Genève</v>
      </c>
      <c r="J1101">
        <f>_xlfn.XLOOKUP(order_details[[#This Row],[ProductID]],products[ProductID],products[CategoryID])</f>
        <v>6</v>
      </c>
      <c r="K1101" t="str">
        <f>_xlfn.XLOOKUP(order_details[[#This Row],[CategoryID]],categories[CategoryID],categories[CategoryName])</f>
        <v>Meat/Poultry</v>
      </c>
      <c r="L1101" t="str">
        <f>_xlfn.XLOOKUP(order_details[[#This Row],[OrderID]],orders[OrderID],orders[month])</f>
        <v>Oct</v>
      </c>
      <c r="M1101">
        <f>_xlfn.XLOOKUP(order_details[[#This Row],[OrderID]],orders[OrderID],orders[month number])</f>
        <v>10</v>
      </c>
      <c r="N1101">
        <f>_xlfn.XLOOKUP(order_details[[#This Row],[OrderID]],orders[OrderID],orders[year])</f>
        <v>1995</v>
      </c>
      <c r="P1101" s="14" t="str">
        <f>_xlfn.XLOOKUP(order_details[[#This Row],[CustomerID]],orders[CustomerID],orders[ShipCity])</f>
        <v>Genève</v>
      </c>
      <c r="Q1101" s="14" t="str">
        <f>_xlfn.XLOOKUP(order_details[[#This Row],[CustomerID]],orders[CustomerID],orders[ShipCountry])</f>
        <v>Switzerland</v>
      </c>
      <c r="R1101" s="14">
        <f>order_details[[#This Row],[UnitPrice]]*order_details[[#This Row],[Quantity]]*(1-order_details[[#This Row],[Discount]])</f>
        <v>4456.4400000000005</v>
      </c>
    </row>
    <row r="1102" spans="1:18" x14ac:dyDescent="0.3">
      <c r="A1102">
        <v>10666</v>
      </c>
      <c r="B1102">
        <v>65</v>
      </c>
      <c r="C1102">
        <v>21.05</v>
      </c>
      <c r="D1102">
        <v>10</v>
      </c>
      <c r="E1102">
        <v>0</v>
      </c>
      <c r="F1102">
        <f>order_details[[#This Row],[UnitPrice]]*order_details[[#This Row],[Quantity]]*(1-order_details[[#This Row],[Discount]])</f>
        <v>210.5</v>
      </c>
      <c r="G1102" t="str">
        <f>_xlfn.XLOOKUP(order_details[[#This Row],[OrderID]],orders[OrderID],orders[CustomerID])</f>
        <v>RICSU</v>
      </c>
      <c r="H1102" t="str">
        <f>_xlfn.XLOOKUP(order_details[[#This Row],[CustomerID]],orders[CustomerID],orders[ShipCountry])</f>
        <v>Switzerland</v>
      </c>
      <c r="I1102" t="str">
        <f>_xlfn.XLOOKUP(order_details[[#This Row],[CustomerID]],orders[CustomerID],orders[ShipCity])</f>
        <v>Genève</v>
      </c>
      <c r="J1102">
        <f>_xlfn.XLOOKUP(order_details[[#This Row],[ProductID]],products[ProductID],products[CategoryID])</f>
        <v>2</v>
      </c>
      <c r="K1102" t="str">
        <f>_xlfn.XLOOKUP(order_details[[#This Row],[CategoryID]],categories[CategoryID],categories[CategoryName])</f>
        <v>Condiments</v>
      </c>
      <c r="L1102" t="str">
        <f>_xlfn.XLOOKUP(order_details[[#This Row],[OrderID]],orders[OrderID],orders[month])</f>
        <v>Oct</v>
      </c>
      <c r="M1102">
        <f>_xlfn.XLOOKUP(order_details[[#This Row],[OrderID]],orders[OrderID],orders[month number])</f>
        <v>10</v>
      </c>
      <c r="N1102">
        <f>_xlfn.XLOOKUP(order_details[[#This Row],[OrderID]],orders[OrderID],orders[year])</f>
        <v>1995</v>
      </c>
      <c r="P1102" s="13" t="str">
        <f>_xlfn.XLOOKUP(order_details[[#This Row],[CustomerID]],orders[CustomerID],orders[ShipCity])</f>
        <v>Genève</v>
      </c>
      <c r="Q1102" s="13" t="str">
        <f>_xlfn.XLOOKUP(order_details[[#This Row],[CustomerID]],orders[CustomerID],orders[ShipCountry])</f>
        <v>Switzerland</v>
      </c>
      <c r="R1102" s="13">
        <f>order_details[[#This Row],[UnitPrice]]*order_details[[#This Row],[Quantity]]*(1-order_details[[#This Row],[Discount]])</f>
        <v>210.5</v>
      </c>
    </row>
    <row r="1103" spans="1:18" x14ac:dyDescent="0.3">
      <c r="A1103">
        <v>10667</v>
      </c>
      <c r="B1103">
        <v>69</v>
      </c>
      <c r="C1103">
        <v>36</v>
      </c>
      <c r="D1103">
        <v>45</v>
      </c>
      <c r="E1103">
        <v>0.2</v>
      </c>
      <c r="F1103">
        <f>order_details[[#This Row],[UnitPrice]]*order_details[[#This Row],[Quantity]]*(1-order_details[[#This Row],[Discount]])</f>
        <v>1296</v>
      </c>
      <c r="G1103" t="str">
        <f>_xlfn.XLOOKUP(order_details[[#This Row],[OrderID]],orders[OrderID],orders[CustomerID])</f>
        <v>ERNSH</v>
      </c>
      <c r="H1103" t="str">
        <f>_xlfn.XLOOKUP(order_details[[#This Row],[CustomerID]],orders[CustomerID],orders[ShipCountry])</f>
        <v>Austria</v>
      </c>
      <c r="I1103" t="str">
        <f>_xlfn.XLOOKUP(order_details[[#This Row],[CustomerID]],orders[CustomerID],orders[ShipCity])</f>
        <v>Graz</v>
      </c>
      <c r="J1103">
        <f>_xlfn.XLOOKUP(order_details[[#This Row],[ProductID]],products[ProductID],products[CategoryID])</f>
        <v>4</v>
      </c>
      <c r="K1103" t="str">
        <f>_xlfn.XLOOKUP(order_details[[#This Row],[CategoryID]],categories[CategoryID],categories[CategoryName])</f>
        <v>Dairy Products</v>
      </c>
      <c r="L1103" t="str">
        <f>_xlfn.XLOOKUP(order_details[[#This Row],[OrderID]],orders[OrderID],orders[month])</f>
        <v>Oct</v>
      </c>
      <c r="M1103">
        <f>_xlfn.XLOOKUP(order_details[[#This Row],[OrderID]],orders[OrderID],orders[month number])</f>
        <v>10</v>
      </c>
      <c r="N1103">
        <f>_xlfn.XLOOKUP(order_details[[#This Row],[OrderID]],orders[OrderID],orders[year])</f>
        <v>1995</v>
      </c>
      <c r="P1103" s="14" t="str">
        <f>_xlfn.XLOOKUP(order_details[[#This Row],[CustomerID]],orders[CustomerID],orders[ShipCity])</f>
        <v>Graz</v>
      </c>
      <c r="Q1103" s="14" t="str">
        <f>_xlfn.XLOOKUP(order_details[[#This Row],[CustomerID]],orders[CustomerID],orders[ShipCountry])</f>
        <v>Austria</v>
      </c>
      <c r="R1103" s="14">
        <f>order_details[[#This Row],[UnitPrice]]*order_details[[#This Row],[Quantity]]*(1-order_details[[#This Row],[Discount]])</f>
        <v>1296</v>
      </c>
    </row>
    <row r="1104" spans="1:18" x14ac:dyDescent="0.3">
      <c r="A1104">
        <v>10667</v>
      </c>
      <c r="B1104">
        <v>71</v>
      </c>
      <c r="C1104">
        <v>21.5</v>
      </c>
      <c r="D1104">
        <v>14</v>
      </c>
      <c r="E1104">
        <v>0.2</v>
      </c>
      <c r="F1104">
        <f>order_details[[#This Row],[UnitPrice]]*order_details[[#This Row],[Quantity]]*(1-order_details[[#This Row],[Discount]])</f>
        <v>240.8</v>
      </c>
      <c r="G1104" t="str">
        <f>_xlfn.XLOOKUP(order_details[[#This Row],[OrderID]],orders[OrderID],orders[CustomerID])</f>
        <v>ERNSH</v>
      </c>
      <c r="H1104" t="str">
        <f>_xlfn.XLOOKUP(order_details[[#This Row],[CustomerID]],orders[CustomerID],orders[ShipCountry])</f>
        <v>Austria</v>
      </c>
      <c r="I1104" t="str">
        <f>_xlfn.XLOOKUP(order_details[[#This Row],[CustomerID]],orders[CustomerID],orders[ShipCity])</f>
        <v>Graz</v>
      </c>
      <c r="J1104">
        <f>_xlfn.XLOOKUP(order_details[[#This Row],[ProductID]],products[ProductID],products[CategoryID])</f>
        <v>4</v>
      </c>
      <c r="K1104" t="str">
        <f>_xlfn.XLOOKUP(order_details[[#This Row],[CategoryID]],categories[CategoryID],categories[CategoryName])</f>
        <v>Dairy Products</v>
      </c>
      <c r="L1104" t="str">
        <f>_xlfn.XLOOKUP(order_details[[#This Row],[OrderID]],orders[OrderID],orders[month])</f>
        <v>Oct</v>
      </c>
      <c r="M1104">
        <f>_xlfn.XLOOKUP(order_details[[#This Row],[OrderID]],orders[OrderID],orders[month number])</f>
        <v>10</v>
      </c>
      <c r="N1104">
        <f>_xlfn.XLOOKUP(order_details[[#This Row],[OrderID]],orders[OrderID],orders[year])</f>
        <v>1995</v>
      </c>
      <c r="P1104" s="13" t="str">
        <f>_xlfn.XLOOKUP(order_details[[#This Row],[CustomerID]],orders[CustomerID],orders[ShipCity])</f>
        <v>Graz</v>
      </c>
      <c r="Q1104" s="13" t="str">
        <f>_xlfn.XLOOKUP(order_details[[#This Row],[CustomerID]],orders[CustomerID],orders[ShipCountry])</f>
        <v>Austria</v>
      </c>
      <c r="R1104" s="13">
        <f>order_details[[#This Row],[UnitPrice]]*order_details[[#This Row],[Quantity]]*(1-order_details[[#This Row],[Discount]])</f>
        <v>240.8</v>
      </c>
    </row>
    <row r="1105" spans="1:18" x14ac:dyDescent="0.3">
      <c r="A1105">
        <v>10668</v>
      </c>
      <c r="B1105">
        <v>31</v>
      </c>
      <c r="C1105">
        <v>12.5</v>
      </c>
      <c r="D1105">
        <v>8</v>
      </c>
      <c r="E1105">
        <v>0.1</v>
      </c>
      <c r="F1105">
        <f>order_details[[#This Row],[UnitPrice]]*order_details[[#This Row],[Quantity]]*(1-order_details[[#This Row],[Discount]])</f>
        <v>90</v>
      </c>
      <c r="G1105" t="str">
        <f>_xlfn.XLOOKUP(order_details[[#This Row],[OrderID]],orders[OrderID],orders[CustomerID])</f>
        <v>WANDK</v>
      </c>
      <c r="H1105" t="str">
        <f>_xlfn.XLOOKUP(order_details[[#This Row],[CustomerID]],orders[CustomerID],orders[ShipCountry])</f>
        <v>Germany</v>
      </c>
      <c r="I1105" t="str">
        <f>_xlfn.XLOOKUP(order_details[[#This Row],[CustomerID]],orders[CustomerID],orders[ShipCity])</f>
        <v>Stuttgart</v>
      </c>
      <c r="J1105">
        <f>_xlfn.XLOOKUP(order_details[[#This Row],[ProductID]],products[ProductID],products[CategoryID])</f>
        <v>4</v>
      </c>
      <c r="K1105" t="str">
        <f>_xlfn.XLOOKUP(order_details[[#This Row],[CategoryID]],categories[CategoryID],categories[CategoryName])</f>
        <v>Dairy Products</v>
      </c>
      <c r="L1105" t="str">
        <f>_xlfn.XLOOKUP(order_details[[#This Row],[OrderID]],orders[OrderID],orders[month])</f>
        <v>Oct</v>
      </c>
      <c r="M1105">
        <f>_xlfn.XLOOKUP(order_details[[#This Row],[OrderID]],orders[OrderID],orders[month number])</f>
        <v>10</v>
      </c>
      <c r="N1105">
        <f>_xlfn.XLOOKUP(order_details[[#This Row],[OrderID]],orders[OrderID],orders[year])</f>
        <v>1995</v>
      </c>
      <c r="P1105" s="14" t="str">
        <f>_xlfn.XLOOKUP(order_details[[#This Row],[CustomerID]],orders[CustomerID],orders[ShipCity])</f>
        <v>Stuttgart</v>
      </c>
      <c r="Q1105" s="14" t="str">
        <f>_xlfn.XLOOKUP(order_details[[#This Row],[CustomerID]],orders[CustomerID],orders[ShipCountry])</f>
        <v>Germany</v>
      </c>
      <c r="R1105" s="14">
        <f>order_details[[#This Row],[UnitPrice]]*order_details[[#This Row],[Quantity]]*(1-order_details[[#This Row],[Discount]])</f>
        <v>90</v>
      </c>
    </row>
    <row r="1106" spans="1:18" x14ac:dyDescent="0.3">
      <c r="A1106">
        <v>10668</v>
      </c>
      <c r="B1106">
        <v>55</v>
      </c>
      <c r="C1106">
        <v>24</v>
      </c>
      <c r="D1106">
        <v>4</v>
      </c>
      <c r="E1106">
        <v>0.1</v>
      </c>
      <c r="F1106">
        <f>order_details[[#This Row],[UnitPrice]]*order_details[[#This Row],[Quantity]]*(1-order_details[[#This Row],[Discount]])</f>
        <v>86.4</v>
      </c>
      <c r="G1106" t="str">
        <f>_xlfn.XLOOKUP(order_details[[#This Row],[OrderID]],orders[OrderID],orders[CustomerID])</f>
        <v>WANDK</v>
      </c>
      <c r="H1106" t="str">
        <f>_xlfn.XLOOKUP(order_details[[#This Row],[CustomerID]],orders[CustomerID],orders[ShipCountry])</f>
        <v>Germany</v>
      </c>
      <c r="I1106" t="str">
        <f>_xlfn.XLOOKUP(order_details[[#This Row],[CustomerID]],orders[CustomerID],orders[ShipCity])</f>
        <v>Stuttgart</v>
      </c>
      <c r="J1106">
        <f>_xlfn.XLOOKUP(order_details[[#This Row],[ProductID]],products[ProductID],products[CategoryID])</f>
        <v>6</v>
      </c>
      <c r="K1106" t="str">
        <f>_xlfn.XLOOKUP(order_details[[#This Row],[CategoryID]],categories[CategoryID],categories[CategoryName])</f>
        <v>Meat/Poultry</v>
      </c>
      <c r="L1106" t="str">
        <f>_xlfn.XLOOKUP(order_details[[#This Row],[OrderID]],orders[OrderID],orders[month])</f>
        <v>Oct</v>
      </c>
      <c r="M1106">
        <f>_xlfn.XLOOKUP(order_details[[#This Row],[OrderID]],orders[OrderID],orders[month number])</f>
        <v>10</v>
      </c>
      <c r="N1106">
        <f>_xlfn.XLOOKUP(order_details[[#This Row],[OrderID]],orders[OrderID],orders[year])</f>
        <v>1995</v>
      </c>
      <c r="P1106" s="13" t="str">
        <f>_xlfn.XLOOKUP(order_details[[#This Row],[CustomerID]],orders[CustomerID],orders[ShipCity])</f>
        <v>Stuttgart</v>
      </c>
      <c r="Q1106" s="13" t="str">
        <f>_xlfn.XLOOKUP(order_details[[#This Row],[CustomerID]],orders[CustomerID],orders[ShipCountry])</f>
        <v>Germany</v>
      </c>
      <c r="R1106" s="13">
        <f>order_details[[#This Row],[UnitPrice]]*order_details[[#This Row],[Quantity]]*(1-order_details[[#This Row],[Discount]])</f>
        <v>86.4</v>
      </c>
    </row>
    <row r="1107" spans="1:18" x14ac:dyDescent="0.3">
      <c r="A1107">
        <v>10668</v>
      </c>
      <c r="B1107">
        <v>64</v>
      </c>
      <c r="C1107">
        <v>33.25</v>
      </c>
      <c r="D1107">
        <v>15</v>
      </c>
      <c r="E1107">
        <v>0.1</v>
      </c>
      <c r="F1107">
        <f>order_details[[#This Row],[UnitPrice]]*order_details[[#This Row],[Quantity]]*(1-order_details[[#This Row],[Discount]])</f>
        <v>448.875</v>
      </c>
      <c r="G1107" t="str">
        <f>_xlfn.XLOOKUP(order_details[[#This Row],[OrderID]],orders[OrderID],orders[CustomerID])</f>
        <v>WANDK</v>
      </c>
      <c r="H1107" t="str">
        <f>_xlfn.XLOOKUP(order_details[[#This Row],[CustomerID]],orders[CustomerID],orders[ShipCountry])</f>
        <v>Germany</v>
      </c>
      <c r="I1107" t="str">
        <f>_xlfn.XLOOKUP(order_details[[#This Row],[CustomerID]],orders[CustomerID],orders[ShipCity])</f>
        <v>Stuttgart</v>
      </c>
      <c r="J1107">
        <f>_xlfn.XLOOKUP(order_details[[#This Row],[ProductID]],products[ProductID],products[CategoryID])</f>
        <v>5</v>
      </c>
      <c r="K1107" t="str">
        <f>_xlfn.XLOOKUP(order_details[[#This Row],[CategoryID]],categories[CategoryID],categories[CategoryName])</f>
        <v>Grains/Cereals</v>
      </c>
      <c r="L1107" t="str">
        <f>_xlfn.XLOOKUP(order_details[[#This Row],[OrderID]],orders[OrderID],orders[month])</f>
        <v>Oct</v>
      </c>
      <c r="M1107">
        <f>_xlfn.XLOOKUP(order_details[[#This Row],[OrderID]],orders[OrderID],orders[month number])</f>
        <v>10</v>
      </c>
      <c r="N1107">
        <f>_xlfn.XLOOKUP(order_details[[#This Row],[OrderID]],orders[OrderID],orders[year])</f>
        <v>1995</v>
      </c>
      <c r="P1107" s="14" t="str">
        <f>_xlfn.XLOOKUP(order_details[[#This Row],[CustomerID]],orders[CustomerID],orders[ShipCity])</f>
        <v>Stuttgart</v>
      </c>
      <c r="Q1107" s="14" t="str">
        <f>_xlfn.XLOOKUP(order_details[[#This Row],[CustomerID]],orders[CustomerID],orders[ShipCountry])</f>
        <v>Germany</v>
      </c>
      <c r="R1107" s="14">
        <f>order_details[[#This Row],[UnitPrice]]*order_details[[#This Row],[Quantity]]*(1-order_details[[#This Row],[Discount]])</f>
        <v>448.875</v>
      </c>
    </row>
    <row r="1108" spans="1:18" x14ac:dyDescent="0.3">
      <c r="A1108">
        <v>10669</v>
      </c>
      <c r="B1108">
        <v>36</v>
      </c>
      <c r="C1108">
        <v>19</v>
      </c>
      <c r="D1108">
        <v>30</v>
      </c>
      <c r="E1108">
        <v>0</v>
      </c>
      <c r="F1108">
        <f>order_details[[#This Row],[UnitPrice]]*order_details[[#This Row],[Quantity]]*(1-order_details[[#This Row],[Discount]])</f>
        <v>570</v>
      </c>
      <c r="G1108" t="str">
        <f>_xlfn.XLOOKUP(order_details[[#This Row],[OrderID]],orders[OrderID],orders[CustomerID])</f>
        <v>SIMOB</v>
      </c>
      <c r="H1108" t="str">
        <f>_xlfn.XLOOKUP(order_details[[#This Row],[CustomerID]],orders[CustomerID],orders[ShipCountry])</f>
        <v>Denmark</v>
      </c>
      <c r="I1108" t="str">
        <f>_xlfn.XLOOKUP(order_details[[#This Row],[CustomerID]],orders[CustomerID],orders[ShipCity])</f>
        <v>København</v>
      </c>
      <c r="J1108">
        <f>_xlfn.XLOOKUP(order_details[[#This Row],[ProductID]],products[ProductID],products[CategoryID])</f>
        <v>8</v>
      </c>
      <c r="K1108" t="str">
        <f>_xlfn.XLOOKUP(order_details[[#This Row],[CategoryID]],categories[CategoryID],categories[CategoryName])</f>
        <v>Seafood</v>
      </c>
      <c r="L1108" t="str">
        <f>_xlfn.XLOOKUP(order_details[[#This Row],[OrderID]],orders[OrderID],orders[month])</f>
        <v>Oct</v>
      </c>
      <c r="M1108">
        <f>_xlfn.XLOOKUP(order_details[[#This Row],[OrderID]],orders[OrderID],orders[month number])</f>
        <v>10</v>
      </c>
      <c r="N1108">
        <f>_xlfn.XLOOKUP(order_details[[#This Row],[OrderID]],orders[OrderID],orders[year])</f>
        <v>1995</v>
      </c>
      <c r="P1108" s="13" t="str">
        <f>_xlfn.XLOOKUP(order_details[[#This Row],[CustomerID]],orders[CustomerID],orders[ShipCity])</f>
        <v>København</v>
      </c>
      <c r="Q1108" s="13" t="str">
        <f>_xlfn.XLOOKUP(order_details[[#This Row],[CustomerID]],orders[CustomerID],orders[ShipCountry])</f>
        <v>Denmark</v>
      </c>
      <c r="R1108" s="13">
        <f>order_details[[#This Row],[UnitPrice]]*order_details[[#This Row],[Quantity]]*(1-order_details[[#This Row],[Discount]])</f>
        <v>570</v>
      </c>
    </row>
    <row r="1109" spans="1:18" x14ac:dyDescent="0.3">
      <c r="A1109">
        <v>10670</v>
      </c>
      <c r="B1109">
        <v>23</v>
      </c>
      <c r="C1109">
        <v>9</v>
      </c>
      <c r="D1109">
        <v>32</v>
      </c>
      <c r="E1109">
        <v>0</v>
      </c>
      <c r="F1109">
        <f>order_details[[#This Row],[UnitPrice]]*order_details[[#This Row],[Quantity]]*(1-order_details[[#This Row],[Discount]])</f>
        <v>288</v>
      </c>
      <c r="G1109" t="str">
        <f>_xlfn.XLOOKUP(order_details[[#This Row],[OrderID]],orders[OrderID],orders[CustomerID])</f>
        <v>FRANK</v>
      </c>
      <c r="H1109" t="str">
        <f>_xlfn.XLOOKUP(order_details[[#This Row],[CustomerID]],orders[CustomerID],orders[ShipCountry])</f>
        <v>Germany</v>
      </c>
      <c r="I1109" t="str">
        <f>_xlfn.XLOOKUP(order_details[[#This Row],[CustomerID]],orders[CustomerID],orders[ShipCity])</f>
        <v>München</v>
      </c>
      <c r="J1109">
        <f>_xlfn.XLOOKUP(order_details[[#This Row],[ProductID]],products[ProductID],products[CategoryID])</f>
        <v>5</v>
      </c>
      <c r="K1109" t="str">
        <f>_xlfn.XLOOKUP(order_details[[#This Row],[CategoryID]],categories[CategoryID],categories[CategoryName])</f>
        <v>Grains/Cereals</v>
      </c>
      <c r="L1109" t="str">
        <f>_xlfn.XLOOKUP(order_details[[#This Row],[OrderID]],orders[OrderID],orders[month])</f>
        <v>Oct</v>
      </c>
      <c r="M1109">
        <f>_xlfn.XLOOKUP(order_details[[#This Row],[OrderID]],orders[OrderID],orders[month number])</f>
        <v>10</v>
      </c>
      <c r="N1109">
        <f>_xlfn.XLOOKUP(order_details[[#This Row],[OrderID]],orders[OrderID],orders[year])</f>
        <v>1995</v>
      </c>
      <c r="P1109" s="14" t="str">
        <f>_xlfn.XLOOKUP(order_details[[#This Row],[CustomerID]],orders[CustomerID],orders[ShipCity])</f>
        <v>München</v>
      </c>
      <c r="Q1109" s="14" t="str">
        <f>_xlfn.XLOOKUP(order_details[[#This Row],[CustomerID]],orders[CustomerID],orders[ShipCountry])</f>
        <v>Germany</v>
      </c>
      <c r="R1109" s="14">
        <f>order_details[[#This Row],[UnitPrice]]*order_details[[#This Row],[Quantity]]*(1-order_details[[#This Row],[Discount]])</f>
        <v>288</v>
      </c>
    </row>
    <row r="1110" spans="1:18" x14ac:dyDescent="0.3">
      <c r="A1110">
        <v>10670</v>
      </c>
      <c r="B1110">
        <v>46</v>
      </c>
      <c r="C1110">
        <v>12</v>
      </c>
      <c r="D1110">
        <v>60</v>
      </c>
      <c r="E1110">
        <v>0</v>
      </c>
      <c r="F1110">
        <f>order_details[[#This Row],[UnitPrice]]*order_details[[#This Row],[Quantity]]*(1-order_details[[#This Row],[Discount]])</f>
        <v>720</v>
      </c>
      <c r="G1110" t="str">
        <f>_xlfn.XLOOKUP(order_details[[#This Row],[OrderID]],orders[OrderID],orders[CustomerID])</f>
        <v>FRANK</v>
      </c>
      <c r="H1110" t="str">
        <f>_xlfn.XLOOKUP(order_details[[#This Row],[CustomerID]],orders[CustomerID],orders[ShipCountry])</f>
        <v>Germany</v>
      </c>
      <c r="I1110" t="str">
        <f>_xlfn.XLOOKUP(order_details[[#This Row],[CustomerID]],orders[CustomerID],orders[ShipCity])</f>
        <v>München</v>
      </c>
      <c r="J1110">
        <f>_xlfn.XLOOKUP(order_details[[#This Row],[ProductID]],products[ProductID],products[CategoryID])</f>
        <v>8</v>
      </c>
      <c r="K1110" t="str">
        <f>_xlfn.XLOOKUP(order_details[[#This Row],[CategoryID]],categories[CategoryID],categories[CategoryName])</f>
        <v>Seafood</v>
      </c>
      <c r="L1110" t="str">
        <f>_xlfn.XLOOKUP(order_details[[#This Row],[OrderID]],orders[OrderID],orders[month])</f>
        <v>Oct</v>
      </c>
      <c r="M1110">
        <f>_xlfn.XLOOKUP(order_details[[#This Row],[OrderID]],orders[OrderID],orders[month number])</f>
        <v>10</v>
      </c>
      <c r="N1110">
        <f>_xlfn.XLOOKUP(order_details[[#This Row],[OrderID]],orders[OrderID],orders[year])</f>
        <v>1995</v>
      </c>
      <c r="P1110" s="13" t="str">
        <f>_xlfn.XLOOKUP(order_details[[#This Row],[CustomerID]],orders[CustomerID],orders[ShipCity])</f>
        <v>München</v>
      </c>
      <c r="Q1110" s="13" t="str">
        <f>_xlfn.XLOOKUP(order_details[[#This Row],[CustomerID]],orders[CustomerID],orders[ShipCountry])</f>
        <v>Germany</v>
      </c>
      <c r="R1110" s="13">
        <f>order_details[[#This Row],[UnitPrice]]*order_details[[#This Row],[Quantity]]*(1-order_details[[#This Row],[Discount]])</f>
        <v>720</v>
      </c>
    </row>
    <row r="1111" spans="1:18" x14ac:dyDescent="0.3">
      <c r="A1111">
        <v>10670</v>
      </c>
      <c r="B1111">
        <v>67</v>
      </c>
      <c r="C1111">
        <v>14</v>
      </c>
      <c r="D1111">
        <v>25</v>
      </c>
      <c r="E1111">
        <v>0</v>
      </c>
      <c r="F1111">
        <f>order_details[[#This Row],[UnitPrice]]*order_details[[#This Row],[Quantity]]*(1-order_details[[#This Row],[Discount]])</f>
        <v>350</v>
      </c>
      <c r="G1111" t="str">
        <f>_xlfn.XLOOKUP(order_details[[#This Row],[OrderID]],orders[OrderID],orders[CustomerID])</f>
        <v>FRANK</v>
      </c>
      <c r="H1111" t="str">
        <f>_xlfn.XLOOKUP(order_details[[#This Row],[CustomerID]],orders[CustomerID],orders[ShipCountry])</f>
        <v>Germany</v>
      </c>
      <c r="I1111" t="str">
        <f>_xlfn.XLOOKUP(order_details[[#This Row],[CustomerID]],orders[CustomerID],orders[ShipCity])</f>
        <v>München</v>
      </c>
      <c r="J1111">
        <f>_xlfn.XLOOKUP(order_details[[#This Row],[ProductID]],products[ProductID],products[CategoryID])</f>
        <v>1</v>
      </c>
      <c r="K1111" t="str">
        <f>_xlfn.XLOOKUP(order_details[[#This Row],[CategoryID]],categories[CategoryID],categories[CategoryName])</f>
        <v>Beverages</v>
      </c>
      <c r="L1111" t="str">
        <f>_xlfn.XLOOKUP(order_details[[#This Row],[OrderID]],orders[OrderID],orders[month])</f>
        <v>Oct</v>
      </c>
      <c r="M1111">
        <f>_xlfn.XLOOKUP(order_details[[#This Row],[OrderID]],orders[OrderID],orders[month number])</f>
        <v>10</v>
      </c>
      <c r="N1111">
        <f>_xlfn.XLOOKUP(order_details[[#This Row],[OrderID]],orders[OrderID],orders[year])</f>
        <v>1995</v>
      </c>
      <c r="P1111" s="14" t="str">
        <f>_xlfn.XLOOKUP(order_details[[#This Row],[CustomerID]],orders[CustomerID],orders[ShipCity])</f>
        <v>München</v>
      </c>
      <c r="Q1111" s="14" t="str">
        <f>_xlfn.XLOOKUP(order_details[[#This Row],[CustomerID]],orders[CustomerID],orders[ShipCountry])</f>
        <v>Germany</v>
      </c>
      <c r="R1111" s="14">
        <f>order_details[[#This Row],[UnitPrice]]*order_details[[#This Row],[Quantity]]*(1-order_details[[#This Row],[Discount]])</f>
        <v>350</v>
      </c>
    </row>
    <row r="1112" spans="1:18" x14ac:dyDescent="0.3">
      <c r="A1112">
        <v>10670</v>
      </c>
      <c r="B1112">
        <v>73</v>
      </c>
      <c r="C1112">
        <v>15</v>
      </c>
      <c r="D1112">
        <v>50</v>
      </c>
      <c r="E1112">
        <v>0</v>
      </c>
      <c r="F1112">
        <f>order_details[[#This Row],[UnitPrice]]*order_details[[#This Row],[Quantity]]*(1-order_details[[#This Row],[Discount]])</f>
        <v>750</v>
      </c>
      <c r="G1112" t="str">
        <f>_xlfn.XLOOKUP(order_details[[#This Row],[OrderID]],orders[OrderID],orders[CustomerID])</f>
        <v>FRANK</v>
      </c>
      <c r="H1112" t="str">
        <f>_xlfn.XLOOKUP(order_details[[#This Row],[CustomerID]],orders[CustomerID],orders[ShipCountry])</f>
        <v>Germany</v>
      </c>
      <c r="I1112" t="str">
        <f>_xlfn.XLOOKUP(order_details[[#This Row],[CustomerID]],orders[CustomerID],orders[ShipCity])</f>
        <v>München</v>
      </c>
      <c r="J1112">
        <f>_xlfn.XLOOKUP(order_details[[#This Row],[ProductID]],products[ProductID],products[CategoryID])</f>
        <v>8</v>
      </c>
      <c r="K1112" t="str">
        <f>_xlfn.XLOOKUP(order_details[[#This Row],[CategoryID]],categories[CategoryID],categories[CategoryName])</f>
        <v>Seafood</v>
      </c>
      <c r="L1112" t="str">
        <f>_xlfn.XLOOKUP(order_details[[#This Row],[OrderID]],orders[OrderID],orders[month])</f>
        <v>Oct</v>
      </c>
      <c r="M1112">
        <f>_xlfn.XLOOKUP(order_details[[#This Row],[OrderID]],orders[OrderID],orders[month number])</f>
        <v>10</v>
      </c>
      <c r="N1112">
        <f>_xlfn.XLOOKUP(order_details[[#This Row],[OrderID]],orders[OrderID],orders[year])</f>
        <v>1995</v>
      </c>
      <c r="P1112" s="13" t="str">
        <f>_xlfn.XLOOKUP(order_details[[#This Row],[CustomerID]],orders[CustomerID],orders[ShipCity])</f>
        <v>München</v>
      </c>
      <c r="Q1112" s="13" t="str">
        <f>_xlfn.XLOOKUP(order_details[[#This Row],[CustomerID]],orders[CustomerID],orders[ShipCountry])</f>
        <v>Germany</v>
      </c>
      <c r="R1112" s="13">
        <f>order_details[[#This Row],[UnitPrice]]*order_details[[#This Row],[Quantity]]*(1-order_details[[#This Row],[Discount]])</f>
        <v>750</v>
      </c>
    </row>
    <row r="1113" spans="1:18" x14ac:dyDescent="0.3">
      <c r="A1113">
        <v>10670</v>
      </c>
      <c r="B1113">
        <v>75</v>
      </c>
      <c r="C1113">
        <v>7.75</v>
      </c>
      <c r="D1113">
        <v>25</v>
      </c>
      <c r="E1113">
        <v>0</v>
      </c>
      <c r="F1113">
        <f>order_details[[#This Row],[UnitPrice]]*order_details[[#This Row],[Quantity]]*(1-order_details[[#This Row],[Discount]])</f>
        <v>193.75</v>
      </c>
      <c r="G1113" t="str">
        <f>_xlfn.XLOOKUP(order_details[[#This Row],[OrderID]],orders[OrderID],orders[CustomerID])</f>
        <v>FRANK</v>
      </c>
      <c r="H1113" t="str">
        <f>_xlfn.XLOOKUP(order_details[[#This Row],[CustomerID]],orders[CustomerID],orders[ShipCountry])</f>
        <v>Germany</v>
      </c>
      <c r="I1113" t="str">
        <f>_xlfn.XLOOKUP(order_details[[#This Row],[CustomerID]],orders[CustomerID],orders[ShipCity])</f>
        <v>München</v>
      </c>
      <c r="J1113">
        <f>_xlfn.XLOOKUP(order_details[[#This Row],[ProductID]],products[ProductID],products[CategoryID])</f>
        <v>1</v>
      </c>
      <c r="K1113" t="str">
        <f>_xlfn.XLOOKUP(order_details[[#This Row],[CategoryID]],categories[CategoryID],categories[CategoryName])</f>
        <v>Beverages</v>
      </c>
      <c r="L1113" t="str">
        <f>_xlfn.XLOOKUP(order_details[[#This Row],[OrderID]],orders[OrderID],orders[month])</f>
        <v>Oct</v>
      </c>
      <c r="M1113">
        <f>_xlfn.XLOOKUP(order_details[[#This Row],[OrderID]],orders[OrderID],orders[month number])</f>
        <v>10</v>
      </c>
      <c r="N1113">
        <f>_xlfn.XLOOKUP(order_details[[#This Row],[OrderID]],orders[OrderID],orders[year])</f>
        <v>1995</v>
      </c>
      <c r="P1113" s="14" t="str">
        <f>_xlfn.XLOOKUP(order_details[[#This Row],[CustomerID]],orders[CustomerID],orders[ShipCity])</f>
        <v>München</v>
      </c>
      <c r="Q1113" s="14" t="str">
        <f>_xlfn.XLOOKUP(order_details[[#This Row],[CustomerID]],orders[CustomerID],orders[ShipCountry])</f>
        <v>Germany</v>
      </c>
      <c r="R1113" s="14">
        <f>order_details[[#This Row],[UnitPrice]]*order_details[[#This Row],[Quantity]]*(1-order_details[[#This Row],[Discount]])</f>
        <v>193.75</v>
      </c>
    </row>
    <row r="1114" spans="1:18" x14ac:dyDescent="0.3">
      <c r="A1114">
        <v>10671</v>
      </c>
      <c r="B1114">
        <v>16</v>
      </c>
      <c r="C1114">
        <v>17.45</v>
      </c>
      <c r="D1114">
        <v>10</v>
      </c>
      <c r="E1114">
        <v>0</v>
      </c>
      <c r="F1114">
        <f>order_details[[#This Row],[UnitPrice]]*order_details[[#This Row],[Quantity]]*(1-order_details[[#This Row],[Discount]])</f>
        <v>174.5</v>
      </c>
      <c r="G1114" t="str">
        <f>_xlfn.XLOOKUP(order_details[[#This Row],[OrderID]],orders[OrderID],orders[CustomerID])</f>
        <v>FRANR</v>
      </c>
      <c r="H1114" t="str">
        <f>_xlfn.XLOOKUP(order_details[[#This Row],[CustomerID]],orders[CustomerID],orders[ShipCountry])</f>
        <v>France</v>
      </c>
      <c r="I1114" t="str">
        <f>_xlfn.XLOOKUP(order_details[[#This Row],[CustomerID]],orders[CustomerID],orders[ShipCity])</f>
        <v>Nantes</v>
      </c>
      <c r="J1114">
        <f>_xlfn.XLOOKUP(order_details[[#This Row],[ProductID]],products[ProductID],products[CategoryID])</f>
        <v>3</v>
      </c>
      <c r="K1114" t="str">
        <f>_xlfn.XLOOKUP(order_details[[#This Row],[CategoryID]],categories[CategoryID],categories[CategoryName])</f>
        <v>Confections</v>
      </c>
      <c r="L1114" t="str">
        <f>_xlfn.XLOOKUP(order_details[[#This Row],[OrderID]],orders[OrderID],orders[month])</f>
        <v>Oct</v>
      </c>
      <c r="M1114">
        <f>_xlfn.XLOOKUP(order_details[[#This Row],[OrderID]],orders[OrderID],orders[month number])</f>
        <v>10</v>
      </c>
      <c r="N1114">
        <f>_xlfn.XLOOKUP(order_details[[#This Row],[OrderID]],orders[OrderID],orders[year])</f>
        <v>1995</v>
      </c>
      <c r="P1114" s="13" t="str">
        <f>_xlfn.XLOOKUP(order_details[[#This Row],[CustomerID]],orders[CustomerID],orders[ShipCity])</f>
        <v>Nantes</v>
      </c>
      <c r="Q1114" s="13" t="str">
        <f>_xlfn.XLOOKUP(order_details[[#This Row],[CustomerID]],orders[CustomerID],orders[ShipCountry])</f>
        <v>France</v>
      </c>
      <c r="R1114" s="13">
        <f>order_details[[#This Row],[UnitPrice]]*order_details[[#This Row],[Quantity]]*(1-order_details[[#This Row],[Discount]])</f>
        <v>174.5</v>
      </c>
    </row>
    <row r="1115" spans="1:18" x14ac:dyDescent="0.3">
      <c r="A1115">
        <v>10671</v>
      </c>
      <c r="B1115">
        <v>62</v>
      </c>
      <c r="C1115">
        <v>49.3</v>
      </c>
      <c r="D1115">
        <v>10</v>
      </c>
      <c r="E1115">
        <v>0</v>
      </c>
      <c r="F1115">
        <f>order_details[[#This Row],[UnitPrice]]*order_details[[#This Row],[Quantity]]*(1-order_details[[#This Row],[Discount]])</f>
        <v>493</v>
      </c>
      <c r="G1115" t="str">
        <f>_xlfn.XLOOKUP(order_details[[#This Row],[OrderID]],orders[OrderID],orders[CustomerID])</f>
        <v>FRANR</v>
      </c>
      <c r="H1115" t="str">
        <f>_xlfn.XLOOKUP(order_details[[#This Row],[CustomerID]],orders[CustomerID],orders[ShipCountry])</f>
        <v>France</v>
      </c>
      <c r="I1115" t="str">
        <f>_xlfn.XLOOKUP(order_details[[#This Row],[CustomerID]],orders[CustomerID],orders[ShipCity])</f>
        <v>Nantes</v>
      </c>
      <c r="J1115">
        <f>_xlfn.XLOOKUP(order_details[[#This Row],[ProductID]],products[ProductID],products[CategoryID])</f>
        <v>3</v>
      </c>
      <c r="K1115" t="str">
        <f>_xlfn.XLOOKUP(order_details[[#This Row],[CategoryID]],categories[CategoryID],categories[CategoryName])</f>
        <v>Confections</v>
      </c>
      <c r="L1115" t="str">
        <f>_xlfn.XLOOKUP(order_details[[#This Row],[OrderID]],orders[OrderID],orders[month])</f>
        <v>Oct</v>
      </c>
      <c r="M1115">
        <f>_xlfn.XLOOKUP(order_details[[#This Row],[OrderID]],orders[OrderID],orders[month number])</f>
        <v>10</v>
      </c>
      <c r="N1115">
        <f>_xlfn.XLOOKUP(order_details[[#This Row],[OrderID]],orders[OrderID],orders[year])</f>
        <v>1995</v>
      </c>
      <c r="P1115" s="14" t="str">
        <f>_xlfn.XLOOKUP(order_details[[#This Row],[CustomerID]],orders[CustomerID],orders[ShipCity])</f>
        <v>Nantes</v>
      </c>
      <c r="Q1115" s="14" t="str">
        <f>_xlfn.XLOOKUP(order_details[[#This Row],[CustomerID]],orders[CustomerID],orders[ShipCountry])</f>
        <v>France</v>
      </c>
      <c r="R1115" s="14">
        <f>order_details[[#This Row],[UnitPrice]]*order_details[[#This Row],[Quantity]]*(1-order_details[[#This Row],[Discount]])</f>
        <v>493</v>
      </c>
    </row>
    <row r="1116" spans="1:18" x14ac:dyDescent="0.3">
      <c r="A1116">
        <v>10671</v>
      </c>
      <c r="B1116">
        <v>65</v>
      </c>
      <c r="C1116">
        <v>21.05</v>
      </c>
      <c r="D1116">
        <v>12</v>
      </c>
      <c r="E1116">
        <v>0</v>
      </c>
      <c r="F1116">
        <f>order_details[[#This Row],[UnitPrice]]*order_details[[#This Row],[Quantity]]*(1-order_details[[#This Row],[Discount]])</f>
        <v>252.60000000000002</v>
      </c>
      <c r="G1116" t="str">
        <f>_xlfn.XLOOKUP(order_details[[#This Row],[OrderID]],orders[OrderID],orders[CustomerID])</f>
        <v>FRANR</v>
      </c>
      <c r="H1116" t="str">
        <f>_xlfn.XLOOKUP(order_details[[#This Row],[CustomerID]],orders[CustomerID],orders[ShipCountry])</f>
        <v>France</v>
      </c>
      <c r="I1116" t="str">
        <f>_xlfn.XLOOKUP(order_details[[#This Row],[CustomerID]],orders[CustomerID],orders[ShipCity])</f>
        <v>Nantes</v>
      </c>
      <c r="J1116">
        <f>_xlfn.XLOOKUP(order_details[[#This Row],[ProductID]],products[ProductID],products[CategoryID])</f>
        <v>2</v>
      </c>
      <c r="K1116" t="str">
        <f>_xlfn.XLOOKUP(order_details[[#This Row],[CategoryID]],categories[CategoryID],categories[CategoryName])</f>
        <v>Condiments</v>
      </c>
      <c r="L1116" t="str">
        <f>_xlfn.XLOOKUP(order_details[[#This Row],[OrderID]],orders[OrderID],orders[month])</f>
        <v>Oct</v>
      </c>
      <c r="M1116">
        <f>_xlfn.XLOOKUP(order_details[[#This Row],[OrderID]],orders[OrderID],orders[month number])</f>
        <v>10</v>
      </c>
      <c r="N1116">
        <f>_xlfn.XLOOKUP(order_details[[#This Row],[OrderID]],orders[OrderID],orders[year])</f>
        <v>1995</v>
      </c>
      <c r="P1116" s="13" t="str">
        <f>_xlfn.XLOOKUP(order_details[[#This Row],[CustomerID]],orders[CustomerID],orders[ShipCity])</f>
        <v>Nantes</v>
      </c>
      <c r="Q1116" s="13" t="str">
        <f>_xlfn.XLOOKUP(order_details[[#This Row],[CustomerID]],orders[CustomerID],orders[ShipCountry])</f>
        <v>France</v>
      </c>
      <c r="R1116" s="13">
        <f>order_details[[#This Row],[UnitPrice]]*order_details[[#This Row],[Quantity]]*(1-order_details[[#This Row],[Discount]])</f>
        <v>252.60000000000002</v>
      </c>
    </row>
    <row r="1117" spans="1:18" x14ac:dyDescent="0.3">
      <c r="A1117">
        <v>10672</v>
      </c>
      <c r="B1117">
        <v>38</v>
      </c>
      <c r="C1117">
        <v>263.5</v>
      </c>
      <c r="D1117">
        <v>15</v>
      </c>
      <c r="E1117">
        <v>0.1</v>
      </c>
      <c r="F1117">
        <f>order_details[[#This Row],[UnitPrice]]*order_details[[#This Row],[Quantity]]*(1-order_details[[#This Row],[Discount]])</f>
        <v>3557.25</v>
      </c>
      <c r="G1117" t="str">
        <f>_xlfn.XLOOKUP(order_details[[#This Row],[OrderID]],orders[OrderID],orders[CustomerID])</f>
        <v>BERGS</v>
      </c>
      <c r="H1117" t="str">
        <f>_xlfn.XLOOKUP(order_details[[#This Row],[CustomerID]],orders[CustomerID],orders[ShipCountry])</f>
        <v>Sweden</v>
      </c>
      <c r="I1117" t="str">
        <f>_xlfn.XLOOKUP(order_details[[#This Row],[CustomerID]],orders[CustomerID],orders[ShipCity])</f>
        <v>Luleå</v>
      </c>
      <c r="J1117">
        <f>_xlfn.XLOOKUP(order_details[[#This Row],[ProductID]],products[ProductID],products[CategoryID])</f>
        <v>1</v>
      </c>
      <c r="K1117" t="str">
        <f>_xlfn.XLOOKUP(order_details[[#This Row],[CategoryID]],categories[CategoryID],categories[CategoryName])</f>
        <v>Beverages</v>
      </c>
      <c r="L1117" t="str">
        <f>_xlfn.XLOOKUP(order_details[[#This Row],[OrderID]],orders[OrderID],orders[month])</f>
        <v>Oct</v>
      </c>
      <c r="M1117">
        <f>_xlfn.XLOOKUP(order_details[[#This Row],[OrderID]],orders[OrderID],orders[month number])</f>
        <v>10</v>
      </c>
      <c r="N1117">
        <f>_xlfn.XLOOKUP(order_details[[#This Row],[OrderID]],orders[OrderID],orders[year])</f>
        <v>1995</v>
      </c>
      <c r="P1117" s="14" t="str">
        <f>_xlfn.XLOOKUP(order_details[[#This Row],[CustomerID]],orders[CustomerID],orders[ShipCity])</f>
        <v>Luleå</v>
      </c>
      <c r="Q1117" s="14" t="str">
        <f>_xlfn.XLOOKUP(order_details[[#This Row],[CustomerID]],orders[CustomerID],orders[ShipCountry])</f>
        <v>Sweden</v>
      </c>
      <c r="R1117" s="14">
        <f>order_details[[#This Row],[UnitPrice]]*order_details[[#This Row],[Quantity]]*(1-order_details[[#This Row],[Discount]])</f>
        <v>3557.25</v>
      </c>
    </row>
    <row r="1118" spans="1:18" x14ac:dyDescent="0.3">
      <c r="A1118">
        <v>10672</v>
      </c>
      <c r="B1118">
        <v>71</v>
      </c>
      <c r="C1118">
        <v>21.5</v>
      </c>
      <c r="D1118">
        <v>12</v>
      </c>
      <c r="E1118">
        <v>0</v>
      </c>
      <c r="F1118">
        <f>order_details[[#This Row],[UnitPrice]]*order_details[[#This Row],[Quantity]]*(1-order_details[[#This Row],[Discount]])</f>
        <v>258</v>
      </c>
      <c r="G1118" t="str">
        <f>_xlfn.XLOOKUP(order_details[[#This Row],[OrderID]],orders[OrderID],orders[CustomerID])</f>
        <v>BERGS</v>
      </c>
      <c r="H1118" t="str">
        <f>_xlfn.XLOOKUP(order_details[[#This Row],[CustomerID]],orders[CustomerID],orders[ShipCountry])</f>
        <v>Sweden</v>
      </c>
      <c r="I1118" t="str">
        <f>_xlfn.XLOOKUP(order_details[[#This Row],[CustomerID]],orders[CustomerID],orders[ShipCity])</f>
        <v>Luleå</v>
      </c>
      <c r="J1118">
        <f>_xlfn.XLOOKUP(order_details[[#This Row],[ProductID]],products[ProductID],products[CategoryID])</f>
        <v>4</v>
      </c>
      <c r="K1118" t="str">
        <f>_xlfn.XLOOKUP(order_details[[#This Row],[CategoryID]],categories[CategoryID],categories[CategoryName])</f>
        <v>Dairy Products</v>
      </c>
      <c r="L1118" t="str">
        <f>_xlfn.XLOOKUP(order_details[[#This Row],[OrderID]],orders[OrderID],orders[month])</f>
        <v>Oct</v>
      </c>
      <c r="M1118">
        <f>_xlfn.XLOOKUP(order_details[[#This Row],[OrderID]],orders[OrderID],orders[month number])</f>
        <v>10</v>
      </c>
      <c r="N1118">
        <f>_xlfn.XLOOKUP(order_details[[#This Row],[OrderID]],orders[OrderID],orders[year])</f>
        <v>1995</v>
      </c>
      <c r="P1118" s="13" t="str">
        <f>_xlfn.XLOOKUP(order_details[[#This Row],[CustomerID]],orders[CustomerID],orders[ShipCity])</f>
        <v>Luleå</v>
      </c>
      <c r="Q1118" s="13" t="str">
        <f>_xlfn.XLOOKUP(order_details[[#This Row],[CustomerID]],orders[CustomerID],orders[ShipCountry])</f>
        <v>Sweden</v>
      </c>
      <c r="R1118" s="13">
        <f>order_details[[#This Row],[UnitPrice]]*order_details[[#This Row],[Quantity]]*(1-order_details[[#This Row],[Discount]])</f>
        <v>258</v>
      </c>
    </row>
    <row r="1119" spans="1:18" x14ac:dyDescent="0.3">
      <c r="A1119">
        <v>10673</v>
      </c>
      <c r="B1119">
        <v>16</v>
      </c>
      <c r="C1119">
        <v>17.45</v>
      </c>
      <c r="D1119">
        <v>3</v>
      </c>
      <c r="E1119">
        <v>0</v>
      </c>
      <c r="F1119">
        <f>order_details[[#This Row],[UnitPrice]]*order_details[[#This Row],[Quantity]]*(1-order_details[[#This Row],[Discount]])</f>
        <v>52.349999999999994</v>
      </c>
      <c r="G1119" t="str">
        <f>_xlfn.XLOOKUP(order_details[[#This Row],[OrderID]],orders[OrderID],orders[CustomerID])</f>
        <v>WILMK</v>
      </c>
      <c r="H1119" t="str">
        <f>_xlfn.XLOOKUP(order_details[[#This Row],[CustomerID]],orders[CustomerID],orders[ShipCountry])</f>
        <v>Finland</v>
      </c>
      <c r="I1119" t="str">
        <f>_xlfn.XLOOKUP(order_details[[#This Row],[CustomerID]],orders[CustomerID],orders[ShipCity])</f>
        <v>Helsinki</v>
      </c>
      <c r="J1119">
        <f>_xlfn.XLOOKUP(order_details[[#This Row],[ProductID]],products[ProductID],products[CategoryID])</f>
        <v>3</v>
      </c>
      <c r="K1119" t="str">
        <f>_xlfn.XLOOKUP(order_details[[#This Row],[CategoryID]],categories[CategoryID],categories[CategoryName])</f>
        <v>Confections</v>
      </c>
      <c r="L1119" t="str">
        <f>_xlfn.XLOOKUP(order_details[[#This Row],[OrderID]],orders[OrderID],orders[month])</f>
        <v>Oct</v>
      </c>
      <c r="M1119">
        <f>_xlfn.XLOOKUP(order_details[[#This Row],[OrderID]],orders[OrderID],orders[month number])</f>
        <v>10</v>
      </c>
      <c r="N1119">
        <f>_xlfn.XLOOKUP(order_details[[#This Row],[OrderID]],orders[OrderID],orders[year])</f>
        <v>1995</v>
      </c>
      <c r="P1119" s="14" t="str">
        <f>_xlfn.XLOOKUP(order_details[[#This Row],[CustomerID]],orders[CustomerID],orders[ShipCity])</f>
        <v>Helsinki</v>
      </c>
      <c r="Q1119" s="14" t="str">
        <f>_xlfn.XLOOKUP(order_details[[#This Row],[CustomerID]],orders[CustomerID],orders[ShipCountry])</f>
        <v>Finland</v>
      </c>
      <c r="R1119" s="14">
        <f>order_details[[#This Row],[UnitPrice]]*order_details[[#This Row],[Quantity]]*(1-order_details[[#This Row],[Discount]])</f>
        <v>52.349999999999994</v>
      </c>
    </row>
    <row r="1120" spans="1:18" x14ac:dyDescent="0.3">
      <c r="A1120">
        <v>10673</v>
      </c>
      <c r="B1120">
        <v>42</v>
      </c>
      <c r="C1120">
        <v>14</v>
      </c>
      <c r="D1120">
        <v>6</v>
      </c>
      <c r="E1120">
        <v>0</v>
      </c>
      <c r="F1120">
        <f>order_details[[#This Row],[UnitPrice]]*order_details[[#This Row],[Quantity]]*(1-order_details[[#This Row],[Discount]])</f>
        <v>84</v>
      </c>
      <c r="G1120" t="str">
        <f>_xlfn.XLOOKUP(order_details[[#This Row],[OrderID]],orders[OrderID],orders[CustomerID])</f>
        <v>WILMK</v>
      </c>
      <c r="H1120" t="str">
        <f>_xlfn.XLOOKUP(order_details[[#This Row],[CustomerID]],orders[CustomerID],orders[ShipCountry])</f>
        <v>Finland</v>
      </c>
      <c r="I1120" t="str">
        <f>_xlfn.XLOOKUP(order_details[[#This Row],[CustomerID]],orders[CustomerID],orders[ShipCity])</f>
        <v>Helsinki</v>
      </c>
      <c r="J1120">
        <f>_xlfn.XLOOKUP(order_details[[#This Row],[ProductID]],products[ProductID],products[CategoryID])</f>
        <v>5</v>
      </c>
      <c r="K1120" t="str">
        <f>_xlfn.XLOOKUP(order_details[[#This Row],[CategoryID]],categories[CategoryID],categories[CategoryName])</f>
        <v>Grains/Cereals</v>
      </c>
      <c r="L1120" t="str">
        <f>_xlfn.XLOOKUP(order_details[[#This Row],[OrderID]],orders[OrderID],orders[month])</f>
        <v>Oct</v>
      </c>
      <c r="M1120">
        <f>_xlfn.XLOOKUP(order_details[[#This Row],[OrderID]],orders[OrderID],orders[month number])</f>
        <v>10</v>
      </c>
      <c r="N1120">
        <f>_xlfn.XLOOKUP(order_details[[#This Row],[OrderID]],orders[OrderID],orders[year])</f>
        <v>1995</v>
      </c>
      <c r="P1120" s="13" t="str">
        <f>_xlfn.XLOOKUP(order_details[[#This Row],[CustomerID]],orders[CustomerID],orders[ShipCity])</f>
        <v>Helsinki</v>
      </c>
      <c r="Q1120" s="13" t="str">
        <f>_xlfn.XLOOKUP(order_details[[#This Row],[CustomerID]],orders[CustomerID],orders[ShipCountry])</f>
        <v>Finland</v>
      </c>
      <c r="R1120" s="13">
        <f>order_details[[#This Row],[UnitPrice]]*order_details[[#This Row],[Quantity]]*(1-order_details[[#This Row],[Discount]])</f>
        <v>84</v>
      </c>
    </row>
    <row r="1121" spans="1:18" x14ac:dyDescent="0.3">
      <c r="A1121">
        <v>10673</v>
      </c>
      <c r="B1121">
        <v>43</v>
      </c>
      <c r="C1121">
        <v>46</v>
      </c>
      <c r="D1121">
        <v>6</v>
      </c>
      <c r="E1121">
        <v>0</v>
      </c>
      <c r="F1121">
        <f>order_details[[#This Row],[UnitPrice]]*order_details[[#This Row],[Quantity]]*(1-order_details[[#This Row],[Discount]])</f>
        <v>276</v>
      </c>
      <c r="G1121" t="str">
        <f>_xlfn.XLOOKUP(order_details[[#This Row],[OrderID]],orders[OrderID],orders[CustomerID])</f>
        <v>WILMK</v>
      </c>
      <c r="H1121" t="str">
        <f>_xlfn.XLOOKUP(order_details[[#This Row],[CustomerID]],orders[CustomerID],orders[ShipCountry])</f>
        <v>Finland</v>
      </c>
      <c r="I1121" t="str">
        <f>_xlfn.XLOOKUP(order_details[[#This Row],[CustomerID]],orders[CustomerID],orders[ShipCity])</f>
        <v>Helsinki</v>
      </c>
      <c r="J1121">
        <f>_xlfn.XLOOKUP(order_details[[#This Row],[ProductID]],products[ProductID],products[CategoryID])</f>
        <v>1</v>
      </c>
      <c r="K1121" t="str">
        <f>_xlfn.XLOOKUP(order_details[[#This Row],[CategoryID]],categories[CategoryID],categories[CategoryName])</f>
        <v>Beverages</v>
      </c>
      <c r="L1121" t="str">
        <f>_xlfn.XLOOKUP(order_details[[#This Row],[OrderID]],orders[OrderID],orders[month])</f>
        <v>Oct</v>
      </c>
      <c r="M1121">
        <f>_xlfn.XLOOKUP(order_details[[#This Row],[OrderID]],orders[OrderID],orders[month number])</f>
        <v>10</v>
      </c>
      <c r="N1121">
        <f>_xlfn.XLOOKUP(order_details[[#This Row],[OrderID]],orders[OrderID],orders[year])</f>
        <v>1995</v>
      </c>
      <c r="P1121" s="14" t="str">
        <f>_xlfn.XLOOKUP(order_details[[#This Row],[CustomerID]],orders[CustomerID],orders[ShipCity])</f>
        <v>Helsinki</v>
      </c>
      <c r="Q1121" s="14" t="str">
        <f>_xlfn.XLOOKUP(order_details[[#This Row],[CustomerID]],orders[CustomerID],orders[ShipCountry])</f>
        <v>Finland</v>
      </c>
      <c r="R1121" s="14">
        <f>order_details[[#This Row],[UnitPrice]]*order_details[[#This Row],[Quantity]]*(1-order_details[[#This Row],[Discount]])</f>
        <v>276</v>
      </c>
    </row>
    <row r="1122" spans="1:18" x14ac:dyDescent="0.3">
      <c r="A1122">
        <v>10674</v>
      </c>
      <c r="B1122">
        <v>23</v>
      </c>
      <c r="C1122">
        <v>9</v>
      </c>
      <c r="D1122">
        <v>5</v>
      </c>
      <c r="E1122">
        <v>0</v>
      </c>
      <c r="F1122">
        <f>order_details[[#This Row],[UnitPrice]]*order_details[[#This Row],[Quantity]]*(1-order_details[[#This Row],[Discount]])</f>
        <v>45</v>
      </c>
      <c r="G1122" t="str">
        <f>_xlfn.XLOOKUP(order_details[[#This Row],[OrderID]],orders[OrderID],orders[CustomerID])</f>
        <v>ISLAT</v>
      </c>
      <c r="H1122" t="str">
        <f>_xlfn.XLOOKUP(order_details[[#This Row],[CustomerID]],orders[CustomerID],orders[ShipCountry])</f>
        <v>UK</v>
      </c>
      <c r="I1122" t="str">
        <f>_xlfn.XLOOKUP(order_details[[#This Row],[CustomerID]],orders[CustomerID],orders[ShipCity])</f>
        <v>Cowes</v>
      </c>
      <c r="J1122">
        <f>_xlfn.XLOOKUP(order_details[[#This Row],[ProductID]],products[ProductID],products[CategoryID])</f>
        <v>5</v>
      </c>
      <c r="K1122" t="str">
        <f>_xlfn.XLOOKUP(order_details[[#This Row],[CategoryID]],categories[CategoryID],categories[CategoryName])</f>
        <v>Grains/Cereals</v>
      </c>
      <c r="L1122" t="str">
        <f>_xlfn.XLOOKUP(order_details[[#This Row],[OrderID]],orders[OrderID],orders[month])</f>
        <v>Oct</v>
      </c>
      <c r="M1122">
        <f>_xlfn.XLOOKUP(order_details[[#This Row],[OrderID]],orders[OrderID],orders[month number])</f>
        <v>10</v>
      </c>
      <c r="N1122">
        <f>_xlfn.XLOOKUP(order_details[[#This Row],[OrderID]],orders[OrderID],orders[year])</f>
        <v>1995</v>
      </c>
      <c r="P1122" s="13" t="str">
        <f>_xlfn.XLOOKUP(order_details[[#This Row],[CustomerID]],orders[CustomerID],orders[ShipCity])</f>
        <v>Cowes</v>
      </c>
      <c r="Q1122" s="13" t="str">
        <f>_xlfn.XLOOKUP(order_details[[#This Row],[CustomerID]],orders[CustomerID],orders[ShipCountry])</f>
        <v>UK</v>
      </c>
      <c r="R1122" s="13">
        <f>order_details[[#This Row],[UnitPrice]]*order_details[[#This Row],[Quantity]]*(1-order_details[[#This Row],[Discount]])</f>
        <v>45</v>
      </c>
    </row>
    <row r="1123" spans="1:18" x14ac:dyDescent="0.3">
      <c r="A1123">
        <v>10675</v>
      </c>
      <c r="B1123">
        <v>14</v>
      </c>
      <c r="C1123">
        <v>23.25</v>
      </c>
      <c r="D1123">
        <v>30</v>
      </c>
      <c r="E1123">
        <v>0</v>
      </c>
      <c r="F1123">
        <f>order_details[[#This Row],[UnitPrice]]*order_details[[#This Row],[Quantity]]*(1-order_details[[#This Row],[Discount]])</f>
        <v>697.5</v>
      </c>
      <c r="G1123" t="str">
        <f>_xlfn.XLOOKUP(order_details[[#This Row],[OrderID]],orders[OrderID],orders[CustomerID])</f>
        <v>FRANK</v>
      </c>
      <c r="H1123" t="str">
        <f>_xlfn.XLOOKUP(order_details[[#This Row],[CustomerID]],orders[CustomerID],orders[ShipCountry])</f>
        <v>Germany</v>
      </c>
      <c r="I1123" t="str">
        <f>_xlfn.XLOOKUP(order_details[[#This Row],[CustomerID]],orders[CustomerID],orders[ShipCity])</f>
        <v>München</v>
      </c>
      <c r="J1123">
        <f>_xlfn.XLOOKUP(order_details[[#This Row],[ProductID]],products[ProductID],products[CategoryID])</f>
        <v>7</v>
      </c>
      <c r="K1123" t="str">
        <f>_xlfn.XLOOKUP(order_details[[#This Row],[CategoryID]],categories[CategoryID],categories[CategoryName])</f>
        <v>Produce</v>
      </c>
      <c r="L1123" t="str">
        <f>_xlfn.XLOOKUP(order_details[[#This Row],[OrderID]],orders[OrderID],orders[month])</f>
        <v>Oct</v>
      </c>
      <c r="M1123">
        <f>_xlfn.XLOOKUP(order_details[[#This Row],[OrderID]],orders[OrderID],orders[month number])</f>
        <v>10</v>
      </c>
      <c r="N1123">
        <f>_xlfn.XLOOKUP(order_details[[#This Row],[OrderID]],orders[OrderID],orders[year])</f>
        <v>1995</v>
      </c>
      <c r="P1123" s="14" t="str">
        <f>_xlfn.XLOOKUP(order_details[[#This Row],[CustomerID]],orders[CustomerID],orders[ShipCity])</f>
        <v>München</v>
      </c>
      <c r="Q1123" s="14" t="str">
        <f>_xlfn.XLOOKUP(order_details[[#This Row],[CustomerID]],orders[CustomerID],orders[ShipCountry])</f>
        <v>Germany</v>
      </c>
      <c r="R1123" s="14">
        <f>order_details[[#This Row],[UnitPrice]]*order_details[[#This Row],[Quantity]]*(1-order_details[[#This Row],[Discount]])</f>
        <v>697.5</v>
      </c>
    </row>
    <row r="1124" spans="1:18" x14ac:dyDescent="0.3">
      <c r="A1124">
        <v>10675</v>
      </c>
      <c r="B1124">
        <v>53</v>
      </c>
      <c r="C1124">
        <v>32.799999999999997</v>
      </c>
      <c r="D1124">
        <v>10</v>
      </c>
      <c r="E1124">
        <v>0</v>
      </c>
      <c r="F1124">
        <f>order_details[[#This Row],[UnitPrice]]*order_details[[#This Row],[Quantity]]*(1-order_details[[#This Row],[Discount]])</f>
        <v>328</v>
      </c>
      <c r="G1124" t="str">
        <f>_xlfn.XLOOKUP(order_details[[#This Row],[OrderID]],orders[OrderID],orders[CustomerID])</f>
        <v>FRANK</v>
      </c>
      <c r="H1124" t="str">
        <f>_xlfn.XLOOKUP(order_details[[#This Row],[CustomerID]],orders[CustomerID],orders[ShipCountry])</f>
        <v>Germany</v>
      </c>
      <c r="I1124" t="str">
        <f>_xlfn.XLOOKUP(order_details[[#This Row],[CustomerID]],orders[CustomerID],orders[ShipCity])</f>
        <v>München</v>
      </c>
      <c r="J1124">
        <f>_xlfn.XLOOKUP(order_details[[#This Row],[ProductID]],products[ProductID],products[CategoryID])</f>
        <v>6</v>
      </c>
      <c r="K1124" t="str">
        <f>_xlfn.XLOOKUP(order_details[[#This Row],[CategoryID]],categories[CategoryID],categories[CategoryName])</f>
        <v>Meat/Poultry</v>
      </c>
      <c r="L1124" t="str">
        <f>_xlfn.XLOOKUP(order_details[[#This Row],[OrderID]],orders[OrderID],orders[month])</f>
        <v>Oct</v>
      </c>
      <c r="M1124">
        <f>_xlfn.XLOOKUP(order_details[[#This Row],[OrderID]],orders[OrderID],orders[month number])</f>
        <v>10</v>
      </c>
      <c r="N1124">
        <f>_xlfn.XLOOKUP(order_details[[#This Row],[OrderID]],orders[OrderID],orders[year])</f>
        <v>1995</v>
      </c>
      <c r="P1124" s="13" t="str">
        <f>_xlfn.XLOOKUP(order_details[[#This Row],[CustomerID]],orders[CustomerID],orders[ShipCity])</f>
        <v>München</v>
      </c>
      <c r="Q1124" s="13" t="str">
        <f>_xlfn.XLOOKUP(order_details[[#This Row],[CustomerID]],orders[CustomerID],orders[ShipCountry])</f>
        <v>Germany</v>
      </c>
      <c r="R1124" s="13">
        <f>order_details[[#This Row],[UnitPrice]]*order_details[[#This Row],[Quantity]]*(1-order_details[[#This Row],[Discount]])</f>
        <v>328</v>
      </c>
    </row>
    <row r="1125" spans="1:18" x14ac:dyDescent="0.3">
      <c r="A1125">
        <v>10675</v>
      </c>
      <c r="B1125">
        <v>58</v>
      </c>
      <c r="C1125">
        <v>13.25</v>
      </c>
      <c r="D1125">
        <v>30</v>
      </c>
      <c r="E1125">
        <v>0</v>
      </c>
      <c r="F1125">
        <f>order_details[[#This Row],[UnitPrice]]*order_details[[#This Row],[Quantity]]*(1-order_details[[#This Row],[Discount]])</f>
        <v>397.5</v>
      </c>
      <c r="G1125" t="str">
        <f>_xlfn.XLOOKUP(order_details[[#This Row],[OrderID]],orders[OrderID],orders[CustomerID])</f>
        <v>FRANK</v>
      </c>
      <c r="H1125" t="str">
        <f>_xlfn.XLOOKUP(order_details[[#This Row],[CustomerID]],orders[CustomerID],orders[ShipCountry])</f>
        <v>Germany</v>
      </c>
      <c r="I1125" t="str">
        <f>_xlfn.XLOOKUP(order_details[[#This Row],[CustomerID]],orders[CustomerID],orders[ShipCity])</f>
        <v>München</v>
      </c>
      <c r="J1125">
        <f>_xlfn.XLOOKUP(order_details[[#This Row],[ProductID]],products[ProductID],products[CategoryID])</f>
        <v>8</v>
      </c>
      <c r="K1125" t="str">
        <f>_xlfn.XLOOKUP(order_details[[#This Row],[CategoryID]],categories[CategoryID],categories[CategoryName])</f>
        <v>Seafood</v>
      </c>
      <c r="L1125" t="str">
        <f>_xlfn.XLOOKUP(order_details[[#This Row],[OrderID]],orders[OrderID],orders[month])</f>
        <v>Oct</v>
      </c>
      <c r="M1125">
        <f>_xlfn.XLOOKUP(order_details[[#This Row],[OrderID]],orders[OrderID],orders[month number])</f>
        <v>10</v>
      </c>
      <c r="N1125">
        <f>_xlfn.XLOOKUP(order_details[[#This Row],[OrderID]],orders[OrderID],orders[year])</f>
        <v>1995</v>
      </c>
      <c r="P1125" s="14" t="str">
        <f>_xlfn.XLOOKUP(order_details[[#This Row],[CustomerID]],orders[CustomerID],orders[ShipCity])</f>
        <v>München</v>
      </c>
      <c r="Q1125" s="14" t="str">
        <f>_xlfn.XLOOKUP(order_details[[#This Row],[CustomerID]],orders[CustomerID],orders[ShipCountry])</f>
        <v>Germany</v>
      </c>
      <c r="R1125" s="14">
        <f>order_details[[#This Row],[UnitPrice]]*order_details[[#This Row],[Quantity]]*(1-order_details[[#This Row],[Discount]])</f>
        <v>397.5</v>
      </c>
    </row>
    <row r="1126" spans="1:18" x14ac:dyDescent="0.3">
      <c r="A1126">
        <v>10676</v>
      </c>
      <c r="B1126">
        <v>10</v>
      </c>
      <c r="C1126">
        <v>31</v>
      </c>
      <c r="D1126">
        <v>2</v>
      </c>
      <c r="E1126">
        <v>0</v>
      </c>
      <c r="F1126">
        <f>order_details[[#This Row],[UnitPrice]]*order_details[[#This Row],[Quantity]]*(1-order_details[[#This Row],[Discount]])</f>
        <v>62</v>
      </c>
      <c r="G1126" t="str">
        <f>_xlfn.XLOOKUP(order_details[[#This Row],[OrderID]],orders[OrderID],orders[CustomerID])</f>
        <v>TORTU</v>
      </c>
      <c r="H1126" t="str">
        <f>_xlfn.XLOOKUP(order_details[[#This Row],[CustomerID]],orders[CustomerID],orders[ShipCountry])</f>
        <v>Mexico</v>
      </c>
      <c r="I1126" t="str">
        <f>_xlfn.XLOOKUP(order_details[[#This Row],[CustomerID]],orders[CustomerID],orders[ShipCity])</f>
        <v>México D.F.</v>
      </c>
      <c r="J1126">
        <f>_xlfn.XLOOKUP(order_details[[#This Row],[ProductID]],products[ProductID],products[CategoryID])</f>
        <v>8</v>
      </c>
      <c r="K1126" t="str">
        <f>_xlfn.XLOOKUP(order_details[[#This Row],[CategoryID]],categories[CategoryID],categories[CategoryName])</f>
        <v>Seafood</v>
      </c>
      <c r="L1126" t="str">
        <f>_xlfn.XLOOKUP(order_details[[#This Row],[OrderID]],orders[OrderID],orders[month])</f>
        <v>Oct</v>
      </c>
      <c r="M1126">
        <f>_xlfn.XLOOKUP(order_details[[#This Row],[OrderID]],orders[OrderID],orders[month number])</f>
        <v>10</v>
      </c>
      <c r="N1126">
        <f>_xlfn.XLOOKUP(order_details[[#This Row],[OrderID]],orders[OrderID],orders[year])</f>
        <v>1995</v>
      </c>
      <c r="P1126" s="13" t="str">
        <f>_xlfn.XLOOKUP(order_details[[#This Row],[CustomerID]],orders[CustomerID],orders[ShipCity])</f>
        <v>México D.F.</v>
      </c>
      <c r="Q1126" s="13" t="str">
        <f>_xlfn.XLOOKUP(order_details[[#This Row],[CustomerID]],orders[CustomerID],orders[ShipCountry])</f>
        <v>Mexico</v>
      </c>
      <c r="R1126" s="13">
        <f>order_details[[#This Row],[UnitPrice]]*order_details[[#This Row],[Quantity]]*(1-order_details[[#This Row],[Discount]])</f>
        <v>62</v>
      </c>
    </row>
    <row r="1127" spans="1:18" x14ac:dyDescent="0.3">
      <c r="A1127">
        <v>10676</v>
      </c>
      <c r="B1127">
        <v>19</v>
      </c>
      <c r="C1127">
        <v>9.1999999999999993</v>
      </c>
      <c r="D1127">
        <v>7</v>
      </c>
      <c r="E1127">
        <v>0</v>
      </c>
      <c r="F1127">
        <f>order_details[[#This Row],[UnitPrice]]*order_details[[#This Row],[Quantity]]*(1-order_details[[#This Row],[Discount]])</f>
        <v>64.399999999999991</v>
      </c>
      <c r="G1127" t="str">
        <f>_xlfn.XLOOKUP(order_details[[#This Row],[OrderID]],orders[OrderID],orders[CustomerID])</f>
        <v>TORTU</v>
      </c>
      <c r="H1127" t="str">
        <f>_xlfn.XLOOKUP(order_details[[#This Row],[CustomerID]],orders[CustomerID],orders[ShipCountry])</f>
        <v>Mexico</v>
      </c>
      <c r="I1127" t="str">
        <f>_xlfn.XLOOKUP(order_details[[#This Row],[CustomerID]],orders[CustomerID],orders[ShipCity])</f>
        <v>México D.F.</v>
      </c>
      <c r="J1127">
        <f>_xlfn.XLOOKUP(order_details[[#This Row],[ProductID]],products[ProductID],products[CategoryID])</f>
        <v>3</v>
      </c>
      <c r="K1127" t="str">
        <f>_xlfn.XLOOKUP(order_details[[#This Row],[CategoryID]],categories[CategoryID],categories[CategoryName])</f>
        <v>Confections</v>
      </c>
      <c r="L1127" t="str">
        <f>_xlfn.XLOOKUP(order_details[[#This Row],[OrderID]],orders[OrderID],orders[month])</f>
        <v>Oct</v>
      </c>
      <c r="M1127">
        <f>_xlfn.XLOOKUP(order_details[[#This Row],[OrderID]],orders[OrderID],orders[month number])</f>
        <v>10</v>
      </c>
      <c r="N1127">
        <f>_xlfn.XLOOKUP(order_details[[#This Row],[OrderID]],orders[OrderID],orders[year])</f>
        <v>1995</v>
      </c>
      <c r="P1127" s="14" t="str">
        <f>_xlfn.XLOOKUP(order_details[[#This Row],[CustomerID]],orders[CustomerID],orders[ShipCity])</f>
        <v>México D.F.</v>
      </c>
      <c r="Q1127" s="14" t="str">
        <f>_xlfn.XLOOKUP(order_details[[#This Row],[CustomerID]],orders[CustomerID],orders[ShipCountry])</f>
        <v>Mexico</v>
      </c>
      <c r="R1127" s="14">
        <f>order_details[[#This Row],[UnitPrice]]*order_details[[#This Row],[Quantity]]*(1-order_details[[#This Row],[Discount]])</f>
        <v>64.399999999999991</v>
      </c>
    </row>
    <row r="1128" spans="1:18" x14ac:dyDescent="0.3">
      <c r="A1128">
        <v>10676</v>
      </c>
      <c r="B1128">
        <v>44</v>
      </c>
      <c r="C1128">
        <v>19.45</v>
      </c>
      <c r="D1128">
        <v>21</v>
      </c>
      <c r="E1128">
        <v>0</v>
      </c>
      <c r="F1128">
        <f>order_details[[#This Row],[UnitPrice]]*order_details[[#This Row],[Quantity]]*(1-order_details[[#This Row],[Discount]])</f>
        <v>408.45</v>
      </c>
      <c r="G1128" t="str">
        <f>_xlfn.XLOOKUP(order_details[[#This Row],[OrderID]],orders[OrderID],orders[CustomerID])</f>
        <v>TORTU</v>
      </c>
      <c r="H1128" t="str">
        <f>_xlfn.XLOOKUP(order_details[[#This Row],[CustomerID]],orders[CustomerID],orders[ShipCountry])</f>
        <v>Mexico</v>
      </c>
      <c r="I1128" t="str">
        <f>_xlfn.XLOOKUP(order_details[[#This Row],[CustomerID]],orders[CustomerID],orders[ShipCity])</f>
        <v>México D.F.</v>
      </c>
      <c r="J1128">
        <f>_xlfn.XLOOKUP(order_details[[#This Row],[ProductID]],products[ProductID],products[CategoryID])</f>
        <v>2</v>
      </c>
      <c r="K1128" t="str">
        <f>_xlfn.XLOOKUP(order_details[[#This Row],[CategoryID]],categories[CategoryID],categories[CategoryName])</f>
        <v>Condiments</v>
      </c>
      <c r="L1128" t="str">
        <f>_xlfn.XLOOKUP(order_details[[#This Row],[OrderID]],orders[OrderID],orders[month])</f>
        <v>Oct</v>
      </c>
      <c r="M1128">
        <f>_xlfn.XLOOKUP(order_details[[#This Row],[OrderID]],orders[OrderID],orders[month number])</f>
        <v>10</v>
      </c>
      <c r="N1128">
        <f>_xlfn.XLOOKUP(order_details[[#This Row],[OrderID]],orders[OrderID],orders[year])</f>
        <v>1995</v>
      </c>
      <c r="P1128" s="13" t="str">
        <f>_xlfn.XLOOKUP(order_details[[#This Row],[CustomerID]],orders[CustomerID],orders[ShipCity])</f>
        <v>México D.F.</v>
      </c>
      <c r="Q1128" s="13" t="str">
        <f>_xlfn.XLOOKUP(order_details[[#This Row],[CustomerID]],orders[CustomerID],orders[ShipCountry])</f>
        <v>Mexico</v>
      </c>
      <c r="R1128" s="13">
        <f>order_details[[#This Row],[UnitPrice]]*order_details[[#This Row],[Quantity]]*(1-order_details[[#This Row],[Discount]])</f>
        <v>408.45</v>
      </c>
    </row>
    <row r="1129" spans="1:18" x14ac:dyDescent="0.3">
      <c r="A1129">
        <v>10677</v>
      </c>
      <c r="B1129">
        <v>26</v>
      </c>
      <c r="C1129">
        <v>31.23</v>
      </c>
      <c r="D1129">
        <v>30</v>
      </c>
      <c r="E1129">
        <v>0.15</v>
      </c>
      <c r="F1129">
        <f>order_details[[#This Row],[UnitPrice]]*order_details[[#This Row],[Quantity]]*(1-order_details[[#This Row],[Discount]])</f>
        <v>796.36500000000001</v>
      </c>
      <c r="G1129" t="str">
        <f>_xlfn.XLOOKUP(order_details[[#This Row],[OrderID]],orders[OrderID],orders[CustomerID])</f>
        <v>ANTON</v>
      </c>
      <c r="H1129" t="str">
        <f>_xlfn.XLOOKUP(order_details[[#This Row],[CustomerID]],orders[CustomerID],orders[ShipCountry])</f>
        <v>Mexico</v>
      </c>
      <c r="I1129" t="str">
        <f>_xlfn.XLOOKUP(order_details[[#This Row],[CustomerID]],orders[CustomerID],orders[ShipCity])</f>
        <v>México D.F.</v>
      </c>
      <c r="J1129">
        <f>_xlfn.XLOOKUP(order_details[[#This Row],[ProductID]],products[ProductID],products[CategoryID])</f>
        <v>3</v>
      </c>
      <c r="K1129" t="str">
        <f>_xlfn.XLOOKUP(order_details[[#This Row],[CategoryID]],categories[CategoryID],categories[CategoryName])</f>
        <v>Confections</v>
      </c>
      <c r="L1129" t="str">
        <f>_xlfn.XLOOKUP(order_details[[#This Row],[OrderID]],orders[OrderID],orders[month])</f>
        <v>Oct</v>
      </c>
      <c r="M1129">
        <f>_xlfn.XLOOKUP(order_details[[#This Row],[OrderID]],orders[OrderID],orders[month number])</f>
        <v>10</v>
      </c>
      <c r="N1129">
        <f>_xlfn.XLOOKUP(order_details[[#This Row],[OrderID]],orders[OrderID],orders[year])</f>
        <v>1995</v>
      </c>
      <c r="P1129" s="14" t="str">
        <f>_xlfn.XLOOKUP(order_details[[#This Row],[CustomerID]],orders[CustomerID],orders[ShipCity])</f>
        <v>México D.F.</v>
      </c>
      <c r="Q1129" s="14" t="str">
        <f>_xlfn.XLOOKUP(order_details[[#This Row],[CustomerID]],orders[CustomerID],orders[ShipCountry])</f>
        <v>Mexico</v>
      </c>
      <c r="R1129" s="14">
        <f>order_details[[#This Row],[UnitPrice]]*order_details[[#This Row],[Quantity]]*(1-order_details[[#This Row],[Discount]])</f>
        <v>796.36500000000001</v>
      </c>
    </row>
    <row r="1130" spans="1:18" x14ac:dyDescent="0.3">
      <c r="A1130">
        <v>10677</v>
      </c>
      <c r="B1130">
        <v>33</v>
      </c>
      <c r="C1130">
        <v>2.5</v>
      </c>
      <c r="D1130">
        <v>8</v>
      </c>
      <c r="E1130">
        <v>0.15</v>
      </c>
      <c r="F1130">
        <f>order_details[[#This Row],[UnitPrice]]*order_details[[#This Row],[Quantity]]*(1-order_details[[#This Row],[Discount]])</f>
        <v>17</v>
      </c>
      <c r="G1130" t="str">
        <f>_xlfn.XLOOKUP(order_details[[#This Row],[OrderID]],orders[OrderID],orders[CustomerID])</f>
        <v>ANTON</v>
      </c>
      <c r="H1130" t="str">
        <f>_xlfn.XLOOKUP(order_details[[#This Row],[CustomerID]],orders[CustomerID],orders[ShipCountry])</f>
        <v>Mexico</v>
      </c>
      <c r="I1130" t="str">
        <f>_xlfn.XLOOKUP(order_details[[#This Row],[CustomerID]],orders[CustomerID],orders[ShipCity])</f>
        <v>México D.F.</v>
      </c>
      <c r="J1130">
        <f>_xlfn.XLOOKUP(order_details[[#This Row],[ProductID]],products[ProductID],products[CategoryID])</f>
        <v>4</v>
      </c>
      <c r="K1130" t="str">
        <f>_xlfn.XLOOKUP(order_details[[#This Row],[CategoryID]],categories[CategoryID],categories[CategoryName])</f>
        <v>Dairy Products</v>
      </c>
      <c r="L1130" t="str">
        <f>_xlfn.XLOOKUP(order_details[[#This Row],[OrderID]],orders[OrderID],orders[month])</f>
        <v>Oct</v>
      </c>
      <c r="M1130">
        <f>_xlfn.XLOOKUP(order_details[[#This Row],[OrderID]],orders[OrderID],orders[month number])</f>
        <v>10</v>
      </c>
      <c r="N1130">
        <f>_xlfn.XLOOKUP(order_details[[#This Row],[OrderID]],orders[OrderID],orders[year])</f>
        <v>1995</v>
      </c>
      <c r="P1130" s="13" t="str">
        <f>_xlfn.XLOOKUP(order_details[[#This Row],[CustomerID]],orders[CustomerID],orders[ShipCity])</f>
        <v>México D.F.</v>
      </c>
      <c r="Q1130" s="13" t="str">
        <f>_xlfn.XLOOKUP(order_details[[#This Row],[CustomerID]],orders[CustomerID],orders[ShipCountry])</f>
        <v>Mexico</v>
      </c>
      <c r="R1130" s="13">
        <f>order_details[[#This Row],[UnitPrice]]*order_details[[#This Row],[Quantity]]*(1-order_details[[#This Row],[Discount]])</f>
        <v>17</v>
      </c>
    </row>
    <row r="1131" spans="1:18" x14ac:dyDescent="0.3">
      <c r="A1131">
        <v>10678</v>
      </c>
      <c r="B1131">
        <v>12</v>
      </c>
      <c r="C1131">
        <v>38</v>
      </c>
      <c r="D1131">
        <v>100</v>
      </c>
      <c r="E1131">
        <v>0</v>
      </c>
      <c r="F1131">
        <f>order_details[[#This Row],[UnitPrice]]*order_details[[#This Row],[Quantity]]*(1-order_details[[#This Row],[Discount]])</f>
        <v>3800</v>
      </c>
      <c r="G1131" t="str">
        <f>_xlfn.XLOOKUP(order_details[[#This Row],[OrderID]],orders[OrderID],orders[CustomerID])</f>
        <v>SAVEA</v>
      </c>
      <c r="H1131" t="str">
        <f>_xlfn.XLOOKUP(order_details[[#This Row],[CustomerID]],orders[CustomerID],orders[ShipCountry])</f>
        <v>USA</v>
      </c>
      <c r="I1131" t="str">
        <f>_xlfn.XLOOKUP(order_details[[#This Row],[CustomerID]],orders[CustomerID],orders[ShipCity])</f>
        <v>Boise</v>
      </c>
      <c r="J1131">
        <f>_xlfn.XLOOKUP(order_details[[#This Row],[ProductID]],products[ProductID],products[CategoryID])</f>
        <v>4</v>
      </c>
      <c r="K1131" t="str">
        <f>_xlfn.XLOOKUP(order_details[[#This Row],[CategoryID]],categories[CategoryID],categories[CategoryName])</f>
        <v>Dairy Products</v>
      </c>
      <c r="L1131" t="str">
        <f>_xlfn.XLOOKUP(order_details[[#This Row],[OrderID]],orders[OrderID],orders[month])</f>
        <v>Oct</v>
      </c>
      <c r="M1131">
        <f>_xlfn.XLOOKUP(order_details[[#This Row],[OrderID]],orders[OrderID],orders[month number])</f>
        <v>10</v>
      </c>
      <c r="N1131">
        <f>_xlfn.XLOOKUP(order_details[[#This Row],[OrderID]],orders[OrderID],orders[year])</f>
        <v>1995</v>
      </c>
      <c r="P1131" s="14" t="str">
        <f>_xlfn.XLOOKUP(order_details[[#This Row],[CustomerID]],orders[CustomerID],orders[ShipCity])</f>
        <v>Boise</v>
      </c>
      <c r="Q1131" s="14" t="str">
        <f>_xlfn.XLOOKUP(order_details[[#This Row],[CustomerID]],orders[CustomerID],orders[ShipCountry])</f>
        <v>USA</v>
      </c>
      <c r="R1131" s="14">
        <f>order_details[[#This Row],[UnitPrice]]*order_details[[#This Row],[Quantity]]*(1-order_details[[#This Row],[Discount]])</f>
        <v>3800</v>
      </c>
    </row>
    <row r="1132" spans="1:18" x14ac:dyDescent="0.3">
      <c r="A1132">
        <v>10678</v>
      </c>
      <c r="B1132">
        <v>33</v>
      </c>
      <c r="C1132">
        <v>2.5</v>
      </c>
      <c r="D1132">
        <v>30</v>
      </c>
      <c r="E1132">
        <v>0</v>
      </c>
      <c r="F1132">
        <f>order_details[[#This Row],[UnitPrice]]*order_details[[#This Row],[Quantity]]*(1-order_details[[#This Row],[Discount]])</f>
        <v>75</v>
      </c>
      <c r="G1132" t="str">
        <f>_xlfn.XLOOKUP(order_details[[#This Row],[OrderID]],orders[OrderID],orders[CustomerID])</f>
        <v>SAVEA</v>
      </c>
      <c r="H1132" t="str">
        <f>_xlfn.XLOOKUP(order_details[[#This Row],[CustomerID]],orders[CustomerID],orders[ShipCountry])</f>
        <v>USA</v>
      </c>
      <c r="I1132" t="str">
        <f>_xlfn.XLOOKUP(order_details[[#This Row],[CustomerID]],orders[CustomerID],orders[ShipCity])</f>
        <v>Boise</v>
      </c>
      <c r="J1132">
        <f>_xlfn.XLOOKUP(order_details[[#This Row],[ProductID]],products[ProductID],products[CategoryID])</f>
        <v>4</v>
      </c>
      <c r="K1132" t="str">
        <f>_xlfn.XLOOKUP(order_details[[#This Row],[CategoryID]],categories[CategoryID],categories[CategoryName])</f>
        <v>Dairy Products</v>
      </c>
      <c r="L1132" t="str">
        <f>_xlfn.XLOOKUP(order_details[[#This Row],[OrderID]],orders[OrderID],orders[month])</f>
        <v>Oct</v>
      </c>
      <c r="M1132">
        <f>_xlfn.XLOOKUP(order_details[[#This Row],[OrderID]],orders[OrderID],orders[month number])</f>
        <v>10</v>
      </c>
      <c r="N1132">
        <f>_xlfn.XLOOKUP(order_details[[#This Row],[OrderID]],orders[OrderID],orders[year])</f>
        <v>1995</v>
      </c>
      <c r="P1132" s="13" t="str">
        <f>_xlfn.XLOOKUP(order_details[[#This Row],[CustomerID]],orders[CustomerID],orders[ShipCity])</f>
        <v>Boise</v>
      </c>
      <c r="Q1132" s="13" t="str">
        <f>_xlfn.XLOOKUP(order_details[[#This Row],[CustomerID]],orders[CustomerID],orders[ShipCountry])</f>
        <v>USA</v>
      </c>
      <c r="R1132" s="13">
        <f>order_details[[#This Row],[UnitPrice]]*order_details[[#This Row],[Quantity]]*(1-order_details[[#This Row],[Discount]])</f>
        <v>75</v>
      </c>
    </row>
    <row r="1133" spans="1:18" x14ac:dyDescent="0.3">
      <c r="A1133">
        <v>10678</v>
      </c>
      <c r="B1133">
        <v>41</v>
      </c>
      <c r="C1133">
        <v>9.65</v>
      </c>
      <c r="D1133">
        <v>120</v>
      </c>
      <c r="E1133">
        <v>0</v>
      </c>
      <c r="F1133">
        <f>order_details[[#This Row],[UnitPrice]]*order_details[[#This Row],[Quantity]]*(1-order_details[[#This Row],[Discount]])</f>
        <v>1158</v>
      </c>
      <c r="G1133" t="str">
        <f>_xlfn.XLOOKUP(order_details[[#This Row],[OrderID]],orders[OrderID],orders[CustomerID])</f>
        <v>SAVEA</v>
      </c>
      <c r="H1133" t="str">
        <f>_xlfn.XLOOKUP(order_details[[#This Row],[CustomerID]],orders[CustomerID],orders[ShipCountry])</f>
        <v>USA</v>
      </c>
      <c r="I1133" t="str">
        <f>_xlfn.XLOOKUP(order_details[[#This Row],[CustomerID]],orders[CustomerID],orders[ShipCity])</f>
        <v>Boise</v>
      </c>
      <c r="J1133">
        <f>_xlfn.XLOOKUP(order_details[[#This Row],[ProductID]],products[ProductID],products[CategoryID])</f>
        <v>8</v>
      </c>
      <c r="K1133" t="str">
        <f>_xlfn.XLOOKUP(order_details[[#This Row],[CategoryID]],categories[CategoryID],categories[CategoryName])</f>
        <v>Seafood</v>
      </c>
      <c r="L1133" t="str">
        <f>_xlfn.XLOOKUP(order_details[[#This Row],[OrderID]],orders[OrderID],orders[month])</f>
        <v>Oct</v>
      </c>
      <c r="M1133">
        <f>_xlfn.XLOOKUP(order_details[[#This Row],[OrderID]],orders[OrderID],orders[month number])</f>
        <v>10</v>
      </c>
      <c r="N1133">
        <f>_xlfn.XLOOKUP(order_details[[#This Row],[OrderID]],orders[OrderID],orders[year])</f>
        <v>1995</v>
      </c>
      <c r="P1133" s="14" t="str">
        <f>_xlfn.XLOOKUP(order_details[[#This Row],[CustomerID]],orders[CustomerID],orders[ShipCity])</f>
        <v>Boise</v>
      </c>
      <c r="Q1133" s="14" t="str">
        <f>_xlfn.XLOOKUP(order_details[[#This Row],[CustomerID]],orders[CustomerID],orders[ShipCountry])</f>
        <v>USA</v>
      </c>
      <c r="R1133" s="14">
        <f>order_details[[#This Row],[UnitPrice]]*order_details[[#This Row],[Quantity]]*(1-order_details[[#This Row],[Discount]])</f>
        <v>1158</v>
      </c>
    </row>
    <row r="1134" spans="1:18" x14ac:dyDescent="0.3">
      <c r="A1134">
        <v>10678</v>
      </c>
      <c r="B1134">
        <v>54</v>
      </c>
      <c r="C1134">
        <v>7.45</v>
      </c>
      <c r="D1134">
        <v>30</v>
      </c>
      <c r="E1134">
        <v>0</v>
      </c>
      <c r="F1134">
        <f>order_details[[#This Row],[UnitPrice]]*order_details[[#This Row],[Quantity]]*(1-order_details[[#This Row],[Discount]])</f>
        <v>223.5</v>
      </c>
      <c r="G1134" t="str">
        <f>_xlfn.XLOOKUP(order_details[[#This Row],[OrderID]],orders[OrderID],orders[CustomerID])</f>
        <v>SAVEA</v>
      </c>
      <c r="H1134" t="str">
        <f>_xlfn.XLOOKUP(order_details[[#This Row],[CustomerID]],orders[CustomerID],orders[ShipCountry])</f>
        <v>USA</v>
      </c>
      <c r="I1134" t="str">
        <f>_xlfn.XLOOKUP(order_details[[#This Row],[CustomerID]],orders[CustomerID],orders[ShipCity])</f>
        <v>Boise</v>
      </c>
      <c r="J1134">
        <f>_xlfn.XLOOKUP(order_details[[#This Row],[ProductID]],products[ProductID],products[CategoryID])</f>
        <v>6</v>
      </c>
      <c r="K1134" t="str">
        <f>_xlfn.XLOOKUP(order_details[[#This Row],[CategoryID]],categories[CategoryID],categories[CategoryName])</f>
        <v>Meat/Poultry</v>
      </c>
      <c r="L1134" t="str">
        <f>_xlfn.XLOOKUP(order_details[[#This Row],[OrderID]],orders[OrderID],orders[month])</f>
        <v>Oct</v>
      </c>
      <c r="M1134">
        <f>_xlfn.XLOOKUP(order_details[[#This Row],[OrderID]],orders[OrderID],orders[month number])</f>
        <v>10</v>
      </c>
      <c r="N1134">
        <f>_xlfn.XLOOKUP(order_details[[#This Row],[OrderID]],orders[OrderID],orders[year])</f>
        <v>1995</v>
      </c>
      <c r="P1134" s="13" t="str">
        <f>_xlfn.XLOOKUP(order_details[[#This Row],[CustomerID]],orders[CustomerID],orders[ShipCity])</f>
        <v>Boise</v>
      </c>
      <c r="Q1134" s="13" t="str">
        <f>_xlfn.XLOOKUP(order_details[[#This Row],[CustomerID]],orders[CustomerID],orders[ShipCountry])</f>
        <v>USA</v>
      </c>
      <c r="R1134" s="13">
        <f>order_details[[#This Row],[UnitPrice]]*order_details[[#This Row],[Quantity]]*(1-order_details[[#This Row],[Discount]])</f>
        <v>223.5</v>
      </c>
    </row>
    <row r="1135" spans="1:18" x14ac:dyDescent="0.3">
      <c r="A1135">
        <v>10679</v>
      </c>
      <c r="B1135">
        <v>59</v>
      </c>
      <c r="C1135">
        <v>55</v>
      </c>
      <c r="D1135">
        <v>12</v>
      </c>
      <c r="E1135">
        <v>0</v>
      </c>
      <c r="F1135">
        <f>order_details[[#This Row],[UnitPrice]]*order_details[[#This Row],[Quantity]]*(1-order_details[[#This Row],[Discount]])</f>
        <v>660</v>
      </c>
      <c r="G1135" t="str">
        <f>_xlfn.XLOOKUP(order_details[[#This Row],[OrderID]],orders[OrderID],orders[CustomerID])</f>
        <v>BLONP</v>
      </c>
      <c r="H1135" t="str">
        <f>_xlfn.XLOOKUP(order_details[[#This Row],[CustomerID]],orders[CustomerID],orders[ShipCountry])</f>
        <v>France</v>
      </c>
      <c r="I1135" t="str">
        <f>_xlfn.XLOOKUP(order_details[[#This Row],[CustomerID]],orders[CustomerID],orders[ShipCity])</f>
        <v>Strasbourg</v>
      </c>
      <c r="J1135">
        <f>_xlfn.XLOOKUP(order_details[[#This Row],[ProductID]],products[ProductID],products[CategoryID])</f>
        <v>4</v>
      </c>
      <c r="K1135" t="str">
        <f>_xlfn.XLOOKUP(order_details[[#This Row],[CategoryID]],categories[CategoryID],categories[CategoryName])</f>
        <v>Dairy Products</v>
      </c>
      <c r="L1135" t="str">
        <f>_xlfn.XLOOKUP(order_details[[#This Row],[OrderID]],orders[OrderID],orders[month])</f>
        <v>Oct</v>
      </c>
      <c r="M1135">
        <f>_xlfn.XLOOKUP(order_details[[#This Row],[OrderID]],orders[OrderID],orders[month number])</f>
        <v>10</v>
      </c>
      <c r="N1135">
        <f>_xlfn.XLOOKUP(order_details[[#This Row],[OrderID]],orders[OrderID],orders[year])</f>
        <v>1995</v>
      </c>
      <c r="P1135" s="14" t="str">
        <f>_xlfn.XLOOKUP(order_details[[#This Row],[CustomerID]],orders[CustomerID],orders[ShipCity])</f>
        <v>Strasbourg</v>
      </c>
      <c r="Q1135" s="14" t="str">
        <f>_xlfn.XLOOKUP(order_details[[#This Row],[CustomerID]],orders[CustomerID],orders[ShipCountry])</f>
        <v>France</v>
      </c>
      <c r="R1135" s="14">
        <f>order_details[[#This Row],[UnitPrice]]*order_details[[#This Row],[Quantity]]*(1-order_details[[#This Row],[Discount]])</f>
        <v>660</v>
      </c>
    </row>
    <row r="1136" spans="1:18" x14ac:dyDescent="0.3">
      <c r="A1136">
        <v>10680</v>
      </c>
      <c r="B1136">
        <v>16</v>
      </c>
      <c r="C1136">
        <v>17.45</v>
      </c>
      <c r="D1136">
        <v>50</v>
      </c>
      <c r="E1136">
        <v>0.25</v>
      </c>
      <c r="F1136">
        <f>order_details[[#This Row],[UnitPrice]]*order_details[[#This Row],[Quantity]]*(1-order_details[[#This Row],[Discount]])</f>
        <v>654.375</v>
      </c>
      <c r="G1136" t="str">
        <f>_xlfn.XLOOKUP(order_details[[#This Row],[OrderID]],orders[OrderID],orders[CustomerID])</f>
        <v>OLDWO</v>
      </c>
      <c r="H1136" t="str">
        <f>_xlfn.XLOOKUP(order_details[[#This Row],[CustomerID]],orders[CustomerID],orders[ShipCountry])</f>
        <v>USA</v>
      </c>
      <c r="I1136" t="str">
        <f>_xlfn.XLOOKUP(order_details[[#This Row],[CustomerID]],orders[CustomerID],orders[ShipCity])</f>
        <v>Anchorage</v>
      </c>
      <c r="J1136">
        <f>_xlfn.XLOOKUP(order_details[[#This Row],[ProductID]],products[ProductID],products[CategoryID])</f>
        <v>3</v>
      </c>
      <c r="K1136" t="str">
        <f>_xlfn.XLOOKUP(order_details[[#This Row],[CategoryID]],categories[CategoryID],categories[CategoryName])</f>
        <v>Confections</v>
      </c>
      <c r="L1136" t="str">
        <f>_xlfn.XLOOKUP(order_details[[#This Row],[OrderID]],orders[OrderID],orders[month])</f>
        <v>Oct</v>
      </c>
      <c r="M1136">
        <f>_xlfn.XLOOKUP(order_details[[#This Row],[OrderID]],orders[OrderID],orders[month number])</f>
        <v>10</v>
      </c>
      <c r="N1136">
        <f>_xlfn.XLOOKUP(order_details[[#This Row],[OrderID]],orders[OrderID],orders[year])</f>
        <v>1995</v>
      </c>
      <c r="P1136" s="13" t="str">
        <f>_xlfn.XLOOKUP(order_details[[#This Row],[CustomerID]],orders[CustomerID],orders[ShipCity])</f>
        <v>Anchorage</v>
      </c>
      <c r="Q1136" s="13" t="str">
        <f>_xlfn.XLOOKUP(order_details[[#This Row],[CustomerID]],orders[CustomerID],orders[ShipCountry])</f>
        <v>USA</v>
      </c>
      <c r="R1136" s="13">
        <f>order_details[[#This Row],[UnitPrice]]*order_details[[#This Row],[Quantity]]*(1-order_details[[#This Row],[Discount]])</f>
        <v>654.375</v>
      </c>
    </row>
    <row r="1137" spans="1:18" x14ac:dyDescent="0.3">
      <c r="A1137">
        <v>10680</v>
      </c>
      <c r="B1137">
        <v>31</v>
      </c>
      <c r="C1137">
        <v>12.5</v>
      </c>
      <c r="D1137">
        <v>20</v>
      </c>
      <c r="E1137">
        <v>0.25</v>
      </c>
      <c r="F1137">
        <f>order_details[[#This Row],[UnitPrice]]*order_details[[#This Row],[Quantity]]*(1-order_details[[#This Row],[Discount]])</f>
        <v>187.5</v>
      </c>
      <c r="G1137" t="str">
        <f>_xlfn.XLOOKUP(order_details[[#This Row],[OrderID]],orders[OrderID],orders[CustomerID])</f>
        <v>OLDWO</v>
      </c>
      <c r="H1137" t="str">
        <f>_xlfn.XLOOKUP(order_details[[#This Row],[CustomerID]],orders[CustomerID],orders[ShipCountry])</f>
        <v>USA</v>
      </c>
      <c r="I1137" t="str">
        <f>_xlfn.XLOOKUP(order_details[[#This Row],[CustomerID]],orders[CustomerID],orders[ShipCity])</f>
        <v>Anchorage</v>
      </c>
      <c r="J1137">
        <f>_xlfn.XLOOKUP(order_details[[#This Row],[ProductID]],products[ProductID],products[CategoryID])</f>
        <v>4</v>
      </c>
      <c r="K1137" t="str">
        <f>_xlfn.XLOOKUP(order_details[[#This Row],[CategoryID]],categories[CategoryID],categories[CategoryName])</f>
        <v>Dairy Products</v>
      </c>
      <c r="L1137" t="str">
        <f>_xlfn.XLOOKUP(order_details[[#This Row],[OrderID]],orders[OrderID],orders[month])</f>
        <v>Oct</v>
      </c>
      <c r="M1137">
        <f>_xlfn.XLOOKUP(order_details[[#This Row],[OrderID]],orders[OrderID],orders[month number])</f>
        <v>10</v>
      </c>
      <c r="N1137">
        <f>_xlfn.XLOOKUP(order_details[[#This Row],[OrderID]],orders[OrderID],orders[year])</f>
        <v>1995</v>
      </c>
      <c r="P1137" s="14" t="str">
        <f>_xlfn.XLOOKUP(order_details[[#This Row],[CustomerID]],orders[CustomerID],orders[ShipCity])</f>
        <v>Anchorage</v>
      </c>
      <c r="Q1137" s="14" t="str">
        <f>_xlfn.XLOOKUP(order_details[[#This Row],[CustomerID]],orders[CustomerID],orders[ShipCountry])</f>
        <v>USA</v>
      </c>
      <c r="R1137" s="14">
        <f>order_details[[#This Row],[UnitPrice]]*order_details[[#This Row],[Quantity]]*(1-order_details[[#This Row],[Discount]])</f>
        <v>187.5</v>
      </c>
    </row>
    <row r="1138" spans="1:18" x14ac:dyDescent="0.3">
      <c r="A1138">
        <v>10680</v>
      </c>
      <c r="B1138">
        <v>42</v>
      </c>
      <c r="C1138">
        <v>14</v>
      </c>
      <c r="D1138">
        <v>40</v>
      </c>
      <c r="E1138">
        <v>0.25</v>
      </c>
      <c r="F1138">
        <f>order_details[[#This Row],[UnitPrice]]*order_details[[#This Row],[Quantity]]*(1-order_details[[#This Row],[Discount]])</f>
        <v>420</v>
      </c>
      <c r="G1138" t="str">
        <f>_xlfn.XLOOKUP(order_details[[#This Row],[OrderID]],orders[OrderID],orders[CustomerID])</f>
        <v>OLDWO</v>
      </c>
      <c r="H1138" t="str">
        <f>_xlfn.XLOOKUP(order_details[[#This Row],[CustomerID]],orders[CustomerID],orders[ShipCountry])</f>
        <v>USA</v>
      </c>
      <c r="I1138" t="str">
        <f>_xlfn.XLOOKUP(order_details[[#This Row],[CustomerID]],orders[CustomerID],orders[ShipCity])</f>
        <v>Anchorage</v>
      </c>
      <c r="J1138">
        <f>_xlfn.XLOOKUP(order_details[[#This Row],[ProductID]],products[ProductID],products[CategoryID])</f>
        <v>5</v>
      </c>
      <c r="K1138" t="str">
        <f>_xlfn.XLOOKUP(order_details[[#This Row],[CategoryID]],categories[CategoryID],categories[CategoryName])</f>
        <v>Grains/Cereals</v>
      </c>
      <c r="L1138" t="str">
        <f>_xlfn.XLOOKUP(order_details[[#This Row],[OrderID]],orders[OrderID],orders[month])</f>
        <v>Oct</v>
      </c>
      <c r="M1138">
        <f>_xlfn.XLOOKUP(order_details[[#This Row],[OrderID]],orders[OrderID],orders[month number])</f>
        <v>10</v>
      </c>
      <c r="N1138">
        <f>_xlfn.XLOOKUP(order_details[[#This Row],[OrderID]],orders[OrderID],orders[year])</f>
        <v>1995</v>
      </c>
      <c r="P1138" s="13" t="str">
        <f>_xlfn.XLOOKUP(order_details[[#This Row],[CustomerID]],orders[CustomerID],orders[ShipCity])</f>
        <v>Anchorage</v>
      </c>
      <c r="Q1138" s="13" t="str">
        <f>_xlfn.XLOOKUP(order_details[[#This Row],[CustomerID]],orders[CustomerID],orders[ShipCountry])</f>
        <v>USA</v>
      </c>
      <c r="R1138" s="13">
        <f>order_details[[#This Row],[UnitPrice]]*order_details[[#This Row],[Quantity]]*(1-order_details[[#This Row],[Discount]])</f>
        <v>420</v>
      </c>
    </row>
    <row r="1139" spans="1:18" x14ac:dyDescent="0.3">
      <c r="A1139">
        <v>10681</v>
      </c>
      <c r="B1139">
        <v>19</v>
      </c>
      <c r="C1139">
        <v>9.1999999999999993</v>
      </c>
      <c r="D1139">
        <v>30</v>
      </c>
      <c r="E1139">
        <v>0.1</v>
      </c>
      <c r="F1139">
        <f>order_details[[#This Row],[UnitPrice]]*order_details[[#This Row],[Quantity]]*(1-order_details[[#This Row],[Discount]])</f>
        <v>248.4</v>
      </c>
      <c r="G1139" t="str">
        <f>_xlfn.XLOOKUP(order_details[[#This Row],[OrderID]],orders[OrderID],orders[CustomerID])</f>
        <v>GREAL</v>
      </c>
      <c r="H1139" t="str">
        <f>_xlfn.XLOOKUP(order_details[[#This Row],[CustomerID]],orders[CustomerID],orders[ShipCountry])</f>
        <v>USA</v>
      </c>
      <c r="I1139" t="str">
        <f>_xlfn.XLOOKUP(order_details[[#This Row],[CustomerID]],orders[CustomerID],orders[ShipCity])</f>
        <v>Eugene</v>
      </c>
      <c r="J1139">
        <f>_xlfn.XLOOKUP(order_details[[#This Row],[ProductID]],products[ProductID],products[CategoryID])</f>
        <v>3</v>
      </c>
      <c r="K1139" t="str">
        <f>_xlfn.XLOOKUP(order_details[[#This Row],[CategoryID]],categories[CategoryID],categories[CategoryName])</f>
        <v>Confections</v>
      </c>
      <c r="L1139" t="str">
        <f>_xlfn.XLOOKUP(order_details[[#This Row],[OrderID]],orders[OrderID],orders[month])</f>
        <v>Oct</v>
      </c>
      <c r="M1139">
        <f>_xlfn.XLOOKUP(order_details[[#This Row],[OrderID]],orders[OrderID],orders[month number])</f>
        <v>10</v>
      </c>
      <c r="N1139">
        <f>_xlfn.XLOOKUP(order_details[[#This Row],[OrderID]],orders[OrderID],orders[year])</f>
        <v>1995</v>
      </c>
      <c r="P1139" s="14" t="str">
        <f>_xlfn.XLOOKUP(order_details[[#This Row],[CustomerID]],orders[CustomerID],orders[ShipCity])</f>
        <v>Eugene</v>
      </c>
      <c r="Q1139" s="14" t="str">
        <f>_xlfn.XLOOKUP(order_details[[#This Row],[CustomerID]],orders[CustomerID],orders[ShipCountry])</f>
        <v>USA</v>
      </c>
      <c r="R1139" s="14">
        <f>order_details[[#This Row],[UnitPrice]]*order_details[[#This Row],[Quantity]]*(1-order_details[[#This Row],[Discount]])</f>
        <v>248.4</v>
      </c>
    </row>
    <row r="1140" spans="1:18" x14ac:dyDescent="0.3">
      <c r="A1140">
        <v>10681</v>
      </c>
      <c r="B1140">
        <v>21</v>
      </c>
      <c r="C1140">
        <v>10</v>
      </c>
      <c r="D1140">
        <v>12</v>
      </c>
      <c r="E1140">
        <v>0.1</v>
      </c>
      <c r="F1140">
        <f>order_details[[#This Row],[UnitPrice]]*order_details[[#This Row],[Quantity]]*(1-order_details[[#This Row],[Discount]])</f>
        <v>108</v>
      </c>
      <c r="G1140" t="str">
        <f>_xlfn.XLOOKUP(order_details[[#This Row],[OrderID]],orders[OrderID],orders[CustomerID])</f>
        <v>GREAL</v>
      </c>
      <c r="H1140" t="str">
        <f>_xlfn.XLOOKUP(order_details[[#This Row],[CustomerID]],orders[CustomerID],orders[ShipCountry])</f>
        <v>USA</v>
      </c>
      <c r="I1140" t="str">
        <f>_xlfn.XLOOKUP(order_details[[#This Row],[CustomerID]],orders[CustomerID],orders[ShipCity])</f>
        <v>Eugene</v>
      </c>
      <c r="J1140">
        <f>_xlfn.XLOOKUP(order_details[[#This Row],[ProductID]],products[ProductID],products[CategoryID])</f>
        <v>3</v>
      </c>
      <c r="K1140" t="str">
        <f>_xlfn.XLOOKUP(order_details[[#This Row],[CategoryID]],categories[CategoryID],categories[CategoryName])</f>
        <v>Confections</v>
      </c>
      <c r="L1140" t="str">
        <f>_xlfn.XLOOKUP(order_details[[#This Row],[OrderID]],orders[OrderID],orders[month])</f>
        <v>Oct</v>
      </c>
      <c r="M1140">
        <f>_xlfn.XLOOKUP(order_details[[#This Row],[OrderID]],orders[OrderID],orders[month number])</f>
        <v>10</v>
      </c>
      <c r="N1140">
        <f>_xlfn.XLOOKUP(order_details[[#This Row],[OrderID]],orders[OrderID],orders[year])</f>
        <v>1995</v>
      </c>
      <c r="P1140" s="13" t="str">
        <f>_xlfn.XLOOKUP(order_details[[#This Row],[CustomerID]],orders[CustomerID],orders[ShipCity])</f>
        <v>Eugene</v>
      </c>
      <c r="Q1140" s="13" t="str">
        <f>_xlfn.XLOOKUP(order_details[[#This Row],[CustomerID]],orders[CustomerID],orders[ShipCountry])</f>
        <v>USA</v>
      </c>
      <c r="R1140" s="13">
        <f>order_details[[#This Row],[UnitPrice]]*order_details[[#This Row],[Quantity]]*(1-order_details[[#This Row],[Discount]])</f>
        <v>108</v>
      </c>
    </row>
    <row r="1141" spans="1:18" x14ac:dyDescent="0.3">
      <c r="A1141">
        <v>10681</v>
      </c>
      <c r="B1141">
        <v>64</v>
      </c>
      <c r="C1141">
        <v>33.25</v>
      </c>
      <c r="D1141">
        <v>28</v>
      </c>
      <c r="E1141">
        <v>0</v>
      </c>
      <c r="F1141">
        <f>order_details[[#This Row],[UnitPrice]]*order_details[[#This Row],[Quantity]]*(1-order_details[[#This Row],[Discount]])</f>
        <v>931</v>
      </c>
      <c r="G1141" t="str">
        <f>_xlfn.XLOOKUP(order_details[[#This Row],[OrderID]],orders[OrderID],orders[CustomerID])</f>
        <v>GREAL</v>
      </c>
      <c r="H1141" t="str">
        <f>_xlfn.XLOOKUP(order_details[[#This Row],[CustomerID]],orders[CustomerID],orders[ShipCountry])</f>
        <v>USA</v>
      </c>
      <c r="I1141" t="str">
        <f>_xlfn.XLOOKUP(order_details[[#This Row],[CustomerID]],orders[CustomerID],orders[ShipCity])</f>
        <v>Eugene</v>
      </c>
      <c r="J1141">
        <f>_xlfn.XLOOKUP(order_details[[#This Row],[ProductID]],products[ProductID],products[CategoryID])</f>
        <v>5</v>
      </c>
      <c r="K1141" t="str">
        <f>_xlfn.XLOOKUP(order_details[[#This Row],[CategoryID]],categories[CategoryID],categories[CategoryName])</f>
        <v>Grains/Cereals</v>
      </c>
      <c r="L1141" t="str">
        <f>_xlfn.XLOOKUP(order_details[[#This Row],[OrderID]],orders[OrderID],orders[month])</f>
        <v>Oct</v>
      </c>
      <c r="M1141">
        <f>_xlfn.XLOOKUP(order_details[[#This Row],[OrderID]],orders[OrderID],orders[month number])</f>
        <v>10</v>
      </c>
      <c r="N1141">
        <f>_xlfn.XLOOKUP(order_details[[#This Row],[OrderID]],orders[OrderID],orders[year])</f>
        <v>1995</v>
      </c>
      <c r="P1141" s="14" t="str">
        <f>_xlfn.XLOOKUP(order_details[[#This Row],[CustomerID]],orders[CustomerID],orders[ShipCity])</f>
        <v>Eugene</v>
      </c>
      <c r="Q1141" s="14" t="str">
        <f>_xlfn.XLOOKUP(order_details[[#This Row],[CustomerID]],orders[CustomerID],orders[ShipCountry])</f>
        <v>USA</v>
      </c>
      <c r="R1141" s="14">
        <f>order_details[[#This Row],[UnitPrice]]*order_details[[#This Row],[Quantity]]*(1-order_details[[#This Row],[Discount]])</f>
        <v>931</v>
      </c>
    </row>
    <row r="1142" spans="1:18" x14ac:dyDescent="0.3">
      <c r="A1142">
        <v>10682</v>
      </c>
      <c r="B1142">
        <v>33</v>
      </c>
      <c r="C1142">
        <v>2.5</v>
      </c>
      <c r="D1142">
        <v>30</v>
      </c>
      <c r="E1142">
        <v>0</v>
      </c>
      <c r="F1142">
        <f>order_details[[#This Row],[UnitPrice]]*order_details[[#This Row],[Quantity]]*(1-order_details[[#This Row],[Discount]])</f>
        <v>75</v>
      </c>
      <c r="G1142" t="str">
        <f>_xlfn.XLOOKUP(order_details[[#This Row],[OrderID]],orders[OrderID],orders[CustomerID])</f>
        <v>ANTON</v>
      </c>
      <c r="H1142" t="str">
        <f>_xlfn.XLOOKUP(order_details[[#This Row],[CustomerID]],orders[CustomerID],orders[ShipCountry])</f>
        <v>Mexico</v>
      </c>
      <c r="I1142" t="str">
        <f>_xlfn.XLOOKUP(order_details[[#This Row],[CustomerID]],orders[CustomerID],orders[ShipCity])</f>
        <v>México D.F.</v>
      </c>
      <c r="J1142">
        <f>_xlfn.XLOOKUP(order_details[[#This Row],[ProductID]],products[ProductID],products[CategoryID])</f>
        <v>4</v>
      </c>
      <c r="K1142" t="str">
        <f>_xlfn.XLOOKUP(order_details[[#This Row],[CategoryID]],categories[CategoryID],categories[CategoryName])</f>
        <v>Dairy Products</v>
      </c>
      <c r="L1142" t="str">
        <f>_xlfn.XLOOKUP(order_details[[#This Row],[OrderID]],orders[OrderID],orders[month])</f>
        <v>Oct</v>
      </c>
      <c r="M1142">
        <f>_xlfn.XLOOKUP(order_details[[#This Row],[OrderID]],orders[OrderID],orders[month number])</f>
        <v>10</v>
      </c>
      <c r="N1142">
        <f>_xlfn.XLOOKUP(order_details[[#This Row],[OrderID]],orders[OrderID],orders[year])</f>
        <v>1995</v>
      </c>
      <c r="P1142" s="13" t="str">
        <f>_xlfn.XLOOKUP(order_details[[#This Row],[CustomerID]],orders[CustomerID],orders[ShipCity])</f>
        <v>México D.F.</v>
      </c>
      <c r="Q1142" s="13" t="str">
        <f>_xlfn.XLOOKUP(order_details[[#This Row],[CustomerID]],orders[CustomerID],orders[ShipCountry])</f>
        <v>Mexico</v>
      </c>
      <c r="R1142" s="13">
        <f>order_details[[#This Row],[UnitPrice]]*order_details[[#This Row],[Quantity]]*(1-order_details[[#This Row],[Discount]])</f>
        <v>75</v>
      </c>
    </row>
    <row r="1143" spans="1:18" x14ac:dyDescent="0.3">
      <c r="A1143">
        <v>10682</v>
      </c>
      <c r="B1143">
        <v>66</v>
      </c>
      <c r="C1143">
        <v>17</v>
      </c>
      <c r="D1143">
        <v>4</v>
      </c>
      <c r="E1143">
        <v>0</v>
      </c>
      <c r="F1143">
        <f>order_details[[#This Row],[UnitPrice]]*order_details[[#This Row],[Quantity]]*(1-order_details[[#This Row],[Discount]])</f>
        <v>68</v>
      </c>
      <c r="G1143" t="str">
        <f>_xlfn.XLOOKUP(order_details[[#This Row],[OrderID]],orders[OrderID],orders[CustomerID])</f>
        <v>ANTON</v>
      </c>
      <c r="H1143" t="str">
        <f>_xlfn.XLOOKUP(order_details[[#This Row],[CustomerID]],orders[CustomerID],orders[ShipCountry])</f>
        <v>Mexico</v>
      </c>
      <c r="I1143" t="str">
        <f>_xlfn.XLOOKUP(order_details[[#This Row],[CustomerID]],orders[CustomerID],orders[ShipCity])</f>
        <v>México D.F.</v>
      </c>
      <c r="J1143">
        <f>_xlfn.XLOOKUP(order_details[[#This Row],[ProductID]],products[ProductID],products[CategoryID])</f>
        <v>2</v>
      </c>
      <c r="K1143" t="str">
        <f>_xlfn.XLOOKUP(order_details[[#This Row],[CategoryID]],categories[CategoryID],categories[CategoryName])</f>
        <v>Condiments</v>
      </c>
      <c r="L1143" t="str">
        <f>_xlfn.XLOOKUP(order_details[[#This Row],[OrderID]],orders[OrderID],orders[month])</f>
        <v>Oct</v>
      </c>
      <c r="M1143">
        <f>_xlfn.XLOOKUP(order_details[[#This Row],[OrderID]],orders[OrderID],orders[month number])</f>
        <v>10</v>
      </c>
      <c r="N1143">
        <f>_xlfn.XLOOKUP(order_details[[#This Row],[OrderID]],orders[OrderID],orders[year])</f>
        <v>1995</v>
      </c>
      <c r="P1143" s="14" t="str">
        <f>_xlfn.XLOOKUP(order_details[[#This Row],[CustomerID]],orders[CustomerID],orders[ShipCity])</f>
        <v>México D.F.</v>
      </c>
      <c r="Q1143" s="14" t="str">
        <f>_xlfn.XLOOKUP(order_details[[#This Row],[CustomerID]],orders[CustomerID],orders[ShipCountry])</f>
        <v>Mexico</v>
      </c>
      <c r="R1143" s="14">
        <f>order_details[[#This Row],[UnitPrice]]*order_details[[#This Row],[Quantity]]*(1-order_details[[#This Row],[Discount]])</f>
        <v>68</v>
      </c>
    </row>
    <row r="1144" spans="1:18" x14ac:dyDescent="0.3">
      <c r="A1144">
        <v>10682</v>
      </c>
      <c r="B1144">
        <v>75</v>
      </c>
      <c r="C1144">
        <v>7.75</v>
      </c>
      <c r="D1144">
        <v>30</v>
      </c>
      <c r="E1144">
        <v>0</v>
      </c>
      <c r="F1144">
        <f>order_details[[#This Row],[UnitPrice]]*order_details[[#This Row],[Quantity]]*(1-order_details[[#This Row],[Discount]])</f>
        <v>232.5</v>
      </c>
      <c r="G1144" t="str">
        <f>_xlfn.XLOOKUP(order_details[[#This Row],[OrderID]],orders[OrderID],orders[CustomerID])</f>
        <v>ANTON</v>
      </c>
      <c r="H1144" t="str">
        <f>_xlfn.XLOOKUP(order_details[[#This Row],[CustomerID]],orders[CustomerID],orders[ShipCountry])</f>
        <v>Mexico</v>
      </c>
      <c r="I1144" t="str">
        <f>_xlfn.XLOOKUP(order_details[[#This Row],[CustomerID]],orders[CustomerID],orders[ShipCity])</f>
        <v>México D.F.</v>
      </c>
      <c r="J1144">
        <f>_xlfn.XLOOKUP(order_details[[#This Row],[ProductID]],products[ProductID],products[CategoryID])</f>
        <v>1</v>
      </c>
      <c r="K1144" t="str">
        <f>_xlfn.XLOOKUP(order_details[[#This Row],[CategoryID]],categories[CategoryID],categories[CategoryName])</f>
        <v>Beverages</v>
      </c>
      <c r="L1144" t="str">
        <f>_xlfn.XLOOKUP(order_details[[#This Row],[OrderID]],orders[OrderID],orders[month])</f>
        <v>Oct</v>
      </c>
      <c r="M1144">
        <f>_xlfn.XLOOKUP(order_details[[#This Row],[OrderID]],orders[OrderID],orders[month number])</f>
        <v>10</v>
      </c>
      <c r="N1144">
        <f>_xlfn.XLOOKUP(order_details[[#This Row],[OrderID]],orders[OrderID],orders[year])</f>
        <v>1995</v>
      </c>
      <c r="P1144" s="13" t="str">
        <f>_xlfn.XLOOKUP(order_details[[#This Row],[CustomerID]],orders[CustomerID],orders[ShipCity])</f>
        <v>México D.F.</v>
      </c>
      <c r="Q1144" s="13" t="str">
        <f>_xlfn.XLOOKUP(order_details[[#This Row],[CustomerID]],orders[CustomerID],orders[ShipCountry])</f>
        <v>Mexico</v>
      </c>
      <c r="R1144" s="13">
        <f>order_details[[#This Row],[UnitPrice]]*order_details[[#This Row],[Quantity]]*(1-order_details[[#This Row],[Discount]])</f>
        <v>232.5</v>
      </c>
    </row>
    <row r="1145" spans="1:18" x14ac:dyDescent="0.3">
      <c r="A1145">
        <v>10683</v>
      </c>
      <c r="B1145">
        <v>52</v>
      </c>
      <c r="C1145">
        <v>7</v>
      </c>
      <c r="D1145">
        <v>9</v>
      </c>
      <c r="E1145">
        <v>0</v>
      </c>
      <c r="F1145">
        <f>order_details[[#This Row],[UnitPrice]]*order_details[[#This Row],[Quantity]]*(1-order_details[[#This Row],[Discount]])</f>
        <v>63</v>
      </c>
      <c r="G1145" t="str">
        <f>_xlfn.XLOOKUP(order_details[[#This Row],[OrderID]],orders[OrderID],orders[CustomerID])</f>
        <v>DUMON</v>
      </c>
      <c r="H1145" t="str">
        <f>_xlfn.XLOOKUP(order_details[[#This Row],[CustomerID]],orders[CustomerID],orders[ShipCountry])</f>
        <v>France</v>
      </c>
      <c r="I1145" t="str">
        <f>_xlfn.XLOOKUP(order_details[[#This Row],[CustomerID]],orders[CustomerID],orders[ShipCity])</f>
        <v>Nantes</v>
      </c>
      <c r="J1145">
        <f>_xlfn.XLOOKUP(order_details[[#This Row],[ProductID]],products[ProductID],products[CategoryID])</f>
        <v>5</v>
      </c>
      <c r="K1145" t="str">
        <f>_xlfn.XLOOKUP(order_details[[#This Row],[CategoryID]],categories[CategoryID],categories[CategoryName])</f>
        <v>Grains/Cereals</v>
      </c>
      <c r="L1145" t="str">
        <f>_xlfn.XLOOKUP(order_details[[#This Row],[OrderID]],orders[OrderID],orders[month])</f>
        <v>Oct</v>
      </c>
      <c r="M1145">
        <f>_xlfn.XLOOKUP(order_details[[#This Row],[OrderID]],orders[OrderID],orders[month number])</f>
        <v>10</v>
      </c>
      <c r="N1145">
        <f>_xlfn.XLOOKUP(order_details[[#This Row],[OrderID]],orders[OrderID],orders[year])</f>
        <v>1995</v>
      </c>
      <c r="P1145" s="14" t="str">
        <f>_xlfn.XLOOKUP(order_details[[#This Row],[CustomerID]],orders[CustomerID],orders[ShipCity])</f>
        <v>Nantes</v>
      </c>
      <c r="Q1145" s="14" t="str">
        <f>_xlfn.XLOOKUP(order_details[[#This Row],[CustomerID]],orders[CustomerID],orders[ShipCountry])</f>
        <v>France</v>
      </c>
      <c r="R1145" s="14">
        <f>order_details[[#This Row],[UnitPrice]]*order_details[[#This Row],[Quantity]]*(1-order_details[[#This Row],[Discount]])</f>
        <v>63</v>
      </c>
    </row>
    <row r="1146" spans="1:18" x14ac:dyDescent="0.3">
      <c r="A1146">
        <v>10684</v>
      </c>
      <c r="B1146">
        <v>40</v>
      </c>
      <c r="C1146">
        <v>18.399999999999999</v>
      </c>
      <c r="D1146">
        <v>20</v>
      </c>
      <c r="E1146">
        <v>0</v>
      </c>
      <c r="F1146">
        <f>order_details[[#This Row],[UnitPrice]]*order_details[[#This Row],[Quantity]]*(1-order_details[[#This Row],[Discount]])</f>
        <v>368</v>
      </c>
      <c r="G1146" t="str">
        <f>_xlfn.XLOOKUP(order_details[[#This Row],[OrderID]],orders[OrderID],orders[CustomerID])</f>
        <v>OTTIK</v>
      </c>
      <c r="H1146" t="str">
        <f>_xlfn.XLOOKUP(order_details[[#This Row],[CustomerID]],orders[CustomerID],orders[ShipCountry])</f>
        <v>Germany</v>
      </c>
      <c r="I1146" t="str">
        <f>_xlfn.XLOOKUP(order_details[[#This Row],[CustomerID]],orders[CustomerID],orders[ShipCity])</f>
        <v>Köln</v>
      </c>
      <c r="J1146">
        <f>_xlfn.XLOOKUP(order_details[[#This Row],[ProductID]],products[ProductID],products[CategoryID])</f>
        <v>8</v>
      </c>
      <c r="K1146" t="str">
        <f>_xlfn.XLOOKUP(order_details[[#This Row],[CategoryID]],categories[CategoryID],categories[CategoryName])</f>
        <v>Seafood</v>
      </c>
      <c r="L1146" t="str">
        <f>_xlfn.XLOOKUP(order_details[[#This Row],[OrderID]],orders[OrderID],orders[month])</f>
        <v>Oct</v>
      </c>
      <c r="M1146">
        <f>_xlfn.XLOOKUP(order_details[[#This Row],[OrderID]],orders[OrderID],orders[month number])</f>
        <v>10</v>
      </c>
      <c r="N1146">
        <f>_xlfn.XLOOKUP(order_details[[#This Row],[OrderID]],orders[OrderID],orders[year])</f>
        <v>1995</v>
      </c>
      <c r="P1146" s="13" t="str">
        <f>_xlfn.XLOOKUP(order_details[[#This Row],[CustomerID]],orders[CustomerID],orders[ShipCity])</f>
        <v>Köln</v>
      </c>
      <c r="Q1146" s="13" t="str">
        <f>_xlfn.XLOOKUP(order_details[[#This Row],[CustomerID]],orders[CustomerID],orders[ShipCountry])</f>
        <v>Germany</v>
      </c>
      <c r="R1146" s="13">
        <f>order_details[[#This Row],[UnitPrice]]*order_details[[#This Row],[Quantity]]*(1-order_details[[#This Row],[Discount]])</f>
        <v>368</v>
      </c>
    </row>
    <row r="1147" spans="1:18" x14ac:dyDescent="0.3">
      <c r="A1147">
        <v>10684</v>
      </c>
      <c r="B1147">
        <v>47</v>
      </c>
      <c r="C1147">
        <v>9.5</v>
      </c>
      <c r="D1147">
        <v>40</v>
      </c>
      <c r="E1147">
        <v>0</v>
      </c>
      <c r="F1147">
        <f>order_details[[#This Row],[UnitPrice]]*order_details[[#This Row],[Quantity]]*(1-order_details[[#This Row],[Discount]])</f>
        <v>380</v>
      </c>
      <c r="G1147" t="str">
        <f>_xlfn.XLOOKUP(order_details[[#This Row],[OrderID]],orders[OrderID],orders[CustomerID])</f>
        <v>OTTIK</v>
      </c>
      <c r="H1147" t="str">
        <f>_xlfn.XLOOKUP(order_details[[#This Row],[CustomerID]],orders[CustomerID],orders[ShipCountry])</f>
        <v>Germany</v>
      </c>
      <c r="I1147" t="str">
        <f>_xlfn.XLOOKUP(order_details[[#This Row],[CustomerID]],orders[CustomerID],orders[ShipCity])</f>
        <v>Köln</v>
      </c>
      <c r="J1147">
        <f>_xlfn.XLOOKUP(order_details[[#This Row],[ProductID]],products[ProductID],products[CategoryID])</f>
        <v>3</v>
      </c>
      <c r="K1147" t="str">
        <f>_xlfn.XLOOKUP(order_details[[#This Row],[CategoryID]],categories[CategoryID],categories[CategoryName])</f>
        <v>Confections</v>
      </c>
      <c r="L1147" t="str">
        <f>_xlfn.XLOOKUP(order_details[[#This Row],[OrderID]],orders[OrderID],orders[month])</f>
        <v>Oct</v>
      </c>
      <c r="M1147">
        <f>_xlfn.XLOOKUP(order_details[[#This Row],[OrderID]],orders[OrderID],orders[month number])</f>
        <v>10</v>
      </c>
      <c r="N1147">
        <f>_xlfn.XLOOKUP(order_details[[#This Row],[OrderID]],orders[OrderID],orders[year])</f>
        <v>1995</v>
      </c>
      <c r="P1147" s="14" t="str">
        <f>_xlfn.XLOOKUP(order_details[[#This Row],[CustomerID]],orders[CustomerID],orders[ShipCity])</f>
        <v>Köln</v>
      </c>
      <c r="Q1147" s="14" t="str">
        <f>_xlfn.XLOOKUP(order_details[[#This Row],[CustomerID]],orders[CustomerID],orders[ShipCountry])</f>
        <v>Germany</v>
      </c>
      <c r="R1147" s="14">
        <f>order_details[[#This Row],[UnitPrice]]*order_details[[#This Row],[Quantity]]*(1-order_details[[#This Row],[Discount]])</f>
        <v>380</v>
      </c>
    </row>
    <row r="1148" spans="1:18" x14ac:dyDescent="0.3">
      <c r="A1148">
        <v>10684</v>
      </c>
      <c r="B1148">
        <v>60</v>
      </c>
      <c r="C1148">
        <v>34</v>
      </c>
      <c r="D1148">
        <v>30</v>
      </c>
      <c r="E1148">
        <v>0</v>
      </c>
      <c r="F1148">
        <f>order_details[[#This Row],[UnitPrice]]*order_details[[#This Row],[Quantity]]*(1-order_details[[#This Row],[Discount]])</f>
        <v>1020</v>
      </c>
      <c r="G1148" t="str">
        <f>_xlfn.XLOOKUP(order_details[[#This Row],[OrderID]],orders[OrderID],orders[CustomerID])</f>
        <v>OTTIK</v>
      </c>
      <c r="H1148" t="str">
        <f>_xlfn.XLOOKUP(order_details[[#This Row],[CustomerID]],orders[CustomerID],orders[ShipCountry])</f>
        <v>Germany</v>
      </c>
      <c r="I1148" t="str">
        <f>_xlfn.XLOOKUP(order_details[[#This Row],[CustomerID]],orders[CustomerID],orders[ShipCity])</f>
        <v>Köln</v>
      </c>
      <c r="J1148">
        <f>_xlfn.XLOOKUP(order_details[[#This Row],[ProductID]],products[ProductID],products[CategoryID])</f>
        <v>4</v>
      </c>
      <c r="K1148" t="str">
        <f>_xlfn.XLOOKUP(order_details[[#This Row],[CategoryID]],categories[CategoryID],categories[CategoryName])</f>
        <v>Dairy Products</v>
      </c>
      <c r="L1148" t="str">
        <f>_xlfn.XLOOKUP(order_details[[#This Row],[OrderID]],orders[OrderID],orders[month])</f>
        <v>Oct</v>
      </c>
      <c r="M1148">
        <f>_xlfn.XLOOKUP(order_details[[#This Row],[OrderID]],orders[OrderID],orders[month number])</f>
        <v>10</v>
      </c>
      <c r="N1148">
        <f>_xlfn.XLOOKUP(order_details[[#This Row],[OrderID]],orders[OrderID],orders[year])</f>
        <v>1995</v>
      </c>
      <c r="P1148" s="13" t="str">
        <f>_xlfn.XLOOKUP(order_details[[#This Row],[CustomerID]],orders[CustomerID],orders[ShipCity])</f>
        <v>Köln</v>
      </c>
      <c r="Q1148" s="13" t="str">
        <f>_xlfn.XLOOKUP(order_details[[#This Row],[CustomerID]],orders[CustomerID],orders[ShipCountry])</f>
        <v>Germany</v>
      </c>
      <c r="R1148" s="13">
        <f>order_details[[#This Row],[UnitPrice]]*order_details[[#This Row],[Quantity]]*(1-order_details[[#This Row],[Discount]])</f>
        <v>1020</v>
      </c>
    </row>
    <row r="1149" spans="1:18" x14ac:dyDescent="0.3">
      <c r="A1149">
        <v>10685</v>
      </c>
      <c r="B1149">
        <v>10</v>
      </c>
      <c r="C1149">
        <v>31</v>
      </c>
      <c r="D1149">
        <v>20</v>
      </c>
      <c r="E1149">
        <v>0</v>
      </c>
      <c r="F1149">
        <f>order_details[[#This Row],[UnitPrice]]*order_details[[#This Row],[Quantity]]*(1-order_details[[#This Row],[Discount]])</f>
        <v>620</v>
      </c>
      <c r="G1149" t="str">
        <f>_xlfn.XLOOKUP(order_details[[#This Row],[OrderID]],orders[OrderID],orders[CustomerID])</f>
        <v>GOURL</v>
      </c>
      <c r="H1149" t="str">
        <f>_xlfn.XLOOKUP(order_details[[#This Row],[CustomerID]],orders[CustomerID],orders[ShipCountry])</f>
        <v>Brazil</v>
      </c>
      <c r="I1149" t="str">
        <f>_xlfn.XLOOKUP(order_details[[#This Row],[CustomerID]],orders[CustomerID],orders[ShipCity])</f>
        <v>Campinas</v>
      </c>
      <c r="J1149">
        <f>_xlfn.XLOOKUP(order_details[[#This Row],[ProductID]],products[ProductID],products[CategoryID])</f>
        <v>8</v>
      </c>
      <c r="K1149" t="str">
        <f>_xlfn.XLOOKUP(order_details[[#This Row],[CategoryID]],categories[CategoryID],categories[CategoryName])</f>
        <v>Seafood</v>
      </c>
      <c r="L1149" t="str">
        <f>_xlfn.XLOOKUP(order_details[[#This Row],[OrderID]],orders[OrderID],orders[month])</f>
        <v>Oct</v>
      </c>
      <c r="M1149">
        <f>_xlfn.XLOOKUP(order_details[[#This Row],[OrderID]],orders[OrderID],orders[month number])</f>
        <v>10</v>
      </c>
      <c r="N1149">
        <f>_xlfn.XLOOKUP(order_details[[#This Row],[OrderID]],orders[OrderID],orders[year])</f>
        <v>1995</v>
      </c>
      <c r="P1149" s="14" t="str">
        <f>_xlfn.XLOOKUP(order_details[[#This Row],[CustomerID]],orders[CustomerID],orders[ShipCity])</f>
        <v>Campinas</v>
      </c>
      <c r="Q1149" s="14" t="str">
        <f>_xlfn.XLOOKUP(order_details[[#This Row],[CustomerID]],orders[CustomerID],orders[ShipCountry])</f>
        <v>Brazil</v>
      </c>
      <c r="R1149" s="14">
        <f>order_details[[#This Row],[UnitPrice]]*order_details[[#This Row],[Quantity]]*(1-order_details[[#This Row],[Discount]])</f>
        <v>620</v>
      </c>
    </row>
    <row r="1150" spans="1:18" x14ac:dyDescent="0.3">
      <c r="A1150">
        <v>10685</v>
      </c>
      <c r="B1150">
        <v>41</v>
      </c>
      <c r="C1150">
        <v>9.65</v>
      </c>
      <c r="D1150">
        <v>4</v>
      </c>
      <c r="E1150">
        <v>0</v>
      </c>
      <c r="F1150">
        <f>order_details[[#This Row],[UnitPrice]]*order_details[[#This Row],[Quantity]]*(1-order_details[[#This Row],[Discount]])</f>
        <v>38.6</v>
      </c>
      <c r="G1150" t="str">
        <f>_xlfn.XLOOKUP(order_details[[#This Row],[OrderID]],orders[OrderID],orders[CustomerID])</f>
        <v>GOURL</v>
      </c>
      <c r="H1150" t="str">
        <f>_xlfn.XLOOKUP(order_details[[#This Row],[CustomerID]],orders[CustomerID],orders[ShipCountry])</f>
        <v>Brazil</v>
      </c>
      <c r="I1150" t="str">
        <f>_xlfn.XLOOKUP(order_details[[#This Row],[CustomerID]],orders[CustomerID],orders[ShipCity])</f>
        <v>Campinas</v>
      </c>
      <c r="J1150">
        <f>_xlfn.XLOOKUP(order_details[[#This Row],[ProductID]],products[ProductID],products[CategoryID])</f>
        <v>8</v>
      </c>
      <c r="K1150" t="str">
        <f>_xlfn.XLOOKUP(order_details[[#This Row],[CategoryID]],categories[CategoryID],categories[CategoryName])</f>
        <v>Seafood</v>
      </c>
      <c r="L1150" t="str">
        <f>_xlfn.XLOOKUP(order_details[[#This Row],[OrderID]],orders[OrderID],orders[month])</f>
        <v>Oct</v>
      </c>
      <c r="M1150">
        <f>_xlfn.XLOOKUP(order_details[[#This Row],[OrderID]],orders[OrderID],orders[month number])</f>
        <v>10</v>
      </c>
      <c r="N1150">
        <f>_xlfn.XLOOKUP(order_details[[#This Row],[OrderID]],orders[OrderID],orders[year])</f>
        <v>1995</v>
      </c>
      <c r="P1150" s="13" t="str">
        <f>_xlfn.XLOOKUP(order_details[[#This Row],[CustomerID]],orders[CustomerID],orders[ShipCity])</f>
        <v>Campinas</v>
      </c>
      <c r="Q1150" s="13" t="str">
        <f>_xlfn.XLOOKUP(order_details[[#This Row],[CustomerID]],orders[CustomerID],orders[ShipCountry])</f>
        <v>Brazil</v>
      </c>
      <c r="R1150" s="13">
        <f>order_details[[#This Row],[UnitPrice]]*order_details[[#This Row],[Quantity]]*(1-order_details[[#This Row],[Discount]])</f>
        <v>38.6</v>
      </c>
    </row>
    <row r="1151" spans="1:18" x14ac:dyDescent="0.3">
      <c r="A1151">
        <v>10685</v>
      </c>
      <c r="B1151">
        <v>47</v>
      </c>
      <c r="C1151">
        <v>9.5</v>
      </c>
      <c r="D1151">
        <v>15</v>
      </c>
      <c r="E1151">
        <v>0</v>
      </c>
      <c r="F1151">
        <f>order_details[[#This Row],[UnitPrice]]*order_details[[#This Row],[Quantity]]*(1-order_details[[#This Row],[Discount]])</f>
        <v>142.5</v>
      </c>
      <c r="G1151" t="str">
        <f>_xlfn.XLOOKUP(order_details[[#This Row],[OrderID]],orders[OrderID],orders[CustomerID])</f>
        <v>GOURL</v>
      </c>
      <c r="H1151" t="str">
        <f>_xlfn.XLOOKUP(order_details[[#This Row],[CustomerID]],orders[CustomerID],orders[ShipCountry])</f>
        <v>Brazil</v>
      </c>
      <c r="I1151" t="str">
        <f>_xlfn.XLOOKUP(order_details[[#This Row],[CustomerID]],orders[CustomerID],orders[ShipCity])</f>
        <v>Campinas</v>
      </c>
      <c r="J1151">
        <f>_xlfn.XLOOKUP(order_details[[#This Row],[ProductID]],products[ProductID],products[CategoryID])</f>
        <v>3</v>
      </c>
      <c r="K1151" t="str">
        <f>_xlfn.XLOOKUP(order_details[[#This Row],[CategoryID]],categories[CategoryID],categories[CategoryName])</f>
        <v>Confections</v>
      </c>
      <c r="L1151" t="str">
        <f>_xlfn.XLOOKUP(order_details[[#This Row],[OrderID]],orders[OrderID],orders[month])</f>
        <v>Oct</v>
      </c>
      <c r="M1151">
        <f>_xlfn.XLOOKUP(order_details[[#This Row],[OrderID]],orders[OrderID],orders[month number])</f>
        <v>10</v>
      </c>
      <c r="N1151">
        <f>_xlfn.XLOOKUP(order_details[[#This Row],[OrderID]],orders[OrderID],orders[year])</f>
        <v>1995</v>
      </c>
      <c r="P1151" s="14" t="str">
        <f>_xlfn.XLOOKUP(order_details[[#This Row],[CustomerID]],orders[CustomerID],orders[ShipCity])</f>
        <v>Campinas</v>
      </c>
      <c r="Q1151" s="14" t="str">
        <f>_xlfn.XLOOKUP(order_details[[#This Row],[CustomerID]],orders[CustomerID],orders[ShipCountry])</f>
        <v>Brazil</v>
      </c>
      <c r="R1151" s="14">
        <f>order_details[[#This Row],[UnitPrice]]*order_details[[#This Row],[Quantity]]*(1-order_details[[#This Row],[Discount]])</f>
        <v>142.5</v>
      </c>
    </row>
    <row r="1152" spans="1:18" x14ac:dyDescent="0.3">
      <c r="A1152">
        <v>10686</v>
      </c>
      <c r="B1152">
        <v>17</v>
      </c>
      <c r="C1152">
        <v>39</v>
      </c>
      <c r="D1152">
        <v>30</v>
      </c>
      <c r="E1152">
        <v>0.2</v>
      </c>
      <c r="F1152">
        <f>order_details[[#This Row],[UnitPrice]]*order_details[[#This Row],[Quantity]]*(1-order_details[[#This Row],[Discount]])</f>
        <v>936</v>
      </c>
      <c r="G1152" t="str">
        <f>_xlfn.XLOOKUP(order_details[[#This Row],[OrderID]],orders[OrderID],orders[CustomerID])</f>
        <v>PICCO</v>
      </c>
      <c r="H1152" t="str">
        <f>_xlfn.XLOOKUP(order_details[[#This Row],[CustomerID]],orders[CustomerID],orders[ShipCountry])</f>
        <v>Austria</v>
      </c>
      <c r="I1152" t="str">
        <f>_xlfn.XLOOKUP(order_details[[#This Row],[CustomerID]],orders[CustomerID],orders[ShipCity])</f>
        <v>Salzburg</v>
      </c>
      <c r="J1152">
        <f>_xlfn.XLOOKUP(order_details[[#This Row],[ProductID]],products[ProductID],products[CategoryID])</f>
        <v>6</v>
      </c>
      <c r="K1152" t="str">
        <f>_xlfn.XLOOKUP(order_details[[#This Row],[CategoryID]],categories[CategoryID],categories[CategoryName])</f>
        <v>Meat/Poultry</v>
      </c>
      <c r="L1152" t="str">
        <f>_xlfn.XLOOKUP(order_details[[#This Row],[OrderID]],orders[OrderID],orders[month])</f>
        <v>Oct</v>
      </c>
      <c r="M1152">
        <f>_xlfn.XLOOKUP(order_details[[#This Row],[OrderID]],orders[OrderID],orders[month number])</f>
        <v>10</v>
      </c>
      <c r="N1152">
        <f>_xlfn.XLOOKUP(order_details[[#This Row],[OrderID]],orders[OrderID],orders[year])</f>
        <v>1995</v>
      </c>
      <c r="P1152" s="13" t="str">
        <f>_xlfn.XLOOKUP(order_details[[#This Row],[CustomerID]],orders[CustomerID],orders[ShipCity])</f>
        <v>Salzburg</v>
      </c>
      <c r="Q1152" s="13" t="str">
        <f>_xlfn.XLOOKUP(order_details[[#This Row],[CustomerID]],orders[CustomerID],orders[ShipCountry])</f>
        <v>Austria</v>
      </c>
      <c r="R1152" s="13">
        <f>order_details[[#This Row],[UnitPrice]]*order_details[[#This Row],[Quantity]]*(1-order_details[[#This Row],[Discount]])</f>
        <v>936</v>
      </c>
    </row>
    <row r="1153" spans="1:18" x14ac:dyDescent="0.3">
      <c r="A1153">
        <v>10686</v>
      </c>
      <c r="B1153">
        <v>26</v>
      </c>
      <c r="C1153">
        <v>31.23</v>
      </c>
      <c r="D1153">
        <v>15</v>
      </c>
      <c r="E1153">
        <v>0</v>
      </c>
      <c r="F1153">
        <f>order_details[[#This Row],[UnitPrice]]*order_details[[#This Row],[Quantity]]*(1-order_details[[#This Row],[Discount]])</f>
        <v>468.45</v>
      </c>
      <c r="G1153" t="str">
        <f>_xlfn.XLOOKUP(order_details[[#This Row],[OrderID]],orders[OrderID],orders[CustomerID])</f>
        <v>PICCO</v>
      </c>
      <c r="H1153" t="str">
        <f>_xlfn.XLOOKUP(order_details[[#This Row],[CustomerID]],orders[CustomerID],orders[ShipCountry])</f>
        <v>Austria</v>
      </c>
      <c r="I1153" t="str">
        <f>_xlfn.XLOOKUP(order_details[[#This Row],[CustomerID]],orders[CustomerID],orders[ShipCity])</f>
        <v>Salzburg</v>
      </c>
      <c r="J1153">
        <f>_xlfn.XLOOKUP(order_details[[#This Row],[ProductID]],products[ProductID],products[CategoryID])</f>
        <v>3</v>
      </c>
      <c r="K1153" t="str">
        <f>_xlfn.XLOOKUP(order_details[[#This Row],[CategoryID]],categories[CategoryID],categories[CategoryName])</f>
        <v>Confections</v>
      </c>
      <c r="L1153" t="str">
        <f>_xlfn.XLOOKUP(order_details[[#This Row],[OrderID]],orders[OrderID],orders[month])</f>
        <v>Oct</v>
      </c>
      <c r="M1153">
        <f>_xlfn.XLOOKUP(order_details[[#This Row],[OrderID]],orders[OrderID],orders[month number])</f>
        <v>10</v>
      </c>
      <c r="N1153">
        <f>_xlfn.XLOOKUP(order_details[[#This Row],[OrderID]],orders[OrderID],orders[year])</f>
        <v>1995</v>
      </c>
      <c r="P1153" s="14" t="str">
        <f>_xlfn.XLOOKUP(order_details[[#This Row],[CustomerID]],orders[CustomerID],orders[ShipCity])</f>
        <v>Salzburg</v>
      </c>
      <c r="Q1153" s="14" t="str">
        <f>_xlfn.XLOOKUP(order_details[[#This Row],[CustomerID]],orders[CustomerID],orders[ShipCountry])</f>
        <v>Austria</v>
      </c>
      <c r="R1153" s="14">
        <f>order_details[[#This Row],[UnitPrice]]*order_details[[#This Row],[Quantity]]*(1-order_details[[#This Row],[Discount]])</f>
        <v>468.45</v>
      </c>
    </row>
    <row r="1154" spans="1:18" x14ac:dyDescent="0.3">
      <c r="A1154">
        <v>10687</v>
      </c>
      <c r="B1154">
        <v>9</v>
      </c>
      <c r="C1154">
        <v>97</v>
      </c>
      <c r="D1154">
        <v>50</v>
      </c>
      <c r="E1154">
        <v>0.25</v>
      </c>
      <c r="F1154">
        <f>order_details[[#This Row],[UnitPrice]]*order_details[[#This Row],[Quantity]]*(1-order_details[[#This Row],[Discount]])</f>
        <v>3637.5</v>
      </c>
      <c r="G1154" t="str">
        <f>_xlfn.XLOOKUP(order_details[[#This Row],[OrderID]],orders[OrderID],orders[CustomerID])</f>
        <v>HUNGO</v>
      </c>
      <c r="H1154" t="str">
        <f>_xlfn.XLOOKUP(order_details[[#This Row],[CustomerID]],orders[CustomerID],orders[ShipCountry])</f>
        <v>Ireland</v>
      </c>
      <c r="I1154" t="str">
        <f>_xlfn.XLOOKUP(order_details[[#This Row],[CustomerID]],orders[CustomerID],orders[ShipCity])</f>
        <v>Cork</v>
      </c>
      <c r="J1154">
        <f>_xlfn.XLOOKUP(order_details[[#This Row],[ProductID]],products[ProductID],products[CategoryID])</f>
        <v>6</v>
      </c>
      <c r="K1154" t="str">
        <f>_xlfn.XLOOKUP(order_details[[#This Row],[CategoryID]],categories[CategoryID],categories[CategoryName])</f>
        <v>Meat/Poultry</v>
      </c>
      <c r="L1154" t="str">
        <f>_xlfn.XLOOKUP(order_details[[#This Row],[OrderID]],orders[OrderID],orders[month])</f>
        <v>Oct</v>
      </c>
      <c r="M1154">
        <f>_xlfn.XLOOKUP(order_details[[#This Row],[OrderID]],orders[OrderID],orders[month number])</f>
        <v>10</v>
      </c>
      <c r="N1154">
        <f>_xlfn.XLOOKUP(order_details[[#This Row],[OrderID]],orders[OrderID],orders[year])</f>
        <v>1995</v>
      </c>
      <c r="P1154" s="13" t="str">
        <f>_xlfn.XLOOKUP(order_details[[#This Row],[CustomerID]],orders[CustomerID],orders[ShipCity])</f>
        <v>Cork</v>
      </c>
      <c r="Q1154" s="13" t="str">
        <f>_xlfn.XLOOKUP(order_details[[#This Row],[CustomerID]],orders[CustomerID],orders[ShipCountry])</f>
        <v>Ireland</v>
      </c>
      <c r="R1154" s="13">
        <f>order_details[[#This Row],[UnitPrice]]*order_details[[#This Row],[Quantity]]*(1-order_details[[#This Row],[Discount]])</f>
        <v>3637.5</v>
      </c>
    </row>
    <row r="1155" spans="1:18" x14ac:dyDescent="0.3">
      <c r="A1155">
        <v>10687</v>
      </c>
      <c r="B1155">
        <v>29</v>
      </c>
      <c r="C1155">
        <v>123.79</v>
      </c>
      <c r="D1155">
        <v>10</v>
      </c>
      <c r="E1155">
        <v>0</v>
      </c>
      <c r="F1155">
        <f>order_details[[#This Row],[UnitPrice]]*order_details[[#This Row],[Quantity]]*(1-order_details[[#This Row],[Discount]])</f>
        <v>1237.9000000000001</v>
      </c>
      <c r="G1155" t="str">
        <f>_xlfn.XLOOKUP(order_details[[#This Row],[OrderID]],orders[OrderID],orders[CustomerID])</f>
        <v>HUNGO</v>
      </c>
      <c r="H1155" t="str">
        <f>_xlfn.XLOOKUP(order_details[[#This Row],[CustomerID]],orders[CustomerID],orders[ShipCountry])</f>
        <v>Ireland</v>
      </c>
      <c r="I1155" t="str">
        <f>_xlfn.XLOOKUP(order_details[[#This Row],[CustomerID]],orders[CustomerID],orders[ShipCity])</f>
        <v>Cork</v>
      </c>
      <c r="J1155">
        <f>_xlfn.XLOOKUP(order_details[[#This Row],[ProductID]],products[ProductID],products[CategoryID])</f>
        <v>6</v>
      </c>
      <c r="K1155" t="str">
        <f>_xlfn.XLOOKUP(order_details[[#This Row],[CategoryID]],categories[CategoryID],categories[CategoryName])</f>
        <v>Meat/Poultry</v>
      </c>
      <c r="L1155" t="str">
        <f>_xlfn.XLOOKUP(order_details[[#This Row],[OrderID]],orders[OrderID],orders[month])</f>
        <v>Oct</v>
      </c>
      <c r="M1155">
        <f>_xlfn.XLOOKUP(order_details[[#This Row],[OrderID]],orders[OrderID],orders[month number])</f>
        <v>10</v>
      </c>
      <c r="N1155">
        <f>_xlfn.XLOOKUP(order_details[[#This Row],[OrderID]],orders[OrderID],orders[year])</f>
        <v>1995</v>
      </c>
      <c r="P1155" s="14" t="str">
        <f>_xlfn.XLOOKUP(order_details[[#This Row],[CustomerID]],orders[CustomerID],orders[ShipCity])</f>
        <v>Cork</v>
      </c>
      <c r="Q1155" s="14" t="str">
        <f>_xlfn.XLOOKUP(order_details[[#This Row],[CustomerID]],orders[CustomerID],orders[ShipCountry])</f>
        <v>Ireland</v>
      </c>
      <c r="R1155" s="14">
        <f>order_details[[#This Row],[UnitPrice]]*order_details[[#This Row],[Quantity]]*(1-order_details[[#This Row],[Discount]])</f>
        <v>1237.9000000000001</v>
      </c>
    </row>
    <row r="1156" spans="1:18" x14ac:dyDescent="0.3">
      <c r="A1156">
        <v>10687</v>
      </c>
      <c r="B1156">
        <v>36</v>
      </c>
      <c r="C1156">
        <v>19</v>
      </c>
      <c r="D1156">
        <v>6</v>
      </c>
      <c r="E1156">
        <v>0.25</v>
      </c>
      <c r="F1156">
        <f>order_details[[#This Row],[UnitPrice]]*order_details[[#This Row],[Quantity]]*(1-order_details[[#This Row],[Discount]])</f>
        <v>85.5</v>
      </c>
      <c r="G1156" t="str">
        <f>_xlfn.XLOOKUP(order_details[[#This Row],[OrderID]],orders[OrderID],orders[CustomerID])</f>
        <v>HUNGO</v>
      </c>
      <c r="H1156" t="str">
        <f>_xlfn.XLOOKUP(order_details[[#This Row],[CustomerID]],orders[CustomerID],orders[ShipCountry])</f>
        <v>Ireland</v>
      </c>
      <c r="I1156" t="str">
        <f>_xlfn.XLOOKUP(order_details[[#This Row],[CustomerID]],orders[CustomerID],orders[ShipCity])</f>
        <v>Cork</v>
      </c>
      <c r="J1156">
        <f>_xlfn.XLOOKUP(order_details[[#This Row],[ProductID]],products[ProductID],products[CategoryID])</f>
        <v>8</v>
      </c>
      <c r="K1156" t="str">
        <f>_xlfn.XLOOKUP(order_details[[#This Row],[CategoryID]],categories[CategoryID],categories[CategoryName])</f>
        <v>Seafood</v>
      </c>
      <c r="L1156" t="str">
        <f>_xlfn.XLOOKUP(order_details[[#This Row],[OrderID]],orders[OrderID],orders[month])</f>
        <v>Oct</v>
      </c>
      <c r="M1156">
        <f>_xlfn.XLOOKUP(order_details[[#This Row],[OrderID]],orders[OrderID],orders[month number])</f>
        <v>10</v>
      </c>
      <c r="N1156">
        <f>_xlfn.XLOOKUP(order_details[[#This Row],[OrderID]],orders[OrderID],orders[year])</f>
        <v>1995</v>
      </c>
      <c r="P1156" s="13" t="str">
        <f>_xlfn.XLOOKUP(order_details[[#This Row],[CustomerID]],orders[CustomerID],orders[ShipCity])</f>
        <v>Cork</v>
      </c>
      <c r="Q1156" s="13" t="str">
        <f>_xlfn.XLOOKUP(order_details[[#This Row],[CustomerID]],orders[CustomerID],orders[ShipCountry])</f>
        <v>Ireland</v>
      </c>
      <c r="R1156" s="13">
        <f>order_details[[#This Row],[UnitPrice]]*order_details[[#This Row],[Quantity]]*(1-order_details[[#This Row],[Discount]])</f>
        <v>85.5</v>
      </c>
    </row>
    <row r="1157" spans="1:18" x14ac:dyDescent="0.3">
      <c r="A1157">
        <v>10688</v>
      </c>
      <c r="B1157">
        <v>10</v>
      </c>
      <c r="C1157">
        <v>31</v>
      </c>
      <c r="D1157">
        <v>18</v>
      </c>
      <c r="E1157">
        <v>0.1</v>
      </c>
      <c r="F1157">
        <f>order_details[[#This Row],[UnitPrice]]*order_details[[#This Row],[Quantity]]*(1-order_details[[#This Row],[Discount]])</f>
        <v>502.2</v>
      </c>
      <c r="G1157" t="str">
        <f>_xlfn.XLOOKUP(order_details[[#This Row],[OrderID]],orders[OrderID],orders[CustomerID])</f>
        <v>VAFFE</v>
      </c>
      <c r="H1157" t="str">
        <f>_xlfn.XLOOKUP(order_details[[#This Row],[CustomerID]],orders[CustomerID],orders[ShipCountry])</f>
        <v>Denmark</v>
      </c>
      <c r="I1157" t="str">
        <f>_xlfn.XLOOKUP(order_details[[#This Row],[CustomerID]],orders[CustomerID],orders[ShipCity])</f>
        <v>Århus</v>
      </c>
      <c r="J1157">
        <f>_xlfn.XLOOKUP(order_details[[#This Row],[ProductID]],products[ProductID],products[CategoryID])</f>
        <v>8</v>
      </c>
      <c r="K1157" t="str">
        <f>_xlfn.XLOOKUP(order_details[[#This Row],[CategoryID]],categories[CategoryID],categories[CategoryName])</f>
        <v>Seafood</v>
      </c>
      <c r="L1157" t="str">
        <f>_xlfn.XLOOKUP(order_details[[#This Row],[OrderID]],orders[OrderID],orders[month])</f>
        <v>Nov</v>
      </c>
      <c r="M1157">
        <f>_xlfn.XLOOKUP(order_details[[#This Row],[OrderID]],orders[OrderID],orders[month number])</f>
        <v>11</v>
      </c>
      <c r="N1157">
        <f>_xlfn.XLOOKUP(order_details[[#This Row],[OrderID]],orders[OrderID],orders[year])</f>
        <v>1995</v>
      </c>
      <c r="P1157" s="14" t="str">
        <f>_xlfn.XLOOKUP(order_details[[#This Row],[CustomerID]],orders[CustomerID],orders[ShipCity])</f>
        <v>Århus</v>
      </c>
      <c r="Q1157" s="14" t="str">
        <f>_xlfn.XLOOKUP(order_details[[#This Row],[CustomerID]],orders[CustomerID],orders[ShipCountry])</f>
        <v>Denmark</v>
      </c>
      <c r="R1157" s="14">
        <f>order_details[[#This Row],[UnitPrice]]*order_details[[#This Row],[Quantity]]*(1-order_details[[#This Row],[Discount]])</f>
        <v>502.2</v>
      </c>
    </row>
    <row r="1158" spans="1:18" x14ac:dyDescent="0.3">
      <c r="A1158">
        <v>10688</v>
      </c>
      <c r="B1158">
        <v>28</v>
      </c>
      <c r="C1158">
        <v>45.6</v>
      </c>
      <c r="D1158">
        <v>60</v>
      </c>
      <c r="E1158">
        <v>0.1</v>
      </c>
      <c r="F1158">
        <f>order_details[[#This Row],[UnitPrice]]*order_details[[#This Row],[Quantity]]*(1-order_details[[#This Row],[Discount]])</f>
        <v>2462.4</v>
      </c>
      <c r="G1158" t="str">
        <f>_xlfn.XLOOKUP(order_details[[#This Row],[OrderID]],orders[OrderID],orders[CustomerID])</f>
        <v>VAFFE</v>
      </c>
      <c r="H1158" t="str">
        <f>_xlfn.XLOOKUP(order_details[[#This Row],[CustomerID]],orders[CustomerID],orders[ShipCountry])</f>
        <v>Denmark</v>
      </c>
      <c r="I1158" t="str">
        <f>_xlfn.XLOOKUP(order_details[[#This Row],[CustomerID]],orders[CustomerID],orders[ShipCity])</f>
        <v>Århus</v>
      </c>
      <c r="J1158">
        <f>_xlfn.XLOOKUP(order_details[[#This Row],[ProductID]],products[ProductID],products[CategoryID])</f>
        <v>7</v>
      </c>
      <c r="K1158" t="str">
        <f>_xlfn.XLOOKUP(order_details[[#This Row],[CategoryID]],categories[CategoryID],categories[CategoryName])</f>
        <v>Produce</v>
      </c>
      <c r="L1158" t="str">
        <f>_xlfn.XLOOKUP(order_details[[#This Row],[OrderID]],orders[OrderID],orders[month])</f>
        <v>Nov</v>
      </c>
      <c r="M1158">
        <f>_xlfn.XLOOKUP(order_details[[#This Row],[OrderID]],orders[OrderID],orders[month number])</f>
        <v>11</v>
      </c>
      <c r="N1158">
        <f>_xlfn.XLOOKUP(order_details[[#This Row],[OrderID]],orders[OrderID],orders[year])</f>
        <v>1995</v>
      </c>
      <c r="P1158" s="13" t="str">
        <f>_xlfn.XLOOKUP(order_details[[#This Row],[CustomerID]],orders[CustomerID],orders[ShipCity])</f>
        <v>Århus</v>
      </c>
      <c r="Q1158" s="13" t="str">
        <f>_xlfn.XLOOKUP(order_details[[#This Row],[CustomerID]],orders[CustomerID],orders[ShipCountry])</f>
        <v>Denmark</v>
      </c>
      <c r="R1158" s="13">
        <f>order_details[[#This Row],[UnitPrice]]*order_details[[#This Row],[Quantity]]*(1-order_details[[#This Row],[Discount]])</f>
        <v>2462.4</v>
      </c>
    </row>
    <row r="1159" spans="1:18" x14ac:dyDescent="0.3">
      <c r="A1159">
        <v>10688</v>
      </c>
      <c r="B1159">
        <v>34</v>
      </c>
      <c r="C1159">
        <v>14</v>
      </c>
      <c r="D1159">
        <v>14</v>
      </c>
      <c r="E1159">
        <v>0</v>
      </c>
      <c r="F1159">
        <f>order_details[[#This Row],[UnitPrice]]*order_details[[#This Row],[Quantity]]*(1-order_details[[#This Row],[Discount]])</f>
        <v>196</v>
      </c>
      <c r="G1159" t="str">
        <f>_xlfn.XLOOKUP(order_details[[#This Row],[OrderID]],orders[OrderID],orders[CustomerID])</f>
        <v>VAFFE</v>
      </c>
      <c r="H1159" t="str">
        <f>_xlfn.XLOOKUP(order_details[[#This Row],[CustomerID]],orders[CustomerID],orders[ShipCountry])</f>
        <v>Denmark</v>
      </c>
      <c r="I1159" t="str">
        <f>_xlfn.XLOOKUP(order_details[[#This Row],[CustomerID]],orders[CustomerID],orders[ShipCity])</f>
        <v>Århus</v>
      </c>
      <c r="J1159">
        <f>_xlfn.XLOOKUP(order_details[[#This Row],[ProductID]],products[ProductID],products[CategoryID])</f>
        <v>1</v>
      </c>
      <c r="K1159" t="str">
        <f>_xlfn.XLOOKUP(order_details[[#This Row],[CategoryID]],categories[CategoryID],categories[CategoryName])</f>
        <v>Beverages</v>
      </c>
      <c r="L1159" t="str">
        <f>_xlfn.XLOOKUP(order_details[[#This Row],[OrderID]],orders[OrderID],orders[month])</f>
        <v>Nov</v>
      </c>
      <c r="M1159">
        <f>_xlfn.XLOOKUP(order_details[[#This Row],[OrderID]],orders[OrderID],orders[month number])</f>
        <v>11</v>
      </c>
      <c r="N1159">
        <f>_xlfn.XLOOKUP(order_details[[#This Row],[OrderID]],orders[OrderID],orders[year])</f>
        <v>1995</v>
      </c>
      <c r="P1159" s="14" t="str">
        <f>_xlfn.XLOOKUP(order_details[[#This Row],[CustomerID]],orders[CustomerID],orders[ShipCity])</f>
        <v>Århus</v>
      </c>
      <c r="Q1159" s="14" t="str">
        <f>_xlfn.XLOOKUP(order_details[[#This Row],[CustomerID]],orders[CustomerID],orders[ShipCountry])</f>
        <v>Denmark</v>
      </c>
      <c r="R1159" s="14">
        <f>order_details[[#This Row],[UnitPrice]]*order_details[[#This Row],[Quantity]]*(1-order_details[[#This Row],[Discount]])</f>
        <v>196</v>
      </c>
    </row>
    <row r="1160" spans="1:18" x14ac:dyDescent="0.3">
      <c r="A1160">
        <v>10689</v>
      </c>
      <c r="B1160">
        <v>1</v>
      </c>
      <c r="C1160">
        <v>18</v>
      </c>
      <c r="D1160">
        <v>35</v>
      </c>
      <c r="E1160">
        <v>0.25</v>
      </c>
      <c r="F1160">
        <f>order_details[[#This Row],[UnitPrice]]*order_details[[#This Row],[Quantity]]*(1-order_details[[#This Row],[Discount]])</f>
        <v>472.5</v>
      </c>
      <c r="G1160" t="str">
        <f>_xlfn.XLOOKUP(order_details[[#This Row],[OrderID]],orders[OrderID],orders[CustomerID])</f>
        <v>BERGS</v>
      </c>
      <c r="H1160" t="str">
        <f>_xlfn.XLOOKUP(order_details[[#This Row],[CustomerID]],orders[CustomerID],orders[ShipCountry])</f>
        <v>Sweden</v>
      </c>
      <c r="I1160" t="str">
        <f>_xlfn.XLOOKUP(order_details[[#This Row],[CustomerID]],orders[CustomerID],orders[ShipCity])</f>
        <v>Luleå</v>
      </c>
      <c r="J1160">
        <f>_xlfn.XLOOKUP(order_details[[#This Row],[ProductID]],products[ProductID],products[CategoryID])</f>
        <v>1</v>
      </c>
      <c r="K1160" t="str">
        <f>_xlfn.XLOOKUP(order_details[[#This Row],[CategoryID]],categories[CategoryID],categories[CategoryName])</f>
        <v>Beverages</v>
      </c>
      <c r="L1160" t="str">
        <f>_xlfn.XLOOKUP(order_details[[#This Row],[OrderID]],orders[OrderID],orders[month])</f>
        <v>Nov</v>
      </c>
      <c r="M1160">
        <f>_xlfn.XLOOKUP(order_details[[#This Row],[OrderID]],orders[OrderID],orders[month number])</f>
        <v>11</v>
      </c>
      <c r="N1160">
        <f>_xlfn.XLOOKUP(order_details[[#This Row],[OrderID]],orders[OrderID],orders[year])</f>
        <v>1995</v>
      </c>
      <c r="P1160" s="13" t="str">
        <f>_xlfn.XLOOKUP(order_details[[#This Row],[CustomerID]],orders[CustomerID],orders[ShipCity])</f>
        <v>Luleå</v>
      </c>
      <c r="Q1160" s="13" t="str">
        <f>_xlfn.XLOOKUP(order_details[[#This Row],[CustomerID]],orders[CustomerID],orders[ShipCountry])</f>
        <v>Sweden</v>
      </c>
      <c r="R1160" s="13">
        <f>order_details[[#This Row],[UnitPrice]]*order_details[[#This Row],[Quantity]]*(1-order_details[[#This Row],[Discount]])</f>
        <v>472.5</v>
      </c>
    </row>
    <row r="1161" spans="1:18" x14ac:dyDescent="0.3">
      <c r="A1161">
        <v>10690</v>
      </c>
      <c r="B1161">
        <v>56</v>
      </c>
      <c r="C1161">
        <v>38</v>
      </c>
      <c r="D1161">
        <v>20</v>
      </c>
      <c r="E1161">
        <v>0.25</v>
      </c>
      <c r="F1161">
        <f>order_details[[#This Row],[UnitPrice]]*order_details[[#This Row],[Quantity]]*(1-order_details[[#This Row],[Discount]])</f>
        <v>570</v>
      </c>
      <c r="G1161" t="str">
        <f>_xlfn.XLOOKUP(order_details[[#This Row],[OrderID]],orders[OrderID],orders[CustomerID])</f>
        <v>HANAR</v>
      </c>
      <c r="H1161" t="str">
        <f>_xlfn.XLOOKUP(order_details[[#This Row],[CustomerID]],orders[CustomerID],orders[ShipCountry])</f>
        <v>Brazil</v>
      </c>
      <c r="I1161" t="str">
        <f>_xlfn.XLOOKUP(order_details[[#This Row],[CustomerID]],orders[CustomerID],orders[ShipCity])</f>
        <v>Rio de Janeiro</v>
      </c>
      <c r="J1161">
        <f>_xlfn.XLOOKUP(order_details[[#This Row],[ProductID]],products[ProductID],products[CategoryID])</f>
        <v>5</v>
      </c>
      <c r="K1161" t="str">
        <f>_xlfn.XLOOKUP(order_details[[#This Row],[CategoryID]],categories[CategoryID],categories[CategoryName])</f>
        <v>Grains/Cereals</v>
      </c>
      <c r="L1161" t="str">
        <f>_xlfn.XLOOKUP(order_details[[#This Row],[OrderID]],orders[OrderID],orders[month])</f>
        <v>Nov</v>
      </c>
      <c r="M1161">
        <f>_xlfn.XLOOKUP(order_details[[#This Row],[OrderID]],orders[OrderID],orders[month number])</f>
        <v>11</v>
      </c>
      <c r="N1161">
        <f>_xlfn.XLOOKUP(order_details[[#This Row],[OrderID]],orders[OrderID],orders[year])</f>
        <v>1995</v>
      </c>
      <c r="P1161" s="14" t="str">
        <f>_xlfn.XLOOKUP(order_details[[#This Row],[CustomerID]],orders[CustomerID],orders[ShipCity])</f>
        <v>Rio de Janeiro</v>
      </c>
      <c r="Q1161" s="14" t="str">
        <f>_xlfn.XLOOKUP(order_details[[#This Row],[CustomerID]],orders[CustomerID],orders[ShipCountry])</f>
        <v>Brazil</v>
      </c>
      <c r="R1161" s="14">
        <f>order_details[[#This Row],[UnitPrice]]*order_details[[#This Row],[Quantity]]*(1-order_details[[#This Row],[Discount]])</f>
        <v>570</v>
      </c>
    </row>
    <row r="1162" spans="1:18" x14ac:dyDescent="0.3">
      <c r="A1162">
        <v>10690</v>
      </c>
      <c r="B1162">
        <v>77</v>
      </c>
      <c r="C1162">
        <v>13</v>
      </c>
      <c r="D1162">
        <v>30</v>
      </c>
      <c r="E1162">
        <v>0.25</v>
      </c>
      <c r="F1162">
        <f>order_details[[#This Row],[UnitPrice]]*order_details[[#This Row],[Quantity]]*(1-order_details[[#This Row],[Discount]])</f>
        <v>292.5</v>
      </c>
      <c r="G1162" t="str">
        <f>_xlfn.XLOOKUP(order_details[[#This Row],[OrderID]],orders[OrderID],orders[CustomerID])</f>
        <v>HANAR</v>
      </c>
      <c r="H1162" t="str">
        <f>_xlfn.XLOOKUP(order_details[[#This Row],[CustomerID]],orders[CustomerID],orders[ShipCountry])</f>
        <v>Brazil</v>
      </c>
      <c r="I1162" t="str">
        <f>_xlfn.XLOOKUP(order_details[[#This Row],[CustomerID]],orders[CustomerID],orders[ShipCity])</f>
        <v>Rio de Janeiro</v>
      </c>
      <c r="J1162">
        <f>_xlfn.XLOOKUP(order_details[[#This Row],[ProductID]],products[ProductID],products[CategoryID])</f>
        <v>2</v>
      </c>
      <c r="K1162" t="str">
        <f>_xlfn.XLOOKUP(order_details[[#This Row],[CategoryID]],categories[CategoryID],categories[CategoryName])</f>
        <v>Condiments</v>
      </c>
      <c r="L1162" t="str">
        <f>_xlfn.XLOOKUP(order_details[[#This Row],[OrderID]],orders[OrderID],orders[month])</f>
        <v>Nov</v>
      </c>
      <c r="M1162">
        <f>_xlfn.XLOOKUP(order_details[[#This Row],[OrderID]],orders[OrderID],orders[month number])</f>
        <v>11</v>
      </c>
      <c r="N1162">
        <f>_xlfn.XLOOKUP(order_details[[#This Row],[OrderID]],orders[OrderID],orders[year])</f>
        <v>1995</v>
      </c>
      <c r="P1162" s="13" t="str">
        <f>_xlfn.XLOOKUP(order_details[[#This Row],[CustomerID]],orders[CustomerID],orders[ShipCity])</f>
        <v>Rio de Janeiro</v>
      </c>
      <c r="Q1162" s="13" t="str">
        <f>_xlfn.XLOOKUP(order_details[[#This Row],[CustomerID]],orders[CustomerID],orders[ShipCountry])</f>
        <v>Brazil</v>
      </c>
      <c r="R1162" s="13">
        <f>order_details[[#This Row],[UnitPrice]]*order_details[[#This Row],[Quantity]]*(1-order_details[[#This Row],[Discount]])</f>
        <v>292.5</v>
      </c>
    </row>
    <row r="1163" spans="1:18" x14ac:dyDescent="0.3">
      <c r="A1163">
        <v>10691</v>
      </c>
      <c r="B1163">
        <v>1</v>
      </c>
      <c r="C1163">
        <v>18</v>
      </c>
      <c r="D1163">
        <v>30</v>
      </c>
      <c r="E1163">
        <v>0</v>
      </c>
      <c r="F1163">
        <f>order_details[[#This Row],[UnitPrice]]*order_details[[#This Row],[Quantity]]*(1-order_details[[#This Row],[Discount]])</f>
        <v>540</v>
      </c>
      <c r="G1163" t="str">
        <f>_xlfn.XLOOKUP(order_details[[#This Row],[OrderID]],orders[OrderID],orders[CustomerID])</f>
        <v>QUICK</v>
      </c>
      <c r="H1163" t="str">
        <f>_xlfn.XLOOKUP(order_details[[#This Row],[CustomerID]],orders[CustomerID],orders[ShipCountry])</f>
        <v>Germany</v>
      </c>
      <c r="I1163" t="str">
        <f>_xlfn.XLOOKUP(order_details[[#This Row],[CustomerID]],orders[CustomerID],orders[ShipCity])</f>
        <v>Cunewalde</v>
      </c>
      <c r="J1163">
        <f>_xlfn.XLOOKUP(order_details[[#This Row],[ProductID]],products[ProductID],products[CategoryID])</f>
        <v>1</v>
      </c>
      <c r="K1163" t="str">
        <f>_xlfn.XLOOKUP(order_details[[#This Row],[CategoryID]],categories[CategoryID],categories[CategoryName])</f>
        <v>Beverages</v>
      </c>
      <c r="L1163" t="str">
        <f>_xlfn.XLOOKUP(order_details[[#This Row],[OrderID]],orders[OrderID],orders[month])</f>
        <v>Nov</v>
      </c>
      <c r="M1163">
        <f>_xlfn.XLOOKUP(order_details[[#This Row],[OrderID]],orders[OrderID],orders[month number])</f>
        <v>11</v>
      </c>
      <c r="N1163">
        <f>_xlfn.XLOOKUP(order_details[[#This Row],[OrderID]],orders[OrderID],orders[year])</f>
        <v>1995</v>
      </c>
      <c r="P1163" s="14" t="str">
        <f>_xlfn.XLOOKUP(order_details[[#This Row],[CustomerID]],orders[CustomerID],orders[ShipCity])</f>
        <v>Cunewalde</v>
      </c>
      <c r="Q1163" s="14" t="str">
        <f>_xlfn.XLOOKUP(order_details[[#This Row],[CustomerID]],orders[CustomerID],orders[ShipCountry])</f>
        <v>Germany</v>
      </c>
      <c r="R1163" s="14">
        <f>order_details[[#This Row],[UnitPrice]]*order_details[[#This Row],[Quantity]]*(1-order_details[[#This Row],[Discount]])</f>
        <v>540</v>
      </c>
    </row>
    <row r="1164" spans="1:18" x14ac:dyDescent="0.3">
      <c r="A1164">
        <v>10691</v>
      </c>
      <c r="B1164">
        <v>29</v>
      </c>
      <c r="C1164">
        <v>123.79</v>
      </c>
      <c r="D1164">
        <v>40</v>
      </c>
      <c r="E1164">
        <v>0</v>
      </c>
      <c r="F1164">
        <f>order_details[[#This Row],[UnitPrice]]*order_details[[#This Row],[Quantity]]*(1-order_details[[#This Row],[Discount]])</f>
        <v>4951.6000000000004</v>
      </c>
      <c r="G1164" t="str">
        <f>_xlfn.XLOOKUP(order_details[[#This Row],[OrderID]],orders[OrderID],orders[CustomerID])</f>
        <v>QUICK</v>
      </c>
      <c r="H1164" t="str">
        <f>_xlfn.XLOOKUP(order_details[[#This Row],[CustomerID]],orders[CustomerID],orders[ShipCountry])</f>
        <v>Germany</v>
      </c>
      <c r="I1164" t="str">
        <f>_xlfn.XLOOKUP(order_details[[#This Row],[CustomerID]],orders[CustomerID],orders[ShipCity])</f>
        <v>Cunewalde</v>
      </c>
      <c r="J1164">
        <f>_xlfn.XLOOKUP(order_details[[#This Row],[ProductID]],products[ProductID],products[CategoryID])</f>
        <v>6</v>
      </c>
      <c r="K1164" t="str">
        <f>_xlfn.XLOOKUP(order_details[[#This Row],[CategoryID]],categories[CategoryID],categories[CategoryName])</f>
        <v>Meat/Poultry</v>
      </c>
      <c r="L1164" t="str">
        <f>_xlfn.XLOOKUP(order_details[[#This Row],[OrderID]],orders[OrderID],orders[month])</f>
        <v>Nov</v>
      </c>
      <c r="M1164">
        <f>_xlfn.XLOOKUP(order_details[[#This Row],[OrderID]],orders[OrderID],orders[month number])</f>
        <v>11</v>
      </c>
      <c r="N1164">
        <f>_xlfn.XLOOKUP(order_details[[#This Row],[OrderID]],orders[OrderID],orders[year])</f>
        <v>1995</v>
      </c>
      <c r="P1164" s="13" t="str">
        <f>_xlfn.XLOOKUP(order_details[[#This Row],[CustomerID]],orders[CustomerID],orders[ShipCity])</f>
        <v>Cunewalde</v>
      </c>
      <c r="Q1164" s="13" t="str">
        <f>_xlfn.XLOOKUP(order_details[[#This Row],[CustomerID]],orders[CustomerID],orders[ShipCountry])</f>
        <v>Germany</v>
      </c>
      <c r="R1164" s="13">
        <f>order_details[[#This Row],[UnitPrice]]*order_details[[#This Row],[Quantity]]*(1-order_details[[#This Row],[Discount]])</f>
        <v>4951.6000000000004</v>
      </c>
    </row>
    <row r="1165" spans="1:18" x14ac:dyDescent="0.3">
      <c r="A1165">
        <v>10691</v>
      </c>
      <c r="B1165">
        <v>43</v>
      </c>
      <c r="C1165">
        <v>46</v>
      </c>
      <c r="D1165">
        <v>40</v>
      </c>
      <c r="E1165">
        <v>0</v>
      </c>
      <c r="F1165">
        <f>order_details[[#This Row],[UnitPrice]]*order_details[[#This Row],[Quantity]]*(1-order_details[[#This Row],[Discount]])</f>
        <v>1840</v>
      </c>
      <c r="G1165" t="str">
        <f>_xlfn.XLOOKUP(order_details[[#This Row],[OrderID]],orders[OrderID],orders[CustomerID])</f>
        <v>QUICK</v>
      </c>
      <c r="H1165" t="str">
        <f>_xlfn.XLOOKUP(order_details[[#This Row],[CustomerID]],orders[CustomerID],orders[ShipCountry])</f>
        <v>Germany</v>
      </c>
      <c r="I1165" t="str">
        <f>_xlfn.XLOOKUP(order_details[[#This Row],[CustomerID]],orders[CustomerID],orders[ShipCity])</f>
        <v>Cunewalde</v>
      </c>
      <c r="J1165">
        <f>_xlfn.XLOOKUP(order_details[[#This Row],[ProductID]],products[ProductID],products[CategoryID])</f>
        <v>1</v>
      </c>
      <c r="K1165" t="str">
        <f>_xlfn.XLOOKUP(order_details[[#This Row],[CategoryID]],categories[CategoryID],categories[CategoryName])</f>
        <v>Beverages</v>
      </c>
      <c r="L1165" t="str">
        <f>_xlfn.XLOOKUP(order_details[[#This Row],[OrderID]],orders[OrderID],orders[month])</f>
        <v>Nov</v>
      </c>
      <c r="M1165">
        <f>_xlfn.XLOOKUP(order_details[[#This Row],[OrderID]],orders[OrderID],orders[month number])</f>
        <v>11</v>
      </c>
      <c r="N1165">
        <f>_xlfn.XLOOKUP(order_details[[#This Row],[OrderID]],orders[OrderID],orders[year])</f>
        <v>1995</v>
      </c>
      <c r="P1165" s="14" t="str">
        <f>_xlfn.XLOOKUP(order_details[[#This Row],[CustomerID]],orders[CustomerID],orders[ShipCity])</f>
        <v>Cunewalde</v>
      </c>
      <c r="Q1165" s="14" t="str">
        <f>_xlfn.XLOOKUP(order_details[[#This Row],[CustomerID]],orders[CustomerID],orders[ShipCountry])</f>
        <v>Germany</v>
      </c>
      <c r="R1165" s="14">
        <f>order_details[[#This Row],[UnitPrice]]*order_details[[#This Row],[Quantity]]*(1-order_details[[#This Row],[Discount]])</f>
        <v>1840</v>
      </c>
    </row>
    <row r="1166" spans="1:18" x14ac:dyDescent="0.3">
      <c r="A1166">
        <v>10691</v>
      </c>
      <c r="B1166">
        <v>44</v>
      </c>
      <c r="C1166">
        <v>19.45</v>
      </c>
      <c r="D1166">
        <v>24</v>
      </c>
      <c r="E1166">
        <v>0</v>
      </c>
      <c r="F1166">
        <f>order_details[[#This Row],[UnitPrice]]*order_details[[#This Row],[Quantity]]*(1-order_details[[#This Row],[Discount]])</f>
        <v>466.79999999999995</v>
      </c>
      <c r="G1166" t="str">
        <f>_xlfn.XLOOKUP(order_details[[#This Row],[OrderID]],orders[OrderID],orders[CustomerID])</f>
        <v>QUICK</v>
      </c>
      <c r="H1166" t="str">
        <f>_xlfn.XLOOKUP(order_details[[#This Row],[CustomerID]],orders[CustomerID],orders[ShipCountry])</f>
        <v>Germany</v>
      </c>
      <c r="I1166" t="str">
        <f>_xlfn.XLOOKUP(order_details[[#This Row],[CustomerID]],orders[CustomerID],orders[ShipCity])</f>
        <v>Cunewalde</v>
      </c>
      <c r="J1166">
        <f>_xlfn.XLOOKUP(order_details[[#This Row],[ProductID]],products[ProductID],products[CategoryID])</f>
        <v>2</v>
      </c>
      <c r="K1166" t="str">
        <f>_xlfn.XLOOKUP(order_details[[#This Row],[CategoryID]],categories[CategoryID],categories[CategoryName])</f>
        <v>Condiments</v>
      </c>
      <c r="L1166" t="str">
        <f>_xlfn.XLOOKUP(order_details[[#This Row],[OrderID]],orders[OrderID],orders[month])</f>
        <v>Nov</v>
      </c>
      <c r="M1166">
        <f>_xlfn.XLOOKUP(order_details[[#This Row],[OrderID]],orders[OrderID],orders[month number])</f>
        <v>11</v>
      </c>
      <c r="N1166">
        <f>_xlfn.XLOOKUP(order_details[[#This Row],[OrderID]],orders[OrderID],orders[year])</f>
        <v>1995</v>
      </c>
      <c r="P1166" s="13" t="str">
        <f>_xlfn.XLOOKUP(order_details[[#This Row],[CustomerID]],orders[CustomerID],orders[ShipCity])</f>
        <v>Cunewalde</v>
      </c>
      <c r="Q1166" s="13" t="str">
        <f>_xlfn.XLOOKUP(order_details[[#This Row],[CustomerID]],orders[CustomerID],orders[ShipCountry])</f>
        <v>Germany</v>
      </c>
      <c r="R1166" s="13">
        <f>order_details[[#This Row],[UnitPrice]]*order_details[[#This Row],[Quantity]]*(1-order_details[[#This Row],[Discount]])</f>
        <v>466.79999999999995</v>
      </c>
    </row>
    <row r="1167" spans="1:18" x14ac:dyDescent="0.3">
      <c r="A1167">
        <v>10691</v>
      </c>
      <c r="B1167">
        <v>62</v>
      </c>
      <c r="C1167">
        <v>49.3</v>
      </c>
      <c r="D1167">
        <v>48</v>
      </c>
      <c r="E1167">
        <v>0</v>
      </c>
      <c r="F1167">
        <f>order_details[[#This Row],[UnitPrice]]*order_details[[#This Row],[Quantity]]*(1-order_details[[#This Row],[Discount]])</f>
        <v>2366.3999999999996</v>
      </c>
      <c r="G1167" t="str">
        <f>_xlfn.XLOOKUP(order_details[[#This Row],[OrderID]],orders[OrderID],orders[CustomerID])</f>
        <v>QUICK</v>
      </c>
      <c r="H1167" t="str">
        <f>_xlfn.XLOOKUP(order_details[[#This Row],[CustomerID]],orders[CustomerID],orders[ShipCountry])</f>
        <v>Germany</v>
      </c>
      <c r="I1167" t="str">
        <f>_xlfn.XLOOKUP(order_details[[#This Row],[CustomerID]],orders[CustomerID],orders[ShipCity])</f>
        <v>Cunewalde</v>
      </c>
      <c r="J1167">
        <f>_xlfn.XLOOKUP(order_details[[#This Row],[ProductID]],products[ProductID],products[CategoryID])</f>
        <v>3</v>
      </c>
      <c r="K1167" t="str">
        <f>_xlfn.XLOOKUP(order_details[[#This Row],[CategoryID]],categories[CategoryID],categories[CategoryName])</f>
        <v>Confections</v>
      </c>
      <c r="L1167" t="str">
        <f>_xlfn.XLOOKUP(order_details[[#This Row],[OrderID]],orders[OrderID],orders[month])</f>
        <v>Nov</v>
      </c>
      <c r="M1167">
        <f>_xlfn.XLOOKUP(order_details[[#This Row],[OrderID]],orders[OrderID],orders[month number])</f>
        <v>11</v>
      </c>
      <c r="N1167">
        <f>_xlfn.XLOOKUP(order_details[[#This Row],[OrderID]],orders[OrderID],orders[year])</f>
        <v>1995</v>
      </c>
      <c r="P1167" s="14" t="str">
        <f>_xlfn.XLOOKUP(order_details[[#This Row],[CustomerID]],orders[CustomerID],orders[ShipCity])</f>
        <v>Cunewalde</v>
      </c>
      <c r="Q1167" s="14" t="str">
        <f>_xlfn.XLOOKUP(order_details[[#This Row],[CustomerID]],orders[CustomerID],orders[ShipCountry])</f>
        <v>Germany</v>
      </c>
      <c r="R1167" s="14">
        <f>order_details[[#This Row],[UnitPrice]]*order_details[[#This Row],[Quantity]]*(1-order_details[[#This Row],[Discount]])</f>
        <v>2366.3999999999996</v>
      </c>
    </row>
    <row r="1168" spans="1:18" x14ac:dyDescent="0.3">
      <c r="A1168">
        <v>10692</v>
      </c>
      <c r="B1168">
        <v>63</v>
      </c>
      <c r="C1168">
        <v>43.9</v>
      </c>
      <c r="D1168">
        <v>20</v>
      </c>
      <c r="E1168">
        <v>0</v>
      </c>
      <c r="F1168">
        <f>order_details[[#This Row],[UnitPrice]]*order_details[[#This Row],[Quantity]]*(1-order_details[[#This Row],[Discount]])</f>
        <v>878</v>
      </c>
      <c r="G1168" t="str">
        <f>_xlfn.XLOOKUP(order_details[[#This Row],[OrderID]],orders[OrderID],orders[CustomerID])</f>
        <v>ALFKI</v>
      </c>
      <c r="H1168" t="str">
        <f>_xlfn.XLOOKUP(order_details[[#This Row],[CustomerID]],orders[CustomerID],orders[ShipCountry])</f>
        <v>Germany</v>
      </c>
      <c r="I1168" t="str">
        <f>_xlfn.XLOOKUP(order_details[[#This Row],[CustomerID]],orders[CustomerID],orders[ShipCity])</f>
        <v>Berlin</v>
      </c>
      <c r="J1168">
        <f>_xlfn.XLOOKUP(order_details[[#This Row],[ProductID]],products[ProductID],products[CategoryID])</f>
        <v>2</v>
      </c>
      <c r="K1168" t="str">
        <f>_xlfn.XLOOKUP(order_details[[#This Row],[CategoryID]],categories[CategoryID],categories[CategoryName])</f>
        <v>Condiments</v>
      </c>
      <c r="L1168" t="str">
        <f>_xlfn.XLOOKUP(order_details[[#This Row],[OrderID]],orders[OrderID],orders[month])</f>
        <v>Nov</v>
      </c>
      <c r="M1168">
        <f>_xlfn.XLOOKUP(order_details[[#This Row],[OrderID]],orders[OrderID],orders[month number])</f>
        <v>11</v>
      </c>
      <c r="N1168">
        <f>_xlfn.XLOOKUP(order_details[[#This Row],[OrderID]],orders[OrderID],orders[year])</f>
        <v>1995</v>
      </c>
      <c r="P1168" s="13" t="str">
        <f>_xlfn.XLOOKUP(order_details[[#This Row],[CustomerID]],orders[CustomerID],orders[ShipCity])</f>
        <v>Berlin</v>
      </c>
      <c r="Q1168" s="13" t="str">
        <f>_xlfn.XLOOKUP(order_details[[#This Row],[CustomerID]],orders[CustomerID],orders[ShipCountry])</f>
        <v>Germany</v>
      </c>
      <c r="R1168" s="13">
        <f>order_details[[#This Row],[UnitPrice]]*order_details[[#This Row],[Quantity]]*(1-order_details[[#This Row],[Discount]])</f>
        <v>878</v>
      </c>
    </row>
    <row r="1169" spans="1:18" x14ac:dyDescent="0.3">
      <c r="A1169">
        <v>10693</v>
      </c>
      <c r="B1169">
        <v>9</v>
      </c>
      <c r="C1169">
        <v>97</v>
      </c>
      <c r="D1169">
        <v>6</v>
      </c>
      <c r="E1169">
        <v>0</v>
      </c>
      <c r="F1169">
        <f>order_details[[#This Row],[UnitPrice]]*order_details[[#This Row],[Quantity]]*(1-order_details[[#This Row],[Discount]])</f>
        <v>582</v>
      </c>
      <c r="G1169" t="str">
        <f>_xlfn.XLOOKUP(order_details[[#This Row],[OrderID]],orders[OrderID],orders[CustomerID])</f>
        <v>WHITC</v>
      </c>
      <c r="H1169" t="str">
        <f>_xlfn.XLOOKUP(order_details[[#This Row],[CustomerID]],orders[CustomerID],orders[ShipCountry])</f>
        <v>USA</v>
      </c>
      <c r="I1169" t="str">
        <f>_xlfn.XLOOKUP(order_details[[#This Row],[CustomerID]],orders[CustomerID],orders[ShipCity])</f>
        <v>Seattle</v>
      </c>
      <c r="J1169">
        <f>_xlfn.XLOOKUP(order_details[[#This Row],[ProductID]],products[ProductID],products[CategoryID])</f>
        <v>6</v>
      </c>
      <c r="K1169" t="str">
        <f>_xlfn.XLOOKUP(order_details[[#This Row],[CategoryID]],categories[CategoryID],categories[CategoryName])</f>
        <v>Meat/Poultry</v>
      </c>
      <c r="L1169" t="str">
        <f>_xlfn.XLOOKUP(order_details[[#This Row],[OrderID]],orders[OrderID],orders[month])</f>
        <v>Nov</v>
      </c>
      <c r="M1169">
        <f>_xlfn.XLOOKUP(order_details[[#This Row],[OrderID]],orders[OrderID],orders[month number])</f>
        <v>11</v>
      </c>
      <c r="N1169">
        <f>_xlfn.XLOOKUP(order_details[[#This Row],[OrderID]],orders[OrderID],orders[year])</f>
        <v>1995</v>
      </c>
      <c r="P1169" s="14" t="str">
        <f>_xlfn.XLOOKUP(order_details[[#This Row],[CustomerID]],orders[CustomerID],orders[ShipCity])</f>
        <v>Seattle</v>
      </c>
      <c r="Q1169" s="14" t="str">
        <f>_xlfn.XLOOKUP(order_details[[#This Row],[CustomerID]],orders[CustomerID],orders[ShipCountry])</f>
        <v>USA</v>
      </c>
      <c r="R1169" s="14">
        <f>order_details[[#This Row],[UnitPrice]]*order_details[[#This Row],[Quantity]]*(1-order_details[[#This Row],[Discount]])</f>
        <v>582</v>
      </c>
    </row>
    <row r="1170" spans="1:18" x14ac:dyDescent="0.3">
      <c r="A1170">
        <v>10693</v>
      </c>
      <c r="B1170">
        <v>54</v>
      </c>
      <c r="C1170">
        <v>7.45</v>
      </c>
      <c r="D1170">
        <v>60</v>
      </c>
      <c r="E1170">
        <v>0.15</v>
      </c>
      <c r="F1170">
        <f>order_details[[#This Row],[UnitPrice]]*order_details[[#This Row],[Quantity]]*(1-order_details[[#This Row],[Discount]])</f>
        <v>379.95</v>
      </c>
      <c r="G1170" t="str">
        <f>_xlfn.XLOOKUP(order_details[[#This Row],[OrderID]],orders[OrderID],orders[CustomerID])</f>
        <v>WHITC</v>
      </c>
      <c r="H1170" t="str">
        <f>_xlfn.XLOOKUP(order_details[[#This Row],[CustomerID]],orders[CustomerID],orders[ShipCountry])</f>
        <v>USA</v>
      </c>
      <c r="I1170" t="str">
        <f>_xlfn.XLOOKUP(order_details[[#This Row],[CustomerID]],orders[CustomerID],orders[ShipCity])</f>
        <v>Seattle</v>
      </c>
      <c r="J1170">
        <f>_xlfn.XLOOKUP(order_details[[#This Row],[ProductID]],products[ProductID],products[CategoryID])</f>
        <v>6</v>
      </c>
      <c r="K1170" t="str">
        <f>_xlfn.XLOOKUP(order_details[[#This Row],[CategoryID]],categories[CategoryID],categories[CategoryName])</f>
        <v>Meat/Poultry</v>
      </c>
      <c r="L1170" t="str">
        <f>_xlfn.XLOOKUP(order_details[[#This Row],[OrderID]],orders[OrderID],orders[month])</f>
        <v>Nov</v>
      </c>
      <c r="M1170">
        <f>_xlfn.XLOOKUP(order_details[[#This Row],[OrderID]],orders[OrderID],orders[month number])</f>
        <v>11</v>
      </c>
      <c r="N1170">
        <f>_xlfn.XLOOKUP(order_details[[#This Row],[OrderID]],orders[OrderID],orders[year])</f>
        <v>1995</v>
      </c>
      <c r="P1170" s="13" t="str">
        <f>_xlfn.XLOOKUP(order_details[[#This Row],[CustomerID]],orders[CustomerID],orders[ShipCity])</f>
        <v>Seattle</v>
      </c>
      <c r="Q1170" s="13" t="str">
        <f>_xlfn.XLOOKUP(order_details[[#This Row],[CustomerID]],orders[CustomerID],orders[ShipCountry])</f>
        <v>USA</v>
      </c>
      <c r="R1170" s="13">
        <f>order_details[[#This Row],[UnitPrice]]*order_details[[#This Row],[Quantity]]*(1-order_details[[#This Row],[Discount]])</f>
        <v>379.95</v>
      </c>
    </row>
    <row r="1171" spans="1:18" x14ac:dyDescent="0.3">
      <c r="A1171">
        <v>10693</v>
      </c>
      <c r="B1171">
        <v>69</v>
      </c>
      <c r="C1171">
        <v>36</v>
      </c>
      <c r="D1171">
        <v>30</v>
      </c>
      <c r="E1171">
        <v>0.15</v>
      </c>
      <c r="F1171">
        <f>order_details[[#This Row],[UnitPrice]]*order_details[[#This Row],[Quantity]]*(1-order_details[[#This Row],[Discount]])</f>
        <v>918</v>
      </c>
      <c r="G1171" t="str">
        <f>_xlfn.XLOOKUP(order_details[[#This Row],[OrderID]],orders[OrderID],orders[CustomerID])</f>
        <v>WHITC</v>
      </c>
      <c r="H1171" t="str">
        <f>_xlfn.XLOOKUP(order_details[[#This Row],[CustomerID]],orders[CustomerID],orders[ShipCountry])</f>
        <v>USA</v>
      </c>
      <c r="I1171" t="str">
        <f>_xlfn.XLOOKUP(order_details[[#This Row],[CustomerID]],orders[CustomerID],orders[ShipCity])</f>
        <v>Seattle</v>
      </c>
      <c r="J1171">
        <f>_xlfn.XLOOKUP(order_details[[#This Row],[ProductID]],products[ProductID],products[CategoryID])</f>
        <v>4</v>
      </c>
      <c r="K1171" t="str">
        <f>_xlfn.XLOOKUP(order_details[[#This Row],[CategoryID]],categories[CategoryID],categories[CategoryName])</f>
        <v>Dairy Products</v>
      </c>
      <c r="L1171" t="str">
        <f>_xlfn.XLOOKUP(order_details[[#This Row],[OrderID]],orders[OrderID],orders[month])</f>
        <v>Nov</v>
      </c>
      <c r="M1171">
        <f>_xlfn.XLOOKUP(order_details[[#This Row],[OrderID]],orders[OrderID],orders[month number])</f>
        <v>11</v>
      </c>
      <c r="N1171">
        <f>_xlfn.XLOOKUP(order_details[[#This Row],[OrderID]],orders[OrderID],orders[year])</f>
        <v>1995</v>
      </c>
      <c r="P1171" s="14" t="str">
        <f>_xlfn.XLOOKUP(order_details[[#This Row],[CustomerID]],orders[CustomerID],orders[ShipCity])</f>
        <v>Seattle</v>
      </c>
      <c r="Q1171" s="14" t="str">
        <f>_xlfn.XLOOKUP(order_details[[#This Row],[CustomerID]],orders[CustomerID],orders[ShipCountry])</f>
        <v>USA</v>
      </c>
      <c r="R1171" s="14">
        <f>order_details[[#This Row],[UnitPrice]]*order_details[[#This Row],[Quantity]]*(1-order_details[[#This Row],[Discount]])</f>
        <v>918</v>
      </c>
    </row>
    <row r="1172" spans="1:18" x14ac:dyDescent="0.3">
      <c r="A1172">
        <v>10693</v>
      </c>
      <c r="B1172">
        <v>73</v>
      </c>
      <c r="C1172">
        <v>15</v>
      </c>
      <c r="D1172">
        <v>15</v>
      </c>
      <c r="E1172">
        <v>0.15</v>
      </c>
      <c r="F1172">
        <f>order_details[[#This Row],[UnitPrice]]*order_details[[#This Row],[Quantity]]*(1-order_details[[#This Row],[Discount]])</f>
        <v>191.25</v>
      </c>
      <c r="G1172" t="str">
        <f>_xlfn.XLOOKUP(order_details[[#This Row],[OrderID]],orders[OrderID],orders[CustomerID])</f>
        <v>WHITC</v>
      </c>
      <c r="H1172" t="str">
        <f>_xlfn.XLOOKUP(order_details[[#This Row],[CustomerID]],orders[CustomerID],orders[ShipCountry])</f>
        <v>USA</v>
      </c>
      <c r="I1172" t="str">
        <f>_xlfn.XLOOKUP(order_details[[#This Row],[CustomerID]],orders[CustomerID],orders[ShipCity])</f>
        <v>Seattle</v>
      </c>
      <c r="J1172">
        <f>_xlfn.XLOOKUP(order_details[[#This Row],[ProductID]],products[ProductID],products[CategoryID])</f>
        <v>8</v>
      </c>
      <c r="K1172" t="str">
        <f>_xlfn.XLOOKUP(order_details[[#This Row],[CategoryID]],categories[CategoryID],categories[CategoryName])</f>
        <v>Seafood</v>
      </c>
      <c r="L1172" t="str">
        <f>_xlfn.XLOOKUP(order_details[[#This Row],[OrderID]],orders[OrderID],orders[month])</f>
        <v>Nov</v>
      </c>
      <c r="M1172">
        <f>_xlfn.XLOOKUP(order_details[[#This Row],[OrderID]],orders[OrderID],orders[month number])</f>
        <v>11</v>
      </c>
      <c r="N1172">
        <f>_xlfn.XLOOKUP(order_details[[#This Row],[OrderID]],orders[OrderID],orders[year])</f>
        <v>1995</v>
      </c>
      <c r="P1172" s="13" t="str">
        <f>_xlfn.XLOOKUP(order_details[[#This Row],[CustomerID]],orders[CustomerID],orders[ShipCity])</f>
        <v>Seattle</v>
      </c>
      <c r="Q1172" s="13" t="str">
        <f>_xlfn.XLOOKUP(order_details[[#This Row],[CustomerID]],orders[CustomerID],orders[ShipCountry])</f>
        <v>USA</v>
      </c>
      <c r="R1172" s="13">
        <f>order_details[[#This Row],[UnitPrice]]*order_details[[#This Row],[Quantity]]*(1-order_details[[#This Row],[Discount]])</f>
        <v>191.25</v>
      </c>
    </row>
    <row r="1173" spans="1:18" x14ac:dyDescent="0.3">
      <c r="A1173">
        <v>10694</v>
      </c>
      <c r="B1173">
        <v>7</v>
      </c>
      <c r="C1173">
        <v>30</v>
      </c>
      <c r="D1173">
        <v>90</v>
      </c>
      <c r="E1173">
        <v>0</v>
      </c>
      <c r="F1173">
        <f>order_details[[#This Row],[UnitPrice]]*order_details[[#This Row],[Quantity]]*(1-order_details[[#This Row],[Discount]])</f>
        <v>2700</v>
      </c>
      <c r="G1173" t="str">
        <f>_xlfn.XLOOKUP(order_details[[#This Row],[OrderID]],orders[OrderID],orders[CustomerID])</f>
        <v>QUICK</v>
      </c>
      <c r="H1173" t="str">
        <f>_xlfn.XLOOKUP(order_details[[#This Row],[CustomerID]],orders[CustomerID],orders[ShipCountry])</f>
        <v>Germany</v>
      </c>
      <c r="I1173" t="str">
        <f>_xlfn.XLOOKUP(order_details[[#This Row],[CustomerID]],orders[CustomerID],orders[ShipCity])</f>
        <v>Cunewalde</v>
      </c>
      <c r="J1173">
        <f>_xlfn.XLOOKUP(order_details[[#This Row],[ProductID]],products[ProductID],products[CategoryID])</f>
        <v>7</v>
      </c>
      <c r="K1173" t="str">
        <f>_xlfn.XLOOKUP(order_details[[#This Row],[CategoryID]],categories[CategoryID],categories[CategoryName])</f>
        <v>Produce</v>
      </c>
      <c r="L1173" t="str">
        <f>_xlfn.XLOOKUP(order_details[[#This Row],[OrderID]],orders[OrderID],orders[month])</f>
        <v>Nov</v>
      </c>
      <c r="M1173">
        <f>_xlfn.XLOOKUP(order_details[[#This Row],[OrderID]],orders[OrderID],orders[month number])</f>
        <v>11</v>
      </c>
      <c r="N1173">
        <f>_xlfn.XLOOKUP(order_details[[#This Row],[OrderID]],orders[OrderID],orders[year])</f>
        <v>1995</v>
      </c>
      <c r="P1173" s="14" t="str">
        <f>_xlfn.XLOOKUP(order_details[[#This Row],[CustomerID]],orders[CustomerID],orders[ShipCity])</f>
        <v>Cunewalde</v>
      </c>
      <c r="Q1173" s="14" t="str">
        <f>_xlfn.XLOOKUP(order_details[[#This Row],[CustomerID]],orders[CustomerID],orders[ShipCountry])</f>
        <v>Germany</v>
      </c>
      <c r="R1173" s="14">
        <f>order_details[[#This Row],[UnitPrice]]*order_details[[#This Row],[Quantity]]*(1-order_details[[#This Row],[Discount]])</f>
        <v>2700</v>
      </c>
    </row>
    <row r="1174" spans="1:18" x14ac:dyDescent="0.3">
      <c r="A1174">
        <v>10694</v>
      </c>
      <c r="B1174">
        <v>59</v>
      </c>
      <c r="C1174">
        <v>55</v>
      </c>
      <c r="D1174">
        <v>25</v>
      </c>
      <c r="E1174">
        <v>0</v>
      </c>
      <c r="F1174">
        <f>order_details[[#This Row],[UnitPrice]]*order_details[[#This Row],[Quantity]]*(1-order_details[[#This Row],[Discount]])</f>
        <v>1375</v>
      </c>
      <c r="G1174" t="str">
        <f>_xlfn.XLOOKUP(order_details[[#This Row],[OrderID]],orders[OrderID],orders[CustomerID])</f>
        <v>QUICK</v>
      </c>
      <c r="H1174" t="str">
        <f>_xlfn.XLOOKUP(order_details[[#This Row],[CustomerID]],orders[CustomerID],orders[ShipCountry])</f>
        <v>Germany</v>
      </c>
      <c r="I1174" t="str">
        <f>_xlfn.XLOOKUP(order_details[[#This Row],[CustomerID]],orders[CustomerID],orders[ShipCity])</f>
        <v>Cunewalde</v>
      </c>
      <c r="J1174">
        <f>_xlfn.XLOOKUP(order_details[[#This Row],[ProductID]],products[ProductID],products[CategoryID])</f>
        <v>4</v>
      </c>
      <c r="K1174" t="str">
        <f>_xlfn.XLOOKUP(order_details[[#This Row],[CategoryID]],categories[CategoryID],categories[CategoryName])</f>
        <v>Dairy Products</v>
      </c>
      <c r="L1174" t="str">
        <f>_xlfn.XLOOKUP(order_details[[#This Row],[OrderID]],orders[OrderID],orders[month])</f>
        <v>Nov</v>
      </c>
      <c r="M1174">
        <f>_xlfn.XLOOKUP(order_details[[#This Row],[OrderID]],orders[OrderID],orders[month number])</f>
        <v>11</v>
      </c>
      <c r="N1174">
        <f>_xlfn.XLOOKUP(order_details[[#This Row],[OrderID]],orders[OrderID],orders[year])</f>
        <v>1995</v>
      </c>
      <c r="P1174" s="13" t="str">
        <f>_xlfn.XLOOKUP(order_details[[#This Row],[CustomerID]],orders[CustomerID],orders[ShipCity])</f>
        <v>Cunewalde</v>
      </c>
      <c r="Q1174" s="13" t="str">
        <f>_xlfn.XLOOKUP(order_details[[#This Row],[CustomerID]],orders[CustomerID],orders[ShipCountry])</f>
        <v>Germany</v>
      </c>
      <c r="R1174" s="13">
        <f>order_details[[#This Row],[UnitPrice]]*order_details[[#This Row],[Quantity]]*(1-order_details[[#This Row],[Discount]])</f>
        <v>1375</v>
      </c>
    </row>
    <row r="1175" spans="1:18" x14ac:dyDescent="0.3">
      <c r="A1175">
        <v>10694</v>
      </c>
      <c r="B1175">
        <v>70</v>
      </c>
      <c r="C1175">
        <v>15</v>
      </c>
      <c r="D1175">
        <v>50</v>
      </c>
      <c r="E1175">
        <v>0</v>
      </c>
      <c r="F1175">
        <f>order_details[[#This Row],[UnitPrice]]*order_details[[#This Row],[Quantity]]*(1-order_details[[#This Row],[Discount]])</f>
        <v>750</v>
      </c>
      <c r="G1175" t="str">
        <f>_xlfn.XLOOKUP(order_details[[#This Row],[OrderID]],orders[OrderID],orders[CustomerID])</f>
        <v>QUICK</v>
      </c>
      <c r="H1175" t="str">
        <f>_xlfn.XLOOKUP(order_details[[#This Row],[CustomerID]],orders[CustomerID],orders[ShipCountry])</f>
        <v>Germany</v>
      </c>
      <c r="I1175" t="str">
        <f>_xlfn.XLOOKUP(order_details[[#This Row],[CustomerID]],orders[CustomerID],orders[ShipCity])</f>
        <v>Cunewalde</v>
      </c>
      <c r="J1175">
        <f>_xlfn.XLOOKUP(order_details[[#This Row],[ProductID]],products[ProductID],products[CategoryID])</f>
        <v>1</v>
      </c>
      <c r="K1175" t="str">
        <f>_xlfn.XLOOKUP(order_details[[#This Row],[CategoryID]],categories[CategoryID],categories[CategoryName])</f>
        <v>Beverages</v>
      </c>
      <c r="L1175" t="str">
        <f>_xlfn.XLOOKUP(order_details[[#This Row],[OrderID]],orders[OrderID],orders[month])</f>
        <v>Nov</v>
      </c>
      <c r="M1175">
        <f>_xlfn.XLOOKUP(order_details[[#This Row],[OrderID]],orders[OrderID],orders[month number])</f>
        <v>11</v>
      </c>
      <c r="N1175">
        <f>_xlfn.XLOOKUP(order_details[[#This Row],[OrderID]],orders[OrderID],orders[year])</f>
        <v>1995</v>
      </c>
      <c r="P1175" s="14" t="str">
        <f>_xlfn.XLOOKUP(order_details[[#This Row],[CustomerID]],orders[CustomerID],orders[ShipCity])</f>
        <v>Cunewalde</v>
      </c>
      <c r="Q1175" s="14" t="str">
        <f>_xlfn.XLOOKUP(order_details[[#This Row],[CustomerID]],orders[CustomerID],orders[ShipCountry])</f>
        <v>Germany</v>
      </c>
      <c r="R1175" s="14">
        <f>order_details[[#This Row],[UnitPrice]]*order_details[[#This Row],[Quantity]]*(1-order_details[[#This Row],[Discount]])</f>
        <v>750</v>
      </c>
    </row>
    <row r="1176" spans="1:18" x14ac:dyDescent="0.3">
      <c r="A1176">
        <v>10695</v>
      </c>
      <c r="B1176">
        <v>8</v>
      </c>
      <c r="C1176">
        <v>40</v>
      </c>
      <c r="D1176">
        <v>10</v>
      </c>
      <c r="E1176">
        <v>0</v>
      </c>
      <c r="F1176">
        <f>order_details[[#This Row],[UnitPrice]]*order_details[[#This Row],[Quantity]]*(1-order_details[[#This Row],[Discount]])</f>
        <v>400</v>
      </c>
      <c r="G1176" t="str">
        <f>_xlfn.XLOOKUP(order_details[[#This Row],[OrderID]],orders[OrderID],orders[CustomerID])</f>
        <v>WILMK</v>
      </c>
      <c r="H1176" t="str">
        <f>_xlfn.XLOOKUP(order_details[[#This Row],[CustomerID]],orders[CustomerID],orders[ShipCountry])</f>
        <v>Finland</v>
      </c>
      <c r="I1176" t="str">
        <f>_xlfn.XLOOKUP(order_details[[#This Row],[CustomerID]],orders[CustomerID],orders[ShipCity])</f>
        <v>Helsinki</v>
      </c>
      <c r="J1176">
        <f>_xlfn.XLOOKUP(order_details[[#This Row],[ProductID]],products[ProductID],products[CategoryID])</f>
        <v>2</v>
      </c>
      <c r="K1176" t="str">
        <f>_xlfn.XLOOKUP(order_details[[#This Row],[CategoryID]],categories[CategoryID],categories[CategoryName])</f>
        <v>Condiments</v>
      </c>
      <c r="L1176" t="str">
        <f>_xlfn.XLOOKUP(order_details[[#This Row],[OrderID]],orders[OrderID],orders[month])</f>
        <v>Nov</v>
      </c>
      <c r="M1176">
        <f>_xlfn.XLOOKUP(order_details[[#This Row],[OrderID]],orders[OrderID],orders[month number])</f>
        <v>11</v>
      </c>
      <c r="N1176">
        <f>_xlfn.XLOOKUP(order_details[[#This Row],[OrderID]],orders[OrderID],orders[year])</f>
        <v>1995</v>
      </c>
      <c r="P1176" s="13" t="str">
        <f>_xlfn.XLOOKUP(order_details[[#This Row],[CustomerID]],orders[CustomerID],orders[ShipCity])</f>
        <v>Helsinki</v>
      </c>
      <c r="Q1176" s="13" t="str">
        <f>_xlfn.XLOOKUP(order_details[[#This Row],[CustomerID]],orders[CustomerID],orders[ShipCountry])</f>
        <v>Finland</v>
      </c>
      <c r="R1176" s="13">
        <f>order_details[[#This Row],[UnitPrice]]*order_details[[#This Row],[Quantity]]*(1-order_details[[#This Row],[Discount]])</f>
        <v>400</v>
      </c>
    </row>
    <row r="1177" spans="1:18" x14ac:dyDescent="0.3">
      <c r="A1177">
        <v>10695</v>
      </c>
      <c r="B1177">
        <v>12</v>
      </c>
      <c r="C1177">
        <v>38</v>
      </c>
      <c r="D1177">
        <v>4</v>
      </c>
      <c r="E1177">
        <v>0</v>
      </c>
      <c r="F1177">
        <f>order_details[[#This Row],[UnitPrice]]*order_details[[#This Row],[Quantity]]*(1-order_details[[#This Row],[Discount]])</f>
        <v>152</v>
      </c>
      <c r="G1177" t="str">
        <f>_xlfn.XLOOKUP(order_details[[#This Row],[OrderID]],orders[OrderID],orders[CustomerID])</f>
        <v>WILMK</v>
      </c>
      <c r="H1177" t="str">
        <f>_xlfn.XLOOKUP(order_details[[#This Row],[CustomerID]],orders[CustomerID],orders[ShipCountry])</f>
        <v>Finland</v>
      </c>
      <c r="I1177" t="str">
        <f>_xlfn.XLOOKUP(order_details[[#This Row],[CustomerID]],orders[CustomerID],orders[ShipCity])</f>
        <v>Helsinki</v>
      </c>
      <c r="J1177">
        <f>_xlfn.XLOOKUP(order_details[[#This Row],[ProductID]],products[ProductID],products[CategoryID])</f>
        <v>4</v>
      </c>
      <c r="K1177" t="str">
        <f>_xlfn.XLOOKUP(order_details[[#This Row],[CategoryID]],categories[CategoryID],categories[CategoryName])</f>
        <v>Dairy Products</v>
      </c>
      <c r="L1177" t="str">
        <f>_xlfn.XLOOKUP(order_details[[#This Row],[OrderID]],orders[OrderID],orders[month])</f>
        <v>Nov</v>
      </c>
      <c r="M1177">
        <f>_xlfn.XLOOKUP(order_details[[#This Row],[OrderID]],orders[OrderID],orders[month number])</f>
        <v>11</v>
      </c>
      <c r="N1177">
        <f>_xlfn.XLOOKUP(order_details[[#This Row],[OrderID]],orders[OrderID],orders[year])</f>
        <v>1995</v>
      </c>
      <c r="P1177" s="14" t="str">
        <f>_xlfn.XLOOKUP(order_details[[#This Row],[CustomerID]],orders[CustomerID],orders[ShipCity])</f>
        <v>Helsinki</v>
      </c>
      <c r="Q1177" s="14" t="str">
        <f>_xlfn.XLOOKUP(order_details[[#This Row],[CustomerID]],orders[CustomerID],orders[ShipCountry])</f>
        <v>Finland</v>
      </c>
      <c r="R1177" s="14">
        <f>order_details[[#This Row],[UnitPrice]]*order_details[[#This Row],[Quantity]]*(1-order_details[[#This Row],[Discount]])</f>
        <v>152</v>
      </c>
    </row>
    <row r="1178" spans="1:18" x14ac:dyDescent="0.3">
      <c r="A1178">
        <v>10695</v>
      </c>
      <c r="B1178">
        <v>24</v>
      </c>
      <c r="C1178">
        <v>4.5</v>
      </c>
      <c r="D1178">
        <v>20</v>
      </c>
      <c r="E1178">
        <v>0</v>
      </c>
      <c r="F1178">
        <f>order_details[[#This Row],[UnitPrice]]*order_details[[#This Row],[Quantity]]*(1-order_details[[#This Row],[Discount]])</f>
        <v>90</v>
      </c>
      <c r="G1178" t="str">
        <f>_xlfn.XLOOKUP(order_details[[#This Row],[OrderID]],orders[OrderID],orders[CustomerID])</f>
        <v>WILMK</v>
      </c>
      <c r="H1178" t="str">
        <f>_xlfn.XLOOKUP(order_details[[#This Row],[CustomerID]],orders[CustomerID],orders[ShipCountry])</f>
        <v>Finland</v>
      </c>
      <c r="I1178" t="str">
        <f>_xlfn.XLOOKUP(order_details[[#This Row],[CustomerID]],orders[CustomerID],orders[ShipCity])</f>
        <v>Helsinki</v>
      </c>
      <c r="J1178">
        <f>_xlfn.XLOOKUP(order_details[[#This Row],[ProductID]],products[ProductID],products[CategoryID])</f>
        <v>1</v>
      </c>
      <c r="K1178" t="str">
        <f>_xlfn.XLOOKUP(order_details[[#This Row],[CategoryID]],categories[CategoryID],categories[CategoryName])</f>
        <v>Beverages</v>
      </c>
      <c r="L1178" t="str">
        <f>_xlfn.XLOOKUP(order_details[[#This Row],[OrderID]],orders[OrderID],orders[month])</f>
        <v>Nov</v>
      </c>
      <c r="M1178">
        <f>_xlfn.XLOOKUP(order_details[[#This Row],[OrderID]],orders[OrderID],orders[month number])</f>
        <v>11</v>
      </c>
      <c r="N1178">
        <f>_xlfn.XLOOKUP(order_details[[#This Row],[OrderID]],orders[OrderID],orders[year])</f>
        <v>1995</v>
      </c>
      <c r="P1178" s="13" t="str">
        <f>_xlfn.XLOOKUP(order_details[[#This Row],[CustomerID]],orders[CustomerID],orders[ShipCity])</f>
        <v>Helsinki</v>
      </c>
      <c r="Q1178" s="13" t="str">
        <f>_xlfn.XLOOKUP(order_details[[#This Row],[CustomerID]],orders[CustomerID],orders[ShipCountry])</f>
        <v>Finland</v>
      </c>
      <c r="R1178" s="13">
        <f>order_details[[#This Row],[UnitPrice]]*order_details[[#This Row],[Quantity]]*(1-order_details[[#This Row],[Discount]])</f>
        <v>90</v>
      </c>
    </row>
    <row r="1179" spans="1:18" x14ac:dyDescent="0.3">
      <c r="A1179">
        <v>10696</v>
      </c>
      <c r="B1179">
        <v>17</v>
      </c>
      <c r="C1179">
        <v>39</v>
      </c>
      <c r="D1179">
        <v>20</v>
      </c>
      <c r="E1179">
        <v>0</v>
      </c>
      <c r="F1179">
        <f>order_details[[#This Row],[UnitPrice]]*order_details[[#This Row],[Quantity]]*(1-order_details[[#This Row],[Discount]])</f>
        <v>780</v>
      </c>
      <c r="G1179" t="str">
        <f>_xlfn.XLOOKUP(order_details[[#This Row],[OrderID]],orders[OrderID],orders[CustomerID])</f>
        <v>WHITC</v>
      </c>
      <c r="H1179" t="str">
        <f>_xlfn.XLOOKUP(order_details[[#This Row],[CustomerID]],orders[CustomerID],orders[ShipCountry])</f>
        <v>USA</v>
      </c>
      <c r="I1179" t="str">
        <f>_xlfn.XLOOKUP(order_details[[#This Row],[CustomerID]],orders[CustomerID],orders[ShipCity])</f>
        <v>Seattle</v>
      </c>
      <c r="J1179">
        <f>_xlfn.XLOOKUP(order_details[[#This Row],[ProductID]],products[ProductID],products[CategoryID])</f>
        <v>6</v>
      </c>
      <c r="K1179" t="str">
        <f>_xlfn.XLOOKUP(order_details[[#This Row],[CategoryID]],categories[CategoryID],categories[CategoryName])</f>
        <v>Meat/Poultry</v>
      </c>
      <c r="L1179" t="str">
        <f>_xlfn.XLOOKUP(order_details[[#This Row],[OrderID]],orders[OrderID],orders[month])</f>
        <v>Nov</v>
      </c>
      <c r="M1179">
        <f>_xlfn.XLOOKUP(order_details[[#This Row],[OrderID]],orders[OrderID],orders[month number])</f>
        <v>11</v>
      </c>
      <c r="N1179">
        <f>_xlfn.XLOOKUP(order_details[[#This Row],[OrderID]],orders[OrderID],orders[year])</f>
        <v>1995</v>
      </c>
      <c r="P1179" s="14" t="str">
        <f>_xlfn.XLOOKUP(order_details[[#This Row],[CustomerID]],orders[CustomerID],orders[ShipCity])</f>
        <v>Seattle</v>
      </c>
      <c r="Q1179" s="14" t="str">
        <f>_xlfn.XLOOKUP(order_details[[#This Row],[CustomerID]],orders[CustomerID],orders[ShipCountry])</f>
        <v>USA</v>
      </c>
      <c r="R1179" s="14">
        <f>order_details[[#This Row],[UnitPrice]]*order_details[[#This Row],[Quantity]]*(1-order_details[[#This Row],[Discount]])</f>
        <v>780</v>
      </c>
    </row>
    <row r="1180" spans="1:18" x14ac:dyDescent="0.3">
      <c r="A1180">
        <v>10696</v>
      </c>
      <c r="B1180">
        <v>46</v>
      </c>
      <c r="C1180">
        <v>12</v>
      </c>
      <c r="D1180">
        <v>18</v>
      </c>
      <c r="E1180">
        <v>0</v>
      </c>
      <c r="F1180">
        <f>order_details[[#This Row],[UnitPrice]]*order_details[[#This Row],[Quantity]]*(1-order_details[[#This Row],[Discount]])</f>
        <v>216</v>
      </c>
      <c r="G1180" t="str">
        <f>_xlfn.XLOOKUP(order_details[[#This Row],[OrderID]],orders[OrderID],orders[CustomerID])</f>
        <v>WHITC</v>
      </c>
      <c r="H1180" t="str">
        <f>_xlfn.XLOOKUP(order_details[[#This Row],[CustomerID]],orders[CustomerID],orders[ShipCountry])</f>
        <v>USA</v>
      </c>
      <c r="I1180" t="str">
        <f>_xlfn.XLOOKUP(order_details[[#This Row],[CustomerID]],orders[CustomerID],orders[ShipCity])</f>
        <v>Seattle</v>
      </c>
      <c r="J1180">
        <f>_xlfn.XLOOKUP(order_details[[#This Row],[ProductID]],products[ProductID],products[CategoryID])</f>
        <v>8</v>
      </c>
      <c r="K1180" t="str">
        <f>_xlfn.XLOOKUP(order_details[[#This Row],[CategoryID]],categories[CategoryID],categories[CategoryName])</f>
        <v>Seafood</v>
      </c>
      <c r="L1180" t="str">
        <f>_xlfn.XLOOKUP(order_details[[#This Row],[OrderID]],orders[OrderID],orders[month])</f>
        <v>Nov</v>
      </c>
      <c r="M1180">
        <f>_xlfn.XLOOKUP(order_details[[#This Row],[OrderID]],orders[OrderID],orders[month number])</f>
        <v>11</v>
      </c>
      <c r="N1180">
        <f>_xlfn.XLOOKUP(order_details[[#This Row],[OrderID]],orders[OrderID],orders[year])</f>
        <v>1995</v>
      </c>
      <c r="P1180" s="13" t="str">
        <f>_xlfn.XLOOKUP(order_details[[#This Row],[CustomerID]],orders[CustomerID],orders[ShipCity])</f>
        <v>Seattle</v>
      </c>
      <c r="Q1180" s="13" t="str">
        <f>_xlfn.XLOOKUP(order_details[[#This Row],[CustomerID]],orders[CustomerID],orders[ShipCountry])</f>
        <v>USA</v>
      </c>
      <c r="R1180" s="13">
        <f>order_details[[#This Row],[UnitPrice]]*order_details[[#This Row],[Quantity]]*(1-order_details[[#This Row],[Discount]])</f>
        <v>216</v>
      </c>
    </row>
    <row r="1181" spans="1:18" x14ac:dyDescent="0.3">
      <c r="A1181">
        <v>10697</v>
      </c>
      <c r="B1181">
        <v>19</v>
      </c>
      <c r="C1181">
        <v>9.1999999999999993</v>
      </c>
      <c r="D1181">
        <v>7</v>
      </c>
      <c r="E1181">
        <v>0.25</v>
      </c>
      <c r="F1181">
        <f>order_details[[#This Row],[UnitPrice]]*order_details[[#This Row],[Quantity]]*(1-order_details[[#This Row],[Discount]])</f>
        <v>48.3</v>
      </c>
      <c r="G1181" t="str">
        <f>_xlfn.XLOOKUP(order_details[[#This Row],[OrderID]],orders[OrderID],orders[CustomerID])</f>
        <v>LINOD</v>
      </c>
      <c r="H1181" t="str">
        <f>_xlfn.XLOOKUP(order_details[[#This Row],[CustomerID]],orders[CustomerID],orders[ShipCountry])</f>
        <v>Venezuela</v>
      </c>
      <c r="I1181" t="str">
        <f>_xlfn.XLOOKUP(order_details[[#This Row],[CustomerID]],orders[CustomerID],orders[ShipCity])</f>
        <v>I. de Margarita</v>
      </c>
      <c r="J1181">
        <f>_xlfn.XLOOKUP(order_details[[#This Row],[ProductID]],products[ProductID],products[CategoryID])</f>
        <v>3</v>
      </c>
      <c r="K1181" t="str">
        <f>_xlfn.XLOOKUP(order_details[[#This Row],[CategoryID]],categories[CategoryID],categories[CategoryName])</f>
        <v>Confections</v>
      </c>
      <c r="L1181" t="str">
        <f>_xlfn.XLOOKUP(order_details[[#This Row],[OrderID]],orders[OrderID],orders[month])</f>
        <v>Nov</v>
      </c>
      <c r="M1181">
        <f>_xlfn.XLOOKUP(order_details[[#This Row],[OrderID]],orders[OrderID],orders[month number])</f>
        <v>11</v>
      </c>
      <c r="N1181">
        <f>_xlfn.XLOOKUP(order_details[[#This Row],[OrderID]],orders[OrderID],orders[year])</f>
        <v>1995</v>
      </c>
      <c r="P1181" s="14" t="str">
        <f>_xlfn.XLOOKUP(order_details[[#This Row],[CustomerID]],orders[CustomerID],orders[ShipCity])</f>
        <v>I. de Margarita</v>
      </c>
      <c r="Q1181" s="14" t="str">
        <f>_xlfn.XLOOKUP(order_details[[#This Row],[CustomerID]],orders[CustomerID],orders[ShipCountry])</f>
        <v>Venezuela</v>
      </c>
      <c r="R1181" s="14">
        <f>order_details[[#This Row],[UnitPrice]]*order_details[[#This Row],[Quantity]]*(1-order_details[[#This Row],[Discount]])</f>
        <v>48.3</v>
      </c>
    </row>
    <row r="1182" spans="1:18" x14ac:dyDescent="0.3">
      <c r="A1182">
        <v>10697</v>
      </c>
      <c r="B1182">
        <v>35</v>
      </c>
      <c r="C1182">
        <v>18</v>
      </c>
      <c r="D1182">
        <v>9</v>
      </c>
      <c r="E1182">
        <v>0.25</v>
      </c>
      <c r="F1182">
        <f>order_details[[#This Row],[UnitPrice]]*order_details[[#This Row],[Quantity]]*(1-order_details[[#This Row],[Discount]])</f>
        <v>121.5</v>
      </c>
      <c r="G1182" t="str">
        <f>_xlfn.XLOOKUP(order_details[[#This Row],[OrderID]],orders[OrderID],orders[CustomerID])</f>
        <v>LINOD</v>
      </c>
      <c r="H1182" t="str">
        <f>_xlfn.XLOOKUP(order_details[[#This Row],[CustomerID]],orders[CustomerID],orders[ShipCountry])</f>
        <v>Venezuela</v>
      </c>
      <c r="I1182" t="str">
        <f>_xlfn.XLOOKUP(order_details[[#This Row],[CustomerID]],orders[CustomerID],orders[ShipCity])</f>
        <v>I. de Margarita</v>
      </c>
      <c r="J1182">
        <f>_xlfn.XLOOKUP(order_details[[#This Row],[ProductID]],products[ProductID],products[CategoryID])</f>
        <v>1</v>
      </c>
      <c r="K1182" t="str">
        <f>_xlfn.XLOOKUP(order_details[[#This Row],[CategoryID]],categories[CategoryID],categories[CategoryName])</f>
        <v>Beverages</v>
      </c>
      <c r="L1182" t="str">
        <f>_xlfn.XLOOKUP(order_details[[#This Row],[OrderID]],orders[OrderID],orders[month])</f>
        <v>Nov</v>
      </c>
      <c r="M1182">
        <f>_xlfn.XLOOKUP(order_details[[#This Row],[OrderID]],orders[OrderID],orders[month number])</f>
        <v>11</v>
      </c>
      <c r="N1182">
        <f>_xlfn.XLOOKUP(order_details[[#This Row],[OrderID]],orders[OrderID],orders[year])</f>
        <v>1995</v>
      </c>
      <c r="P1182" s="13" t="str">
        <f>_xlfn.XLOOKUP(order_details[[#This Row],[CustomerID]],orders[CustomerID],orders[ShipCity])</f>
        <v>I. de Margarita</v>
      </c>
      <c r="Q1182" s="13" t="str">
        <f>_xlfn.XLOOKUP(order_details[[#This Row],[CustomerID]],orders[CustomerID],orders[ShipCountry])</f>
        <v>Venezuela</v>
      </c>
      <c r="R1182" s="13">
        <f>order_details[[#This Row],[UnitPrice]]*order_details[[#This Row],[Quantity]]*(1-order_details[[#This Row],[Discount]])</f>
        <v>121.5</v>
      </c>
    </row>
    <row r="1183" spans="1:18" x14ac:dyDescent="0.3">
      <c r="A1183">
        <v>10697</v>
      </c>
      <c r="B1183">
        <v>58</v>
      </c>
      <c r="C1183">
        <v>13.25</v>
      </c>
      <c r="D1183">
        <v>30</v>
      </c>
      <c r="E1183">
        <v>0.25</v>
      </c>
      <c r="F1183">
        <f>order_details[[#This Row],[UnitPrice]]*order_details[[#This Row],[Quantity]]*(1-order_details[[#This Row],[Discount]])</f>
        <v>298.125</v>
      </c>
      <c r="G1183" t="str">
        <f>_xlfn.XLOOKUP(order_details[[#This Row],[OrderID]],orders[OrderID],orders[CustomerID])</f>
        <v>LINOD</v>
      </c>
      <c r="H1183" t="str">
        <f>_xlfn.XLOOKUP(order_details[[#This Row],[CustomerID]],orders[CustomerID],orders[ShipCountry])</f>
        <v>Venezuela</v>
      </c>
      <c r="I1183" t="str">
        <f>_xlfn.XLOOKUP(order_details[[#This Row],[CustomerID]],orders[CustomerID],orders[ShipCity])</f>
        <v>I. de Margarita</v>
      </c>
      <c r="J1183">
        <f>_xlfn.XLOOKUP(order_details[[#This Row],[ProductID]],products[ProductID],products[CategoryID])</f>
        <v>8</v>
      </c>
      <c r="K1183" t="str">
        <f>_xlfn.XLOOKUP(order_details[[#This Row],[CategoryID]],categories[CategoryID],categories[CategoryName])</f>
        <v>Seafood</v>
      </c>
      <c r="L1183" t="str">
        <f>_xlfn.XLOOKUP(order_details[[#This Row],[OrderID]],orders[OrderID],orders[month])</f>
        <v>Nov</v>
      </c>
      <c r="M1183">
        <f>_xlfn.XLOOKUP(order_details[[#This Row],[OrderID]],orders[OrderID],orders[month number])</f>
        <v>11</v>
      </c>
      <c r="N1183">
        <f>_xlfn.XLOOKUP(order_details[[#This Row],[OrderID]],orders[OrderID],orders[year])</f>
        <v>1995</v>
      </c>
      <c r="P1183" s="14" t="str">
        <f>_xlfn.XLOOKUP(order_details[[#This Row],[CustomerID]],orders[CustomerID],orders[ShipCity])</f>
        <v>I. de Margarita</v>
      </c>
      <c r="Q1183" s="14" t="str">
        <f>_xlfn.XLOOKUP(order_details[[#This Row],[CustomerID]],orders[CustomerID],orders[ShipCountry])</f>
        <v>Venezuela</v>
      </c>
      <c r="R1183" s="14">
        <f>order_details[[#This Row],[UnitPrice]]*order_details[[#This Row],[Quantity]]*(1-order_details[[#This Row],[Discount]])</f>
        <v>298.125</v>
      </c>
    </row>
    <row r="1184" spans="1:18" x14ac:dyDescent="0.3">
      <c r="A1184">
        <v>10697</v>
      </c>
      <c r="B1184">
        <v>70</v>
      </c>
      <c r="C1184">
        <v>15</v>
      </c>
      <c r="D1184">
        <v>30</v>
      </c>
      <c r="E1184">
        <v>0.25</v>
      </c>
      <c r="F1184">
        <f>order_details[[#This Row],[UnitPrice]]*order_details[[#This Row],[Quantity]]*(1-order_details[[#This Row],[Discount]])</f>
        <v>337.5</v>
      </c>
      <c r="G1184" t="str">
        <f>_xlfn.XLOOKUP(order_details[[#This Row],[OrderID]],orders[OrderID],orders[CustomerID])</f>
        <v>LINOD</v>
      </c>
      <c r="H1184" t="str">
        <f>_xlfn.XLOOKUP(order_details[[#This Row],[CustomerID]],orders[CustomerID],orders[ShipCountry])</f>
        <v>Venezuela</v>
      </c>
      <c r="I1184" t="str">
        <f>_xlfn.XLOOKUP(order_details[[#This Row],[CustomerID]],orders[CustomerID],orders[ShipCity])</f>
        <v>I. de Margarita</v>
      </c>
      <c r="J1184">
        <f>_xlfn.XLOOKUP(order_details[[#This Row],[ProductID]],products[ProductID],products[CategoryID])</f>
        <v>1</v>
      </c>
      <c r="K1184" t="str">
        <f>_xlfn.XLOOKUP(order_details[[#This Row],[CategoryID]],categories[CategoryID],categories[CategoryName])</f>
        <v>Beverages</v>
      </c>
      <c r="L1184" t="str">
        <f>_xlfn.XLOOKUP(order_details[[#This Row],[OrderID]],orders[OrderID],orders[month])</f>
        <v>Nov</v>
      </c>
      <c r="M1184">
        <f>_xlfn.XLOOKUP(order_details[[#This Row],[OrderID]],orders[OrderID],orders[month number])</f>
        <v>11</v>
      </c>
      <c r="N1184">
        <f>_xlfn.XLOOKUP(order_details[[#This Row],[OrderID]],orders[OrderID],orders[year])</f>
        <v>1995</v>
      </c>
      <c r="P1184" s="13" t="str">
        <f>_xlfn.XLOOKUP(order_details[[#This Row],[CustomerID]],orders[CustomerID],orders[ShipCity])</f>
        <v>I. de Margarita</v>
      </c>
      <c r="Q1184" s="13" t="str">
        <f>_xlfn.XLOOKUP(order_details[[#This Row],[CustomerID]],orders[CustomerID],orders[ShipCountry])</f>
        <v>Venezuela</v>
      </c>
      <c r="R1184" s="13">
        <f>order_details[[#This Row],[UnitPrice]]*order_details[[#This Row],[Quantity]]*(1-order_details[[#This Row],[Discount]])</f>
        <v>337.5</v>
      </c>
    </row>
    <row r="1185" spans="1:18" x14ac:dyDescent="0.3">
      <c r="A1185">
        <v>10698</v>
      </c>
      <c r="B1185">
        <v>11</v>
      </c>
      <c r="C1185">
        <v>21</v>
      </c>
      <c r="D1185">
        <v>15</v>
      </c>
      <c r="E1185">
        <v>0</v>
      </c>
      <c r="F1185">
        <f>order_details[[#This Row],[UnitPrice]]*order_details[[#This Row],[Quantity]]*(1-order_details[[#This Row],[Discount]])</f>
        <v>315</v>
      </c>
      <c r="G1185" t="str">
        <f>_xlfn.XLOOKUP(order_details[[#This Row],[OrderID]],orders[OrderID],orders[CustomerID])</f>
        <v>ERNSH</v>
      </c>
      <c r="H1185" t="str">
        <f>_xlfn.XLOOKUP(order_details[[#This Row],[CustomerID]],orders[CustomerID],orders[ShipCountry])</f>
        <v>Austria</v>
      </c>
      <c r="I1185" t="str">
        <f>_xlfn.XLOOKUP(order_details[[#This Row],[CustomerID]],orders[CustomerID],orders[ShipCity])</f>
        <v>Graz</v>
      </c>
      <c r="J1185">
        <f>_xlfn.XLOOKUP(order_details[[#This Row],[ProductID]],products[ProductID],products[CategoryID])</f>
        <v>4</v>
      </c>
      <c r="K1185" t="str">
        <f>_xlfn.XLOOKUP(order_details[[#This Row],[CategoryID]],categories[CategoryID],categories[CategoryName])</f>
        <v>Dairy Products</v>
      </c>
      <c r="L1185" t="str">
        <f>_xlfn.XLOOKUP(order_details[[#This Row],[OrderID]],orders[OrderID],orders[month])</f>
        <v>Nov</v>
      </c>
      <c r="M1185">
        <f>_xlfn.XLOOKUP(order_details[[#This Row],[OrderID]],orders[OrderID],orders[month number])</f>
        <v>11</v>
      </c>
      <c r="N1185">
        <f>_xlfn.XLOOKUP(order_details[[#This Row],[OrderID]],orders[OrderID],orders[year])</f>
        <v>1995</v>
      </c>
      <c r="P1185" s="14" t="str">
        <f>_xlfn.XLOOKUP(order_details[[#This Row],[CustomerID]],orders[CustomerID],orders[ShipCity])</f>
        <v>Graz</v>
      </c>
      <c r="Q1185" s="14" t="str">
        <f>_xlfn.XLOOKUP(order_details[[#This Row],[CustomerID]],orders[CustomerID],orders[ShipCountry])</f>
        <v>Austria</v>
      </c>
      <c r="R1185" s="14">
        <f>order_details[[#This Row],[UnitPrice]]*order_details[[#This Row],[Quantity]]*(1-order_details[[#This Row],[Discount]])</f>
        <v>315</v>
      </c>
    </row>
    <row r="1186" spans="1:18" x14ac:dyDescent="0.3">
      <c r="A1186">
        <v>10698</v>
      </c>
      <c r="B1186">
        <v>17</v>
      </c>
      <c r="C1186">
        <v>39</v>
      </c>
      <c r="D1186">
        <v>8</v>
      </c>
      <c r="E1186">
        <v>0.05</v>
      </c>
      <c r="F1186">
        <f>order_details[[#This Row],[UnitPrice]]*order_details[[#This Row],[Quantity]]*(1-order_details[[#This Row],[Discount]])</f>
        <v>296.39999999999998</v>
      </c>
      <c r="G1186" t="str">
        <f>_xlfn.XLOOKUP(order_details[[#This Row],[OrderID]],orders[OrderID],orders[CustomerID])</f>
        <v>ERNSH</v>
      </c>
      <c r="H1186" t="str">
        <f>_xlfn.XLOOKUP(order_details[[#This Row],[CustomerID]],orders[CustomerID],orders[ShipCountry])</f>
        <v>Austria</v>
      </c>
      <c r="I1186" t="str">
        <f>_xlfn.XLOOKUP(order_details[[#This Row],[CustomerID]],orders[CustomerID],orders[ShipCity])</f>
        <v>Graz</v>
      </c>
      <c r="J1186">
        <f>_xlfn.XLOOKUP(order_details[[#This Row],[ProductID]],products[ProductID],products[CategoryID])</f>
        <v>6</v>
      </c>
      <c r="K1186" t="str">
        <f>_xlfn.XLOOKUP(order_details[[#This Row],[CategoryID]],categories[CategoryID],categories[CategoryName])</f>
        <v>Meat/Poultry</v>
      </c>
      <c r="L1186" t="str">
        <f>_xlfn.XLOOKUP(order_details[[#This Row],[OrderID]],orders[OrderID],orders[month])</f>
        <v>Nov</v>
      </c>
      <c r="M1186">
        <f>_xlfn.XLOOKUP(order_details[[#This Row],[OrderID]],orders[OrderID],orders[month number])</f>
        <v>11</v>
      </c>
      <c r="N1186">
        <f>_xlfn.XLOOKUP(order_details[[#This Row],[OrderID]],orders[OrderID],orders[year])</f>
        <v>1995</v>
      </c>
      <c r="P1186" s="13" t="str">
        <f>_xlfn.XLOOKUP(order_details[[#This Row],[CustomerID]],orders[CustomerID],orders[ShipCity])</f>
        <v>Graz</v>
      </c>
      <c r="Q1186" s="13" t="str">
        <f>_xlfn.XLOOKUP(order_details[[#This Row],[CustomerID]],orders[CustomerID],orders[ShipCountry])</f>
        <v>Austria</v>
      </c>
      <c r="R1186" s="13">
        <f>order_details[[#This Row],[UnitPrice]]*order_details[[#This Row],[Quantity]]*(1-order_details[[#This Row],[Discount]])</f>
        <v>296.39999999999998</v>
      </c>
    </row>
    <row r="1187" spans="1:18" x14ac:dyDescent="0.3">
      <c r="A1187">
        <v>10698</v>
      </c>
      <c r="B1187">
        <v>29</v>
      </c>
      <c r="C1187">
        <v>123.79</v>
      </c>
      <c r="D1187">
        <v>12</v>
      </c>
      <c r="E1187">
        <v>0.05</v>
      </c>
      <c r="F1187">
        <f>order_details[[#This Row],[UnitPrice]]*order_details[[#This Row],[Quantity]]*(1-order_details[[#This Row],[Discount]])</f>
        <v>1411.2059999999999</v>
      </c>
      <c r="G1187" t="str">
        <f>_xlfn.XLOOKUP(order_details[[#This Row],[OrderID]],orders[OrderID],orders[CustomerID])</f>
        <v>ERNSH</v>
      </c>
      <c r="H1187" t="str">
        <f>_xlfn.XLOOKUP(order_details[[#This Row],[CustomerID]],orders[CustomerID],orders[ShipCountry])</f>
        <v>Austria</v>
      </c>
      <c r="I1187" t="str">
        <f>_xlfn.XLOOKUP(order_details[[#This Row],[CustomerID]],orders[CustomerID],orders[ShipCity])</f>
        <v>Graz</v>
      </c>
      <c r="J1187">
        <f>_xlfn.XLOOKUP(order_details[[#This Row],[ProductID]],products[ProductID],products[CategoryID])</f>
        <v>6</v>
      </c>
      <c r="K1187" t="str">
        <f>_xlfn.XLOOKUP(order_details[[#This Row],[CategoryID]],categories[CategoryID],categories[CategoryName])</f>
        <v>Meat/Poultry</v>
      </c>
      <c r="L1187" t="str">
        <f>_xlfn.XLOOKUP(order_details[[#This Row],[OrderID]],orders[OrderID],orders[month])</f>
        <v>Nov</v>
      </c>
      <c r="M1187">
        <f>_xlfn.XLOOKUP(order_details[[#This Row],[OrderID]],orders[OrderID],orders[month number])</f>
        <v>11</v>
      </c>
      <c r="N1187">
        <f>_xlfn.XLOOKUP(order_details[[#This Row],[OrderID]],orders[OrderID],orders[year])</f>
        <v>1995</v>
      </c>
      <c r="P1187" s="14" t="str">
        <f>_xlfn.XLOOKUP(order_details[[#This Row],[CustomerID]],orders[CustomerID],orders[ShipCity])</f>
        <v>Graz</v>
      </c>
      <c r="Q1187" s="14" t="str">
        <f>_xlfn.XLOOKUP(order_details[[#This Row],[CustomerID]],orders[CustomerID],orders[ShipCountry])</f>
        <v>Austria</v>
      </c>
      <c r="R1187" s="14">
        <f>order_details[[#This Row],[UnitPrice]]*order_details[[#This Row],[Quantity]]*(1-order_details[[#This Row],[Discount]])</f>
        <v>1411.2059999999999</v>
      </c>
    </row>
    <row r="1188" spans="1:18" x14ac:dyDescent="0.3">
      <c r="A1188">
        <v>10698</v>
      </c>
      <c r="B1188">
        <v>65</v>
      </c>
      <c r="C1188">
        <v>21.05</v>
      </c>
      <c r="D1188">
        <v>65</v>
      </c>
      <c r="E1188">
        <v>0.05</v>
      </c>
      <c r="F1188">
        <f>order_details[[#This Row],[UnitPrice]]*order_details[[#This Row],[Quantity]]*(1-order_details[[#This Row],[Discount]])</f>
        <v>1299.8374999999999</v>
      </c>
      <c r="G1188" t="str">
        <f>_xlfn.XLOOKUP(order_details[[#This Row],[OrderID]],orders[OrderID],orders[CustomerID])</f>
        <v>ERNSH</v>
      </c>
      <c r="H1188" t="str">
        <f>_xlfn.XLOOKUP(order_details[[#This Row],[CustomerID]],orders[CustomerID],orders[ShipCountry])</f>
        <v>Austria</v>
      </c>
      <c r="I1188" t="str">
        <f>_xlfn.XLOOKUP(order_details[[#This Row],[CustomerID]],orders[CustomerID],orders[ShipCity])</f>
        <v>Graz</v>
      </c>
      <c r="J1188">
        <f>_xlfn.XLOOKUP(order_details[[#This Row],[ProductID]],products[ProductID],products[CategoryID])</f>
        <v>2</v>
      </c>
      <c r="K1188" t="str">
        <f>_xlfn.XLOOKUP(order_details[[#This Row],[CategoryID]],categories[CategoryID],categories[CategoryName])</f>
        <v>Condiments</v>
      </c>
      <c r="L1188" t="str">
        <f>_xlfn.XLOOKUP(order_details[[#This Row],[OrderID]],orders[OrderID],orders[month])</f>
        <v>Nov</v>
      </c>
      <c r="M1188">
        <f>_xlfn.XLOOKUP(order_details[[#This Row],[OrderID]],orders[OrderID],orders[month number])</f>
        <v>11</v>
      </c>
      <c r="N1188">
        <f>_xlfn.XLOOKUP(order_details[[#This Row],[OrderID]],orders[OrderID],orders[year])</f>
        <v>1995</v>
      </c>
      <c r="P1188" s="13" t="str">
        <f>_xlfn.XLOOKUP(order_details[[#This Row],[CustomerID]],orders[CustomerID],orders[ShipCity])</f>
        <v>Graz</v>
      </c>
      <c r="Q1188" s="13" t="str">
        <f>_xlfn.XLOOKUP(order_details[[#This Row],[CustomerID]],orders[CustomerID],orders[ShipCountry])</f>
        <v>Austria</v>
      </c>
      <c r="R1188" s="13">
        <f>order_details[[#This Row],[UnitPrice]]*order_details[[#This Row],[Quantity]]*(1-order_details[[#This Row],[Discount]])</f>
        <v>1299.8374999999999</v>
      </c>
    </row>
    <row r="1189" spans="1:18" x14ac:dyDescent="0.3">
      <c r="A1189">
        <v>10698</v>
      </c>
      <c r="B1189">
        <v>70</v>
      </c>
      <c r="C1189">
        <v>15</v>
      </c>
      <c r="D1189">
        <v>8</v>
      </c>
      <c r="E1189">
        <v>0.05</v>
      </c>
      <c r="F1189">
        <f>order_details[[#This Row],[UnitPrice]]*order_details[[#This Row],[Quantity]]*(1-order_details[[#This Row],[Discount]])</f>
        <v>114</v>
      </c>
      <c r="G1189" t="str">
        <f>_xlfn.XLOOKUP(order_details[[#This Row],[OrderID]],orders[OrderID],orders[CustomerID])</f>
        <v>ERNSH</v>
      </c>
      <c r="H1189" t="str">
        <f>_xlfn.XLOOKUP(order_details[[#This Row],[CustomerID]],orders[CustomerID],orders[ShipCountry])</f>
        <v>Austria</v>
      </c>
      <c r="I1189" t="str">
        <f>_xlfn.XLOOKUP(order_details[[#This Row],[CustomerID]],orders[CustomerID],orders[ShipCity])</f>
        <v>Graz</v>
      </c>
      <c r="J1189">
        <f>_xlfn.XLOOKUP(order_details[[#This Row],[ProductID]],products[ProductID],products[CategoryID])</f>
        <v>1</v>
      </c>
      <c r="K1189" t="str">
        <f>_xlfn.XLOOKUP(order_details[[#This Row],[CategoryID]],categories[CategoryID],categories[CategoryName])</f>
        <v>Beverages</v>
      </c>
      <c r="L1189" t="str">
        <f>_xlfn.XLOOKUP(order_details[[#This Row],[OrderID]],orders[OrderID],orders[month])</f>
        <v>Nov</v>
      </c>
      <c r="M1189">
        <f>_xlfn.XLOOKUP(order_details[[#This Row],[OrderID]],orders[OrderID],orders[month number])</f>
        <v>11</v>
      </c>
      <c r="N1189">
        <f>_xlfn.XLOOKUP(order_details[[#This Row],[OrderID]],orders[OrderID],orders[year])</f>
        <v>1995</v>
      </c>
      <c r="P1189" s="14" t="str">
        <f>_xlfn.XLOOKUP(order_details[[#This Row],[CustomerID]],orders[CustomerID],orders[ShipCity])</f>
        <v>Graz</v>
      </c>
      <c r="Q1189" s="14" t="str">
        <f>_xlfn.XLOOKUP(order_details[[#This Row],[CustomerID]],orders[CustomerID],orders[ShipCountry])</f>
        <v>Austria</v>
      </c>
      <c r="R1189" s="14">
        <f>order_details[[#This Row],[UnitPrice]]*order_details[[#This Row],[Quantity]]*(1-order_details[[#This Row],[Discount]])</f>
        <v>114</v>
      </c>
    </row>
    <row r="1190" spans="1:18" x14ac:dyDescent="0.3">
      <c r="A1190">
        <v>10699</v>
      </c>
      <c r="B1190">
        <v>47</v>
      </c>
      <c r="C1190">
        <v>9.5</v>
      </c>
      <c r="D1190">
        <v>12</v>
      </c>
      <c r="E1190">
        <v>0</v>
      </c>
      <c r="F1190">
        <f>order_details[[#This Row],[UnitPrice]]*order_details[[#This Row],[Quantity]]*(1-order_details[[#This Row],[Discount]])</f>
        <v>114</v>
      </c>
      <c r="G1190" t="str">
        <f>_xlfn.XLOOKUP(order_details[[#This Row],[OrderID]],orders[OrderID],orders[CustomerID])</f>
        <v>MORGK</v>
      </c>
      <c r="H1190" t="str">
        <f>_xlfn.XLOOKUP(order_details[[#This Row],[CustomerID]],orders[CustomerID],orders[ShipCountry])</f>
        <v>Germany</v>
      </c>
      <c r="I1190" t="str">
        <f>_xlfn.XLOOKUP(order_details[[#This Row],[CustomerID]],orders[CustomerID],orders[ShipCity])</f>
        <v>Leipzig</v>
      </c>
      <c r="J1190">
        <f>_xlfn.XLOOKUP(order_details[[#This Row],[ProductID]],products[ProductID],products[CategoryID])</f>
        <v>3</v>
      </c>
      <c r="K1190" t="str">
        <f>_xlfn.XLOOKUP(order_details[[#This Row],[CategoryID]],categories[CategoryID],categories[CategoryName])</f>
        <v>Confections</v>
      </c>
      <c r="L1190" t="str">
        <f>_xlfn.XLOOKUP(order_details[[#This Row],[OrderID]],orders[OrderID],orders[month])</f>
        <v>Nov</v>
      </c>
      <c r="M1190">
        <f>_xlfn.XLOOKUP(order_details[[#This Row],[OrderID]],orders[OrderID],orders[month number])</f>
        <v>11</v>
      </c>
      <c r="N1190">
        <f>_xlfn.XLOOKUP(order_details[[#This Row],[OrderID]],orders[OrderID],orders[year])</f>
        <v>1995</v>
      </c>
      <c r="P1190" s="13" t="str">
        <f>_xlfn.XLOOKUP(order_details[[#This Row],[CustomerID]],orders[CustomerID],orders[ShipCity])</f>
        <v>Leipzig</v>
      </c>
      <c r="Q1190" s="13" t="str">
        <f>_xlfn.XLOOKUP(order_details[[#This Row],[CustomerID]],orders[CustomerID],orders[ShipCountry])</f>
        <v>Germany</v>
      </c>
      <c r="R1190" s="13">
        <f>order_details[[#This Row],[UnitPrice]]*order_details[[#This Row],[Quantity]]*(1-order_details[[#This Row],[Discount]])</f>
        <v>114</v>
      </c>
    </row>
    <row r="1191" spans="1:18" x14ac:dyDescent="0.3">
      <c r="A1191">
        <v>10700</v>
      </c>
      <c r="B1191">
        <v>1</v>
      </c>
      <c r="C1191">
        <v>18</v>
      </c>
      <c r="D1191">
        <v>5</v>
      </c>
      <c r="E1191">
        <v>0.2</v>
      </c>
      <c r="F1191">
        <f>order_details[[#This Row],[UnitPrice]]*order_details[[#This Row],[Quantity]]*(1-order_details[[#This Row],[Discount]])</f>
        <v>72</v>
      </c>
      <c r="G1191" t="str">
        <f>_xlfn.XLOOKUP(order_details[[#This Row],[OrderID]],orders[OrderID],orders[CustomerID])</f>
        <v>SAVEA</v>
      </c>
      <c r="H1191" t="str">
        <f>_xlfn.XLOOKUP(order_details[[#This Row],[CustomerID]],orders[CustomerID],orders[ShipCountry])</f>
        <v>USA</v>
      </c>
      <c r="I1191" t="str">
        <f>_xlfn.XLOOKUP(order_details[[#This Row],[CustomerID]],orders[CustomerID],orders[ShipCity])</f>
        <v>Boise</v>
      </c>
      <c r="J1191">
        <f>_xlfn.XLOOKUP(order_details[[#This Row],[ProductID]],products[ProductID],products[CategoryID])</f>
        <v>1</v>
      </c>
      <c r="K1191" t="str">
        <f>_xlfn.XLOOKUP(order_details[[#This Row],[CategoryID]],categories[CategoryID],categories[CategoryName])</f>
        <v>Beverages</v>
      </c>
      <c r="L1191" t="str">
        <f>_xlfn.XLOOKUP(order_details[[#This Row],[OrderID]],orders[OrderID],orders[month])</f>
        <v>Nov</v>
      </c>
      <c r="M1191">
        <f>_xlfn.XLOOKUP(order_details[[#This Row],[OrderID]],orders[OrderID],orders[month number])</f>
        <v>11</v>
      </c>
      <c r="N1191">
        <f>_xlfn.XLOOKUP(order_details[[#This Row],[OrderID]],orders[OrderID],orders[year])</f>
        <v>1995</v>
      </c>
      <c r="P1191" s="14" t="str">
        <f>_xlfn.XLOOKUP(order_details[[#This Row],[CustomerID]],orders[CustomerID],orders[ShipCity])</f>
        <v>Boise</v>
      </c>
      <c r="Q1191" s="14" t="str">
        <f>_xlfn.XLOOKUP(order_details[[#This Row],[CustomerID]],orders[CustomerID],orders[ShipCountry])</f>
        <v>USA</v>
      </c>
      <c r="R1191" s="14">
        <f>order_details[[#This Row],[UnitPrice]]*order_details[[#This Row],[Quantity]]*(1-order_details[[#This Row],[Discount]])</f>
        <v>72</v>
      </c>
    </row>
    <row r="1192" spans="1:18" x14ac:dyDescent="0.3">
      <c r="A1192">
        <v>10700</v>
      </c>
      <c r="B1192">
        <v>34</v>
      </c>
      <c r="C1192">
        <v>14</v>
      </c>
      <c r="D1192">
        <v>12</v>
      </c>
      <c r="E1192">
        <v>0.2</v>
      </c>
      <c r="F1192">
        <f>order_details[[#This Row],[UnitPrice]]*order_details[[#This Row],[Quantity]]*(1-order_details[[#This Row],[Discount]])</f>
        <v>134.4</v>
      </c>
      <c r="G1192" t="str">
        <f>_xlfn.XLOOKUP(order_details[[#This Row],[OrderID]],orders[OrderID],orders[CustomerID])</f>
        <v>SAVEA</v>
      </c>
      <c r="H1192" t="str">
        <f>_xlfn.XLOOKUP(order_details[[#This Row],[CustomerID]],orders[CustomerID],orders[ShipCountry])</f>
        <v>USA</v>
      </c>
      <c r="I1192" t="str">
        <f>_xlfn.XLOOKUP(order_details[[#This Row],[CustomerID]],orders[CustomerID],orders[ShipCity])</f>
        <v>Boise</v>
      </c>
      <c r="J1192">
        <f>_xlfn.XLOOKUP(order_details[[#This Row],[ProductID]],products[ProductID],products[CategoryID])</f>
        <v>1</v>
      </c>
      <c r="K1192" t="str">
        <f>_xlfn.XLOOKUP(order_details[[#This Row],[CategoryID]],categories[CategoryID],categories[CategoryName])</f>
        <v>Beverages</v>
      </c>
      <c r="L1192" t="str">
        <f>_xlfn.XLOOKUP(order_details[[#This Row],[OrderID]],orders[OrderID],orders[month])</f>
        <v>Nov</v>
      </c>
      <c r="M1192">
        <f>_xlfn.XLOOKUP(order_details[[#This Row],[OrderID]],orders[OrderID],orders[month number])</f>
        <v>11</v>
      </c>
      <c r="N1192">
        <f>_xlfn.XLOOKUP(order_details[[#This Row],[OrderID]],orders[OrderID],orders[year])</f>
        <v>1995</v>
      </c>
      <c r="P1192" s="13" t="str">
        <f>_xlfn.XLOOKUP(order_details[[#This Row],[CustomerID]],orders[CustomerID],orders[ShipCity])</f>
        <v>Boise</v>
      </c>
      <c r="Q1192" s="13" t="str">
        <f>_xlfn.XLOOKUP(order_details[[#This Row],[CustomerID]],orders[CustomerID],orders[ShipCountry])</f>
        <v>USA</v>
      </c>
      <c r="R1192" s="13">
        <f>order_details[[#This Row],[UnitPrice]]*order_details[[#This Row],[Quantity]]*(1-order_details[[#This Row],[Discount]])</f>
        <v>134.4</v>
      </c>
    </row>
    <row r="1193" spans="1:18" x14ac:dyDescent="0.3">
      <c r="A1193">
        <v>10700</v>
      </c>
      <c r="B1193">
        <v>68</v>
      </c>
      <c r="C1193">
        <v>12.5</v>
      </c>
      <c r="D1193">
        <v>40</v>
      </c>
      <c r="E1193">
        <v>0.2</v>
      </c>
      <c r="F1193">
        <f>order_details[[#This Row],[UnitPrice]]*order_details[[#This Row],[Quantity]]*(1-order_details[[#This Row],[Discount]])</f>
        <v>400</v>
      </c>
      <c r="G1193" t="str">
        <f>_xlfn.XLOOKUP(order_details[[#This Row],[OrderID]],orders[OrderID],orders[CustomerID])</f>
        <v>SAVEA</v>
      </c>
      <c r="H1193" t="str">
        <f>_xlfn.XLOOKUP(order_details[[#This Row],[CustomerID]],orders[CustomerID],orders[ShipCountry])</f>
        <v>USA</v>
      </c>
      <c r="I1193" t="str">
        <f>_xlfn.XLOOKUP(order_details[[#This Row],[CustomerID]],orders[CustomerID],orders[ShipCity])</f>
        <v>Boise</v>
      </c>
      <c r="J1193">
        <f>_xlfn.XLOOKUP(order_details[[#This Row],[ProductID]],products[ProductID],products[CategoryID])</f>
        <v>3</v>
      </c>
      <c r="K1193" t="str">
        <f>_xlfn.XLOOKUP(order_details[[#This Row],[CategoryID]],categories[CategoryID],categories[CategoryName])</f>
        <v>Confections</v>
      </c>
      <c r="L1193" t="str">
        <f>_xlfn.XLOOKUP(order_details[[#This Row],[OrderID]],orders[OrderID],orders[month])</f>
        <v>Nov</v>
      </c>
      <c r="M1193">
        <f>_xlfn.XLOOKUP(order_details[[#This Row],[OrderID]],orders[OrderID],orders[month number])</f>
        <v>11</v>
      </c>
      <c r="N1193">
        <f>_xlfn.XLOOKUP(order_details[[#This Row],[OrderID]],orders[OrderID],orders[year])</f>
        <v>1995</v>
      </c>
      <c r="P1193" s="14" t="str">
        <f>_xlfn.XLOOKUP(order_details[[#This Row],[CustomerID]],orders[CustomerID],orders[ShipCity])</f>
        <v>Boise</v>
      </c>
      <c r="Q1193" s="14" t="str">
        <f>_xlfn.XLOOKUP(order_details[[#This Row],[CustomerID]],orders[CustomerID],orders[ShipCountry])</f>
        <v>USA</v>
      </c>
      <c r="R1193" s="14">
        <f>order_details[[#This Row],[UnitPrice]]*order_details[[#This Row],[Quantity]]*(1-order_details[[#This Row],[Discount]])</f>
        <v>400</v>
      </c>
    </row>
    <row r="1194" spans="1:18" x14ac:dyDescent="0.3">
      <c r="A1194">
        <v>10700</v>
      </c>
      <c r="B1194">
        <v>71</v>
      </c>
      <c r="C1194">
        <v>21.5</v>
      </c>
      <c r="D1194">
        <v>60</v>
      </c>
      <c r="E1194">
        <v>0.2</v>
      </c>
      <c r="F1194">
        <f>order_details[[#This Row],[UnitPrice]]*order_details[[#This Row],[Quantity]]*(1-order_details[[#This Row],[Discount]])</f>
        <v>1032</v>
      </c>
      <c r="G1194" t="str">
        <f>_xlfn.XLOOKUP(order_details[[#This Row],[OrderID]],orders[OrderID],orders[CustomerID])</f>
        <v>SAVEA</v>
      </c>
      <c r="H1194" t="str">
        <f>_xlfn.XLOOKUP(order_details[[#This Row],[CustomerID]],orders[CustomerID],orders[ShipCountry])</f>
        <v>USA</v>
      </c>
      <c r="I1194" t="str">
        <f>_xlfn.XLOOKUP(order_details[[#This Row],[CustomerID]],orders[CustomerID],orders[ShipCity])</f>
        <v>Boise</v>
      </c>
      <c r="J1194">
        <f>_xlfn.XLOOKUP(order_details[[#This Row],[ProductID]],products[ProductID],products[CategoryID])</f>
        <v>4</v>
      </c>
      <c r="K1194" t="str">
        <f>_xlfn.XLOOKUP(order_details[[#This Row],[CategoryID]],categories[CategoryID],categories[CategoryName])</f>
        <v>Dairy Products</v>
      </c>
      <c r="L1194" t="str">
        <f>_xlfn.XLOOKUP(order_details[[#This Row],[OrderID]],orders[OrderID],orders[month])</f>
        <v>Nov</v>
      </c>
      <c r="M1194">
        <f>_xlfn.XLOOKUP(order_details[[#This Row],[OrderID]],orders[OrderID],orders[month number])</f>
        <v>11</v>
      </c>
      <c r="N1194">
        <f>_xlfn.XLOOKUP(order_details[[#This Row],[OrderID]],orders[OrderID],orders[year])</f>
        <v>1995</v>
      </c>
      <c r="P1194" s="13" t="str">
        <f>_xlfn.XLOOKUP(order_details[[#This Row],[CustomerID]],orders[CustomerID],orders[ShipCity])</f>
        <v>Boise</v>
      </c>
      <c r="Q1194" s="13" t="str">
        <f>_xlfn.XLOOKUP(order_details[[#This Row],[CustomerID]],orders[CustomerID],orders[ShipCountry])</f>
        <v>USA</v>
      </c>
      <c r="R1194" s="13">
        <f>order_details[[#This Row],[UnitPrice]]*order_details[[#This Row],[Quantity]]*(1-order_details[[#This Row],[Discount]])</f>
        <v>1032</v>
      </c>
    </row>
    <row r="1195" spans="1:18" x14ac:dyDescent="0.3">
      <c r="A1195">
        <v>10701</v>
      </c>
      <c r="B1195">
        <v>59</v>
      </c>
      <c r="C1195">
        <v>55</v>
      </c>
      <c r="D1195">
        <v>42</v>
      </c>
      <c r="E1195">
        <v>0.15</v>
      </c>
      <c r="F1195">
        <f>order_details[[#This Row],[UnitPrice]]*order_details[[#This Row],[Quantity]]*(1-order_details[[#This Row],[Discount]])</f>
        <v>1963.5</v>
      </c>
      <c r="G1195" t="str">
        <f>_xlfn.XLOOKUP(order_details[[#This Row],[OrderID]],orders[OrderID],orders[CustomerID])</f>
        <v>HUNGO</v>
      </c>
      <c r="H1195" t="str">
        <f>_xlfn.XLOOKUP(order_details[[#This Row],[CustomerID]],orders[CustomerID],orders[ShipCountry])</f>
        <v>Ireland</v>
      </c>
      <c r="I1195" t="str">
        <f>_xlfn.XLOOKUP(order_details[[#This Row],[CustomerID]],orders[CustomerID],orders[ShipCity])</f>
        <v>Cork</v>
      </c>
      <c r="J1195">
        <f>_xlfn.XLOOKUP(order_details[[#This Row],[ProductID]],products[ProductID],products[CategoryID])</f>
        <v>4</v>
      </c>
      <c r="K1195" t="str">
        <f>_xlfn.XLOOKUP(order_details[[#This Row],[CategoryID]],categories[CategoryID],categories[CategoryName])</f>
        <v>Dairy Products</v>
      </c>
      <c r="L1195" t="str">
        <f>_xlfn.XLOOKUP(order_details[[#This Row],[OrderID]],orders[OrderID],orders[month])</f>
        <v>Nov</v>
      </c>
      <c r="M1195">
        <f>_xlfn.XLOOKUP(order_details[[#This Row],[OrderID]],orders[OrderID],orders[month number])</f>
        <v>11</v>
      </c>
      <c r="N1195">
        <f>_xlfn.XLOOKUP(order_details[[#This Row],[OrderID]],orders[OrderID],orders[year])</f>
        <v>1995</v>
      </c>
      <c r="P1195" s="14" t="str">
        <f>_xlfn.XLOOKUP(order_details[[#This Row],[CustomerID]],orders[CustomerID],orders[ShipCity])</f>
        <v>Cork</v>
      </c>
      <c r="Q1195" s="14" t="str">
        <f>_xlfn.XLOOKUP(order_details[[#This Row],[CustomerID]],orders[CustomerID],orders[ShipCountry])</f>
        <v>Ireland</v>
      </c>
      <c r="R1195" s="14">
        <f>order_details[[#This Row],[UnitPrice]]*order_details[[#This Row],[Quantity]]*(1-order_details[[#This Row],[Discount]])</f>
        <v>1963.5</v>
      </c>
    </row>
    <row r="1196" spans="1:18" x14ac:dyDescent="0.3">
      <c r="A1196">
        <v>10701</v>
      </c>
      <c r="B1196">
        <v>71</v>
      </c>
      <c r="C1196">
        <v>21.5</v>
      </c>
      <c r="D1196">
        <v>20</v>
      </c>
      <c r="E1196">
        <v>0.15</v>
      </c>
      <c r="F1196">
        <f>order_details[[#This Row],[UnitPrice]]*order_details[[#This Row],[Quantity]]*(1-order_details[[#This Row],[Discount]])</f>
        <v>365.5</v>
      </c>
      <c r="G1196" t="str">
        <f>_xlfn.XLOOKUP(order_details[[#This Row],[OrderID]],orders[OrderID],orders[CustomerID])</f>
        <v>HUNGO</v>
      </c>
      <c r="H1196" t="str">
        <f>_xlfn.XLOOKUP(order_details[[#This Row],[CustomerID]],orders[CustomerID],orders[ShipCountry])</f>
        <v>Ireland</v>
      </c>
      <c r="I1196" t="str">
        <f>_xlfn.XLOOKUP(order_details[[#This Row],[CustomerID]],orders[CustomerID],orders[ShipCity])</f>
        <v>Cork</v>
      </c>
      <c r="J1196">
        <f>_xlfn.XLOOKUP(order_details[[#This Row],[ProductID]],products[ProductID],products[CategoryID])</f>
        <v>4</v>
      </c>
      <c r="K1196" t="str">
        <f>_xlfn.XLOOKUP(order_details[[#This Row],[CategoryID]],categories[CategoryID],categories[CategoryName])</f>
        <v>Dairy Products</v>
      </c>
      <c r="L1196" t="str">
        <f>_xlfn.XLOOKUP(order_details[[#This Row],[OrderID]],orders[OrderID],orders[month])</f>
        <v>Nov</v>
      </c>
      <c r="M1196">
        <f>_xlfn.XLOOKUP(order_details[[#This Row],[OrderID]],orders[OrderID],orders[month number])</f>
        <v>11</v>
      </c>
      <c r="N1196">
        <f>_xlfn.XLOOKUP(order_details[[#This Row],[OrderID]],orders[OrderID],orders[year])</f>
        <v>1995</v>
      </c>
      <c r="P1196" s="13" t="str">
        <f>_xlfn.XLOOKUP(order_details[[#This Row],[CustomerID]],orders[CustomerID],orders[ShipCity])</f>
        <v>Cork</v>
      </c>
      <c r="Q1196" s="13" t="str">
        <f>_xlfn.XLOOKUP(order_details[[#This Row],[CustomerID]],orders[CustomerID],orders[ShipCountry])</f>
        <v>Ireland</v>
      </c>
      <c r="R1196" s="13">
        <f>order_details[[#This Row],[UnitPrice]]*order_details[[#This Row],[Quantity]]*(1-order_details[[#This Row],[Discount]])</f>
        <v>365.5</v>
      </c>
    </row>
    <row r="1197" spans="1:18" x14ac:dyDescent="0.3">
      <c r="A1197">
        <v>10701</v>
      </c>
      <c r="B1197">
        <v>76</v>
      </c>
      <c r="C1197">
        <v>18</v>
      </c>
      <c r="D1197">
        <v>35</v>
      </c>
      <c r="E1197">
        <v>0.15</v>
      </c>
      <c r="F1197">
        <f>order_details[[#This Row],[UnitPrice]]*order_details[[#This Row],[Quantity]]*(1-order_details[[#This Row],[Discount]])</f>
        <v>535.5</v>
      </c>
      <c r="G1197" t="str">
        <f>_xlfn.XLOOKUP(order_details[[#This Row],[OrderID]],orders[OrderID],orders[CustomerID])</f>
        <v>HUNGO</v>
      </c>
      <c r="H1197" t="str">
        <f>_xlfn.XLOOKUP(order_details[[#This Row],[CustomerID]],orders[CustomerID],orders[ShipCountry])</f>
        <v>Ireland</v>
      </c>
      <c r="I1197" t="str">
        <f>_xlfn.XLOOKUP(order_details[[#This Row],[CustomerID]],orders[CustomerID],orders[ShipCity])</f>
        <v>Cork</v>
      </c>
      <c r="J1197">
        <f>_xlfn.XLOOKUP(order_details[[#This Row],[ProductID]],products[ProductID],products[CategoryID])</f>
        <v>1</v>
      </c>
      <c r="K1197" t="str">
        <f>_xlfn.XLOOKUP(order_details[[#This Row],[CategoryID]],categories[CategoryID],categories[CategoryName])</f>
        <v>Beverages</v>
      </c>
      <c r="L1197" t="str">
        <f>_xlfn.XLOOKUP(order_details[[#This Row],[OrderID]],orders[OrderID],orders[month])</f>
        <v>Nov</v>
      </c>
      <c r="M1197">
        <f>_xlfn.XLOOKUP(order_details[[#This Row],[OrderID]],orders[OrderID],orders[month number])</f>
        <v>11</v>
      </c>
      <c r="N1197">
        <f>_xlfn.XLOOKUP(order_details[[#This Row],[OrderID]],orders[OrderID],orders[year])</f>
        <v>1995</v>
      </c>
      <c r="P1197" s="14" t="str">
        <f>_xlfn.XLOOKUP(order_details[[#This Row],[CustomerID]],orders[CustomerID],orders[ShipCity])</f>
        <v>Cork</v>
      </c>
      <c r="Q1197" s="14" t="str">
        <f>_xlfn.XLOOKUP(order_details[[#This Row],[CustomerID]],orders[CustomerID],orders[ShipCountry])</f>
        <v>Ireland</v>
      </c>
      <c r="R1197" s="14">
        <f>order_details[[#This Row],[UnitPrice]]*order_details[[#This Row],[Quantity]]*(1-order_details[[#This Row],[Discount]])</f>
        <v>535.5</v>
      </c>
    </row>
    <row r="1198" spans="1:18" x14ac:dyDescent="0.3">
      <c r="A1198">
        <v>10702</v>
      </c>
      <c r="B1198">
        <v>3</v>
      </c>
      <c r="C1198">
        <v>10</v>
      </c>
      <c r="D1198">
        <v>6</v>
      </c>
      <c r="E1198">
        <v>0</v>
      </c>
      <c r="F1198">
        <f>order_details[[#This Row],[UnitPrice]]*order_details[[#This Row],[Quantity]]*(1-order_details[[#This Row],[Discount]])</f>
        <v>60</v>
      </c>
      <c r="G1198" t="str">
        <f>_xlfn.XLOOKUP(order_details[[#This Row],[OrderID]],orders[OrderID],orders[CustomerID])</f>
        <v>ALFKI</v>
      </c>
      <c r="H1198" t="str">
        <f>_xlfn.XLOOKUP(order_details[[#This Row],[CustomerID]],orders[CustomerID],orders[ShipCountry])</f>
        <v>Germany</v>
      </c>
      <c r="I1198" t="str">
        <f>_xlfn.XLOOKUP(order_details[[#This Row],[CustomerID]],orders[CustomerID],orders[ShipCity])</f>
        <v>Berlin</v>
      </c>
      <c r="J1198">
        <f>_xlfn.XLOOKUP(order_details[[#This Row],[ProductID]],products[ProductID],products[CategoryID])</f>
        <v>2</v>
      </c>
      <c r="K1198" t="str">
        <f>_xlfn.XLOOKUP(order_details[[#This Row],[CategoryID]],categories[CategoryID],categories[CategoryName])</f>
        <v>Condiments</v>
      </c>
      <c r="L1198" t="str">
        <f>_xlfn.XLOOKUP(order_details[[#This Row],[OrderID]],orders[OrderID],orders[month])</f>
        <v>Nov</v>
      </c>
      <c r="M1198">
        <f>_xlfn.XLOOKUP(order_details[[#This Row],[OrderID]],orders[OrderID],orders[month number])</f>
        <v>11</v>
      </c>
      <c r="N1198">
        <f>_xlfn.XLOOKUP(order_details[[#This Row],[OrderID]],orders[OrderID],orders[year])</f>
        <v>1995</v>
      </c>
      <c r="P1198" s="13" t="str">
        <f>_xlfn.XLOOKUP(order_details[[#This Row],[CustomerID]],orders[CustomerID],orders[ShipCity])</f>
        <v>Berlin</v>
      </c>
      <c r="Q1198" s="13" t="str">
        <f>_xlfn.XLOOKUP(order_details[[#This Row],[CustomerID]],orders[CustomerID],orders[ShipCountry])</f>
        <v>Germany</v>
      </c>
      <c r="R1198" s="13">
        <f>order_details[[#This Row],[UnitPrice]]*order_details[[#This Row],[Quantity]]*(1-order_details[[#This Row],[Discount]])</f>
        <v>60</v>
      </c>
    </row>
    <row r="1199" spans="1:18" x14ac:dyDescent="0.3">
      <c r="A1199">
        <v>10702</v>
      </c>
      <c r="B1199">
        <v>76</v>
      </c>
      <c r="C1199">
        <v>18</v>
      </c>
      <c r="D1199">
        <v>15</v>
      </c>
      <c r="E1199">
        <v>0</v>
      </c>
      <c r="F1199">
        <f>order_details[[#This Row],[UnitPrice]]*order_details[[#This Row],[Quantity]]*(1-order_details[[#This Row],[Discount]])</f>
        <v>270</v>
      </c>
      <c r="G1199" t="str">
        <f>_xlfn.XLOOKUP(order_details[[#This Row],[OrderID]],orders[OrderID],orders[CustomerID])</f>
        <v>ALFKI</v>
      </c>
      <c r="H1199" t="str">
        <f>_xlfn.XLOOKUP(order_details[[#This Row],[CustomerID]],orders[CustomerID],orders[ShipCountry])</f>
        <v>Germany</v>
      </c>
      <c r="I1199" t="str">
        <f>_xlfn.XLOOKUP(order_details[[#This Row],[CustomerID]],orders[CustomerID],orders[ShipCity])</f>
        <v>Berlin</v>
      </c>
      <c r="J1199">
        <f>_xlfn.XLOOKUP(order_details[[#This Row],[ProductID]],products[ProductID],products[CategoryID])</f>
        <v>1</v>
      </c>
      <c r="K1199" t="str">
        <f>_xlfn.XLOOKUP(order_details[[#This Row],[CategoryID]],categories[CategoryID],categories[CategoryName])</f>
        <v>Beverages</v>
      </c>
      <c r="L1199" t="str">
        <f>_xlfn.XLOOKUP(order_details[[#This Row],[OrderID]],orders[OrderID],orders[month])</f>
        <v>Nov</v>
      </c>
      <c r="M1199">
        <f>_xlfn.XLOOKUP(order_details[[#This Row],[OrderID]],orders[OrderID],orders[month number])</f>
        <v>11</v>
      </c>
      <c r="N1199">
        <f>_xlfn.XLOOKUP(order_details[[#This Row],[OrderID]],orders[OrderID],orders[year])</f>
        <v>1995</v>
      </c>
      <c r="P1199" s="14" t="str">
        <f>_xlfn.XLOOKUP(order_details[[#This Row],[CustomerID]],orders[CustomerID],orders[ShipCity])</f>
        <v>Berlin</v>
      </c>
      <c r="Q1199" s="14" t="str">
        <f>_xlfn.XLOOKUP(order_details[[#This Row],[CustomerID]],orders[CustomerID],orders[ShipCountry])</f>
        <v>Germany</v>
      </c>
      <c r="R1199" s="14">
        <f>order_details[[#This Row],[UnitPrice]]*order_details[[#This Row],[Quantity]]*(1-order_details[[#This Row],[Discount]])</f>
        <v>270</v>
      </c>
    </row>
    <row r="1200" spans="1:18" x14ac:dyDescent="0.3">
      <c r="A1200">
        <v>10703</v>
      </c>
      <c r="B1200">
        <v>2</v>
      </c>
      <c r="C1200">
        <v>19</v>
      </c>
      <c r="D1200">
        <v>5</v>
      </c>
      <c r="E1200">
        <v>0</v>
      </c>
      <c r="F1200">
        <f>order_details[[#This Row],[UnitPrice]]*order_details[[#This Row],[Quantity]]*(1-order_details[[#This Row],[Discount]])</f>
        <v>95</v>
      </c>
      <c r="G1200" t="str">
        <f>_xlfn.XLOOKUP(order_details[[#This Row],[OrderID]],orders[OrderID],orders[CustomerID])</f>
        <v>FOLKO</v>
      </c>
      <c r="H1200" t="str">
        <f>_xlfn.XLOOKUP(order_details[[#This Row],[CustomerID]],orders[CustomerID],orders[ShipCountry])</f>
        <v>Sweden</v>
      </c>
      <c r="I1200" t="str">
        <f>_xlfn.XLOOKUP(order_details[[#This Row],[CustomerID]],orders[CustomerID],orders[ShipCity])</f>
        <v>Bräcke</v>
      </c>
      <c r="J1200">
        <f>_xlfn.XLOOKUP(order_details[[#This Row],[ProductID]],products[ProductID],products[CategoryID])</f>
        <v>1</v>
      </c>
      <c r="K1200" t="str">
        <f>_xlfn.XLOOKUP(order_details[[#This Row],[CategoryID]],categories[CategoryID],categories[CategoryName])</f>
        <v>Beverages</v>
      </c>
      <c r="L1200" t="str">
        <f>_xlfn.XLOOKUP(order_details[[#This Row],[OrderID]],orders[OrderID],orders[month])</f>
        <v>Nov</v>
      </c>
      <c r="M1200">
        <f>_xlfn.XLOOKUP(order_details[[#This Row],[OrderID]],orders[OrderID],orders[month number])</f>
        <v>11</v>
      </c>
      <c r="N1200">
        <f>_xlfn.XLOOKUP(order_details[[#This Row],[OrderID]],orders[OrderID],orders[year])</f>
        <v>1995</v>
      </c>
      <c r="P1200" s="13" t="str">
        <f>_xlfn.XLOOKUP(order_details[[#This Row],[CustomerID]],orders[CustomerID],orders[ShipCity])</f>
        <v>Bräcke</v>
      </c>
      <c r="Q1200" s="13" t="str">
        <f>_xlfn.XLOOKUP(order_details[[#This Row],[CustomerID]],orders[CustomerID],orders[ShipCountry])</f>
        <v>Sweden</v>
      </c>
      <c r="R1200" s="13">
        <f>order_details[[#This Row],[UnitPrice]]*order_details[[#This Row],[Quantity]]*(1-order_details[[#This Row],[Discount]])</f>
        <v>95</v>
      </c>
    </row>
    <row r="1201" spans="1:18" x14ac:dyDescent="0.3">
      <c r="A1201">
        <v>10703</v>
      </c>
      <c r="B1201">
        <v>59</v>
      </c>
      <c r="C1201">
        <v>55</v>
      </c>
      <c r="D1201">
        <v>35</v>
      </c>
      <c r="E1201">
        <v>0</v>
      </c>
      <c r="F1201">
        <f>order_details[[#This Row],[UnitPrice]]*order_details[[#This Row],[Quantity]]*(1-order_details[[#This Row],[Discount]])</f>
        <v>1925</v>
      </c>
      <c r="G1201" t="str">
        <f>_xlfn.XLOOKUP(order_details[[#This Row],[OrderID]],orders[OrderID],orders[CustomerID])</f>
        <v>FOLKO</v>
      </c>
      <c r="H1201" t="str">
        <f>_xlfn.XLOOKUP(order_details[[#This Row],[CustomerID]],orders[CustomerID],orders[ShipCountry])</f>
        <v>Sweden</v>
      </c>
      <c r="I1201" t="str">
        <f>_xlfn.XLOOKUP(order_details[[#This Row],[CustomerID]],orders[CustomerID],orders[ShipCity])</f>
        <v>Bräcke</v>
      </c>
      <c r="J1201">
        <f>_xlfn.XLOOKUP(order_details[[#This Row],[ProductID]],products[ProductID],products[CategoryID])</f>
        <v>4</v>
      </c>
      <c r="K1201" t="str">
        <f>_xlfn.XLOOKUP(order_details[[#This Row],[CategoryID]],categories[CategoryID],categories[CategoryName])</f>
        <v>Dairy Products</v>
      </c>
      <c r="L1201" t="str">
        <f>_xlfn.XLOOKUP(order_details[[#This Row],[OrderID]],orders[OrderID],orders[month])</f>
        <v>Nov</v>
      </c>
      <c r="M1201">
        <f>_xlfn.XLOOKUP(order_details[[#This Row],[OrderID]],orders[OrderID],orders[month number])</f>
        <v>11</v>
      </c>
      <c r="N1201">
        <f>_xlfn.XLOOKUP(order_details[[#This Row],[OrderID]],orders[OrderID],orders[year])</f>
        <v>1995</v>
      </c>
      <c r="P1201" s="14" t="str">
        <f>_xlfn.XLOOKUP(order_details[[#This Row],[CustomerID]],orders[CustomerID],orders[ShipCity])</f>
        <v>Bräcke</v>
      </c>
      <c r="Q1201" s="14" t="str">
        <f>_xlfn.XLOOKUP(order_details[[#This Row],[CustomerID]],orders[CustomerID],orders[ShipCountry])</f>
        <v>Sweden</v>
      </c>
      <c r="R1201" s="14">
        <f>order_details[[#This Row],[UnitPrice]]*order_details[[#This Row],[Quantity]]*(1-order_details[[#This Row],[Discount]])</f>
        <v>1925</v>
      </c>
    </row>
    <row r="1202" spans="1:18" x14ac:dyDescent="0.3">
      <c r="A1202">
        <v>10703</v>
      </c>
      <c r="B1202">
        <v>73</v>
      </c>
      <c r="C1202">
        <v>15</v>
      </c>
      <c r="D1202">
        <v>35</v>
      </c>
      <c r="E1202">
        <v>0</v>
      </c>
      <c r="F1202">
        <f>order_details[[#This Row],[UnitPrice]]*order_details[[#This Row],[Quantity]]*(1-order_details[[#This Row],[Discount]])</f>
        <v>525</v>
      </c>
      <c r="G1202" t="str">
        <f>_xlfn.XLOOKUP(order_details[[#This Row],[OrderID]],orders[OrderID],orders[CustomerID])</f>
        <v>FOLKO</v>
      </c>
      <c r="H1202" t="str">
        <f>_xlfn.XLOOKUP(order_details[[#This Row],[CustomerID]],orders[CustomerID],orders[ShipCountry])</f>
        <v>Sweden</v>
      </c>
      <c r="I1202" t="str">
        <f>_xlfn.XLOOKUP(order_details[[#This Row],[CustomerID]],orders[CustomerID],orders[ShipCity])</f>
        <v>Bräcke</v>
      </c>
      <c r="J1202">
        <f>_xlfn.XLOOKUP(order_details[[#This Row],[ProductID]],products[ProductID],products[CategoryID])</f>
        <v>8</v>
      </c>
      <c r="K1202" t="str">
        <f>_xlfn.XLOOKUP(order_details[[#This Row],[CategoryID]],categories[CategoryID],categories[CategoryName])</f>
        <v>Seafood</v>
      </c>
      <c r="L1202" t="str">
        <f>_xlfn.XLOOKUP(order_details[[#This Row],[OrderID]],orders[OrderID],orders[month])</f>
        <v>Nov</v>
      </c>
      <c r="M1202">
        <f>_xlfn.XLOOKUP(order_details[[#This Row],[OrderID]],orders[OrderID],orders[month number])</f>
        <v>11</v>
      </c>
      <c r="N1202">
        <f>_xlfn.XLOOKUP(order_details[[#This Row],[OrderID]],orders[OrderID],orders[year])</f>
        <v>1995</v>
      </c>
      <c r="P1202" s="13" t="str">
        <f>_xlfn.XLOOKUP(order_details[[#This Row],[CustomerID]],orders[CustomerID],orders[ShipCity])</f>
        <v>Bräcke</v>
      </c>
      <c r="Q1202" s="13" t="str">
        <f>_xlfn.XLOOKUP(order_details[[#This Row],[CustomerID]],orders[CustomerID],orders[ShipCountry])</f>
        <v>Sweden</v>
      </c>
      <c r="R1202" s="13">
        <f>order_details[[#This Row],[UnitPrice]]*order_details[[#This Row],[Quantity]]*(1-order_details[[#This Row],[Discount]])</f>
        <v>525</v>
      </c>
    </row>
    <row r="1203" spans="1:18" x14ac:dyDescent="0.3">
      <c r="A1203">
        <v>10704</v>
      </c>
      <c r="B1203">
        <v>4</v>
      </c>
      <c r="C1203">
        <v>22</v>
      </c>
      <c r="D1203">
        <v>6</v>
      </c>
      <c r="E1203">
        <v>0</v>
      </c>
      <c r="F1203">
        <f>order_details[[#This Row],[UnitPrice]]*order_details[[#This Row],[Quantity]]*(1-order_details[[#This Row],[Discount]])</f>
        <v>132</v>
      </c>
      <c r="G1203" t="str">
        <f>_xlfn.XLOOKUP(order_details[[#This Row],[OrderID]],orders[OrderID],orders[CustomerID])</f>
        <v>QUEEN</v>
      </c>
      <c r="H1203" t="str">
        <f>_xlfn.XLOOKUP(order_details[[#This Row],[CustomerID]],orders[CustomerID],orders[ShipCountry])</f>
        <v>Brazil</v>
      </c>
      <c r="I1203" t="str">
        <f>_xlfn.XLOOKUP(order_details[[#This Row],[CustomerID]],orders[CustomerID],orders[ShipCity])</f>
        <v>São Paulo</v>
      </c>
      <c r="J1203">
        <f>_xlfn.XLOOKUP(order_details[[#This Row],[ProductID]],products[ProductID],products[CategoryID])</f>
        <v>2</v>
      </c>
      <c r="K1203" t="str">
        <f>_xlfn.XLOOKUP(order_details[[#This Row],[CategoryID]],categories[CategoryID],categories[CategoryName])</f>
        <v>Condiments</v>
      </c>
      <c r="L1203" t="str">
        <f>_xlfn.XLOOKUP(order_details[[#This Row],[OrderID]],orders[OrderID],orders[month])</f>
        <v>Nov</v>
      </c>
      <c r="M1203">
        <f>_xlfn.XLOOKUP(order_details[[#This Row],[OrderID]],orders[OrderID],orders[month number])</f>
        <v>11</v>
      </c>
      <c r="N1203">
        <f>_xlfn.XLOOKUP(order_details[[#This Row],[OrderID]],orders[OrderID],orders[year])</f>
        <v>1995</v>
      </c>
      <c r="P1203" s="14" t="str">
        <f>_xlfn.XLOOKUP(order_details[[#This Row],[CustomerID]],orders[CustomerID],orders[ShipCity])</f>
        <v>São Paulo</v>
      </c>
      <c r="Q1203" s="14" t="str">
        <f>_xlfn.XLOOKUP(order_details[[#This Row],[CustomerID]],orders[CustomerID],orders[ShipCountry])</f>
        <v>Brazil</v>
      </c>
      <c r="R1203" s="14">
        <f>order_details[[#This Row],[UnitPrice]]*order_details[[#This Row],[Quantity]]*(1-order_details[[#This Row],[Discount]])</f>
        <v>132</v>
      </c>
    </row>
    <row r="1204" spans="1:18" x14ac:dyDescent="0.3">
      <c r="A1204">
        <v>10704</v>
      </c>
      <c r="B1204">
        <v>24</v>
      </c>
      <c r="C1204">
        <v>4.5</v>
      </c>
      <c r="D1204">
        <v>35</v>
      </c>
      <c r="E1204">
        <v>0</v>
      </c>
      <c r="F1204">
        <f>order_details[[#This Row],[UnitPrice]]*order_details[[#This Row],[Quantity]]*(1-order_details[[#This Row],[Discount]])</f>
        <v>157.5</v>
      </c>
      <c r="G1204" t="str">
        <f>_xlfn.XLOOKUP(order_details[[#This Row],[OrderID]],orders[OrderID],orders[CustomerID])</f>
        <v>QUEEN</v>
      </c>
      <c r="H1204" t="str">
        <f>_xlfn.XLOOKUP(order_details[[#This Row],[CustomerID]],orders[CustomerID],orders[ShipCountry])</f>
        <v>Brazil</v>
      </c>
      <c r="I1204" t="str">
        <f>_xlfn.XLOOKUP(order_details[[#This Row],[CustomerID]],orders[CustomerID],orders[ShipCity])</f>
        <v>São Paulo</v>
      </c>
      <c r="J1204">
        <f>_xlfn.XLOOKUP(order_details[[#This Row],[ProductID]],products[ProductID],products[CategoryID])</f>
        <v>1</v>
      </c>
      <c r="K1204" t="str">
        <f>_xlfn.XLOOKUP(order_details[[#This Row],[CategoryID]],categories[CategoryID],categories[CategoryName])</f>
        <v>Beverages</v>
      </c>
      <c r="L1204" t="str">
        <f>_xlfn.XLOOKUP(order_details[[#This Row],[OrderID]],orders[OrderID],orders[month])</f>
        <v>Nov</v>
      </c>
      <c r="M1204">
        <f>_xlfn.XLOOKUP(order_details[[#This Row],[OrderID]],orders[OrderID],orders[month number])</f>
        <v>11</v>
      </c>
      <c r="N1204">
        <f>_xlfn.XLOOKUP(order_details[[#This Row],[OrderID]],orders[OrderID],orders[year])</f>
        <v>1995</v>
      </c>
      <c r="P1204" s="13" t="str">
        <f>_xlfn.XLOOKUP(order_details[[#This Row],[CustomerID]],orders[CustomerID],orders[ShipCity])</f>
        <v>São Paulo</v>
      </c>
      <c r="Q1204" s="13" t="str">
        <f>_xlfn.XLOOKUP(order_details[[#This Row],[CustomerID]],orders[CustomerID],orders[ShipCountry])</f>
        <v>Brazil</v>
      </c>
      <c r="R1204" s="13">
        <f>order_details[[#This Row],[UnitPrice]]*order_details[[#This Row],[Quantity]]*(1-order_details[[#This Row],[Discount]])</f>
        <v>157.5</v>
      </c>
    </row>
    <row r="1205" spans="1:18" x14ac:dyDescent="0.3">
      <c r="A1205">
        <v>10704</v>
      </c>
      <c r="B1205">
        <v>48</v>
      </c>
      <c r="C1205">
        <v>12.75</v>
      </c>
      <c r="D1205">
        <v>24</v>
      </c>
      <c r="E1205">
        <v>0</v>
      </c>
      <c r="F1205">
        <f>order_details[[#This Row],[UnitPrice]]*order_details[[#This Row],[Quantity]]*(1-order_details[[#This Row],[Discount]])</f>
        <v>306</v>
      </c>
      <c r="G1205" t="str">
        <f>_xlfn.XLOOKUP(order_details[[#This Row],[OrderID]],orders[OrderID],orders[CustomerID])</f>
        <v>QUEEN</v>
      </c>
      <c r="H1205" t="str">
        <f>_xlfn.XLOOKUP(order_details[[#This Row],[CustomerID]],orders[CustomerID],orders[ShipCountry])</f>
        <v>Brazil</v>
      </c>
      <c r="I1205" t="str">
        <f>_xlfn.XLOOKUP(order_details[[#This Row],[CustomerID]],orders[CustomerID],orders[ShipCity])</f>
        <v>São Paulo</v>
      </c>
      <c r="J1205">
        <f>_xlfn.XLOOKUP(order_details[[#This Row],[ProductID]],products[ProductID],products[CategoryID])</f>
        <v>3</v>
      </c>
      <c r="K1205" t="str">
        <f>_xlfn.XLOOKUP(order_details[[#This Row],[CategoryID]],categories[CategoryID],categories[CategoryName])</f>
        <v>Confections</v>
      </c>
      <c r="L1205" t="str">
        <f>_xlfn.XLOOKUP(order_details[[#This Row],[OrderID]],orders[OrderID],orders[month])</f>
        <v>Nov</v>
      </c>
      <c r="M1205">
        <f>_xlfn.XLOOKUP(order_details[[#This Row],[OrderID]],orders[OrderID],orders[month number])</f>
        <v>11</v>
      </c>
      <c r="N1205">
        <f>_xlfn.XLOOKUP(order_details[[#This Row],[OrderID]],orders[OrderID],orders[year])</f>
        <v>1995</v>
      </c>
      <c r="P1205" s="14" t="str">
        <f>_xlfn.XLOOKUP(order_details[[#This Row],[CustomerID]],orders[CustomerID],orders[ShipCity])</f>
        <v>São Paulo</v>
      </c>
      <c r="Q1205" s="14" t="str">
        <f>_xlfn.XLOOKUP(order_details[[#This Row],[CustomerID]],orders[CustomerID],orders[ShipCountry])</f>
        <v>Brazil</v>
      </c>
      <c r="R1205" s="14">
        <f>order_details[[#This Row],[UnitPrice]]*order_details[[#This Row],[Quantity]]*(1-order_details[[#This Row],[Discount]])</f>
        <v>306</v>
      </c>
    </row>
    <row r="1206" spans="1:18" x14ac:dyDescent="0.3">
      <c r="A1206">
        <v>10705</v>
      </c>
      <c r="B1206">
        <v>31</v>
      </c>
      <c r="C1206">
        <v>12.5</v>
      </c>
      <c r="D1206">
        <v>20</v>
      </c>
      <c r="E1206">
        <v>0</v>
      </c>
      <c r="F1206">
        <f>order_details[[#This Row],[UnitPrice]]*order_details[[#This Row],[Quantity]]*(1-order_details[[#This Row],[Discount]])</f>
        <v>250</v>
      </c>
      <c r="G1206" t="str">
        <f>_xlfn.XLOOKUP(order_details[[#This Row],[OrderID]],orders[OrderID],orders[CustomerID])</f>
        <v>HILAA</v>
      </c>
      <c r="H1206" t="str">
        <f>_xlfn.XLOOKUP(order_details[[#This Row],[CustomerID]],orders[CustomerID],orders[ShipCountry])</f>
        <v>Venezuela</v>
      </c>
      <c r="I1206" t="str">
        <f>_xlfn.XLOOKUP(order_details[[#This Row],[CustomerID]],orders[CustomerID],orders[ShipCity])</f>
        <v>San Cristóbal</v>
      </c>
      <c r="J1206">
        <f>_xlfn.XLOOKUP(order_details[[#This Row],[ProductID]],products[ProductID],products[CategoryID])</f>
        <v>4</v>
      </c>
      <c r="K1206" t="str">
        <f>_xlfn.XLOOKUP(order_details[[#This Row],[CategoryID]],categories[CategoryID],categories[CategoryName])</f>
        <v>Dairy Products</v>
      </c>
      <c r="L1206" t="str">
        <f>_xlfn.XLOOKUP(order_details[[#This Row],[OrderID]],orders[OrderID],orders[month])</f>
        <v>Nov</v>
      </c>
      <c r="M1206">
        <f>_xlfn.XLOOKUP(order_details[[#This Row],[OrderID]],orders[OrderID],orders[month number])</f>
        <v>11</v>
      </c>
      <c r="N1206">
        <f>_xlfn.XLOOKUP(order_details[[#This Row],[OrderID]],orders[OrderID],orders[year])</f>
        <v>1995</v>
      </c>
      <c r="P1206" s="13" t="str">
        <f>_xlfn.XLOOKUP(order_details[[#This Row],[CustomerID]],orders[CustomerID],orders[ShipCity])</f>
        <v>San Cristóbal</v>
      </c>
      <c r="Q1206" s="13" t="str">
        <f>_xlfn.XLOOKUP(order_details[[#This Row],[CustomerID]],orders[CustomerID],orders[ShipCountry])</f>
        <v>Venezuela</v>
      </c>
      <c r="R1206" s="13">
        <f>order_details[[#This Row],[UnitPrice]]*order_details[[#This Row],[Quantity]]*(1-order_details[[#This Row],[Discount]])</f>
        <v>250</v>
      </c>
    </row>
    <row r="1207" spans="1:18" x14ac:dyDescent="0.3">
      <c r="A1207">
        <v>10705</v>
      </c>
      <c r="B1207">
        <v>32</v>
      </c>
      <c r="C1207">
        <v>32</v>
      </c>
      <c r="D1207">
        <v>4</v>
      </c>
      <c r="E1207">
        <v>0</v>
      </c>
      <c r="F1207">
        <f>order_details[[#This Row],[UnitPrice]]*order_details[[#This Row],[Quantity]]*(1-order_details[[#This Row],[Discount]])</f>
        <v>128</v>
      </c>
      <c r="G1207" t="str">
        <f>_xlfn.XLOOKUP(order_details[[#This Row],[OrderID]],orders[OrderID],orders[CustomerID])</f>
        <v>HILAA</v>
      </c>
      <c r="H1207" t="str">
        <f>_xlfn.XLOOKUP(order_details[[#This Row],[CustomerID]],orders[CustomerID],orders[ShipCountry])</f>
        <v>Venezuela</v>
      </c>
      <c r="I1207" t="str">
        <f>_xlfn.XLOOKUP(order_details[[#This Row],[CustomerID]],orders[CustomerID],orders[ShipCity])</f>
        <v>San Cristóbal</v>
      </c>
      <c r="J1207">
        <f>_xlfn.XLOOKUP(order_details[[#This Row],[ProductID]],products[ProductID],products[CategoryID])</f>
        <v>4</v>
      </c>
      <c r="K1207" t="str">
        <f>_xlfn.XLOOKUP(order_details[[#This Row],[CategoryID]],categories[CategoryID],categories[CategoryName])</f>
        <v>Dairy Products</v>
      </c>
      <c r="L1207" t="str">
        <f>_xlfn.XLOOKUP(order_details[[#This Row],[OrderID]],orders[OrderID],orders[month])</f>
        <v>Nov</v>
      </c>
      <c r="M1207">
        <f>_xlfn.XLOOKUP(order_details[[#This Row],[OrderID]],orders[OrderID],orders[month number])</f>
        <v>11</v>
      </c>
      <c r="N1207">
        <f>_xlfn.XLOOKUP(order_details[[#This Row],[OrderID]],orders[OrderID],orders[year])</f>
        <v>1995</v>
      </c>
      <c r="P1207" s="14" t="str">
        <f>_xlfn.XLOOKUP(order_details[[#This Row],[CustomerID]],orders[CustomerID],orders[ShipCity])</f>
        <v>San Cristóbal</v>
      </c>
      <c r="Q1207" s="14" t="str">
        <f>_xlfn.XLOOKUP(order_details[[#This Row],[CustomerID]],orders[CustomerID],orders[ShipCountry])</f>
        <v>Venezuela</v>
      </c>
      <c r="R1207" s="14">
        <f>order_details[[#This Row],[UnitPrice]]*order_details[[#This Row],[Quantity]]*(1-order_details[[#This Row],[Discount]])</f>
        <v>128</v>
      </c>
    </row>
    <row r="1208" spans="1:18" x14ac:dyDescent="0.3">
      <c r="A1208">
        <v>10706</v>
      </c>
      <c r="B1208">
        <v>16</v>
      </c>
      <c r="C1208">
        <v>17.45</v>
      </c>
      <c r="D1208">
        <v>20</v>
      </c>
      <c r="E1208">
        <v>0</v>
      </c>
      <c r="F1208">
        <f>order_details[[#This Row],[UnitPrice]]*order_details[[#This Row],[Quantity]]*(1-order_details[[#This Row],[Discount]])</f>
        <v>349</v>
      </c>
      <c r="G1208" t="str">
        <f>_xlfn.XLOOKUP(order_details[[#This Row],[OrderID]],orders[OrderID],orders[CustomerID])</f>
        <v>OLDWO</v>
      </c>
      <c r="H1208" t="str">
        <f>_xlfn.XLOOKUP(order_details[[#This Row],[CustomerID]],orders[CustomerID],orders[ShipCountry])</f>
        <v>USA</v>
      </c>
      <c r="I1208" t="str">
        <f>_xlfn.XLOOKUP(order_details[[#This Row],[CustomerID]],orders[CustomerID],orders[ShipCity])</f>
        <v>Anchorage</v>
      </c>
      <c r="J1208">
        <f>_xlfn.XLOOKUP(order_details[[#This Row],[ProductID]],products[ProductID],products[CategoryID])</f>
        <v>3</v>
      </c>
      <c r="K1208" t="str">
        <f>_xlfn.XLOOKUP(order_details[[#This Row],[CategoryID]],categories[CategoryID],categories[CategoryName])</f>
        <v>Confections</v>
      </c>
      <c r="L1208" t="str">
        <f>_xlfn.XLOOKUP(order_details[[#This Row],[OrderID]],orders[OrderID],orders[month])</f>
        <v>Nov</v>
      </c>
      <c r="M1208">
        <f>_xlfn.XLOOKUP(order_details[[#This Row],[OrderID]],orders[OrderID],orders[month number])</f>
        <v>11</v>
      </c>
      <c r="N1208">
        <f>_xlfn.XLOOKUP(order_details[[#This Row],[OrderID]],orders[OrderID],orders[year])</f>
        <v>1995</v>
      </c>
      <c r="P1208" s="13" t="str">
        <f>_xlfn.XLOOKUP(order_details[[#This Row],[CustomerID]],orders[CustomerID],orders[ShipCity])</f>
        <v>Anchorage</v>
      </c>
      <c r="Q1208" s="13" t="str">
        <f>_xlfn.XLOOKUP(order_details[[#This Row],[CustomerID]],orders[CustomerID],orders[ShipCountry])</f>
        <v>USA</v>
      </c>
      <c r="R1208" s="13">
        <f>order_details[[#This Row],[UnitPrice]]*order_details[[#This Row],[Quantity]]*(1-order_details[[#This Row],[Discount]])</f>
        <v>349</v>
      </c>
    </row>
    <row r="1209" spans="1:18" x14ac:dyDescent="0.3">
      <c r="A1209">
        <v>10706</v>
      </c>
      <c r="B1209">
        <v>43</v>
      </c>
      <c r="C1209">
        <v>46</v>
      </c>
      <c r="D1209">
        <v>24</v>
      </c>
      <c r="E1209">
        <v>0</v>
      </c>
      <c r="F1209">
        <f>order_details[[#This Row],[UnitPrice]]*order_details[[#This Row],[Quantity]]*(1-order_details[[#This Row],[Discount]])</f>
        <v>1104</v>
      </c>
      <c r="G1209" t="str">
        <f>_xlfn.XLOOKUP(order_details[[#This Row],[OrderID]],orders[OrderID],orders[CustomerID])</f>
        <v>OLDWO</v>
      </c>
      <c r="H1209" t="str">
        <f>_xlfn.XLOOKUP(order_details[[#This Row],[CustomerID]],orders[CustomerID],orders[ShipCountry])</f>
        <v>USA</v>
      </c>
      <c r="I1209" t="str">
        <f>_xlfn.XLOOKUP(order_details[[#This Row],[CustomerID]],orders[CustomerID],orders[ShipCity])</f>
        <v>Anchorage</v>
      </c>
      <c r="J1209">
        <f>_xlfn.XLOOKUP(order_details[[#This Row],[ProductID]],products[ProductID],products[CategoryID])</f>
        <v>1</v>
      </c>
      <c r="K1209" t="str">
        <f>_xlfn.XLOOKUP(order_details[[#This Row],[CategoryID]],categories[CategoryID],categories[CategoryName])</f>
        <v>Beverages</v>
      </c>
      <c r="L1209" t="str">
        <f>_xlfn.XLOOKUP(order_details[[#This Row],[OrderID]],orders[OrderID],orders[month])</f>
        <v>Nov</v>
      </c>
      <c r="M1209">
        <f>_xlfn.XLOOKUP(order_details[[#This Row],[OrderID]],orders[OrderID],orders[month number])</f>
        <v>11</v>
      </c>
      <c r="N1209">
        <f>_xlfn.XLOOKUP(order_details[[#This Row],[OrderID]],orders[OrderID],orders[year])</f>
        <v>1995</v>
      </c>
      <c r="P1209" s="14" t="str">
        <f>_xlfn.XLOOKUP(order_details[[#This Row],[CustomerID]],orders[CustomerID],orders[ShipCity])</f>
        <v>Anchorage</v>
      </c>
      <c r="Q1209" s="14" t="str">
        <f>_xlfn.XLOOKUP(order_details[[#This Row],[CustomerID]],orders[CustomerID],orders[ShipCountry])</f>
        <v>USA</v>
      </c>
      <c r="R1209" s="14">
        <f>order_details[[#This Row],[UnitPrice]]*order_details[[#This Row],[Quantity]]*(1-order_details[[#This Row],[Discount]])</f>
        <v>1104</v>
      </c>
    </row>
    <row r="1210" spans="1:18" x14ac:dyDescent="0.3">
      <c r="A1210">
        <v>10706</v>
      </c>
      <c r="B1210">
        <v>59</v>
      </c>
      <c r="C1210">
        <v>55</v>
      </c>
      <c r="D1210">
        <v>8</v>
      </c>
      <c r="E1210">
        <v>0</v>
      </c>
      <c r="F1210">
        <f>order_details[[#This Row],[UnitPrice]]*order_details[[#This Row],[Quantity]]*(1-order_details[[#This Row],[Discount]])</f>
        <v>440</v>
      </c>
      <c r="G1210" t="str">
        <f>_xlfn.XLOOKUP(order_details[[#This Row],[OrderID]],orders[OrderID],orders[CustomerID])</f>
        <v>OLDWO</v>
      </c>
      <c r="H1210" t="str">
        <f>_xlfn.XLOOKUP(order_details[[#This Row],[CustomerID]],orders[CustomerID],orders[ShipCountry])</f>
        <v>USA</v>
      </c>
      <c r="I1210" t="str">
        <f>_xlfn.XLOOKUP(order_details[[#This Row],[CustomerID]],orders[CustomerID],orders[ShipCity])</f>
        <v>Anchorage</v>
      </c>
      <c r="J1210">
        <f>_xlfn.XLOOKUP(order_details[[#This Row],[ProductID]],products[ProductID],products[CategoryID])</f>
        <v>4</v>
      </c>
      <c r="K1210" t="str">
        <f>_xlfn.XLOOKUP(order_details[[#This Row],[CategoryID]],categories[CategoryID],categories[CategoryName])</f>
        <v>Dairy Products</v>
      </c>
      <c r="L1210" t="str">
        <f>_xlfn.XLOOKUP(order_details[[#This Row],[OrderID]],orders[OrderID],orders[month])</f>
        <v>Nov</v>
      </c>
      <c r="M1210">
        <f>_xlfn.XLOOKUP(order_details[[#This Row],[OrderID]],orders[OrderID],orders[month number])</f>
        <v>11</v>
      </c>
      <c r="N1210">
        <f>_xlfn.XLOOKUP(order_details[[#This Row],[OrderID]],orders[OrderID],orders[year])</f>
        <v>1995</v>
      </c>
      <c r="P1210" s="13" t="str">
        <f>_xlfn.XLOOKUP(order_details[[#This Row],[CustomerID]],orders[CustomerID],orders[ShipCity])</f>
        <v>Anchorage</v>
      </c>
      <c r="Q1210" s="13" t="str">
        <f>_xlfn.XLOOKUP(order_details[[#This Row],[CustomerID]],orders[CustomerID],orders[ShipCountry])</f>
        <v>USA</v>
      </c>
      <c r="R1210" s="13">
        <f>order_details[[#This Row],[UnitPrice]]*order_details[[#This Row],[Quantity]]*(1-order_details[[#This Row],[Discount]])</f>
        <v>440</v>
      </c>
    </row>
    <row r="1211" spans="1:18" x14ac:dyDescent="0.3">
      <c r="A1211">
        <v>10707</v>
      </c>
      <c r="B1211">
        <v>55</v>
      </c>
      <c r="C1211">
        <v>24</v>
      </c>
      <c r="D1211">
        <v>21</v>
      </c>
      <c r="E1211">
        <v>0</v>
      </c>
      <c r="F1211">
        <f>order_details[[#This Row],[UnitPrice]]*order_details[[#This Row],[Quantity]]*(1-order_details[[#This Row],[Discount]])</f>
        <v>504</v>
      </c>
      <c r="G1211" t="str">
        <f>_xlfn.XLOOKUP(order_details[[#This Row],[OrderID]],orders[OrderID],orders[CustomerID])</f>
        <v>AROUT</v>
      </c>
      <c r="H1211" t="str">
        <f>_xlfn.XLOOKUP(order_details[[#This Row],[CustomerID]],orders[CustomerID],orders[ShipCountry])</f>
        <v>UK</v>
      </c>
      <c r="I1211" t="str">
        <f>_xlfn.XLOOKUP(order_details[[#This Row],[CustomerID]],orders[CustomerID],orders[ShipCity])</f>
        <v>Colchester</v>
      </c>
      <c r="J1211">
        <f>_xlfn.XLOOKUP(order_details[[#This Row],[ProductID]],products[ProductID],products[CategoryID])</f>
        <v>6</v>
      </c>
      <c r="K1211" t="str">
        <f>_xlfn.XLOOKUP(order_details[[#This Row],[CategoryID]],categories[CategoryID],categories[CategoryName])</f>
        <v>Meat/Poultry</v>
      </c>
      <c r="L1211" t="str">
        <f>_xlfn.XLOOKUP(order_details[[#This Row],[OrderID]],orders[OrderID],orders[month])</f>
        <v>Nov</v>
      </c>
      <c r="M1211">
        <f>_xlfn.XLOOKUP(order_details[[#This Row],[OrderID]],orders[OrderID],orders[month number])</f>
        <v>11</v>
      </c>
      <c r="N1211">
        <f>_xlfn.XLOOKUP(order_details[[#This Row],[OrderID]],orders[OrderID],orders[year])</f>
        <v>1995</v>
      </c>
      <c r="P1211" s="14" t="str">
        <f>_xlfn.XLOOKUP(order_details[[#This Row],[CustomerID]],orders[CustomerID],orders[ShipCity])</f>
        <v>Colchester</v>
      </c>
      <c r="Q1211" s="14" t="str">
        <f>_xlfn.XLOOKUP(order_details[[#This Row],[CustomerID]],orders[CustomerID],orders[ShipCountry])</f>
        <v>UK</v>
      </c>
      <c r="R1211" s="14">
        <f>order_details[[#This Row],[UnitPrice]]*order_details[[#This Row],[Quantity]]*(1-order_details[[#This Row],[Discount]])</f>
        <v>504</v>
      </c>
    </row>
    <row r="1212" spans="1:18" x14ac:dyDescent="0.3">
      <c r="A1212">
        <v>10707</v>
      </c>
      <c r="B1212">
        <v>57</v>
      </c>
      <c r="C1212">
        <v>19.5</v>
      </c>
      <c r="D1212">
        <v>40</v>
      </c>
      <c r="E1212">
        <v>0</v>
      </c>
      <c r="F1212">
        <f>order_details[[#This Row],[UnitPrice]]*order_details[[#This Row],[Quantity]]*(1-order_details[[#This Row],[Discount]])</f>
        <v>780</v>
      </c>
      <c r="G1212" t="str">
        <f>_xlfn.XLOOKUP(order_details[[#This Row],[OrderID]],orders[OrderID],orders[CustomerID])</f>
        <v>AROUT</v>
      </c>
      <c r="H1212" t="str">
        <f>_xlfn.XLOOKUP(order_details[[#This Row],[CustomerID]],orders[CustomerID],orders[ShipCountry])</f>
        <v>UK</v>
      </c>
      <c r="I1212" t="str">
        <f>_xlfn.XLOOKUP(order_details[[#This Row],[CustomerID]],orders[CustomerID],orders[ShipCity])</f>
        <v>Colchester</v>
      </c>
      <c r="J1212">
        <f>_xlfn.XLOOKUP(order_details[[#This Row],[ProductID]],products[ProductID],products[CategoryID])</f>
        <v>5</v>
      </c>
      <c r="K1212" t="str">
        <f>_xlfn.XLOOKUP(order_details[[#This Row],[CategoryID]],categories[CategoryID],categories[CategoryName])</f>
        <v>Grains/Cereals</v>
      </c>
      <c r="L1212" t="str">
        <f>_xlfn.XLOOKUP(order_details[[#This Row],[OrderID]],orders[OrderID],orders[month])</f>
        <v>Nov</v>
      </c>
      <c r="M1212">
        <f>_xlfn.XLOOKUP(order_details[[#This Row],[OrderID]],orders[OrderID],orders[month number])</f>
        <v>11</v>
      </c>
      <c r="N1212">
        <f>_xlfn.XLOOKUP(order_details[[#This Row],[OrderID]],orders[OrderID],orders[year])</f>
        <v>1995</v>
      </c>
      <c r="P1212" s="13" t="str">
        <f>_xlfn.XLOOKUP(order_details[[#This Row],[CustomerID]],orders[CustomerID],orders[ShipCity])</f>
        <v>Colchester</v>
      </c>
      <c r="Q1212" s="13" t="str">
        <f>_xlfn.XLOOKUP(order_details[[#This Row],[CustomerID]],orders[CustomerID],orders[ShipCountry])</f>
        <v>UK</v>
      </c>
      <c r="R1212" s="13">
        <f>order_details[[#This Row],[UnitPrice]]*order_details[[#This Row],[Quantity]]*(1-order_details[[#This Row],[Discount]])</f>
        <v>780</v>
      </c>
    </row>
    <row r="1213" spans="1:18" x14ac:dyDescent="0.3">
      <c r="A1213">
        <v>10707</v>
      </c>
      <c r="B1213">
        <v>70</v>
      </c>
      <c r="C1213">
        <v>15</v>
      </c>
      <c r="D1213">
        <v>28</v>
      </c>
      <c r="E1213">
        <v>0.15</v>
      </c>
      <c r="F1213">
        <f>order_details[[#This Row],[UnitPrice]]*order_details[[#This Row],[Quantity]]*(1-order_details[[#This Row],[Discount]])</f>
        <v>357</v>
      </c>
      <c r="G1213" t="str">
        <f>_xlfn.XLOOKUP(order_details[[#This Row],[OrderID]],orders[OrderID],orders[CustomerID])</f>
        <v>AROUT</v>
      </c>
      <c r="H1213" t="str">
        <f>_xlfn.XLOOKUP(order_details[[#This Row],[CustomerID]],orders[CustomerID],orders[ShipCountry])</f>
        <v>UK</v>
      </c>
      <c r="I1213" t="str">
        <f>_xlfn.XLOOKUP(order_details[[#This Row],[CustomerID]],orders[CustomerID],orders[ShipCity])</f>
        <v>Colchester</v>
      </c>
      <c r="J1213">
        <f>_xlfn.XLOOKUP(order_details[[#This Row],[ProductID]],products[ProductID],products[CategoryID])</f>
        <v>1</v>
      </c>
      <c r="K1213" t="str">
        <f>_xlfn.XLOOKUP(order_details[[#This Row],[CategoryID]],categories[CategoryID],categories[CategoryName])</f>
        <v>Beverages</v>
      </c>
      <c r="L1213" t="str">
        <f>_xlfn.XLOOKUP(order_details[[#This Row],[OrderID]],orders[OrderID],orders[month])</f>
        <v>Nov</v>
      </c>
      <c r="M1213">
        <f>_xlfn.XLOOKUP(order_details[[#This Row],[OrderID]],orders[OrderID],orders[month number])</f>
        <v>11</v>
      </c>
      <c r="N1213">
        <f>_xlfn.XLOOKUP(order_details[[#This Row],[OrderID]],orders[OrderID],orders[year])</f>
        <v>1995</v>
      </c>
      <c r="P1213" s="14" t="str">
        <f>_xlfn.XLOOKUP(order_details[[#This Row],[CustomerID]],orders[CustomerID],orders[ShipCity])</f>
        <v>Colchester</v>
      </c>
      <c r="Q1213" s="14" t="str">
        <f>_xlfn.XLOOKUP(order_details[[#This Row],[CustomerID]],orders[CustomerID],orders[ShipCountry])</f>
        <v>UK</v>
      </c>
      <c r="R1213" s="14">
        <f>order_details[[#This Row],[UnitPrice]]*order_details[[#This Row],[Quantity]]*(1-order_details[[#This Row],[Discount]])</f>
        <v>357</v>
      </c>
    </row>
    <row r="1214" spans="1:18" x14ac:dyDescent="0.3">
      <c r="A1214">
        <v>10708</v>
      </c>
      <c r="B1214">
        <v>5</v>
      </c>
      <c r="C1214">
        <v>21.35</v>
      </c>
      <c r="D1214">
        <v>4</v>
      </c>
      <c r="E1214">
        <v>0</v>
      </c>
      <c r="F1214">
        <f>order_details[[#This Row],[UnitPrice]]*order_details[[#This Row],[Quantity]]*(1-order_details[[#This Row],[Discount]])</f>
        <v>85.4</v>
      </c>
      <c r="G1214" t="str">
        <f>_xlfn.XLOOKUP(order_details[[#This Row],[OrderID]],orders[OrderID],orders[CustomerID])</f>
        <v>THEBI</v>
      </c>
      <c r="H1214" t="str">
        <f>_xlfn.XLOOKUP(order_details[[#This Row],[CustomerID]],orders[CustomerID],orders[ShipCountry])</f>
        <v>USA</v>
      </c>
      <c r="I1214" t="str">
        <f>_xlfn.XLOOKUP(order_details[[#This Row],[CustomerID]],orders[CustomerID],orders[ShipCity])</f>
        <v>Portland</v>
      </c>
      <c r="J1214">
        <f>_xlfn.XLOOKUP(order_details[[#This Row],[ProductID]],products[ProductID],products[CategoryID])</f>
        <v>2</v>
      </c>
      <c r="K1214" t="str">
        <f>_xlfn.XLOOKUP(order_details[[#This Row],[CategoryID]],categories[CategoryID],categories[CategoryName])</f>
        <v>Condiments</v>
      </c>
      <c r="L1214" t="str">
        <f>_xlfn.XLOOKUP(order_details[[#This Row],[OrderID]],orders[OrderID],orders[month])</f>
        <v>Nov</v>
      </c>
      <c r="M1214">
        <f>_xlfn.XLOOKUP(order_details[[#This Row],[OrderID]],orders[OrderID],orders[month number])</f>
        <v>11</v>
      </c>
      <c r="N1214">
        <f>_xlfn.XLOOKUP(order_details[[#This Row],[OrderID]],orders[OrderID],orders[year])</f>
        <v>1995</v>
      </c>
      <c r="P1214" s="13" t="str">
        <f>_xlfn.XLOOKUP(order_details[[#This Row],[CustomerID]],orders[CustomerID],orders[ShipCity])</f>
        <v>Portland</v>
      </c>
      <c r="Q1214" s="13" t="str">
        <f>_xlfn.XLOOKUP(order_details[[#This Row],[CustomerID]],orders[CustomerID],orders[ShipCountry])</f>
        <v>USA</v>
      </c>
      <c r="R1214" s="13">
        <f>order_details[[#This Row],[UnitPrice]]*order_details[[#This Row],[Quantity]]*(1-order_details[[#This Row],[Discount]])</f>
        <v>85.4</v>
      </c>
    </row>
    <row r="1215" spans="1:18" x14ac:dyDescent="0.3">
      <c r="A1215">
        <v>10708</v>
      </c>
      <c r="B1215">
        <v>36</v>
      </c>
      <c r="C1215">
        <v>19</v>
      </c>
      <c r="D1215">
        <v>5</v>
      </c>
      <c r="E1215">
        <v>0</v>
      </c>
      <c r="F1215">
        <f>order_details[[#This Row],[UnitPrice]]*order_details[[#This Row],[Quantity]]*(1-order_details[[#This Row],[Discount]])</f>
        <v>95</v>
      </c>
      <c r="G1215" t="str">
        <f>_xlfn.XLOOKUP(order_details[[#This Row],[OrderID]],orders[OrderID],orders[CustomerID])</f>
        <v>THEBI</v>
      </c>
      <c r="H1215" t="str">
        <f>_xlfn.XLOOKUP(order_details[[#This Row],[CustomerID]],orders[CustomerID],orders[ShipCountry])</f>
        <v>USA</v>
      </c>
      <c r="I1215" t="str">
        <f>_xlfn.XLOOKUP(order_details[[#This Row],[CustomerID]],orders[CustomerID],orders[ShipCity])</f>
        <v>Portland</v>
      </c>
      <c r="J1215">
        <f>_xlfn.XLOOKUP(order_details[[#This Row],[ProductID]],products[ProductID],products[CategoryID])</f>
        <v>8</v>
      </c>
      <c r="K1215" t="str">
        <f>_xlfn.XLOOKUP(order_details[[#This Row],[CategoryID]],categories[CategoryID],categories[CategoryName])</f>
        <v>Seafood</v>
      </c>
      <c r="L1215" t="str">
        <f>_xlfn.XLOOKUP(order_details[[#This Row],[OrderID]],orders[OrderID],orders[month])</f>
        <v>Nov</v>
      </c>
      <c r="M1215">
        <f>_xlfn.XLOOKUP(order_details[[#This Row],[OrderID]],orders[OrderID],orders[month number])</f>
        <v>11</v>
      </c>
      <c r="N1215">
        <f>_xlfn.XLOOKUP(order_details[[#This Row],[OrderID]],orders[OrderID],orders[year])</f>
        <v>1995</v>
      </c>
      <c r="P1215" s="14" t="str">
        <f>_xlfn.XLOOKUP(order_details[[#This Row],[CustomerID]],orders[CustomerID],orders[ShipCity])</f>
        <v>Portland</v>
      </c>
      <c r="Q1215" s="14" t="str">
        <f>_xlfn.XLOOKUP(order_details[[#This Row],[CustomerID]],orders[CustomerID],orders[ShipCountry])</f>
        <v>USA</v>
      </c>
      <c r="R1215" s="14">
        <f>order_details[[#This Row],[UnitPrice]]*order_details[[#This Row],[Quantity]]*(1-order_details[[#This Row],[Discount]])</f>
        <v>95</v>
      </c>
    </row>
    <row r="1216" spans="1:18" x14ac:dyDescent="0.3">
      <c r="A1216">
        <v>10709</v>
      </c>
      <c r="B1216">
        <v>8</v>
      </c>
      <c r="C1216">
        <v>40</v>
      </c>
      <c r="D1216">
        <v>40</v>
      </c>
      <c r="E1216">
        <v>0</v>
      </c>
      <c r="F1216">
        <f>order_details[[#This Row],[UnitPrice]]*order_details[[#This Row],[Quantity]]*(1-order_details[[#This Row],[Discount]])</f>
        <v>1600</v>
      </c>
      <c r="G1216" t="str">
        <f>_xlfn.XLOOKUP(order_details[[#This Row],[OrderID]],orders[OrderID],orders[CustomerID])</f>
        <v>GOURL</v>
      </c>
      <c r="H1216" t="str">
        <f>_xlfn.XLOOKUP(order_details[[#This Row],[CustomerID]],orders[CustomerID],orders[ShipCountry])</f>
        <v>Brazil</v>
      </c>
      <c r="I1216" t="str">
        <f>_xlfn.XLOOKUP(order_details[[#This Row],[CustomerID]],orders[CustomerID],orders[ShipCity])</f>
        <v>Campinas</v>
      </c>
      <c r="J1216">
        <f>_xlfn.XLOOKUP(order_details[[#This Row],[ProductID]],products[ProductID],products[CategoryID])</f>
        <v>2</v>
      </c>
      <c r="K1216" t="str">
        <f>_xlfn.XLOOKUP(order_details[[#This Row],[CategoryID]],categories[CategoryID],categories[CategoryName])</f>
        <v>Condiments</v>
      </c>
      <c r="L1216" t="str">
        <f>_xlfn.XLOOKUP(order_details[[#This Row],[OrderID]],orders[OrderID],orders[month])</f>
        <v>Nov</v>
      </c>
      <c r="M1216">
        <f>_xlfn.XLOOKUP(order_details[[#This Row],[OrderID]],orders[OrderID],orders[month number])</f>
        <v>11</v>
      </c>
      <c r="N1216">
        <f>_xlfn.XLOOKUP(order_details[[#This Row],[OrderID]],orders[OrderID],orders[year])</f>
        <v>1995</v>
      </c>
      <c r="P1216" s="13" t="str">
        <f>_xlfn.XLOOKUP(order_details[[#This Row],[CustomerID]],orders[CustomerID],orders[ShipCity])</f>
        <v>Campinas</v>
      </c>
      <c r="Q1216" s="13" t="str">
        <f>_xlfn.XLOOKUP(order_details[[#This Row],[CustomerID]],orders[CustomerID],orders[ShipCountry])</f>
        <v>Brazil</v>
      </c>
      <c r="R1216" s="13">
        <f>order_details[[#This Row],[UnitPrice]]*order_details[[#This Row],[Quantity]]*(1-order_details[[#This Row],[Discount]])</f>
        <v>1600</v>
      </c>
    </row>
    <row r="1217" spans="1:18" x14ac:dyDescent="0.3">
      <c r="A1217">
        <v>10709</v>
      </c>
      <c r="B1217">
        <v>51</v>
      </c>
      <c r="C1217">
        <v>53</v>
      </c>
      <c r="D1217">
        <v>28</v>
      </c>
      <c r="E1217">
        <v>0</v>
      </c>
      <c r="F1217">
        <f>order_details[[#This Row],[UnitPrice]]*order_details[[#This Row],[Quantity]]*(1-order_details[[#This Row],[Discount]])</f>
        <v>1484</v>
      </c>
      <c r="G1217" t="str">
        <f>_xlfn.XLOOKUP(order_details[[#This Row],[OrderID]],orders[OrderID],orders[CustomerID])</f>
        <v>GOURL</v>
      </c>
      <c r="H1217" t="str">
        <f>_xlfn.XLOOKUP(order_details[[#This Row],[CustomerID]],orders[CustomerID],orders[ShipCountry])</f>
        <v>Brazil</v>
      </c>
      <c r="I1217" t="str">
        <f>_xlfn.XLOOKUP(order_details[[#This Row],[CustomerID]],orders[CustomerID],orders[ShipCity])</f>
        <v>Campinas</v>
      </c>
      <c r="J1217">
        <f>_xlfn.XLOOKUP(order_details[[#This Row],[ProductID]],products[ProductID],products[CategoryID])</f>
        <v>7</v>
      </c>
      <c r="K1217" t="str">
        <f>_xlfn.XLOOKUP(order_details[[#This Row],[CategoryID]],categories[CategoryID],categories[CategoryName])</f>
        <v>Produce</v>
      </c>
      <c r="L1217" t="str">
        <f>_xlfn.XLOOKUP(order_details[[#This Row],[OrderID]],orders[OrderID],orders[month])</f>
        <v>Nov</v>
      </c>
      <c r="M1217">
        <f>_xlfn.XLOOKUP(order_details[[#This Row],[OrderID]],orders[OrderID],orders[month number])</f>
        <v>11</v>
      </c>
      <c r="N1217">
        <f>_xlfn.XLOOKUP(order_details[[#This Row],[OrderID]],orders[OrderID],orders[year])</f>
        <v>1995</v>
      </c>
      <c r="P1217" s="14" t="str">
        <f>_xlfn.XLOOKUP(order_details[[#This Row],[CustomerID]],orders[CustomerID],orders[ShipCity])</f>
        <v>Campinas</v>
      </c>
      <c r="Q1217" s="14" t="str">
        <f>_xlfn.XLOOKUP(order_details[[#This Row],[CustomerID]],orders[CustomerID],orders[ShipCountry])</f>
        <v>Brazil</v>
      </c>
      <c r="R1217" s="14">
        <f>order_details[[#This Row],[UnitPrice]]*order_details[[#This Row],[Quantity]]*(1-order_details[[#This Row],[Discount]])</f>
        <v>1484</v>
      </c>
    </row>
    <row r="1218" spans="1:18" x14ac:dyDescent="0.3">
      <c r="A1218">
        <v>10709</v>
      </c>
      <c r="B1218">
        <v>60</v>
      </c>
      <c r="C1218">
        <v>34</v>
      </c>
      <c r="D1218">
        <v>10</v>
      </c>
      <c r="E1218">
        <v>0</v>
      </c>
      <c r="F1218">
        <f>order_details[[#This Row],[UnitPrice]]*order_details[[#This Row],[Quantity]]*(1-order_details[[#This Row],[Discount]])</f>
        <v>340</v>
      </c>
      <c r="G1218" t="str">
        <f>_xlfn.XLOOKUP(order_details[[#This Row],[OrderID]],orders[OrderID],orders[CustomerID])</f>
        <v>GOURL</v>
      </c>
      <c r="H1218" t="str">
        <f>_xlfn.XLOOKUP(order_details[[#This Row],[CustomerID]],orders[CustomerID],orders[ShipCountry])</f>
        <v>Brazil</v>
      </c>
      <c r="I1218" t="str">
        <f>_xlfn.XLOOKUP(order_details[[#This Row],[CustomerID]],orders[CustomerID],orders[ShipCity])</f>
        <v>Campinas</v>
      </c>
      <c r="J1218">
        <f>_xlfn.XLOOKUP(order_details[[#This Row],[ProductID]],products[ProductID],products[CategoryID])</f>
        <v>4</v>
      </c>
      <c r="K1218" t="str">
        <f>_xlfn.XLOOKUP(order_details[[#This Row],[CategoryID]],categories[CategoryID],categories[CategoryName])</f>
        <v>Dairy Products</v>
      </c>
      <c r="L1218" t="str">
        <f>_xlfn.XLOOKUP(order_details[[#This Row],[OrderID]],orders[OrderID],orders[month])</f>
        <v>Nov</v>
      </c>
      <c r="M1218">
        <f>_xlfn.XLOOKUP(order_details[[#This Row],[OrderID]],orders[OrderID],orders[month number])</f>
        <v>11</v>
      </c>
      <c r="N1218">
        <f>_xlfn.XLOOKUP(order_details[[#This Row],[OrderID]],orders[OrderID],orders[year])</f>
        <v>1995</v>
      </c>
      <c r="P1218" s="13" t="str">
        <f>_xlfn.XLOOKUP(order_details[[#This Row],[CustomerID]],orders[CustomerID],orders[ShipCity])</f>
        <v>Campinas</v>
      </c>
      <c r="Q1218" s="13" t="str">
        <f>_xlfn.XLOOKUP(order_details[[#This Row],[CustomerID]],orders[CustomerID],orders[ShipCountry])</f>
        <v>Brazil</v>
      </c>
      <c r="R1218" s="13">
        <f>order_details[[#This Row],[UnitPrice]]*order_details[[#This Row],[Quantity]]*(1-order_details[[#This Row],[Discount]])</f>
        <v>340</v>
      </c>
    </row>
    <row r="1219" spans="1:18" x14ac:dyDescent="0.3">
      <c r="A1219">
        <v>10710</v>
      </c>
      <c r="B1219">
        <v>19</v>
      </c>
      <c r="C1219">
        <v>9.1999999999999993</v>
      </c>
      <c r="D1219">
        <v>5</v>
      </c>
      <c r="E1219">
        <v>0</v>
      </c>
      <c r="F1219">
        <f>order_details[[#This Row],[UnitPrice]]*order_details[[#This Row],[Quantity]]*(1-order_details[[#This Row],[Discount]])</f>
        <v>46</v>
      </c>
      <c r="G1219" t="str">
        <f>_xlfn.XLOOKUP(order_details[[#This Row],[OrderID]],orders[OrderID],orders[CustomerID])</f>
        <v>FRANS</v>
      </c>
      <c r="H1219" t="str">
        <f>_xlfn.XLOOKUP(order_details[[#This Row],[CustomerID]],orders[CustomerID],orders[ShipCountry])</f>
        <v>Italy</v>
      </c>
      <c r="I1219" t="str">
        <f>_xlfn.XLOOKUP(order_details[[#This Row],[CustomerID]],orders[CustomerID],orders[ShipCity])</f>
        <v>Torino</v>
      </c>
      <c r="J1219">
        <f>_xlfn.XLOOKUP(order_details[[#This Row],[ProductID]],products[ProductID],products[CategoryID])</f>
        <v>3</v>
      </c>
      <c r="K1219" t="str">
        <f>_xlfn.XLOOKUP(order_details[[#This Row],[CategoryID]],categories[CategoryID],categories[CategoryName])</f>
        <v>Confections</v>
      </c>
      <c r="L1219" t="str">
        <f>_xlfn.XLOOKUP(order_details[[#This Row],[OrderID]],orders[OrderID],orders[month])</f>
        <v>Nov</v>
      </c>
      <c r="M1219">
        <f>_xlfn.XLOOKUP(order_details[[#This Row],[OrderID]],orders[OrderID],orders[month number])</f>
        <v>11</v>
      </c>
      <c r="N1219">
        <f>_xlfn.XLOOKUP(order_details[[#This Row],[OrderID]],orders[OrderID],orders[year])</f>
        <v>1995</v>
      </c>
      <c r="P1219" s="14" t="str">
        <f>_xlfn.XLOOKUP(order_details[[#This Row],[CustomerID]],orders[CustomerID],orders[ShipCity])</f>
        <v>Torino</v>
      </c>
      <c r="Q1219" s="14" t="str">
        <f>_xlfn.XLOOKUP(order_details[[#This Row],[CustomerID]],orders[CustomerID],orders[ShipCountry])</f>
        <v>Italy</v>
      </c>
      <c r="R1219" s="14">
        <f>order_details[[#This Row],[UnitPrice]]*order_details[[#This Row],[Quantity]]*(1-order_details[[#This Row],[Discount]])</f>
        <v>46</v>
      </c>
    </row>
    <row r="1220" spans="1:18" x14ac:dyDescent="0.3">
      <c r="A1220">
        <v>10710</v>
      </c>
      <c r="B1220">
        <v>47</v>
      </c>
      <c r="C1220">
        <v>9.5</v>
      </c>
      <c r="D1220">
        <v>5</v>
      </c>
      <c r="E1220">
        <v>0</v>
      </c>
      <c r="F1220">
        <f>order_details[[#This Row],[UnitPrice]]*order_details[[#This Row],[Quantity]]*(1-order_details[[#This Row],[Discount]])</f>
        <v>47.5</v>
      </c>
      <c r="G1220" t="str">
        <f>_xlfn.XLOOKUP(order_details[[#This Row],[OrderID]],orders[OrderID],orders[CustomerID])</f>
        <v>FRANS</v>
      </c>
      <c r="H1220" t="str">
        <f>_xlfn.XLOOKUP(order_details[[#This Row],[CustomerID]],orders[CustomerID],orders[ShipCountry])</f>
        <v>Italy</v>
      </c>
      <c r="I1220" t="str">
        <f>_xlfn.XLOOKUP(order_details[[#This Row],[CustomerID]],orders[CustomerID],orders[ShipCity])</f>
        <v>Torino</v>
      </c>
      <c r="J1220">
        <f>_xlfn.XLOOKUP(order_details[[#This Row],[ProductID]],products[ProductID],products[CategoryID])</f>
        <v>3</v>
      </c>
      <c r="K1220" t="str">
        <f>_xlfn.XLOOKUP(order_details[[#This Row],[CategoryID]],categories[CategoryID],categories[CategoryName])</f>
        <v>Confections</v>
      </c>
      <c r="L1220" t="str">
        <f>_xlfn.XLOOKUP(order_details[[#This Row],[OrderID]],orders[OrderID],orders[month])</f>
        <v>Nov</v>
      </c>
      <c r="M1220">
        <f>_xlfn.XLOOKUP(order_details[[#This Row],[OrderID]],orders[OrderID],orders[month number])</f>
        <v>11</v>
      </c>
      <c r="N1220">
        <f>_xlfn.XLOOKUP(order_details[[#This Row],[OrderID]],orders[OrderID],orders[year])</f>
        <v>1995</v>
      </c>
      <c r="P1220" s="13" t="str">
        <f>_xlfn.XLOOKUP(order_details[[#This Row],[CustomerID]],orders[CustomerID],orders[ShipCity])</f>
        <v>Torino</v>
      </c>
      <c r="Q1220" s="13" t="str">
        <f>_xlfn.XLOOKUP(order_details[[#This Row],[CustomerID]],orders[CustomerID],orders[ShipCountry])</f>
        <v>Italy</v>
      </c>
      <c r="R1220" s="13">
        <f>order_details[[#This Row],[UnitPrice]]*order_details[[#This Row],[Quantity]]*(1-order_details[[#This Row],[Discount]])</f>
        <v>47.5</v>
      </c>
    </row>
    <row r="1221" spans="1:18" x14ac:dyDescent="0.3">
      <c r="A1221">
        <v>10711</v>
      </c>
      <c r="B1221">
        <v>19</v>
      </c>
      <c r="C1221">
        <v>9.1999999999999993</v>
      </c>
      <c r="D1221">
        <v>12</v>
      </c>
      <c r="E1221">
        <v>0</v>
      </c>
      <c r="F1221">
        <f>order_details[[#This Row],[UnitPrice]]*order_details[[#This Row],[Quantity]]*(1-order_details[[#This Row],[Discount]])</f>
        <v>110.39999999999999</v>
      </c>
      <c r="G1221" t="str">
        <f>_xlfn.XLOOKUP(order_details[[#This Row],[OrderID]],orders[OrderID],orders[CustomerID])</f>
        <v>SAVEA</v>
      </c>
      <c r="H1221" t="str">
        <f>_xlfn.XLOOKUP(order_details[[#This Row],[CustomerID]],orders[CustomerID],orders[ShipCountry])</f>
        <v>USA</v>
      </c>
      <c r="I1221" t="str">
        <f>_xlfn.XLOOKUP(order_details[[#This Row],[CustomerID]],orders[CustomerID],orders[ShipCity])</f>
        <v>Boise</v>
      </c>
      <c r="J1221">
        <f>_xlfn.XLOOKUP(order_details[[#This Row],[ProductID]],products[ProductID],products[CategoryID])</f>
        <v>3</v>
      </c>
      <c r="K1221" t="str">
        <f>_xlfn.XLOOKUP(order_details[[#This Row],[CategoryID]],categories[CategoryID],categories[CategoryName])</f>
        <v>Confections</v>
      </c>
      <c r="L1221" t="str">
        <f>_xlfn.XLOOKUP(order_details[[#This Row],[OrderID]],orders[OrderID],orders[month])</f>
        <v>Nov</v>
      </c>
      <c r="M1221">
        <f>_xlfn.XLOOKUP(order_details[[#This Row],[OrderID]],orders[OrderID],orders[month number])</f>
        <v>11</v>
      </c>
      <c r="N1221">
        <f>_xlfn.XLOOKUP(order_details[[#This Row],[OrderID]],orders[OrderID],orders[year])</f>
        <v>1995</v>
      </c>
      <c r="P1221" s="14" t="str">
        <f>_xlfn.XLOOKUP(order_details[[#This Row],[CustomerID]],orders[CustomerID],orders[ShipCity])</f>
        <v>Boise</v>
      </c>
      <c r="Q1221" s="14" t="str">
        <f>_xlfn.XLOOKUP(order_details[[#This Row],[CustomerID]],orders[CustomerID],orders[ShipCountry])</f>
        <v>USA</v>
      </c>
      <c r="R1221" s="14">
        <f>order_details[[#This Row],[UnitPrice]]*order_details[[#This Row],[Quantity]]*(1-order_details[[#This Row],[Discount]])</f>
        <v>110.39999999999999</v>
      </c>
    </row>
    <row r="1222" spans="1:18" x14ac:dyDescent="0.3">
      <c r="A1222">
        <v>10711</v>
      </c>
      <c r="B1222">
        <v>41</v>
      </c>
      <c r="C1222">
        <v>9.65</v>
      </c>
      <c r="D1222">
        <v>42</v>
      </c>
      <c r="E1222">
        <v>0</v>
      </c>
      <c r="F1222">
        <f>order_details[[#This Row],[UnitPrice]]*order_details[[#This Row],[Quantity]]*(1-order_details[[#This Row],[Discount]])</f>
        <v>405.3</v>
      </c>
      <c r="G1222" t="str">
        <f>_xlfn.XLOOKUP(order_details[[#This Row],[OrderID]],orders[OrderID],orders[CustomerID])</f>
        <v>SAVEA</v>
      </c>
      <c r="H1222" t="str">
        <f>_xlfn.XLOOKUP(order_details[[#This Row],[CustomerID]],orders[CustomerID],orders[ShipCountry])</f>
        <v>USA</v>
      </c>
      <c r="I1222" t="str">
        <f>_xlfn.XLOOKUP(order_details[[#This Row],[CustomerID]],orders[CustomerID],orders[ShipCity])</f>
        <v>Boise</v>
      </c>
      <c r="J1222">
        <f>_xlfn.XLOOKUP(order_details[[#This Row],[ProductID]],products[ProductID],products[CategoryID])</f>
        <v>8</v>
      </c>
      <c r="K1222" t="str">
        <f>_xlfn.XLOOKUP(order_details[[#This Row],[CategoryID]],categories[CategoryID],categories[CategoryName])</f>
        <v>Seafood</v>
      </c>
      <c r="L1222" t="str">
        <f>_xlfn.XLOOKUP(order_details[[#This Row],[OrderID]],orders[OrderID],orders[month])</f>
        <v>Nov</v>
      </c>
      <c r="M1222">
        <f>_xlfn.XLOOKUP(order_details[[#This Row],[OrderID]],orders[OrderID],orders[month number])</f>
        <v>11</v>
      </c>
      <c r="N1222">
        <f>_xlfn.XLOOKUP(order_details[[#This Row],[OrderID]],orders[OrderID],orders[year])</f>
        <v>1995</v>
      </c>
      <c r="P1222" s="13" t="str">
        <f>_xlfn.XLOOKUP(order_details[[#This Row],[CustomerID]],orders[CustomerID],orders[ShipCity])</f>
        <v>Boise</v>
      </c>
      <c r="Q1222" s="13" t="str">
        <f>_xlfn.XLOOKUP(order_details[[#This Row],[CustomerID]],orders[CustomerID],orders[ShipCountry])</f>
        <v>USA</v>
      </c>
      <c r="R1222" s="13">
        <f>order_details[[#This Row],[UnitPrice]]*order_details[[#This Row],[Quantity]]*(1-order_details[[#This Row],[Discount]])</f>
        <v>405.3</v>
      </c>
    </row>
    <row r="1223" spans="1:18" x14ac:dyDescent="0.3">
      <c r="A1223">
        <v>10711</v>
      </c>
      <c r="B1223">
        <v>53</v>
      </c>
      <c r="C1223">
        <v>32.799999999999997</v>
      </c>
      <c r="D1223">
        <v>120</v>
      </c>
      <c r="E1223">
        <v>0</v>
      </c>
      <c r="F1223">
        <f>order_details[[#This Row],[UnitPrice]]*order_details[[#This Row],[Quantity]]*(1-order_details[[#This Row],[Discount]])</f>
        <v>3935.9999999999995</v>
      </c>
      <c r="G1223" t="str">
        <f>_xlfn.XLOOKUP(order_details[[#This Row],[OrderID]],orders[OrderID],orders[CustomerID])</f>
        <v>SAVEA</v>
      </c>
      <c r="H1223" t="str">
        <f>_xlfn.XLOOKUP(order_details[[#This Row],[CustomerID]],orders[CustomerID],orders[ShipCountry])</f>
        <v>USA</v>
      </c>
      <c r="I1223" t="str">
        <f>_xlfn.XLOOKUP(order_details[[#This Row],[CustomerID]],orders[CustomerID],orders[ShipCity])</f>
        <v>Boise</v>
      </c>
      <c r="J1223">
        <f>_xlfn.XLOOKUP(order_details[[#This Row],[ProductID]],products[ProductID],products[CategoryID])</f>
        <v>6</v>
      </c>
      <c r="K1223" t="str">
        <f>_xlfn.XLOOKUP(order_details[[#This Row],[CategoryID]],categories[CategoryID],categories[CategoryName])</f>
        <v>Meat/Poultry</v>
      </c>
      <c r="L1223" t="str">
        <f>_xlfn.XLOOKUP(order_details[[#This Row],[OrderID]],orders[OrderID],orders[month])</f>
        <v>Nov</v>
      </c>
      <c r="M1223">
        <f>_xlfn.XLOOKUP(order_details[[#This Row],[OrderID]],orders[OrderID],orders[month number])</f>
        <v>11</v>
      </c>
      <c r="N1223">
        <f>_xlfn.XLOOKUP(order_details[[#This Row],[OrderID]],orders[OrderID],orders[year])</f>
        <v>1995</v>
      </c>
      <c r="P1223" s="14" t="str">
        <f>_xlfn.XLOOKUP(order_details[[#This Row],[CustomerID]],orders[CustomerID],orders[ShipCity])</f>
        <v>Boise</v>
      </c>
      <c r="Q1223" s="14" t="str">
        <f>_xlfn.XLOOKUP(order_details[[#This Row],[CustomerID]],orders[CustomerID],orders[ShipCountry])</f>
        <v>USA</v>
      </c>
      <c r="R1223" s="14">
        <f>order_details[[#This Row],[UnitPrice]]*order_details[[#This Row],[Quantity]]*(1-order_details[[#This Row],[Discount]])</f>
        <v>3935.9999999999995</v>
      </c>
    </row>
    <row r="1224" spans="1:18" x14ac:dyDescent="0.3">
      <c r="A1224">
        <v>10712</v>
      </c>
      <c r="B1224">
        <v>53</v>
      </c>
      <c r="C1224">
        <v>32.799999999999997</v>
      </c>
      <c r="D1224">
        <v>3</v>
      </c>
      <c r="E1224">
        <v>0.05</v>
      </c>
      <c r="F1224">
        <f>order_details[[#This Row],[UnitPrice]]*order_details[[#This Row],[Quantity]]*(1-order_details[[#This Row],[Discount]])</f>
        <v>93.47999999999999</v>
      </c>
      <c r="G1224" t="str">
        <f>_xlfn.XLOOKUP(order_details[[#This Row],[OrderID]],orders[OrderID],orders[CustomerID])</f>
        <v>HUNGO</v>
      </c>
      <c r="H1224" t="str">
        <f>_xlfn.XLOOKUP(order_details[[#This Row],[CustomerID]],orders[CustomerID],orders[ShipCountry])</f>
        <v>Ireland</v>
      </c>
      <c r="I1224" t="str">
        <f>_xlfn.XLOOKUP(order_details[[#This Row],[CustomerID]],orders[CustomerID],orders[ShipCity])</f>
        <v>Cork</v>
      </c>
      <c r="J1224">
        <f>_xlfn.XLOOKUP(order_details[[#This Row],[ProductID]],products[ProductID],products[CategoryID])</f>
        <v>6</v>
      </c>
      <c r="K1224" t="str">
        <f>_xlfn.XLOOKUP(order_details[[#This Row],[CategoryID]],categories[CategoryID],categories[CategoryName])</f>
        <v>Meat/Poultry</v>
      </c>
      <c r="L1224" t="str">
        <f>_xlfn.XLOOKUP(order_details[[#This Row],[OrderID]],orders[OrderID],orders[month])</f>
        <v>Nov</v>
      </c>
      <c r="M1224">
        <f>_xlfn.XLOOKUP(order_details[[#This Row],[OrderID]],orders[OrderID],orders[month number])</f>
        <v>11</v>
      </c>
      <c r="N1224">
        <f>_xlfn.XLOOKUP(order_details[[#This Row],[OrderID]],orders[OrderID],orders[year])</f>
        <v>1995</v>
      </c>
      <c r="P1224" s="13" t="str">
        <f>_xlfn.XLOOKUP(order_details[[#This Row],[CustomerID]],orders[CustomerID],orders[ShipCity])</f>
        <v>Cork</v>
      </c>
      <c r="Q1224" s="13" t="str">
        <f>_xlfn.XLOOKUP(order_details[[#This Row],[CustomerID]],orders[CustomerID],orders[ShipCountry])</f>
        <v>Ireland</v>
      </c>
      <c r="R1224" s="13">
        <f>order_details[[#This Row],[UnitPrice]]*order_details[[#This Row],[Quantity]]*(1-order_details[[#This Row],[Discount]])</f>
        <v>93.47999999999999</v>
      </c>
    </row>
    <row r="1225" spans="1:18" x14ac:dyDescent="0.3">
      <c r="A1225">
        <v>10712</v>
      </c>
      <c r="B1225">
        <v>56</v>
      </c>
      <c r="C1225">
        <v>38</v>
      </c>
      <c r="D1225">
        <v>30</v>
      </c>
      <c r="E1225">
        <v>0</v>
      </c>
      <c r="F1225">
        <f>order_details[[#This Row],[UnitPrice]]*order_details[[#This Row],[Quantity]]*(1-order_details[[#This Row],[Discount]])</f>
        <v>1140</v>
      </c>
      <c r="G1225" t="str">
        <f>_xlfn.XLOOKUP(order_details[[#This Row],[OrderID]],orders[OrderID],orders[CustomerID])</f>
        <v>HUNGO</v>
      </c>
      <c r="H1225" t="str">
        <f>_xlfn.XLOOKUP(order_details[[#This Row],[CustomerID]],orders[CustomerID],orders[ShipCountry])</f>
        <v>Ireland</v>
      </c>
      <c r="I1225" t="str">
        <f>_xlfn.XLOOKUP(order_details[[#This Row],[CustomerID]],orders[CustomerID],orders[ShipCity])</f>
        <v>Cork</v>
      </c>
      <c r="J1225">
        <f>_xlfn.XLOOKUP(order_details[[#This Row],[ProductID]],products[ProductID],products[CategoryID])</f>
        <v>5</v>
      </c>
      <c r="K1225" t="str">
        <f>_xlfn.XLOOKUP(order_details[[#This Row],[CategoryID]],categories[CategoryID],categories[CategoryName])</f>
        <v>Grains/Cereals</v>
      </c>
      <c r="L1225" t="str">
        <f>_xlfn.XLOOKUP(order_details[[#This Row],[OrderID]],orders[OrderID],orders[month])</f>
        <v>Nov</v>
      </c>
      <c r="M1225">
        <f>_xlfn.XLOOKUP(order_details[[#This Row],[OrderID]],orders[OrderID],orders[month number])</f>
        <v>11</v>
      </c>
      <c r="N1225">
        <f>_xlfn.XLOOKUP(order_details[[#This Row],[OrderID]],orders[OrderID],orders[year])</f>
        <v>1995</v>
      </c>
      <c r="P1225" s="14" t="str">
        <f>_xlfn.XLOOKUP(order_details[[#This Row],[CustomerID]],orders[CustomerID],orders[ShipCity])</f>
        <v>Cork</v>
      </c>
      <c r="Q1225" s="14" t="str">
        <f>_xlfn.XLOOKUP(order_details[[#This Row],[CustomerID]],orders[CustomerID],orders[ShipCountry])</f>
        <v>Ireland</v>
      </c>
      <c r="R1225" s="14">
        <f>order_details[[#This Row],[UnitPrice]]*order_details[[#This Row],[Quantity]]*(1-order_details[[#This Row],[Discount]])</f>
        <v>1140</v>
      </c>
    </row>
    <row r="1226" spans="1:18" x14ac:dyDescent="0.3">
      <c r="A1226">
        <v>10713</v>
      </c>
      <c r="B1226">
        <v>10</v>
      </c>
      <c r="C1226">
        <v>31</v>
      </c>
      <c r="D1226">
        <v>18</v>
      </c>
      <c r="E1226">
        <v>0</v>
      </c>
      <c r="F1226">
        <f>order_details[[#This Row],[UnitPrice]]*order_details[[#This Row],[Quantity]]*(1-order_details[[#This Row],[Discount]])</f>
        <v>558</v>
      </c>
      <c r="G1226" t="str">
        <f>_xlfn.XLOOKUP(order_details[[#This Row],[OrderID]],orders[OrderID],orders[CustomerID])</f>
        <v>SAVEA</v>
      </c>
      <c r="H1226" t="str">
        <f>_xlfn.XLOOKUP(order_details[[#This Row],[CustomerID]],orders[CustomerID],orders[ShipCountry])</f>
        <v>USA</v>
      </c>
      <c r="I1226" t="str">
        <f>_xlfn.XLOOKUP(order_details[[#This Row],[CustomerID]],orders[CustomerID],orders[ShipCity])</f>
        <v>Boise</v>
      </c>
      <c r="J1226">
        <f>_xlfn.XLOOKUP(order_details[[#This Row],[ProductID]],products[ProductID],products[CategoryID])</f>
        <v>8</v>
      </c>
      <c r="K1226" t="str">
        <f>_xlfn.XLOOKUP(order_details[[#This Row],[CategoryID]],categories[CategoryID],categories[CategoryName])</f>
        <v>Seafood</v>
      </c>
      <c r="L1226" t="str">
        <f>_xlfn.XLOOKUP(order_details[[#This Row],[OrderID]],orders[OrderID],orders[month])</f>
        <v>Nov</v>
      </c>
      <c r="M1226">
        <f>_xlfn.XLOOKUP(order_details[[#This Row],[OrderID]],orders[OrderID],orders[month number])</f>
        <v>11</v>
      </c>
      <c r="N1226">
        <f>_xlfn.XLOOKUP(order_details[[#This Row],[OrderID]],orders[OrderID],orders[year])</f>
        <v>1995</v>
      </c>
      <c r="P1226" s="13" t="str">
        <f>_xlfn.XLOOKUP(order_details[[#This Row],[CustomerID]],orders[CustomerID],orders[ShipCity])</f>
        <v>Boise</v>
      </c>
      <c r="Q1226" s="13" t="str">
        <f>_xlfn.XLOOKUP(order_details[[#This Row],[CustomerID]],orders[CustomerID],orders[ShipCountry])</f>
        <v>USA</v>
      </c>
      <c r="R1226" s="13">
        <f>order_details[[#This Row],[UnitPrice]]*order_details[[#This Row],[Quantity]]*(1-order_details[[#This Row],[Discount]])</f>
        <v>558</v>
      </c>
    </row>
    <row r="1227" spans="1:18" x14ac:dyDescent="0.3">
      <c r="A1227">
        <v>10713</v>
      </c>
      <c r="B1227">
        <v>26</v>
      </c>
      <c r="C1227">
        <v>31.23</v>
      </c>
      <c r="D1227">
        <v>30</v>
      </c>
      <c r="E1227">
        <v>0</v>
      </c>
      <c r="F1227">
        <f>order_details[[#This Row],[UnitPrice]]*order_details[[#This Row],[Quantity]]*(1-order_details[[#This Row],[Discount]])</f>
        <v>936.9</v>
      </c>
      <c r="G1227" t="str">
        <f>_xlfn.XLOOKUP(order_details[[#This Row],[OrderID]],orders[OrderID],orders[CustomerID])</f>
        <v>SAVEA</v>
      </c>
      <c r="H1227" t="str">
        <f>_xlfn.XLOOKUP(order_details[[#This Row],[CustomerID]],orders[CustomerID],orders[ShipCountry])</f>
        <v>USA</v>
      </c>
      <c r="I1227" t="str">
        <f>_xlfn.XLOOKUP(order_details[[#This Row],[CustomerID]],orders[CustomerID],orders[ShipCity])</f>
        <v>Boise</v>
      </c>
      <c r="J1227">
        <f>_xlfn.XLOOKUP(order_details[[#This Row],[ProductID]],products[ProductID],products[CategoryID])</f>
        <v>3</v>
      </c>
      <c r="K1227" t="str">
        <f>_xlfn.XLOOKUP(order_details[[#This Row],[CategoryID]],categories[CategoryID],categories[CategoryName])</f>
        <v>Confections</v>
      </c>
      <c r="L1227" t="str">
        <f>_xlfn.XLOOKUP(order_details[[#This Row],[OrderID]],orders[OrderID],orders[month])</f>
        <v>Nov</v>
      </c>
      <c r="M1227">
        <f>_xlfn.XLOOKUP(order_details[[#This Row],[OrderID]],orders[OrderID],orders[month number])</f>
        <v>11</v>
      </c>
      <c r="N1227">
        <f>_xlfn.XLOOKUP(order_details[[#This Row],[OrderID]],orders[OrderID],orders[year])</f>
        <v>1995</v>
      </c>
      <c r="P1227" s="14" t="str">
        <f>_xlfn.XLOOKUP(order_details[[#This Row],[CustomerID]],orders[CustomerID],orders[ShipCity])</f>
        <v>Boise</v>
      </c>
      <c r="Q1227" s="14" t="str">
        <f>_xlfn.XLOOKUP(order_details[[#This Row],[CustomerID]],orders[CustomerID],orders[ShipCountry])</f>
        <v>USA</v>
      </c>
      <c r="R1227" s="14">
        <f>order_details[[#This Row],[UnitPrice]]*order_details[[#This Row],[Quantity]]*(1-order_details[[#This Row],[Discount]])</f>
        <v>936.9</v>
      </c>
    </row>
    <row r="1228" spans="1:18" x14ac:dyDescent="0.3">
      <c r="A1228">
        <v>10713</v>
      </c>
      <c r="B1228">
        <v>45</v>
      </c>
      <c r="C1228">
        <v>9.5</v>
      </c>
      <c r="D1228">
        <v>110</v>
      </c>
      <c r="E1228">
        <v>0</v>
      </c>
      <c r="F1228">
        <f>order_details[[#This Row],[UnitPrice]]*order_details[[#This Row],[Quantity]]*(1-order_details[[#This Row],[Discount]])</f>
        <v>1045</v>
      </c>
      <c r="G1228" t="str">
        <f>_xlfn.XLOOKUP(order_details[[#This Row],[OrderID]],orders[OrderID],orders[CustomerID])</f>
        <v>SAVEA</v>
      </c>
      <c r="H1228" t="str">
        <f>_xlfn.XLOOKUP(order_details[[#This Row],[CustomerID]],orders[CustomerID],orders[ShipCountry])</f>
        <v>USA</v>
      </c>
      <c r="I1228" t="str">
        <f>_xlfn.XLOOKUP(order_details[[#This Row],[CustomerID]],orders[CustomerID],orders[ShipCity])</f>
        <v>Boise</v>
      </c>
      <c r="J1228">
        <f>_xlfn.XLOOKUP(order_details[[#This Row],[ProductID]],products[ProductID],products[CategoryID])</f>
        <v>8</v>
      </c>
      <c r="K1228" t="str">
        <f>_xlfn.XLOOKUP(order_details[[#This Row],[CategoryID]],categories[CategoryID],categories[CategoryName])</f>
        <v>Seafood</v>
      </c>
      <c r="L1228" t="str">
        <f>_xlfn.XLOOKUP(order_details[[#This Row],[OrderID]],orders[OrderID],orders[month])</f>
        <v>Nov</v>
      </c>
      <c r="M1228">
        <f>_xlfn.XLOOKUP(order_details[[#This Row],[OrderID]],orders[OrderID],orders[month number])</f>
        <v>11</v>
      </c>
      <c r="N1228">
        <f>_xlfn.XLOOKUP(order_details[[#This Row],[OrderID]],orders[OrderID],orders[year])</f>
        <v>1995</v>
      </c>
      <c r="P1228" s="13" t="str">
        <f>_xlfn.XLOOKUP(order_details[[#This Row],[CustomerID]],orders[CustomerID],orders[ShipCity])</f>
        <v>Boise</v>
      </c>
      <c r="Q1228" s="13" t="str">
        <f>_xlfn.XLOOKUP(order_details[[#This Row],[CustomerID]],orders[CustomerID],orders[ShipCountry])</f>
        <v>USA</v>
      </c>
      <c r="R1228" s="13">
        <f>order_details[[#This Row],[UnitPrice]]*order_details[[#This Row],[Quantity]]*(1-order_details[[#This Row],[Discount]])</f>
        <v>1045</v>
      </c>
    </row>
    <row r="1229" spans="1:18" x14ac:dyDescent="0.3">
      <c r="A1229">
        <v>10713</v>
      </c>
      <c r="B1229">
        <v>46</v>
      </c>
      <c r="C1229">
        <v>12</v>
      </c>
      <c r="D1229">
        <v>24</v>
      </c>
      <c r="E1229">
        <v>0</v>
      </c>
      <c r="F1229">
        <f>order_details[[#This Row],[UnitPrice]]*order_details[[#This Row],[Quantity]]*(1-order_details[[#This Row],[Discount]])</f>
        <v>288</v>
      </c>
      <c r="G1229" t="str">
        <f>_xlfn.XLOOKUP(order_details[[#This Row],[OrderID]],orders[OrderID],orders[CustomerID])</f>
        <v>SAVEA</v>
      </c>
      <c r="H1229" t="str">
        <f>_xlfn.XLOOKUP(order_details[[#This Row],[CustomerID]],orders[CustomerID],orders[ShipCountry])</f>
        <v>USA</v>
      </c>
      <c r="I1229" t="str">
        <f>_xlfn.XLOOKUP(order_details[[#This Row],[CustomerID]],orders[CustomerID],orders[ShipCity])</f>
        <v>Boise</v>
      </c>
      <c r="J1229">
        <f>_xlfn.XLOOKUP(order_details[[#This Row],[ProductID]],products[ProductID],products[CategoryID])</f>
        <v>8</v>
      </c>
      <c r="K1229" t="str">
        <f>_xlfn.XLOOKUP(order_details[[#This Row],[CategoryID]],categories[CategoryID],categories[CategoryName])</f>
        <v>Seafood</v>
      </c>
      <c r="L1229" t="str">
        <f>_xlfn.XLOOKUP(order_details[[#This Row],[OrderID]],orders[OrderID],orders[month])</f>
        <v>Nov</v>
      </c>
      <c r="M1229">
        <f>_xlfn.XLOOKUP(order_details[[#This Row],[OrderID]],orders[OrderID],orders[month number])</f>
        <v>11</v>
      </c>
      <c r="N1229">
        <f>_xlfn.XLOOKUP(order_details[[#This Row],[OrderID]],orders[OrderID],orders[year])</f>
        <v>1995</v>
      </c>
      <c r="P1229" s="14" t="str">
        <f>_xlfn.XLOOKUP(order_details[[#This Row],[CustomerID]],orders[CustomerID],orders[ShipCity])</f>
        <v>Boise</v>
      </c>
      <c r="Q1229" s="14" t="str">
        <f>_xlfn.XLOOKUP(order_details[[#This Row],[CustomerID]],orders[CustomerID],orders[ShipCountry])</f>
        <v>USA</v>
      </c>
      <c r="R1229" s="14">
        <f>order_details[[#This Row],[UnitPrice]]*order_details[[#This Row],[Quantity]]*(1-order_details[[#This Row],[Discount]])</f>
        <v>288</v>
      </c>
    </row>
    <row r="1230" spans="1:18" x14ac:dyDescent="0.3">
      <c r="A1230">
        <v>10714</v>
      </c>
      <c r="B1230">
        <v>2</v>
      </c>
      <c r="C1230">
        <v>19</v>
      </c>
      <c r="D1230">
        <v>30</v>
      </c>
      <c r="E1230">
        <v>0.25</v>
      </c>
      <c r="F1230">
        <f>order_details[[#This Row],[UnitPrice]]*order_details[[#This Row],[Quantity]]*(1-order_details[[#This Row],[Discount]])</f>
        <v>427.5</v>
      </c>
      <c r="G1230" t="str">
        <f>_xlfn.XLOOKUP(order_details[[#This Row],[OrderID]],orders[OrderID],orders[CustomerID])</f>
        <v>SAVEA</v>
      </c>
      <c r="H1230" t="str">
        <f>_xlfn.XLOOKUP(order_details[[#This Row],[CustomerID]],orders[CustomerID],orders[ShipCountry])</f>
        <v>USA</v>
      </c>
      <c r="I1230" t="str">
        <f>_xlfn.XLOOKUP(order_details[[#This Row],[CustomerID]],orders[CustomerID],orders[ShipCity])</f>
        <v>Boise</v>
      </c>
      <c r="J1230">
        <f>_xlfn.XLOOKUP(order_details[[#This Row],[ProductID]],products[ProductID],products[CategoryID])</f>
        <v>1</v>
      </c>
      <c r="K1230" t="str">
        <f>_xlfn.XLOOKUP(order_details[[#This Row],[CategoryID]],categories[CategoryID],categories[CategoryName])</f>
        <v>Beverages</v>
      </c>
      <c r="L1230" t="str">
        <f>_xlfn.XLOOKUP(order_details[[#This Row],[OrderID]],orders[OrderID],orders[month])</f>
        <v>Nov</v>
      </c>
      <c r="M1230">
        <f>_xlfn.XLOOKUP(order_details[[#This Row],[OrderID]],orders[OrderID],orders[month number])</f>
        <v>11</v>
      </c>
      <c r="N1230">
        <f>_xlfn.XLOOKUP(order_details[[#This Row],[OrderID]],orders[OrderID],orders[year])</f>
        <v>1995</v>
      </c>
      <c r="P1230" s="13" t="str">
        <f>_xlfn.XLOOKUP(order_details[[#This Row],[CustomerID]],orders[CustomerID],orders[ShipCity])</f>
        <v>Boise</v>
      </c>
      <c r="Q1230" s="13" t="str">
        <f>_xlfn.XLOOKUP(order_details[[#This Row],[CustomerID]],orders[CustomerID],orders[ShipCountry])</f>
        <v>USA</v>
      </c>
      <c r="R1230" s="13">
        <f>order_details[[#This Row],[UnitPrice]]*order_details[[#This Row],[Quantity]]*(1-order_details[[#This Row],[Discount]])</f>
        <v>427.5</v>
      </c>
    </row>
    <row r="1231" spans="1:18" x14ac:dyDescent="0.3">
      <c r="A1231">
        <v>10714</v>
      </c>
      <c r="B1231">
        <v>17</v>
      </c>
      <c r="C1231">
        <v>39</v>
      </c>
      <c r="D1231">
        <v>27</v>
      </c>
      <c r="E1231">
        <v>0.25</v>
      </c>
      <c r="F1231">
        <f>order_details[[#This Row],[UnitPrice]]*order_details[[#This Row],[Quantity]]*(1-order_details[[#This Row],[Discount]])</f>
        <v>789.75</v>
      </c>
      <c r="G1231" t="str">
        <f>_xlfn.XLOOKUP(order_details[[#This Row],[OrderID]],orders[OrderID],orders[CustomerID])</f>
        <v>SAVEA</v>
      </c>
      <c r="H1231" t="str">
        <f>_xlfn.XLOOKUP(order_details[[#This Row],[CustomerID]],orders[CustomerID],orders[ShipCountry])</f>
        <v>USA</v>
      </c>
      <c r="I1231" t="str">
        <f>_xlfn.XLOOKUP(order_details[[#This Row],[CustomerID]],orders[CustomerID],orders[ShipCity])</f>
        <v>Boise</v>
      </c>
      <c r="J1231">
        <f>_xlfn.XLOOKUP(order_details[[#This Row],[ProductID]],products[ProductID],products[CategoryID])</f>
        <v>6</v>
      </c>
      <c r="K1231" t="str">
        <f>_xlfn.XLOOKUP(order_details[[#This Row],[CategoryID]],categories[CategoryID],categories[CategoryName])</f>
        <v>Meat/Poultry</v>
      </c>
      <c r="L1231" t="str">
        <f>_xlfn.XLOOKUP(order_details[[#This Row],[OrderID]],orders[OrderID],orders[month])</f>
        <v>Nov</v>
      </c>
      <c r="M1231">
        <f>_xlfn.XLOOKUP(order_details[[#This Row],[OrderID]],orders[OrderID],orders[month number])</f>
        <v>11</v>
      </c>
      <c r="N1231">
        <f>_xlfn.XLOOKUP(order_details[[#This Row],[OrderID]],orders[OrderID],orders[year])</f>
        <v>1995</v>
      </c>
      <c r="P1231" s="14" t="str">
        <f>_xlfn.XLOOKUP(order_details[[#This Row],[CustomerID]],orders[CustomerID],orders[ShipCity])</f>
        <v>Boise</v>
      </c>
      <c r="Q1231" s="14" t="str">
        <f>_xlfn.XLOOKUP(order_details[[#This Row],[CustomerID]],orders[CustomerID],orders[ShipCountry])</f>
        <v>USA</v>
      </c>
      <c r="R1231" s="14">
        <f>order_details[[#This Row],[UnitPrice]]*order_details[[#This Row],[Quantity]]*(1-order_details[[#This Row],[Discount]])</f>
        <v>789.75</v>
      </c>
    </row>
    <row r="1232" spans="1:18" x14ac:dyDescent="0.3">
      <c r="A1232">
        <v>10714</v>
      </c>
      <c r="B1232">
        <v>47</v>
      </c>
      <c r="C1232">
        <v>9.5</v>
      </c>
      <c r="D1232">
        <v>50</v>
      </c>
      <c r="E1232">
        <v>0.25</v>
      </c>
      <c r="F1232">
        <f>order_details[[#This Row],[UnitPrice]]*order_details[[#This Row],[Quantity]]*(1-order_details[[#This Row],[Discount]])</f>
        <v>356.25</v>
      </c>
      <c r="G1232" t="str">
        <f>_xlfn.XLOOKUP(order_details[[#This Row],[OrderID]],orders[OrderID],orders[CustomerID])</f>
        <v>SAVEA</v>
      </c>
      <c r="H1232" t="str">
        <f>_xlfn.XLOOKUP(order_details[[#This Row],[CustomerID]],orders[CustomerID],orders[ShipCountry])</f>
        <v>USA</v>
      </c>
      <c r="I1232" t="str">
        <f>_xlfn.XLOOKUP(order_details[[#This Row],[CustomerID]],orders[CustomerID],orders[ShipCity])</f>
        <v>Boise</v>
      </c>
      <c r="J1232">
        <f>_xlfn.XLOOKUP(order_details[[#This Row],[ProductID]],products[ProductID],products[CategoryID])</f>
        <v>3</v>
      </c>
      <c r="K1232" t="str">
        <f>_xlfn.XLOOKUP(order_details[[#This Row],[CategoryID]],categories[CategoryID],categories[CategoryName])</f>
        <v>Confections</v>
      </c>
      <c r="L1232" t="str">
        <f>_xlfn.XLOOKUP(order_details[[#This Row],[OrderID]],orders[OrderID],orders[month])</f>
        <v>Nov</v>
      </c>
      <c r="M1232">
        <f>_xlfn.XLOOKUP(order_details[[#This Row],[OrderID]],orders[OrderID],orders[month number])</f>
        <v>11</v>
      </c>
      <c r="N1232">
        <f>_xlfn.XLOOKUP(order_details[[#This Row],[OrderID]],orders[OrderID],orders[year])</f>
        <v>1995</v>
      </c>
      <c r="P1232" s="13" t="str">
        <f>_xlfn.XLOOKUP(order_details[[#This Row],[CustomerID]],orders[CustomerID],orders[ShipCity])</f>
        <v>Boise</v>
      </c>
      <c r="Q1232" s="13" t="str">
        <f>_xlfn.XLOOKUP(order_details[[#This Row],[CustomerID]],orders[CustomerID],orders[ShipCountry])</f>
        <v>USA</v>
      </c>
      <c r="R1232" s="13">
        <f>order_details[[#This Row],[UnitPrice]]*order_details[[#This Row],[Quantity]]*(1-order_details[[#This Row],[Discount]])</f>
        <v>356.25</v>
      </c>
    </row>
    <row r="1233" spans="1:18" x14ac:dyDescent="0.3">
      <c r="A1233">
        <v>10714</v>
      </c>
      <c r="B1233">
        <v>56</v>
      </c>
      <c r="C1233">
        <v>38</v>
      </c>
      <c r="D1233">
        <v>18</v>
      </c>
      <c r="E1233">
        <v>0.25</v>
      </c>
      <c r="F1233">
        <f>order_details[[#This Row],[UnitPrice]]*order_details[[#This Row],[Quantity]]*(1-order_details[[#This Row],[Discount]])</f>
        <v>513</v>
      </c>
      <c r="G1233" t="str">
        <f>_xlfn.XLOOKUP(order_details[[#This Row],[OrderID]],orders[OrderID],orders[CustomerID])</f>
        <v>SAVEA</v>
      </c>
      <c r="H1233" t="str">
        <f>_xlfn.XLOOKUP(order_details[[#This Row],[CustomerID]],orders[CustomerID],orders[ShipCountry])</f>
        <v>USA</v>
      </c>
      <c r="I1233" t="str">
        <f>_xlfn.XLOOKUP(order_details[[#This Row],[CustomerID]],orders[CustomerID],orders[ShipCity])</f>
        <v>Boise</v>
      </c>
      <c r="J1233">
        <f>_xlfn.XLOOKUP(order_details[[#This Row],[ProductID]],products[ProductID],products[CategoryID])</f>
        <v>5</v>
      </c>
      <c r="K1233" t="str">
        <f>_xlfn.XLOOKUP(order_details[[#This Row],[CategoryID]],categories[CategoryID],categories[CategoryName])</f>
        <v>Grains/Cereals</v>
      </c>
      <c r="L1233" t="str">
        <f>_xlfn.XLOOKUP(order_details[[#This Row],[OrderID]],orders[OrderID],orders[month])</f>
        <v>Nov</v>
      </c>
      <c r="M1233">
        <f>_xlfn.XLOOKUP(order_details[[#This Row],[OrderID]],orders[OrderID],orders[month number])</f>
        <v>11</v>
      </c>
      <c r="N1233">
        <f>_xlfn.XLOOKUP(order_details[[#This Row],[OrderID]],orders[OrderID],orders[year])</f>
        <v>1995</v>
      </c>
      <c r="P1233" s="14" t="str">
        <f>_xlfn.XLOOKUP(order_details[[#This Row],[CustomerID]],orders[CustomerID],orders[ShipCity])</f>
        <v>Boise</v>
      </c>
      <c r="Q1233" s="14" t="str">
        <f>_xlfn.XLOOKUP(order_details[[#This Row],[CustomerID]],orders[CustomerID],orders[ShipCountry])</f>
        <v>USA</v>
      </c>
      <c r="R1233" s="14">
        <f>order_details[[#This Row],[UnitPrice]]*order_details[[#This Row],[Quantity]]*(1-order_details[[#This Row],[Discount]])</f>
        <v>513</v>
      </c>
    </row>
    <row r="1234" spans="1:18" x14ac:dyDescent="0.3">
      <c r="A1234">
        <v>10714</v>
      </c>
      <c r="B1234">
        <v>58</v>
      </c>
      <c r="C1234">
        <v>13.25</v>
      </c>
      <c r="D1234">
        <v>12</v>
      </c>
      <c r="E1234">
        <v>0.25</v>
      </c>
      <c r="F1234">
        <f>order_details[[#This Row],[UnitPrice]]*order_details[[#This Row],[Quantity]]*(1-order_details[[#This Row],[Discount]])</f>
        <v>119.25</v>
      </c>
      <c r="G1234" t="str">
        <f>_xlfn.XLOOKUP(order_details[[#This Row],[OrderID]],orders[OrderID],orders[CustomerID])</f>
        <v>SAVEA</v>
      </c>
      <c r="H1234" t="str">
        <f>_xlfn.XLOOKUP(order_details[[#This Row],[CustomerID]],orders[CustomerID],orders[ShipCountry])</f>
        <v>USA</v>
      </c>
      <c r="I1234" t="str">
        <f>_xlfn.XLOOKUP(order_details[[#This Row],[CustomerID]],orders[CustomerID],orders[ShipCity])</f>
        <v>Boise</v>
      </c>
      <c r="J1234">
        <f>_xlfn.XLOOKUP(order_details[[#This Row],[ProductID]],products[ProductID],products[CategoryID])</f>
        <v>8</v>
      </c>
      <c r="K1234" t="str">
        <f>_xlfn.XLOOKUP(order_details[[#This Row],[CategoryID]],categories[CategoryID],categories[CategoryName])</f>
        <v>Seafood</v>
      </c>
      <c r="L1234" t="str">
        <f>_xlfn.XLOOKUP(order_details[[#This Row],[OrderID]],orders[OrderID],orders[month])</f>
        <v>Nov</v>
      </c>
      <c r="M1234">
        <f>_xlfn.XLOOKUP(order_details[[#This Row],[OrderID]],orders[OrderID],orders[month number])</f>
        <v>11</v>
      </c>
      <c r="N1234">
        <f>_xlfn.XLOOKUP(order_details[[#This Row],[OrderID]],orders[OrderID],orders[year])</f>
        <v>1995</v>
      </c>
      <c r="P1234" s="13" t="str">
        <f>_xlfn.XLOOKUP(order_details[[#This Row],[CustomerID]],orders[CustomerID],orders[ShipCity])</f>
        <v>Boise</v>
      </c>
      <c r="Q1234" s="13" t="str">
        <f>_xlfn.XLOOKUP(order_details[[#This Row],[CustomerID]],orders[CustomerID],orders[ShipCountry])</f>
        <v>USA</v>
      </c>
      <c r="R1234" s="13">
        <f>order_details[[#This Row],[UnitPrice]]*order_details[[#This Row],[Quantity]]*(1-order_details[[#This Row],[Discount]])</f>
        <v>119.25</v>
      </c>
    </row>
    <row r="1235" spans="1:18" x14ac:dyDescent="0.3">
      <c r="A1235">
        <v>10715</v>
      </c>
      <c r="B1235">
        <v>10</v>
      </c>
      <c r="C1235">
        <v>31</v>
      </c>
      <c r="D1235">
        <v>21</v>
      </c>
      <c r="E1235">
        <v>0</v>
      </c>
      <c r="F1235">
        <f>order_details[[#This Row],[UnitPrice]]*order_details[[#This Row],[Quantity]]*(1-order_details[[#This Row],[Discount]])</f>
        <v>651</v>
      </c>
      <c r="G1235" t="str">
        <f>_xlfn.XLOOKUP(order_details[[#This Row],[OrderID]],orders[OrderID],orders[CustomerID])</f>
        <v>BONAP</v>
      </c>
      <c r="H1235" t="str">
        <f>_xlfn.XLOOKUP(order_details[[#This Row],[CustomerID]],orders[CustomerID],orders[ShipCountry])</f>
        <v>France</v>
      </c>
      <c r="I1235" t="str">
        <f>_xlfn.XLOOKUP(order_details[[#This Row],[CustomerID]],orders[CustomerID],orders[ShipCity])</f>
        <v>Marseille</v>
      </c>
      <c r="J1235">
        <f>_xlfn.XLOOKUP(order_details[[#This Row],[ProductID]],products[ProductID],products[CategoryID])</f>
        <v>8</v>
      </c>
      <c r="K1235" t="str">
        <f>_xlfn.XLOOKUP(order_details[[#This Row],[CategoryID]],categories[CategoryID],categories[CategoryName])</f>
        <v>Seafood</v>
      </c>
      <c r="L1235" t="str">
        <f>_xlfn.XLOOKUP(order_details[[#This Row],[OrderID]],orders[OrderID],orders[month])</f>
        <v>Nov</v>
      </c>
      <c r="M1235">
        <f>_xlfn.XLOOKUP(order_details[[#This Row],[OrderID]],orders[OrderID],orders[month number])</f>
        <v>11</v>
      </c>
      <c r="N1235">
        <f>_xlfn.XLOOKUP(order_details[[#This Row],[OrderID]],orders[OrderID],orders[year])</f>
        <v>1995</v>
      </c>
      <c r="P1235" s="14" t="str">
        <f>_xlfn.XLOOKUP(order_details[[#This Row],[CustomerID]],orders[CustomerID],orders[ShipCity])</f>
        <v>Marseille</v>
      </c>
      <c r="Q1235" s="14" t="str">
        <f>_xlfn.XLOOKUP(order_details[[#This Row],[CustomerID]],orders[CustomerID],orders[ShipCountry])</f>
        <v>France</v>
      </c>
      <c r="R1235" s="14">
        <f>order_details[[#This Row],[UnitPrice]]*order_details[[#This Row],[Quantity]]*(1-order_details[[#This Row],[Discount]])</f>
        <v>651</v>
      </c>
    </row>
    <row r="1236" spans="1:18" x14ac:dyDescent="0.3">
      <c r="A1236">
        <v>10715</v>
      </c>
      <c r="B1236">
        <v>71</v>
      </c>
      <c r="C1236">
        <v>21.5</v>
      </c>
      <c r="D1236">
        <v>30</v>
      </c>
      <c r="E1236">
        <v>0</v>
      </c>
      <c r="F1236">
        <f>order_details[[#This Row],[UnitPrice]]*order_details[[#This Row],[Quantity]]*(1-order_details[[#This Row],[Discount]])</f>
        <v>645</v>
      </c>
      <c r="G1236" t="str">
        <f>_xlfn.XLOOKUP(order_details[[#This Row],[OrderID]],orders[OrderID],orders[CustomerID])</f>
        <v>BONAP</v>
      </c>
      <c r="H1236" t="str">
        <f>_xlfn.XLOOKUP(order_details[[#This Row],[CustomerID]],orders[CustomerID],orders[ShipCountry])</f>
        <v>France</v>
      </c>
      <c r="I1236" t="str">
        <f>_xlfn.XLOOKUP(order_details[[#This Row],[CustomerID]],orders[CustomerID],orders[ShipCity])</f>
        <v>Marseille</v>
      </c>
      <c r="J1236">
        <f>_xlfn.XLOOKUP(order_details[[#This Row],[ProductID]],products[ProductID],products[CategoryID])</f>
        <v>4</v>
      </c>
      <c r="K1236" t="str">
        <f>_xlfn.XLOOKUP(order_details[[#This Row],[CategoryID]],categories[CategoryID],categories[CategoryName])</f>
        <v>Dairy Products</v>
      </c>
      <c r="L1236" t="str">
        <f>_xlfn.XLOOKUP(order_details[[#This Row],[OrderID]],orders[OrderID],orders[month])</f>
        <v>Nov</v>
      </c>
      <c r="M1236">
        <f>_xlfn.XLOOKUP(order_details[[#This Row],[OrderID]],orders[OrderID],orders[month number])</f>
        <v>11</v>
      </c>
      <c r="N1236">
        <f>_xlfn.XLOOKUP(order_details[[#This Row],[OrderID]],orders[OrderID],orders[year])</f>
        <v>1995</v>
      </c>
      <c r="P1236" s="13" t="str">
        <f>_xlfn.XLOOKUP(order_details[[#This Row],[CustomerID]],orders[CustomerID],orders[ShipCity])</f>
        <v>Marseille</v>
      </c>
      <c r="Q1236" s="13" t="str">
        <f>_xlfn.XLOOKUP(order_details[[#This Row],[CustomerID]],orders[CustomerID],orders[ShipCountry])</f>
        <v>France</v>
      </c>
      <c r="R1236" s="13">
        <f>order_details[[#This Row],[UnitPrice]]*order_details[[#This Row],[Quantity]]*(1-order_details[[#This Row],[Discount]])</f>
        <v>645</v>
      </c>
    </row>
    <row r="1237" spans="1:18" x14ac:dyDescent="0.3">
      <c r="A1237">
        <v>10716</v>
      </c>
      <c r="B1237">
        <v>21</v>
      </c>
      <c r="C1237">
        <v>10</v>
      </c>
      <c r="D1237">
        <v>5</v>
      </c>
      <c r="E1237">
        <v>0</v>
      </c>
      <c r="F1237">
        <f>order_details[[#This Row],[UnitPrice]]*order_details[[#This Row],[Quantity]]*(1-order_details[[#This Row],[Discount]])</f>
        <v>50</v>
      </c>
      <c r="G1237" t="str">
        <f>_xlfn.XLOOKUP(order_details[[#This Row],[OrderID]],orders[OrderID],orders[CustomerID])</f>
        <v>RANCH</v>
      </c>
      <c r="H1237" t="str">
        <f>_xlfn.XLOOKUP(order_details[[#This Row],[CustomerID]],orders[CustomerID],orders[ShipCountry])</f>
        <v>Argentina</v>
      </c>
      <c r="I1237" t="str">
        <f>_xlfn.XLOOKUP(order_details[[#This Row],[CustomerID]],orders[CustomerID],orders[ShipCity])</f>
        <v>Buenos Aires</v>
      </c>
      <c r="J1237">
        <f>_xlfn.XLOOKUP(order_details[[#This Row],[ProductID]],products[ProductID],products[CategoryID])</f>
        <v>3</v>
      </c>
      <c r="K1237" t="str">
        <f>_xlfn.XLOOKUP(order_details[[#This Row],[CategoryID]],categories[CategoryID],categories[CategoryName])</f>
        <v>Confections</v>
      </c>
      <c r="L1237" t="str">
        <f>_xlfn.XLOOKUP(order_details[[#This Row],[OrderID]],orders[OrderID],orders[month])</f>
        <v>Nov</v>
      </c>
      <c r="M1237">
        <f>_xlfn.XLOOKUP(order_details[[#This Row],[OrderID]],orders[OrderID],orders[month number])</f>
        <v>11</v>
      </c>
      <c r="N1237">
        <f>_xlfn.XLOOKUP(order_details[[#This Row],[OrderID]],orders[OrderID],orders[year])</f>
        <v>1995</v>
      </c>
      <c r="P1237" s="14" t="str">
        <f>_xlfn.XLOOKUP(order_details[[#This Row],[CustomerID]],orders[CustomerID],orders[ShipCity])</f>
        <v>Buenos Aires</v>
      </c>
      <c r="Q1237" s="14" t="str">
        <f>_xlfn.XLOOKUP(order_details[[#This Row],[CustomerID]],orders[CustomerID],orders[ShipCountry])</f>
        <v>Argentina</v>
      </c>
      <c r="R1237" s="14">
        <f>order_details[[#This Row],[UnitPrice]]*order_details[[#This Row],[Quantity]]*(1-order_details[[#This Row],[Discount]])</f>
        <v>50</v>
      </c>
    </row>
    <row r="1238" spans="1:18" x14ac:dyDescent="0.3">
      <c r="A1238">
        <v>10716</v>
      </c>
      <c r="B1238">
        <v>51</v>
      </c>
      <c r="C1238">
        <v>53</v>
      </c>
      <c r="D1238">
        <v>7</v>
      </c>
      <c r="E1238">
        <v>0</v>
      </c>
      <c r="F1238">
        <f>order_details[[#This Row],[UnitPrice]]*order_details[[#This Row],[Quantity]]*(1-order_details[[#This Row],[Discount]])</f>
        <v>371</v>
      </c>
      <c r="G1238" t="str">
        <f>_xlfn.XLOOKUP(order_details[[#This Row],[OrderID]],orders[OrderID],orders[CustomerID])</f>
        <v>RANCH</v>
      </c>
      <c r="H1238" t="str">
        <f>_xlfn.XLOOKUP(order_details[[#This Row],[CustomerID]],orders[CustomerID],orders[ShipCountry])</f>
        <v>Argentina</v>
      </c>
      <c r="I1238" t="str">
        <f>_xlfn.XLOOKUP(order_details[[#This Row],[CustomerID]],orders[CustomerID],orders[ShipCity])</f>
        <v>Buenos Aires</v>
      </c>
      <c r="J1238">
        <f>_xlfn.XLOOKUP(order_details[[#This Row],[ProductID]],products[ProductID],products[CategoryID])</f>
        <v>7</v>
      </c>
      <c r="K1238" t="str">
        <f>_xlfn.XLOOKUP(order_details[[#This Row],[CategoryID]],categories[CategoryID],categories[CategoryName])</f>
        <v>Produce</v>
      </c>
      <c r="L1238" t="str">
        <f>_xlfn.XLOOKUP(order_details[[#This Row],[OrderID]],orders[OrderID],orders[month])</f>
        <v>Nov</v>
      </c>
      <c r="M1238">
        <f>_xlfn.XLOOKUP(order_details[[#This Row],[OrderID]],orders[OrderID],orders[month number])</f>
        <v>11</v>
      </c>
      <c r="N1238">
        <f>_xlfn.XLOOKUP(order_details[[#This Row],[OrderID]],orders[OrderID],orders[year])</f>
        <v>1995</v>
      </c>
      <c r="P1238" s="13" t="str">
        <f>_xlfn.XLOOKUP(order_details[[#This Row],[CustomerID]],orders[CustomerID],orders[ShipCity])</f>
        <v>Buenos Aires</v>
      </c>
      <c r="Q1238" s="13" t="str">
        <f>_xlfn.XLOOKUP(order_details[[#This Row],[CustomerID]],orders[CustomerID],orders[ShipCountry])</f>
        <v>Argentina</v>
      </c>
      <c r="R1238" s="13">
        <f>order_details[[#This Row],[UnitPrice]]*order_details[[#This Row],[Quantity]]*(1-order_details[[#This Row],[Discount]])</f>
        <v>371</v>
      </c>
    </row>
    <row r="1239" spans="1:18" x14ac:dyDescent="0.3">
      <c r="A1239">
        <v>10716</v>
      </c>
      <c r="B1239">
        <v>61</v>
      </c>
      <c r="C1239">
        <v>28.5</v>
      </c>
      <c r="D1239">
        <v>10</v>
      </c>
      <c r="E1239">
        <v>0</v>
      </c>
      <c r="F1239">
        <f>order_details[[#This Row],[UnitPrice]]*order_details[[#This Row],[Quantity]]*(1-order_details[[#This Row],[Discount]])</f>
        <v>285</v>
      </c>
      <c r="G1239" t="str">
        <f>_xlfn.XLOOKUP(order_details[[#This Row],[OrderID]],orders[OrderID],orders[CustomerID])</f>
        <v>RANCH</v>
      </c>
      <c r="H1239" t="str">
        <f>_xlfn.XLOOKUP(order_details[[#This Row],[CustomerID]],orders[CustomerID],orders[ShipCountry])</f>
        <v>Argentina</v>
      </c>
      <c r="I1239" t="str">
        <f>_xlfn.XLOOKUP(order_details[[#This Row],[CustomerID]],orders[CustomerID],orders[ShipCity])</f>
        <v>Buenos Aires</v>
      </c>
      <c r="J1239">
        <f>_xlfn.XLOOKUP(order_details[[#This Row],[ProductID]],products[ProductID],products[CategoryID])</f>
        <v>2</v>
      </c>
      <c r="K1239" t="str">
        <f>_xlfn.XLOOKUP(order_details[[#This Row],[CategoryID]],categories[CategoryID],categories[CategoryName])</f>
        <v>Condiments</v>
      </c>
      <c r="L1239" t="str">
        <f>_xlfn.XLOOKUP(order_details[[#This Row],[OrderID]],orders[OrderID],orders[month])</f>
        <v>Nov</v>
      </c>
      <c r="M1239">
        <f>_xlfn.XLOOKUP(order_details[[#This Row],[OrderID]],orders[OrderID],orders[month number])</f>
        <v>11</v>
      </c>
      <c r="N1239">
        <f>_xlfn.XLOOKUP(order_details[[#This Row],[OrderID]],orders[OrderID],orders[year])</f>
        <v>1995</v>
      </c>
      <c r="P1239" s="14" t="str">
        <f>_xlfn.XLOOKUP(order_details[[#This Row],[CustomerID]],orders[CustomerID],orders[ShipCity])</f>
        <v>Buenos Aires</v>
      </c>
      <c r="Q1239" s="14" t="str">
        <f>_xlfn.XLOOKUP(order_details[[#This Row],[CustomerID]],orders[CustomerID],orders[ShipCountry])</f>
        <v>Argentina</v>
      </c>
      <c r="R1239" s="14">
        <f>order_details[[#This Row],[UnitPrice]]*order_details[[#This Row],[Quantity]]*(1-order_details[[#This Row],[Discount]])</f>
        <v>285</v>
      </c>
    </row>
    <row r="1240" spans="1:18" x14ac:dyDescent="0.3">
      <c r="A1240">
        <v>10717</v>
      </c>
      <c r="B1240">
        <v>21</v>
      </c>
      <c r="C1240">
        <v>10</v>
      </c>
      <c r="D1240">
        <v>32</v>
      </c>
      <c r="E1240">
        <v>0.05</v>
      </c>
      <c r="F1240">
        <f>order_details[[#This Row],[UnitPrice]]*order_details[[#This Row],[Quantity]]*(1-order_details[[#This Row],[Discount]])</f>
        <v>304</v>
      </c>
      <c r="G1240" t="str">
        <f>_xlfn.XLOOKUP(order_details[[#This Row],[OrderID]],orders[OrderID],orders[CustomerID])</f>
        <v>FRANK</v>
      </c>
      <c r="H1240" t="str">
        <f>_xlfn.XLOOKUP(order_details[[#This Row],[CustomerID]],orders[CustomerID],orders[ShipCountry])</f>
        <v>Germany</v>
      </c>
      <c r="I1240" t="str">
        <f>_xlfn.XLOOKUP(order_details[[#This Row],[CustomerID]],orders[CustomerID],orders[ShipCity])</f>
        <v>München</v>
      </c>
      <c r="J1240">
        <f>_xlfn.XLOOKUP(order_details[[#This Row],[ProductID]],products[ProductID],products[CategoryID])</f>
        <v>3</v>
      </c>
      <c r="K1240" t="str">
        <f>_xlfn.XLOOKUP(order_details[[#This Row],[CategoryID]],categories[CategoryID],categories[CategoryName])</f>
        <v>Confections</v>
      </c>
      <c r="L1240" t="str">
        <f>_xlfn.XLOOKUP(order_details[[#This Row],[OrderID]],orders[OrderID],orders[month])</f>
        <v>Nov</v>
      </c>
      <c r="M1240">
        <f>_xlfn.XLOOKUP(order_details[[#This Row],[OrderID]],orders[OrderID],orders[month number])</f>
        <v>11</v>
      </c>
      <c r="N1240">
        <f>_xlfn.XLOOKUP(order_details[[#This Row],[OrderID]],orders[OrderID],orders[year])</f>
        <v>1995</v>
      </c>
      <c r="P1240" s="13" t="str">
        <f>_xlfn.XLOOKUP(order_details[[#This Row],[CustomerID]],orders[CustomerID],orders[ShipCity])</f>
        <v>München</v>
      </c>
      <c r="Q1240" s="13" t="str">
        <f>_xlfn.XLOOKUP(order_details[[#This Row],[CustomerID]],orders[CustomerID],orders[ShipCountry])</f>
        <v>Germany</v>
      </c>
      <c r="R1240" s="13">
        <f>order_details[[#This Row],[UnitPrice]]*order_details[[#This Row],[Quantity]]*(1-order_details[[#This Row],[Discount]])</f>
        <v>304</v>
      </c>
    </row>
    <row r="1241" spans="1:18" x14ac:dyDescent="0.3">
      <c r="A1241">
        <v>10717</v>
      </c>
      <c r="B1241">
        <v>54</v>
      </c>
      <c r="C1241">
        <v>7.45</v>
      </c>
      <c r="D1241">
        <v>15</v>
      </c>
      <c r="E1241">
        <v>0</v>
      </c>
      <c r="F1241">
        <f>order_details[[#This Row],[UnitPrice]]*order_details[[#This Row],[Quantity]]*(1-order_details[[#This Row],[Discount]])</f>
        <v>111.75</v>
      </c>
      <c r="G1241" t="str">
        <f>_xlfn.XLOOKUP(order_details[[#This Row],[OrderID]],orders[OrderID],orders[CustomerID])</f>
        <v>FRANK</v>
      </c>
      <c r="H1241" t="str">
        <f>_xlfn.XLOOKUP(order_details[[#This Row],[CustomerID]],orders[CustomerID],orders[ShipCountry])</f>
        <v>Germany</v>
      </c>
      <c r="I1241" t="str">
        <f>_xlfn.XLOOKUP(order_details[[#This Row],[CustomerID]],orders[CustomerID],orders[ShipCity])</f>
        <v>München</v>
      </c>
      <c r="J1241">
        <f>_xlfn.XLOOKUP(order_details[[#This Row],[ProductID]],products[ProductID],products[CategoryID])</f>
        <v>6</v>
      </c>
      <c r="K1241" t="str">
        <f>_xlfn.XLOOKUP(order_details[[#This Row],[CategoryID]],categories[CategoryID],categories[CategoryName])</f>
        <v>Meat/Poultry</v>
      </c>
      <c r="L1241" t="str">
        <f>_xlfn.XLOOKUP(order_details[[#This Row],[OrderID]],orders[OrderID],orders[month])</f>
        <v>Nov</v>
      </c>
      <c r="M1241">
        <f>_xlfn.XLOOKUP(order_details[[#This Row],[OrderID]],orders[OrderID],orders[month number])</f>
        <v>11</v>
      </c>
      <c r="N1241">
        <f>_xlfn.XLOOKUP(order_details[[#This Row],[OrderID]],orders[OrderID],orders[year])</f>
        <v>1995</v>
      </c>
      <c r="P1241" s="14" t="str">
        <f>_xlfn.XLOOKUP(order_details[[#This Row],[CustomerID]],orders[CustomerID],orders[ShipCity])</f>
        <v>München</v>
      </c>
      <c r="Q1241" s="14" t="str">
        <f>_xlfn.XLOOKUP(order_details[[#This Row],[CustomerID]],orders[CustomerID],orders[ShipCountry])</f>
        <v>Germany</v>
      </c>
      <c r="R1241" s="14">
        <f>order_details[[#This Row],[UnitPrice]]*order_details[[#This Row],[Quantity]]*(1-order_details[[#This Row],[Discount]])</f>
        <v>111.75</v>
      </c>
    </row>
    <row r="1242" spans="1:18" x14ac:dyDescent="0.3">
      <c r="A1242">
        <v>10717</v>
      </c>
      <c r="B1242">
        <v>69</v>
      </c>
      <c r="C1242">
        <v>36</v>
      </c>
      <c r="D1242">
        <v>25</v>
      </c>
      <c r="E1242">
        <v>0.05</v>
      </c>
      <c r="F1242">
        <f>order_details[[#This Row],[UnitPrice]]*order_details[[#This Row],[Quantity]]*(1-order_details[[#This Row],[Discount]])</f>
        <v>855</v>
      </c>
      <c r="G1242" t="str">
        <f>_xlfn.XLOOKUP(order_details[[#This Row],[OrderID]],orders[OrderID],orders[CustomerID])</f>
        <v>FRANK</v>
      </c>
      <c r="H1242" t="str">
        <f>_xlfn.XLOOKUP(order_details[[#This Row],[CustomerID]],orders[CustomerID],orders[ShipCountry])</f>
        <v>Germany</v>
      </c>
      <c r="I1242" t="str">
        <f>_xlfn.XLOOKUP(order_details[[#This Row],[CustomerID]],orders[CustomerID],orders[ShipCity])</f>
        <v>München</v>
      </c>
      <c r="J1242">
        <f>_xlfn.XLOOKUP(order_details[[#This Row],[ProductID]],products[ProductID],products[CategoryID])</f>
        <v>4</v>
      </c>
      <c r="K1242" t="str">
        <f>_xlfn.XLOOKUP(order_details[[#This Row],[CategoryID]],categories[CategoryID],categories[CategoryName])</f>
        <v>Dairy Products</v>
      </c>
      <c r="L1242" t="str">
        <f>_xlfn.XLOOKUP(order_details[[#This Row],[OrderID]],orders[OrderID],orders[month])</f>
        <v>Nov</v>
      </c>
      <c r="M1242">
        <f>_xlfn.XLOOKUP(order_details[[#This Row],[OrderID]],orders[OrderID],orders[month number])</f>
        <v>11</v>
      </c>
      <c r="N1242">
        <f>_xlfn.XLOOKUP(order_details[[#This Row],[OrderID]],orders[OrderID],orders[year])</f>
        <v>1995</v>
      </c>
      <c r="P1242" s="13" t="str">
        <f>_xlfn.XLOOKUP(order_details[[#This Row],[CustomerID]],orders[CustomerID],orders[ShipCity])</f>
        <v>München</v>
      </c>
      <c r="Q1242" s="13" t="str">
        <f>_xlfn.XLOOKUP(order_details[[#This Row],[CustomerID]],orders[CustomerID],orders[ShipCountry])</f>
        <v>Germany</v>
      </c>
      <c r="R1242" s="13">
        <f>order_details[[#This Row],[UnitPrice]]*order_details[[#This Row],[Quantity]]*(1-order_details[[#This Row],[Discount]])</f>
        <v>855</v>
      </c>
    </row>
    <row r="1243" spans="1:18" x14ac:dyDescent="0.3">
      <c r="A1243">
        <v>10718</v>
      </c>
      <c r="B1243">
        <v>12</v>
      </c>
      <c r="C1243">
        <v>38</v>
      </c>
      <c r="D1243">
        <v>36</v>
      </c>
      <c r="E1243">
        <v>0</v>
      </c>
      <c r="F1243">
        <f>order_details[[#This Row],[UnitPrice]]*order_details[[#This Row],[Quantity]]*(1-order_details[[#This Row],[Discount]])</f>
        <v>1368</v>
      </c>
      <c r="G1243" t="str">
        <f>_xlfn.XLOOKUP(order_details[[#This Row],[OrderID]],orders[OrderID],orders[CustomerID])</f>
        <v>KOENE</v>
      </c>
      <c r="H1243" t="str">
        <f>_xlfn.XLOOKUP(order_details[[#This Row],[CustomerID]],orders[CustomerID],orders[ShipCountry])</f>
        <v>Germany</v>
      </c>
      <c r="I1243" t="str">
        <f>_xlfn.XLOOKUP(order_details[[#This Row],[CustomerID]],orders[CustomerID],orders[ShipCity])</f>
        <v>Brandenburg</v>
      </c>
      <c r="J1243">
        <f>_xlfn.XLOOKUP(order_details[[#This Row],[ProductID]],products[ProductID],products[CategoryID])</f>
        <v>4</v>
      </c>
      <c r="K1243" t="str">
        <f>_xlfn.XLOOKUP(order_details[[#This Row],[CategoryID]],categories[CategoryID],categories[CategoryName])</f>
        <v>Dairy Products</v>
      </c>
      <c r="L1243" t="str">
        <f>_xlfn.XLOOKUP(order_details[[#This Row],[OrderID]],orders[OrderID],orders[month])</f>
        <v>Nov</v>
      </c>
      <c r="M1243">
        <f>_xlfn.XLOOKUP(order_details[[#This Row],[OrderID]],orders[OrderID],orders[month number])</f>
        <v>11</v>
      </c>
      <c r="N1243">
        <f>_xlfn.XLOOKUP(order_details[[#This Row],[OrderID]],orders[OrderID],orders[year])</f>
        <v>1995</v>
      </c>
      <c r="P1243" s="14" t="str">
        <f>_xlfn.XLOOKUP(order_details[[#This Row],[CustomerID]],orders[CustomerID],orders[ShipCity])</f>
        <v>Brandenburg</v>
      </c>
      <c r="Q1243" s="14" t="str">
        <f>_xlfn.XLOOKUP(order_details[[#This Row],[CustomerID]],orders[CustomerID],orders[ShipCountry])</f>
        <v>Germany</v>
      </c>
      <c r="R1243" s="14">
        <f>order_details[[#This Row],[UnitPrice]]*order_details[[#This Row],[Quantity]]*(1-order_details[[#This Row],[Discount]])</f>
        <v>1368</v>
      </c>
    </row>
    <row r="1244" spans="1:18" x14ac:dyDescent="0.3">
      <c r="A1244">
        <v>10718</v>
      </c>
      <c r="B1244">
        <v>16</v>
      </c>
      <c r="C1244">
        <v>17.45</v>
      </c>
      <c r="D1244">
        <v>20</v>
      </c>
      <c r="E1244">
        <v>0</v>
      </c>
      <c r="F1244">
        <f>order_details[[#This Row],[UnitPrice]]*order_details[[#This Row],[Quantity]]*(1-order_details[[#This Row],[Discount]])</f>
        <v>349</v>
      </c>
      <c r="G1244" t="str">
        <f>_xlfn.XLOOKUP(order_details[[#This Row],[OrderID]],orders[OrderID],orders[CustomerID])</f>
        <v>KOENE</v>
      </c>
      <c r="H1244" t="str">
        <f>_xlfn.XLOOKUP(order_details[[#This Row],[CustomerID]],orders[CustomerID],orders[ShipCountry])</f>
        <v>Germany</v>
      </c>
      <c r="I1244" t="str">
        <f>_xlfn.XLOOKUP(order_details[[#This Row],[CustomerID]],orders[CustomerID],orders[ShipCity])</f>
        <v>Brandenburg</v>
      </c>
      <c r="J1244">
        <f>_xlfn.XLOOKUP(order_details[[#This Row],[ProductID]],products[ProductID],products[CategoryID])</f>
        <v>3</v>
      </c>
      <c r="K1244" t="str">
        <f>_xlfn.XLOOKUP(order_details[[#This Row],[CategoryID]],categories[CategoryID],categories[CategoryName])</f>
        <v>Confections</v>
      </c>
      <c r="L1244" t="str">
        <f>_xlfn.XLOOKUP(order_details[[#This Row],[OrderID]],orders[OrderID],orders[month])</f>
        <v>Nov</v>
      </c>
      <c r="M1244">
        <f>_xlfn.XLOOKUP(order_details[[#This Row],[OrderID]],orders[OrderID],orders[month number])</f>
        <v>11</v>
      </c>
      <c r="N1244">
        <f>_xlfn.XLOOKUP(order_details[[#This Row],[OrderID]],orders[OrderID],orders[year])</f>
        <v>1995</v>
      </c>
      <c r="P1244" s="13" t="str">
        <f>_xlfn.XLOOKUP(order_details[[#This Row],[CustomerID]],orders[CustomerID],orders[ShipCity])</f>
        <v>Brandenburg</v>
      </c>
      <c r="Q1244" s="13" t="str">
        <f>_xlfn.XLOOKUP(order_details[[#This Row],[CustomerID]],orders[CustomerID],orders[ShipCountry])</f>
        <v>Germany</v>
      </c>
      <c r="R1244" s="13">
        <f>order_details[[#This Row],[UnitPrice]]*order_details[[#This Row],[Quantity]]*(1-order_details[[#This Row],[Discount]])</f>
        <v>349</v>
      </c>
    </row>
    <row r="1245" spans="1:18" x14ac:dyDescent="0.3">
      <c r="A1245">
        <v>10718</v>
      </c>
      <c r="B1245">
        <v>36</v>
      </c>
      <c r="C1245">
        <v>19</v>
      </c>
      <c r="D1245">
        <v>40</v>
      </c>
      <c r="E1245">
        <v>0</v>
      </c>
      <c r="F1245">
        <f>order_details[[#This Row],[UnitPrice]]*order_details[[#This Row],[Quantity]]*(1-order_details[[#This Row],[Discount]])</f>
        <v>760</v>
      </c>
      <c r="G1245" t="str">
        <f>_xlfn.XLOOKUP(order_details[[#This Row],[OrderID]],orders[OrderID],orders[CustomerID])</f>
        <v>KOENE</v>
      </c>
      <c r="H1245" t="str">
        <f>_xlfn.XLOOKUP(order_details[[#This Row],[CustomerID]],orders[CustomerID],orders[ShipCountry])</f>
        <v>Germany</v>
      </c>
      <c r="I1245" t="str">
        <f>_xlfn.XLOOKUP(order_details[[#This Row],[CustomerID]],orders[CustomerID],orders[ShipCity])</f>
        <v>Brandenburg</v>
      </c>
      <c r="J1245">
        <f>_xlfn.XLOOKUP(order_details[[#This Row],[ProductID]],products[ProductID],products[CategoryID])</f>
        <v>8</v>
      </c>
      <c r="K1245" t="str">
        <f>_xlfn.XLOOKUP(order_details[[#This Row],[CategoryID]],categories[CategoryID],categories[CategoryName])</f>
        <v>Seafood</v>
      </c>
      <c r="L1245" t="str">
        <f>_xlfn.XLOOKUP(order_details[[#This Row],[OrderID]],orders[OrderID],orders[month])</f>
        <v>Nov</v>
      </c>
      <c r="M1245">
        <f>_xlfn.XLOOKUP(order_details[[#This Row],[OrderID]],orders[OrderID],orders[month number])</f>
        <v>11</v>
      </c>
      <c r="N1245">
        <f>_xlfn.XLOOKUP(order_details[[#This Row],[OrderID]],orders[OrderID],orders[year])</f>
        <v>1995</v>
      </c>
      <c r="P1245" s="14" t="str">
        <f>_xlfn.XLOOKUP(order_details[[#This Row],[CustomerID]],orders[CustomerID],orders[ShipCity])</f>
        <v>Brandenburg</v>
      </c>
      <c r="Q1245" s="14" t="str">
        <f>_xlfn.XLOOKUP(order_details[[#This Row],[CustomerID]],orders[CustomerID],orders[ShipCountry])</f>
        <v>Germany</v>
      </c>
      <c r="R1245" s="14">
        <f>order_details[[#This Row],[UnitPrice]]*order_details[[#This Row],[Quantity]]*(1-order_details[[#This Row],[Discount]])</f>
        <v>760</v>
      </c>
    </row>
    <row r="1246" spans="1:18" x14ac:dyDescent="0.3">
      <c r="A1246">
        <v>10718</v>
      </c>
      <c r="B1246">
        <v>62</v>
      </c>
      <c r="C1246">
        <v>49.3</v>
      </c>
      <c r="D1246">
        <v>20</v>
      </c>
      <c r="E1246">
        <v>0</v>
      </c>
      <c r="F1246">
        <f>order_details[[#This Row],[UnitPrice]]*order_details[[#This Row],[Quantity]]*(1-order_details[[#This Row],[Discount]])</f>
        <v>986</v>
      </c>
      <c r="G1246" t="str">
        <f>_xlfn.XLOOKUP(order_details[[#This Row],[OrderID]],orders[OrderID],orders[CustomerID])</f>
        <v>KOENE</v>
      </c>
      <c r="H1246" t="str">
        <f>_xlfn.XLOOKUP(order_details[[#This Row],[CustomerID]],orders[CustomerID],orders[ShipCountry])</f>
        <v>Germany</v>
      </c>
      <c r="I1246" t="str">
        <f>_xlfn.XLOOKUP(order_details[[#This Row],[CustomerID]],orders[CustomerID],orders[ShipCity])</f>
        <v>Brandenburg</v>
      </c>
      <c r="J1246">
        <f>_xlfn.XLOOKUP(order_details[[#This Row],[ProductID]],products[ProductID],products[CategoryID])</f>
        <v>3</v>
      </c>
      <c r="K1246" t="str">
        <f>_xlfn.XLOOKUP(order_details[[#This Row],[CategoryID]],categories[CategoryID],categories[CategoryName])</f>
        <v>Confections</v>
      </c>
      <c r="L1246" t="str">
        <f>_xlfn.XLOOKUP(order_details[[#This Row],[OrderID]],orders[OrderID],orders[month])</f>
        <v>Nov</v>
      </c>
      <c r="M1246">
        <f>_xlfn.XLOOKUP(order_details[[#This Row],[OrderID]],orders[OrderID],orders[month number])</f>
        <v>11</v>
      </c>
      <c r="N1246">
        <f>_xlfn.XLOOKUP(order_details[[#This Row],[OrderID]],orders[OrderID],orders[year])</f>
        <v>1995</v>
      </c>
      <c r="P1246" s="13" t="str">
        <f>_xlfn.XLOOKUP(order_details[[#This Row],[CustomerID]],orders[CustomerID],orders[ShipCity])</f>
        <v>Brandenburg</v>
      </c>
      <c r="Q1246" s="13" t="str">
        <f>_xlfn.XLOOKUP(order_details[[#This Row],[CustomerID]],orders[CustomerID],orders[ShipCountry])</f>
        <v>Germany</v>
      </c>
      <c r="R1246" s="13">
        <f>order_details[[#This Row],[UnitPrice]]*order_details[[#This Row],[Quantity]]*(1-order_details[[#This Row],[Discount]])</f>
        <v>986</v>
      </c>
    </row>
    <row r="1247" spans="1:18" x14ac:dyDescent="0.3">
      <c r="A1247">
        <v>10719</v>
      </c>
      <c r="B1247">
        <v>18</v>
      </c>
      <c r="C1247">
        <v>62.5</v>
      </c>
      <c r="D1247">
        <v>12</v>
      </c>
      <c r="E1247">
        <v>0.25</v>
      </c>
      <c r="F1247">
        <f>order_details[[#This Row],[UnitPrice]]*order_details[[#This Row],[Quantity]]*(1-order_details[[#This Row],[Discount]])</f>
        <v>562.5</v>
      </c>
      <c r="G1247" t="str">
        <f>_xlfn.XLOOKUP(order_details[[#This Row],[OrderID]],orders[OrderID],orders[CustomerID])</f>
        <v>LETSS</v>
      </c>
      <c r="H1247" t="str">
        <f>_xlfn.XLOOKUP(order_details[[#This Row],[CustomerID]],orders[CustomerID],orders[ShipCountry])</f>
        <v>USA</v>
      </c>
      <c r="I1247" t="str">
        <f>_xlfn.XLOOKUP(order_details[[#This Row],[CustomerID]],orders[CustomerID],orders[ShipCity])</f>
        <v>San Francisco</v>
      </c>
      <c r="J1247">
        <f>_xlfn.XLOOKUP(order_details[[#This Row],[ProductID]],products[ProductID],products[CategoryID])</f>
        <v>8</v>
      </c>
      <c r="K1247" t="str">
        <f>_xlfn.XLOOKUP(order_details[[#This Row],[CategoryID]],categories[CategoryID],categories[CategoryName])</f>
        <v>Seafood</v>
      </c>
      <c r="L1247" t="str">
        <f>_xlfn.XLOOKUP(order_details[[#This Row],[OrderID]],orders[OrderID],orders[month])</f>
        <v>Nov</v>
      </c>
      <c r="M1247">
        <f>_xlfn.XLOOKUP(order_details[[#This Row],[OrderID]],orders[OrderID],orders[month number])</f>
        <v>11</v>
      </c>
      <c r="N1247">
        <f>_xlfn.XLOOKUP(order_details[[#This Row],[OrderID]],orders[OrderID],orders[year])</f>
        <v>1995</v>
      </c>
      <c r="P1247" s="14" t="str">
        <f>_xlfn.XLOOKUP(order_details[[#This Row],[CustomerID]],orders[CustomerID],orders[ShipCity])</f>
        <v>San Francisco</v>
      </c>
      <c r="Q1247" s="14" t="str">
        <f>_xlfn.XLOOKUP(order_details[[#This Row],[CustomerID]],orders[CustomerID],orders[ShipCountry])</f>
        <v>USA</v>
      </c>
      <c r="R1247" s="14">
        <f>order_details[[#This Row],[UnitPrice]]*order_details[[#This Row],[Quantity]]*(1-order_details[[#This Row],[Discount]])</f>
        <v>562.5</v>
      </c>
    </row>
    <row r="1248" spans="1:18" x14ac:dyDescent="0.3">
      <c r="A1248">
        <v>10719</v>
      </c>
      <c r="B1248">
        <v>30</v>
      </c>
      <c r="C1248">
        <v>25.89</v>
      </c>
      <c r="D1248">
        <v>3</v>
      </c>
      <c r="E1248">
        <v>0.25</v>
      </c>
      <c r="F1248">
        <f>order_details[[#This Row],[UnitPrice]]*order_details[[#This Row],[Quantity]]*(1-order_details[[#This Row],[Discount]])</f>
        <v>58.252499999999998</v>
      </c>
      <c r="G1248" t="str">
        <f>_xlfn.XLOOKUP(order_details[[#This Row],[OrderID]],orders[OrderID],orders[CustomerID])</f>
        <v>LETSS</v>
      </c>
      <c r="H1248" t="str">
        <f>_xlfn.XLOOKUP(order_details[[#This Row],[CustomerID]],orders[CustomerID],orders[ShipCountry])</f>
        <v>USA</v>
      </c>
      <c r="I1248" t="str">
        <f>_xlfn.XLOOKUP(order_details[[#This Row],[CustomerID]],orders[CustomerID],orders[ShipCity])</f>
        <v>San Francisco</v>
      </c>
      <c r="J1248">
        <f>_xlfn.XLOOKUP(order_details[[#This Row],[ProductID]],products[ProductID],products[CategoryID])</f>
        <v>8</v>
      </c>
      <c r="K1248" t="str">
        <f>_xlfn.XLOOKUP(order_details[[#This Row],[CategoryID]],categories[CategoryID],categories[CategoryName])</f>
        <v>Seafood</v>
      </c>
      <c r="L1248" t="str">
        <f>_xlfn.XLOOKUP(order_details[[#This Row],[OrderID]],orders[OrderID],orders[month])</f>
        <v>Nov</v>
      </c>
      <c r="M1248">
        <f>_xlfn.XLOOKUP(order_details[[#This Row],[OrderID]],orders[OrderID],orders[month number])</f>
        <v>11</v>
      </c>
      <c r="N1248">
        <f>_xlfn.XLOOKUP(order_details[[#This Row],[OrderID]],orders[OrderID],orders[year])</f>
        <v>1995</v>
      </c>
      <c r="P1248" s="13" t="str">
        <f>_xlfn.XLOOKUP(order_details[[#This Row],[CustomerID]],orders[CustomerID],orders[ShipCity])</f>
        <v>San Francisco</v>
      </c>
      <c r="Q1248" s="13" t="str">
        <f>_xlfn.XLOOKUP(order_details[[#This Row],[CustomerID]],orders[CustomerID],orders[ShipCountry])</f>
        <v>USA</v>
      </c>
      <c r="R1248" s="13">
        <f>order_details[[#This Row],[UnitPrice]]*order_details[[#This Row],[Quantity]]*(1-order_details[[#This Row],[Discount]])</f>
        <v>58.252499999999998</v>
      </c>
    </row>
    <row r="1249" spans="1:18" x14ac:dyDescent="0.3">
      <c r="A1249">
        <v>10719</v>
      </c>
      <c r="B1249">
        <v>54</v>
      </c>
      <c r="C1249">
        <v>7.45</v>
      </c>
      <c r="D1249">
        <v>40</v>
      </c>
      <c r="E1249">
        <v>0.25</v>
      </c>
      <c r="F1249">
        <f>order_details[[#This Row],[UnitPrice]]*order_details[[#This Row],[Quantity]]*(1-order_details[[#This Row],[Discount]])</f>
        <v>223.5</v>
      </c>
      <c r="G1249" t="str">
        <f>_xlfn.XLOOKUP(order_details[[#This Row],[OrderID]],orders[OrderID],orders[CustomerID])</f>
        <v>LETSS</v>
      </c>
      <c r="H1249" t="str">
        <f>_xlfn.XLOOKUP(order_details[[#This Row],[CustomerID]],orders[CustomerID],orders[ShipCountry])</f>
        <v>USA</v>
      </c>
      <c r="I1249" t="str">
        <f>_xlfn.XLOOKUP(order_details[[#This Row],[CustomerID]],orders[CustomerID],orders[ShipCity])</f>
        <v>San Francisco</v>
      </c>
      <c r="J1249">
        <f>_xlfn.XLOOKUP(order_details[[#This Row],[ProductID]],products[ProductID],products[CategoryID])</f>
        <v>6</v>
      </c>
      <c r="K1249" t="str">
        <f>_xlfn.XLOOKUP(order_details[[#This Row],[CategoryID]],categories[CategoryID],categories[CategoryName])</f>
        <v>Meat/Poultry</v>
      </c>
      <c r="L1249" t="str">
        <f>_xlfn.XLOOKUP(order_details[[#This Row],[OrderID]],orders[OrderID],orders[month])</f>
        <v>Nov</v>
      </c>
      <c r="M1249">
        <f>_xlfn.XLOOKUP(order_details[[#This Row],[OrderID]],orders[OrderID],orders[month number])</f>
        <v>11</v>
      </c>
      <c r="N1249">
        <f>_xlfn.XLOOKUP(order_details[[#This Row],[OrderID]],orders[OrderID],orders[year])</f>
        <v>1995</v>
      </c>
      <c r="P1249" s="14" t="str">
        <f>_xlfn.XLOOKUP(order_details[[#This Row],[CustomerID]],orders[CustomerID],orders[ShipCity])</f>
        <v>San Francisco</v>
      </c>
      <c r="Q1249" s="14" t="str">
        <f>_xlfn.XLOOKUP(order_details[[#This Row],[CustomerID]],orders[CustomerID],orders[ShipCountry])</f>
        <v>USA</v>
      </c>
      <c r="R1249" s="14">
        <f>order_details[[#This Row],[UnitPrice]]*order_details[[#This Row],[Quantity]]*(1-order_details[[#This Row],[Discount]])</f>
        <v>223.5</v>
      </c>
    </row>
    <row r="1250" spans="1:18" x14ac:dyDescent="0.3">
      <c r="A1250">
        <v>10720</v>
      </c>
      <c r="B1250">
        <v>35</v>
      </c>
      <c r="C1250">
        <v>18</v>
      </c>
      <c r="D1250">
        <v>21</v>
      </c>
      <c r="E1250">
        <v>0</v>
      </c>
      <c r="F1250">
        <f>order_details[[#This Row],[UnitPrice]]*order_details[[#This Row],[Quantity]]*(1-order_details[[#This Row],[Discount]])</f>
        <v>378</v>
      </c>
      <c r="G1250" t="str">
        <f>_xlfn.XLOOKUP(order_details[[#This Row],[OrderID]],orders[OrderID],orders[CustomerID])</f>
        <v>QUEDE</v>
      </c>
      <c r="H1250" t="str">
        <f>_xlfn.XLOOKUP(order_details[[#This Row],[CustomerID]],orders[CustomerID],orders[ShipCountry])</f>
        <v>Brazil</v>
      </c>
      <c r="I1250" t="str">
        <f>_xlfn.XLOOKUP(order_details[[#This Row],[CustomerID]],orders[CustomerID],orders[ShipCity])</f>
        <v>Rio de Janeiro</v>
      </c>
      <c r="J1250">
        <f>_xlfn.XLOOKUP(order_details[[#This Row],[ProductID]],products[ProductID],products[CategoryID])</f>
        <v>1</v>
      </c>
      <c r="K1250" t="str">
        <f>_xlfn.XLOOKUP(order_details[[#This Row],[CategoryID]],categories[CategoryID],categories[CategoryName])</f>
        <v>Beverages</v>
      </c>
      <c r="L1250" t="str">
        <f>_xlfn.XLOOKUP(order_details[[#This Row],[OrderID]],orders[OrderID],orders[month])</f>
        <v>Nov</v>
      </c>
      <c r="M1250">
        <f>_xlfn.XLOOKUP(order_details[[#This Row],[OrderID]],orders[OrderID],orders[month number])</f>
        <v>11</v>
      </c>
      <c r="N1250">
        <f>_xlfn.XLOOKUP(order_details[[#This Row],[OrderID]],orders[OrderID],orders[year])</f>
        <v>1995</v>
      </c>
      <c r="P1250" s="13" t="str">
        <f>_xlfn.XLOOKUP(order_details[[#This Row],[CustomerID]],orders[CustomerID],orders[ShipCity])</f>
        <v>Rio de Janeiro</v>
      </c>
      <c r="Q1250" s="13" t="str">
        <f>_xlfn.XLOOKUP(order_details[[#This Row],[CustomerID]],orders[CustomerID],orders[ShipCountry])</f>
        <v>Brazil</v>
      </c>
      <c r="R1250" s="13">
        <f>order_details[[#This Row],[UnitPrice]]*order_details[[#This Row],[Quantity]]*(1-order_details[[#This Row],[Discount]])</f>
        <v>378</v>
      </c>
    </row>
    <row r="1251" spans="1:18" x14ac:dyDescent="0.3">
      <c r="A1251">
        <v>10720</v>
      </c>
      <c r="B1251">
        <v>71</v>
      </c>
      <c r="C1251">
        <v>21.5</v>
      </c>
      <c r="D1251">
        <v>8</v>
      </c>
      <c r="E1251">
        <v>0</v>
      </c>
      <c r="F1251">
        <f>order_details[[#This Row],[UnitPrice]]*order_details[[#This Row],[Quantity]]*(1-order_details[[#This Row],[Discount]])</f>
        <v>172</v>
      </c>
      <c r="G1251" t="str">
        <f>_xlfn.XLOOKUP(order_details[[#This Row],[OrderID]],orders[OrderID],orders[CustomerID])</f>
        <v>QUEDE</v>
      </c>
      <c r="H1251" t="str">
        <f>_xlfn.XLOOKUP(order_details[[#This Row],[CustomerID]],orders[CustomerID],orders[ShipCountry])</f>
        <v>Brazil</v>
      </c>
      <c r="I1251" t="str">
        <f>_xlfn.XLOOKUP(order_details[[#This Row],[CustomerID]],orders[CustomerID],orders[ShipCity])</f>
        <v>Rio de Janeiro</v>
      </c>
      <c r="J1251">
        <f>_xlfn.XLOOKUP(order_details[[#This Row],[ProductID]],products[ProductID],products[CategoryID])</f>
        <v>4</v>
      </c>
      <c r="K1251" t="str">
        <f>_xlfn.XLOOKUP(order_details[[#This Row],[CategoryID]],categories[CategoryID],categories[CategoryName])</f>
        <v>Dairy Products</v>
      </c>
      <c r="L1251" t="str">
        <f>_xlfn.XLOOKUP(order_details[[#This Row],[OrderID]],orders[OrderID],orders[month])</f>
        <v>Nov</v>
      </c>
      <c r="M1251">
        <f>_xlfn.XLOOKUP(order_details[[#This Row],[OrderID]],orders[OrderID],orders[month number])</f>
        <v>11</v>
      </c>
      <c r="N1251">
        <f>_xlfn.XLOOKUP(order_details[[#This Row],[OrderID]],orders[OrderID],orders[year])</f>
        <v>1995</v>
      </c>
      <c r="P1251" s="14" t="str">
        <f>_xlfn.XLOOKUP(order_details[[#This Row],[CustomerID]],orders[CustomerID],orders[ShipCity])</f>
        <v>Rio de Janeiro</v>
      </c>
      <c r="Q1251" s="14" t="str">
        <f>_xlfn.XLOOKUP(order_details[[#This Row],[CustomerID]],orders[CustomerID],orders[ShipCountry])</f>
        <v>Brazil</v>
      </c>
      <c r="R1251" s="14">
        <f>order_details[[#This Row],[UnitPrice]]*order_details[[#This Row],[Quantity]]*(1-order_details[[#This Row],[Discount]])</f>
        <v>172</v>
      </c>
    </row>
    <row r="1252" spans="1:18" x14ac:dyDescent="0.3">
      <c r="A1252">
        <v>10721</v>
      </c>
      <c r="B1252">
        <v>44</v>
      </c>
      <c r="C1252">
        <v>19.45</v>
      </c>
      <c r="D1252">
        <v>50</v>
      </c>
      <c r="E1252">
        <v>0.05</v>
      </c>
      <c r="F1252">
        <f>order_details[[#This Row],[UnitPrice]]*order_details[[#This Row],[Quantity]]*(1-order_details[[#This Row],[Discount]])</f>
        <v>923.875</v>
      </c>
      <c r="G1252" t="str">
        <f>_xlfn.XLOOKUP(order_details[[#This Row],[OrderID]],orders[OrderID],orders[CustomerID])</f>
        <v>QUICK</v>
      </c>
      <c r="H1252" t="str">
        <f>_xlfn.XLOOKUP(order_details[[#This Row],[CustomerID]],orders[CustomerID],orders[ShipCountry])</f>
        <v>Germany</v>
      </c>
      <c r="I1252" t="str">
        <f>_xlfn.XLOOKUP(order_details[[#This Row],[CustomerID]],orders[CustomerID],orders[ShipCity])</f>
        <v>Cunewalde</v>
      </c>
      <c r="J1252">
        <f>_xlfn.XLOOKUP(order_details[[#This Row],[ProductID]],products[ProductID],products[CategoryID])</f>
        <v>2</v>
      </c>
      <c r="K1252" t="str">
        <f>_xlfn.XLOOKUP(order_details[[#This Row],[CategoryID]],categories[CategoryID],categories[CategoryName])</f>
        <v>Condiments</v>
      </c>
      <c r="L1252" t="str">
        <f>_xlfn.XLOOKUP(order_details[[#This Row],[OrderID]],orders[OrderID],orders[month])</f>
        <v>Nov</v>
      </c>
      <c r="M1252">
        <f>_xlfn.XLOOKUP(order_details[[#This Row],[OrderID]],orders[OrderID],orders[month number])</f>
        <v>11</v>
      </c>
      <c r="N1252">
        <f>_xlfn.XLOOKUP(order_details[[#This Row],[OrderID]],orders[OrderID],orders[year])</f>
        <v>1995</v>
      </c>
      <c r="P1252" s="13" t="str">
        <f>_xlfn.XLOOKUP(order_details[[#This Row],[CustomerID]],orders[CustomerID],orders[ShipCity])</f>
        <v>Cunewalde</v>
      </c>
      <c r="Q1252" s="13" t="str">
        <f>_xlfn.XLOOKUP(order_details[[#This Row],[CustomerID]],orders[CustomerID],orders[ShipCountry])</f>
        <v>Germany</v>
      </c>
      <c r="R1252" s="13">
        <f>order_details[[#This Row],[UnitPrice]]*order_details[[#This Row],[Quantity]]*(1-order_details[[#This Row],[Discount]])</f>
        <v>923.875</v>
      </c>
    </row>
    <row r="1253" spans="1:18" x14ac:dyDescent="0.3">
      <c r="A1253">
        <v>10722</v>
      </c>
      <c r="B1253">
        <v>2</v>
      </c>
      <c r="C1253">
        <v>19</v>
      </c>
      <c r="D1253">
        <v>3</v>
      </c>
      <c r="E1253">
        <v>0</v>
      </c>
      <c r="F1253">
        <f>order_details[[#This Row],[UnitPrice]]*order_details[[#This Row],[Quantity]]*(1-order_details[[#This Row],[Discount]])</f>
        <v>57</v>
      </c>
      <c r="G1253" t="str">
        <f>_xlfn.XLOOKUP(order_details[[#This Row],[OrderID]],orders[OrderID],orders[CustomerID])</f>
        <v>SAVEA</v>
      </c>
      <c r="H1253" t="str">
        <f>_xlfn.XLOOKUP(order_details[[#This Row],[CustomerID]],orders[CustomerID],orders[ShipCountry])</f>
        <v>USA</v>
      </c>
      <c r="I1253" t="str">
        <f>_xlfn.XLOOKUP(order_details[[#This Row],[CustomerID]],orders[CustomerID],orders[ShipCity])</f>
        <v>Boise</v>
      </c>
      <c r="J1253">
        <f>_xlfn.XLOOKUP(order_details[[#This Row],[ProductID]],products[ProductID],products[CategoryID])</f>
        <v>1</v>
      </c>
      <c r="K1253" t="str">
        <f>_xlfn.XLOOKUP(order_details[[#This Row],[CategoryID]],categories[CategoryID],categories[CategoryName])</f>
        <v>Beverages</v>
      </c>
      <c r="L1253" t="str">
        <f>_xlfn.XLOOKUP(order_details[[#This Row],[OrderID]],orders[OrderID],orders[month])</f>
        <v>Nov</v>
      </c>
      <c r="M1253">
        <f>_xlfn.XLOOKUP(order_details[[#This Row],[OrderID]],orders[OrderID],orders[month number])</f>
        <v>11</v>
      </c>
      <c r="N1253">
        <f>_xlfn.XLOOKUP(order_details[[#This Row],[OrderID]],orders[OrderID],orders[year])</f>
        <v>1995</v>
      </c>
      <c r="P1253" s="14" t="str">
        <f>_xlfn.XLOOKUP(order_details[[#This Row],[CustomerID]],orders[CustomerID],orders[ShipCity])</f>
        <v>Boise</v>
      </c>
      <c r="Q1253" s="14" t="str">
        <f>_xlfn.XLOOKUP(order_details[[#This Row],[CustomerID]],orders[CustomerID],orders[ShipCountry])</f>
        <v>USA</v>
      </c>
      <c r="R1253" s="14">
        <f>order_details[[#This Row],[UnitPrice]]*order_details[[#This Row],[Quantity]]*(1-order_details[[#This Row],[Discount]])</f>
        <v>57</v>
      </c>
    </row>
    <row r="1254" spans="1:18" x14ac:dyDescent="0.3">
      <c r="A1254">
        <v>10722</v>
      </c>
      <c r="B1254">
        <v>31</v>
      </c>
      <c r="C1254">
        <v>12.5</v>
      </c>
      <c r="D1254">
        <v>50</v>
      </c>
      <c r="E1254">
        <v>0</v>
      </c>
      <c r="F1254">
        <f>order_details[[#This Row],[UnitPrice]]*order_details[[#This Row],[Quantity]]*(1-order_details[[#This Row],[Discount]])</f>
        <v>625</v>
      </c>
      <c r="G1254" t="str">
        <f>_xlfn.XLOOKUP(order_details[[#This Row],[OrderID]],orders[OrderID],orders[CustomerID])</f>
        <v>SAVEA</v>
      </c>
      <c r="H1254" t="str">
        <f>_xlfn.XLOOKUP(order_details[[#This Row],[CustomerID]],orders[CustomerID],orders[ShipCountry])</f>
        <v>USA</v>
      </c>
      <c r="I1254" t="str">
        <f>_xlfn.XLOOKUP(order_details[[#This Row],[CustomerID]],orders[CustomerID],orders[ShipCity])</f>
        <v>Boise</v>
      </c>
      <c r="J1254">
        <f>_xlfn.XLOOKUP(order_details[[#This Row],[ProductID]],products[ProductID],products[CategoryID])</f>
        <v>4</v>
      </c>
      <c r="K1254" t="str">
        <f>_xlfn.XLOOKUP(order_details[[#This Row],[CategoryID]],categories[CategoryID],categories[CategoryName])</f>
        <v>Dairy Products</v>
      </c>
      <c r="L1254" t="str">
        <f>_xlfn.XLOOKUP(order_details[[#This Row],[OrderID]],orders[OrderID],orders[month])</f>
        <v>Nov</v>
      </c>
      <c r="M1254">
        <f>_xlfn.XLOOKUP(order_details[[#This Row],[OrderID]],orders[OrderID],orders[month number])</f>
        <v>11</v>
      </c>
      <c r="N1254">
        <f>_xlfn.XLOOKUP(order_details[[#This Row],[OrderID]],orders[OrderID],orders[year])</f>
        <v>1995</v>
      </c>
      <c r="P1254" s="13" t="str">
        <f>_xlfn.XLOOKUP(order_details[[#This Row],[CustomerID]],orders[CustomerID],orders[ShipCity])</f>
        <v>Boise</v>
      </c>
      <c r="Q1254" s="13" t="str">
        <f>_xlfn.XLOOKUP(order_details[[#This Row],[CustomerID]],orders[CustomerID],orders[ShipCountry])</f>
        <v>USA</v>
      </c>
      <c r="R1254" s="13">
        <f>order_details[[#This Row],[UnitPrice]]*order_details[[#This Row],[Quantity]]*(1-order_details[[#This Row],[Discount]])</f>
        <v>625</v>
      </c>
    </row>
    <row r="1255" spans="1:18" x14ac:dyDescent="0.3">
      <c r="A1255">
        <v>10722</v>
      </c>
      <c r="B1255">
        <v>68</v>
      </c>
      <c r="C1255">
        <v>12.5</v>
      </c>
      <c r="D1255">
        <v>45</v>
      </c>
      <c r="E1255">
        <v>0</v>
      </c>
      <c r="F1255">
        <f>order_details[[#This Row],[UnitPrice]]*order_details[[#This Row],[Quantity]]*(1-order_details[[#This Row],[Discount]])</f>
        <v>562.5</v>
      </c>
      <c r="G1255" t="str">
        <f>_xlfn.XLOOKUP(order_details[[#This Row],[OrderID]],orders[OrderID],orders[CustomerID])</f>
        <v>SAVEA</v>
      </c>
      <c r="H1255" t="str">
        <f>_xlfn.XLOOKUP(order_details[[#This Row],[CustomerID]],orders[CustomerID],orders[ShipCountry])</f>
        <v>USA</v>
      </c>
      <c r="I1255" t="str">
        <f>_xlfn.XLOOKUP(order_details[[#This Row],[CustomerID]],orders[CustomerID],orders[ShipCity])</f>
        <v>Boise</v>
      </c>
      <c r="J1255">
        <f>_xlfn.XLOOKUP(order_details[[#This Row],[ProductID]],products[ProductID],products[CategoryID])</f>
        <v>3</v>
      </c>
      <c r="K1255" t="str">
        <f>_xlfn.XLOOKUP(order_details[[#This Row],[CategoryID]],categories[CategoryID],categories[CategoryName])</f>
        <v>Confections</v>
      </c>
      <c r="L1255" t="str">
        <f>_xlfn.XLOOKUP(order_details[[#This Row],[OrderID]],orders[OrderID],orders[month])</f>
        <v>Nov</v>
      </c>
      <c r="M1255">
        <f>_xlfn.XLOOKUP(order_details[[#This Row],[OrderID]],orders[OrderID],orders[month number])</f>
        <v>11</v>
      </c>
      <c r="N1255">
        <f>_xlfn.XLOOKUP(order_details[[#This Row],[OrderID]],orders[OrderID],orders[year])</f>
        <v>1995</v>
      </c>
      <c r="P1255" s="14" t="str">
        <f>_xlfn.XLOOKUP(order_details[[#This Row],[CustomerID]],orders[CustomerID],orders[ShipCity])</f>
        <v>Boise</v>
      </c>
      <c r="Q1255" s="14" t="str">
        <f>_xlfn.XLOOKUP(order_details[[#This Row],[CustomerID]],orders[CustomerID],orders[ShipCountry])</f>
        <v>USA</v>
      </c>
      <c r="R1255" s="14">
        <f>order_details[[#This Row],[UnitPrice]]*order_details[[#This Row],[Quantity]]*(1-order_details[[#This Row],[Discount]])</f>
        <v>562.5</v>
      </c>
    </row>
    <row r="1256" spans="1:18" x14ac:dyDescent="0.3">
      <c r="A1256">
        <v>10722</v>
      </c>
      <c r="B1256">
        <v>75</v>
      </c>
      <c r="C1256">
        <v>7.75</v>
      </c>
      <c r="D1256">
        <v>42</v>
      </c>
      <c r="E1256">
        <v>0</v>
      </c>
      <c r="F1256">
        <f>order_details[[#This Row],[UnitPrice]]*order_details[[#This Row],[Quantity]]*(1-order_details[[#This Row],[Discount]])</f>
        <v>325.5</v>
      </c>
      <c r="G1256" t="str">
        <f>_xlfn.XLOOKUP(order_details[[#This Row],[OrderID]],orders[OrderID],orders[CustomerID])</f>
        <v>SAVEA</v>
      </c>
      <c r="H1256" t="str">
        <f>_xlfn.XLOOKUP(order_details[[#This Row],[CustomerID]],orders[CustomerID],orders[ShipCountry])</f>
        <v>USA</v>
      </c>
      <c r="I1256" t="str">
        <f>_xlfn.XLOOKUP(order_details[[#This Row],[CustomerID]],orders[CustomerID],orders[ShipCity])</f>
        <v>Boise</v>
      </c>
      <c r="J1256">
        <f>_xlfn.XLOOKUP(order_details[[#This Row],[ProductID]],products[ProductID],products[CategoryID])</f>
        <v>1</v>
      </c>
      <c r="K1256" t="str">
        <f>_xlfn.XLOOKUP(order_details[[#This Row],[CategoryID]],categories[CategoryID],categories[CategoryName])</f>
        <v>Beverages</v>
      </c>
      <c r="L1256" t="str">
        <f>_xlfn.XLOOKUP(order_details[[#This Row],[OrderID]],orders[OrderID],orders[month])</f>
        <v>Nov</v>
      </c>
      <c r="M1256">
        <f>_xlfn.XLOOKUP(order_details[[#This Row],[OrderID]],orders[OrderID],orders[month number])</f>
        <v>11</v>
      </c>
      <c r="N1256">
        <f>_xlfn.XLOOKUP(order_details[[#This Row],[OrderID]],orders[OrderID],orders[year])</f>
        <v>1995</v>
      </c>
      <c r="P1256" s="13" t="str">
        <f>_xlfn.XLOOKUP(order_details[[#This Row],[CustomerID]],orders[CustomerID],orders[ShipCity])</f>
        <v>Boise</v>
      </c>
      <c r="Q1256" s="13" t="str">
        <f>_xlfn.XLOOKUP(order_details[[#This Row],[CustomerID]],orders[CustomerID],orders[ShipCountry])</f>
        <v>USA</v>
      </c>
      <c r="R1256" s="13">
        <f>order_details[[#This Row],[UnitPrice]]*order_details[[#This Row],[Quantity]]*(1-order_details[[#This Row],[Discount]])</f>
        <v>325.5</v>
      </c>
    </row>
    <row r="1257" spans="1:18" x14ac:dyDescent="0.3">
      <c r="A1257">
        <v>10723</v>
      </c>
      <c r="B1257">
        <v>26</v>
      </c>
      <c r="C1257">
        <v>31.23</v>
      </c>
      <c r="D1257">
        <v>15</v>
      </c>
      <c r="E1257">
        <v>0</v>
      </c>
      <c r="F1257">
        <f>order_details[[#This Row],[UnitPrice]]*order_details[[#This Row],[Quantity]]*(1-order_details[[#This Row],[Discount]])</f>
        <v>468.45</v>
      </c>
      <c r="G1257" t="str">
        <f>_xlfn.XLOOKUP(order_details[[#This Row],[OrderID]],orders[OrderID],orders[CustomerID])</f>
        <v>WHITC</v>
      </c>
      <c r="H1257" t="str">
        <f>_xlfn.XLOOKUP(order_details[[#This Row],[CustomerID]],orders[CustomerID],orders[ShipCountry])</f>
        <v>USA</v>
      </c>
      <c r="I1257" t="str">
        <f>_xlfn.XLOOKUP(order_details[[#This Row],[CustomerID]],orders[CustomerID],orders[ShipCity])</f>
        <v>Seattle</v>
      </c>
      <c r="J1257">
        <f>_xlfn.XLOOKUP(order_details[[#This Row],[ProductID]],products[ProductID],products[CategoryID])</f>
        <v>3</v>
      </c>
      <c r="K1257" t="str">
        <f>_xlfn.XLOOKUP(order_details[[#This Row],[CategoryID]],categories[CategoryID],categories[CategoryName])</f>
        <v>Confections</v>
      </c>
      <c r="L1257" t="str">
        <f>_xlfn.XLOOKUP(order_details[[#This Row],[OrderID]],orders[OrderID],orders[month])</f>
        <v>Nov</v>
      </c>
      <c r="M1257">
        <f>_xlfn.XLOOKUP(order_details[[#This Row],[OrderID]],orders[OrderID],orders[month number])</f>
        <v>11</v>
      </c>
      <c r="N1257">
        <f>_xlfn.XLOOKUP(order_details[[#This Row],[OrderID]],orders[OrderID],orders[year])</f>
        <v>1995</v>
      </c>
      <c r="P1257" s="14" t="str">
        <f>_xlfn.XLOOKUP(order_details[[#This Row],[CustomerID]],orders[CustomerID],orders[ShipCity])</f>
        <v>Seattle</v>
      </c>
      <c r="Q1257" s="14" t="str">
        <f>_xlfn.XLOOKUP(order_details[[#This Row],[CustomerID]],orders[CustomerID],orders[ShipCountry])</f>
        <v>USA</v>
      </c>
      <c r="R1257" s="14">
        <f>order_details[[#This Row],[UnitPrice]]*order_details[[#This Row],[Quantity]]*(1-order_details[[#This Row],[Discount]])</f>
        <v>468.45</v>
      </c>
    </row>
    <row r="1258" spans="1:18" x14ac:dyDescent="0.3">
      <c r="A1258">
        <v>10724</v>
      </c>
      <c r="B1258">
        <v>10</v>
      </c>
      <c r="C1258">
        <v>31</v>
      </c>
      <c r="D1258">
        <v>16</v>
      </c>
      <c r="E1258">
        <v>0</v>
      </c>
      <c r="F1258">
        <f>order_details[[#This Row],[UnitPrice]]*order_details[[#This Row],[Quantity]]*(1-order_details[[#This Row],[Discount]])</f>
        <v>496</v>
      </c>
      <c r="G1258" t="str">
        <f>_xlfn.XLOOKUP(order_details[[#This Row],[OrderID]],orders[OrderID],orders[CustomerID])</f>
        <v>MEREP</v>
      </c>
      <c r="H1258" t="str">
        <f>_xlfn.XLOOKUP(order_details[[#This Row],[CustomerID]],orders[CustomerID],orders[ShipCountry])</f>
        <v>Canada</v>
      </c>
      <c r="I1258" t="str">
        <f>_xlfn.XLOOKUP(order_details[[#This Row],[CustomerID]],orders[CustomerID],orders[ShipCity])</f>
        <v>Montréal</v>
      </c>
      <c r="J1258">
        <f>_xlfn.XLOOKUP(order_details[[#This Row],[ProductID]],products[ProductID],products[CategoryID])</f>
        <v>8</v>
      </c>
      <c r="K1258" t="str">
        <f>_xlfn.XLOOKUP(order_details[[#This Row],[CategoryID]],categories[CategoryID],categories[CategoryName])</f>
        <v>Seafood</v>
      </c>
      <c r="L1258" t="str">
        <f>_xlfn.XLOOKUP(order_details[[#This Row],[OrderID]],orders[OrderID],orders[month])</f>
        <v>Nov</v>
      </c>
      <c r="M1258">
        <f>_xlfn.XLOOKUP(order_details[[#This Row],[OrderID]],orders[OrderID],orders[month number])</f>
        <v>11</v>
      </c>
      <c r="N1258">
        <f>_xlfn.XLOOKUP(order_details[[#This Row],[OrderID]],orders[OrderID],orders[year])</f>
        <v>1995</v>
      </c>
      <c r="P1258" s="13" t="str">
        <f>_xlfn.XLOOKUP(order_details[[#This Row],[CustomerID]],orders[CustomerID],orders[ShipCity])</f>
        <v>Montréal</v>
      </c>
      <c r="Q1258" s="13" t="str">
        <f>_xlfn.XLOOKUP(order_details[[#This Row],[CustomerID]],orders[CustomerID],orders[ShipCountry])</f>
        <v>Canada</v>
      </c>
      <c r="R1258" s="13">
        <f>order_details[[#This Row],[UnitPrice]]*order_details[[#This Row],[Quantity]]*(1-order_details[[#This Row],[Discount]])</f>
        <v>496</v>
      </c>
    </row>
    <row r="1259" spans="1:18" x14ac:dyDescent="0.3">
      <c r="A1259">
        <v>10724</v>
      </c>
      <c r="B1259">
        <v>61</v>
      </c>
      <c r="C1259">
        <v>28.5</v>
      </c>
      <c r="D1259">
        <v>5</v>
      </c>
      <c r="E1259">
        <v>0</v>
      </c>
      <c r="F1259">
        <f>order_details[[#This Row],[UnitPrice]]*order_details[[#This Row],[Quantity]]*(1-order_details[[#This Row],[Discount]])</f>
        <v>142.5</v>
      </c>
      <c r="G1259" t="str">
        <f>_xlfn.XLOOKUP(order_details[[#This Row],[OrderID]],orders[OrderID],orders[CustomerID])</f>
        <v>MEREP</v>
      </c>
      <c r="H1259" t="str">
        <f>_xlfn.XLOOKUP(order_details[[#This Row],[CustomerID]],orders[CustomerID],orders[ShipCountry])</f>
        <v>Canada</v>
      </c>
      <c r="I1259" t="str">
        <f>_xlfn.XLOOKUP(order_details[[#This Row],[CustomerID]],orders[CustomerID],orders[ShipCity])</f>
        <v>Montréal</v>
      </c>
      <c r="J1259">
        <f>_xlfn.XLOOKUP(order_details[[#This Row],[ProductID]],products[ProductID],products[CategoryID])</f>
        <v>2</v>
      </c>
      <c r="K1259" t="str">
        <f>_xlfn.XLOOKUP(order_details[[#This Row],[CategoryID]],categories[CategoryID],categories[CategoryName])</f>
        <v>Condiments</v>
      </c>
      <c r="L1259" t="str">
        <f>_xlfn.XLOOKUP(order_details[[#This Row],[OrderID]],orders[OrderID],orders[month])</f>
        <v>Nov</v>
      </c>
      <c r="M1259">
        <f>_xlfn.XLOOKUP(order_details[[#This Row],[OrderID]],orders[OrderID],orders[month number])</f>
        <v>11</v>
      </c>
      <c r="N1259">
        <f>_xlfn.XLOOKUP(order_details[[#This Row],[OrderID]],orders[OrderID],orders[year])</f>
        <v>1995</v>
      </c>
      <c r="P1259" s="14" t="str">
        <f>_xlfn.XLOOKUP(order_details[[#This Row],[CustomerID]],orders[CustomerID],orders[ShipCity])</f>
        <v>Montréal</v>
      </c>
      <c r="Q1259" s="14" t="str">
        <f>_xlfn.XLOOKUP(order_details[[#This Row],[CustomerID]],orders[CustomerID],orders[ShipCountry])</f>
        <v>Canada</v>
      </c>
      <c r="R1259" s="14">
        <f>order_details[[#This Row],[UnitPrice]]*order_details[[#This Row],[Quantity]]*(1-order_details[[#This Row],[Discount]])</f>
        <v>142.5</v>
      </c>
    </row>
    <row r="1260" spans="1:18" x14ac:dyDescent="0.3">
      <c r="A1260">
        <v>10725</v>
      </c>
      <c r="B1260">
        <v>41</v>
      </c>
      <c r="C1260">
        <v>9.65</v>
      </c>
      <c r="D1260">
        <v>12</v>
      </c>
      <c r="E1260">
        <v>0</v>
      </c>
      <c r="F1260">
        <f>order_details[[#This Row],[UnitPrice]]*order_details[[#This Row],[Quantity]]*(1-order_details[[#This Row],[Discount]])</f>
        <v>115.80000000000001</v>
      </c>
      <c r="G1260" t="str">
        <f>_xlfn.XLOOKUP(order_details[[#This Row],[OrderID]],orders[OrderID],orders[CustomerID])</f>
        <v>FAMIA</v>
      </c>
      <c r="H1260" t="str">
        <f>_xlfn.XLOOKUP(order_details[[#This Row],[CustomerID]],orders[CustomerID],orders[ShipCountry])</f>
        <v>Brazil</v>
      </c>
      <c r="I1260" t="str">
        <f>_xlfn.XLOOKUP(order_details[[#This Row],[CustomerID]],orders[CustomerID],orders[ShipCity])</f>
        <v>São Paulo</v>
      </c>
      <c r="J1260">
        <f>_xlfn.XLOOKUP(order_details[[#This Row],[ProductID]],products[ProductID],products[CategoryID])</f>
        <v>8</v>
      </c>
      <c r="K1260" t="str">
        <f>_xlfn.XLOOKUP(order_details[[#This Row],[CategoryID]],categories[CategoryID],categories[CategoryName])</f>
        <v>Seafood</v>
      </c>
      <c r="L1260" t="str">
        <f>_xlfn.XLOOKUP(order_details[[#This Row],[OrderID]],orders[OrderID],orders[month])</f>
        <v>Dec</v>
      </c>
      <c r="M1260">
        <f>_xlfn.XLOOKUP(order_details[[#This Row],[OrderID]],orders[OrderID],orders[month number])</f>
        <v>12</v>
      </c>
      <c r="N1260">
        <f>_xlfn.XLOOKUP(order_details[[#This Row],[OrderID]],orders[OrderID],orders[year])</f>
        <v>1995</v>
      </c>
      <c r="P1260" s="13" t="str">
        <f>_xlfn.XLOOKUP(order_details[[#This Row],[CustomerID]],orders[CustomerID],orders[ShipCity])</f>
        <v>São Paulo</v>
      </c>
      <c r="Q1260" s="13" t="str">
        <f>_xlfn.XLOOKUP(order_details[[#This Row],[CustomerID]],orders[CustomerID],orders[ShipCountry])</f>
        <v>Brazil</v>
      </c>
      <c r="R1260" s="13">
        <f>order_details[[#This Row],[UnitPrice]]*order_details[[#This Row],[Quantity]]*(1-order_details[[#This Row],[Discount]])</f>
        <v>115.80000000000001</v>
      </c>
    </row>
    <row r="1261" spans="1:18" x14ac:dyDescent="0.3">
      <c r="A1261">
        <v>10725</v>
      </c>
      <c r="B1261">
        <v>52</v>
      </c>
      <c r="C1261">
        <v>7</v>
      </c>
      <c r="D1261">
        <v>4</v>
      </c>
      <c r="E1261">
        <v>0</v>
      </c>
      <c r="F1261">
        <f>order_details[[#This Row],[UnitPrice]]*order_details[[#This Row],[Quantity]]*(1-order_details[[#This Row],[Discount]])</f>
        <v>28</v>
      </c>
      <c r="G1261" t="str">
        <f>_xlfn.XLOOKUP(order_details[[#This Row],[OrderID]],orders[OrderID],orders[CustomerID])</f>
        <v>FAMIA</v>
      </c>
      <c r="H1261" t="str">
        <f>_xlfn.XLOOKUP(order_details[[#This Row],[CustomerID]],orders[CustomerID],orders[ShipCountry])</f>
        <v>Brazil</v>
      </c>
      <c r="I1261" t="str">
        <f>_xlfn.XLOOKUP(order_details[[#This Row],[CustomerID]],orders[CustomerID],orders[ShipCity])</f>
        <v>São Paulo</v>
      </c>
      <c r="J1261">
        <f>_xlfn.XLOOKUP(order_details[[#This Row],[ProductID]],products[ProductID],products[CategoryID])</f>
        <v>5</v>
      </c>
      <c r="K1261" t="str">
        <f>_xlfn.XLOOKUP(order_details[[#This Row],[CategoryID]],categories[CategoryID],categories[CategoryName])</f>
        <v>Grains/Cereals</v>
      </c>
      <c r="L1261" t="str">
        <f>_xlfn.XLOOKUP(order_details[[#This Row],[OrderID]],orders[OrderID],orders[month])</f>
        <v>Dec</v>
      </c>
      <c r="M1261">
        <f>_xlfn.XLOOKUP(order_details[[#This Row],[OrderID]],orders[OrderID],orders[month number])</f>
        <v>12</v>
      </c>
      <c r="N1261">
        <f>_xlfn.XLOOKUP(order_details[[#This Row],[OrderID]],orders[OrderID],orders[year])</f>
        <v>1995</v>
      </c>
      <c r="P1261" s="14" t="str">
        <f>_xlfn.XLOOKUP(order_details[[#This Row],[CustomerID]],orders[CustomerID],orders[ShipCity])</f>
        <v>São Paulo</v>
      </c>
      <c r="Q1261" s="14" t="str">
        <f>_xlfn.XLOOKUP(order_details[[#This Row],[CustomerID]],orders[CustomerID],orders[ShipCountry])</f>
        <v>Brazil</v>
      </c>
      <c r="R1261" s="14">
        <f>order_details[[#This Row],[UnitPrice]]*order_details[[#This Row],[Quantity]]*(1-order_details[[#This Row],[Discount]])</f>
        <v>28</v>
      </c>
    </row>
    <row r="1262" spans="1:18" x14ac:dyDescent="0.3">
      <c r="A1262">
        <v>10725</v>
      </c>
      <c r="B1262">
        <v>55</v>
      </c>
      <c r="C1262">
        <v>24</v>
      </c>
      <c r="D1262">
        <v>6</v>
      </c>
      <c r="E1262">
        <v>0</v>
      </c>
      <c r="F1262">
        <f>order_details[[#This Row],[UnitPrice]]*order_details[[#This Row],[Quantity]]*(1-order_details[[#This Row],[Discount]])</f>
        <v>144</v>
      </c>
      <c r="G1262" t="str">
        <f>_xlfn.XLOOKUP(order_details[[#This Row],[OrderID]],orders[OrderID],orders[CustomerID])</f>
        <v>FAMIA</v>
      </c>
      <c r="H1262" t="str">
        <f>_xlfn.XLOOKUP(order_details[[#This Row],[CustomerID]],orders[CustomerID],orders[ShipCountry])</f>
        <v>Brazil</v>
      </c>
      <c r="I1262" t="str">
        <f>_xlfn.XLOOKUP(order_details[[#This Row],[CustomerID]],orders[CustomerID],orders[ShipCity])</f>
        <v>São Paulo</v>
      </c>
      <c r="J1262">
        <f>_xlfn.XLOOKUP(order_details[[#This Row],[ProductID]],products[ProductID],products[CategoryID])</f>
        <v>6</v>
      </c>
      <c r="K1262" t="str">
        <f>_xlfn.XLOOKUP(order_details[[#This Row],[CategoryID]],categories[CategoryID],categories[CategoryName])</f>
        <v>Meat/Poultry</v>
      </c>
      <c r="L1262" t="str">
        <f>_xlfn.XLOOKUP(order_details[[#This Row],[OrderID]],orders[OrderID],orders[month])</f>
        <v>Dec</v>
      </c>
      <c r="M1262">
        <f>_xlfn.XLOOKUP(order_details[[#This Row],[OrderID]],orders[OrderID],orders[month number])</f>
        <v>12</v>
      </c>
      <c r="N1262">
        <f>_xlfn.XLOOKUP(order_details[[#This Row],[OrderID]],orders[OrderID],orders[year])</f>
        <v>1995</v>
      </c>
      <c r="P1262" s="13" t="str">
        <f>_xlfn.XLOOKUP(order_details[[#This Row],[CustomerID]],orders[CustomerID],orders[ShipCity])</f>
        <v>São Paulo</v>
      </c>
      <c r="Q1262" s="13" t="str">
        <f>_xlfn.XLOOKUP(order_details[[#This Row],[CustomerID]],orders[CustomerID],orders[ShipCountry])</f>
        <v>Brazil</v>
      </c>
      <c r="R1262" s="13">
        <f>order_details[[#This Row],[UnitPrice]]*order_details[[#This Row],[Quantity]]*(1-order_details[[#This Row],[Discount]])</f>
        <v>144</v>
      </c>
    </row>
    <row r="1263" spans="1:18" x14ac:dyDescent="0.3">
      <c r="A1263">
        <v>10726</v>
      </c>
      <c r="B1263">
        <v>4</v>
      </c>
      <c r="C1263">
        <v>22</v>
      </c>
      <c r="D1263">
        <v>25</v>
      </c>
      <c r="E1263">
        <v>0</v>
      </c>
      <c r="F1263">
        <f>order_details[[#This Row],[UnitPrice]]*order_details[[#This Row],[Quantity]]*(1-order_details[[#This Row],[Discount]])</f>
        <v>550</v>
      </c>
      <c r="G1263" t="str">
        <f>_xlfn.XLOOKUP(order_details[[#This Row],[OrderID]],orders[OrderID],orders[CustomerID])</f>
        <v>EASTC</v>
      </c>
      <c r="H1263" t="str">
        <f>_xlfn.XLOOKUP(order_details[[#This Row],[CustomerID]],orders[CustomerID],orders[ShipCountry])</f>
        <v>UK</v>
      </c>
      <c r="I1263" t="str">
        <f>_xlfn.XLOOKUP(order_details[[#This Row],[CustomerID]],orders[CustomerID],orders[ShipCity])</f>
        <v>London</v>
      </c>
      <c r="J1263">
        <f>_xlfn.XLOOKUP(order_details[[#This Row],[ProductID]],products[ProductID],products[CategoryID])</f>
        <v>2</v>
      </c>
      <c r="K1263" t="str">
        <f>_xlfn.XLOOKUP(order_details[[#This Row],[CategoryID]],categories[CategoryID],categories[CategoryName])</f>
        <v>Condiments</v>
      </c>
      <c r="L1263" t="str">
        <f>_xlfn.XLOOKUP(order_details[[#This Row],[OrderID]],orders[OrderID],orders[month])</f>
        <v>Dec</v>
      </c>
      <c r="M1263">
        <f>_xlfn.XLOOKUP(order_details[[#This Row],[OrderID]],orders[OrderID],orders[month number])</f>
        <v>12</v>
      </c>
      <c r="N1263">
        <f>_xlfn.XLOOKUP(order_details[[#This Row],[OrderID]],orders[OrderID],orders[year])</f>
        <v>1995</v>
      </c>
      <c r="P1263" s="14" t="str">
        <f>_xlfn.XLOOKUP(order_details[[#This Row],[CustomerID]],orders[CustomerID],orders[ShipCity])</f>
        <v>London</v>
      </c>
      <c r="Q1263" s="14" t="str">
        <f>_xlfn.XLOOKUP(order_details[[#This Row],[CustomerID]],orders[CustomerID],orders[ShipCountry])</f>
        <v>UK</v>
      </c>
      <c r="R1263" s="14">
        <f>order_details[[#This Row],[UnitPrice]]*order_details[[#This Row],[Quantity]]*(1-order_details[[#This Row],[Discount]])</f>
        <v>550</v>
      </c>
    </row>
    <row r="1264" spans="1:18" x14ac:dyDescent="0.3">
      <c r="A1264">
        <v>10726</v>
      </c>
      <c r="B1264">
        <v>11</v>
      </c>
      <c r="C1264">
        <v>21</v>
      </c>
      <c r="D1264">
        <v>5</v>
      </c>
      <c r="E1264">
        <v>0</v>
      </c>
      <c r="F1264">
        <f>order_details[[#This Row],[UnitPrice]]*order_details[[#This Row],[Quantity]]*(1-order_details[[#This Row],[Discount]])</f>
        <v>105</v>
      </c>
      <c r="G1264" t="str">
        <f>_xlfn.XLOOKUP(order_details[[#This Row],[OrderID]],orders[OrderID],orders[CustomerID])</f>
        <v>EASTC</v>
      </c>
      <c r="H1264" t="str">
        <f>_xlfn.XLOOKUP(order_details[[#This Row],[CustomerID]],orders[CustomerID],orders[ShipCountry])</f>
        <v>UK</v>
      </c>
      <c r="I1264" t="str">
        <f>_xlfn.XLOOKUP(order_details[[#This Row],[CustomerID]],orders[CustomerID],orders[ShipCity])</f>
        <v>London</v>
      </c>
      <c r="J1264">
        <f>_xlfn.XLOOKUP(order_details[[#This Row],[ProductID]],products[ProductID],products[CategoryID])</f>
        <v>4</v>
      </c>
      <c r="K1264" t="str">
        <f>_xlfn.XLOOKUP(order_details[[#This Row],[CategoryID]],categories[CategoryID],categories[CategoryName])</f>
        <v>Dairy Products</v>
      </c>
      <c r="L1264" t="str">
        <f>_xlfn.XLOOKUP(order_details[[#This Row],[OrderID]],orders[OrderID],orders[month])</f>
        <v>Dec</v>
      </c>
      <c r="M1264">
        <f>_xlfn.XLOOKUP(order_details[[#This Row],[OrderID]],orders[OrderID],orders[month number])</f>
        <v>12</v>
      </c>
      <c r="N1264">
        <f>_xlfn.XLOOKUP(order_details[[#This Row],[OrderID]],orders[OrderID],orders[year])</f>
        <v>1995</v>
      </c>
      <c r="P1264" s="13" t="str">
        <f>_xlfn.XLOOKUP(order_details[[#This Row],[CustomerID]],orders[CustomerID],orders[ShipCity])</f>
        <v>London</v>
      </c>
      <c r="Q1264" s="13" t="str">
        <f>_xlfn.XLOOKUP(order_details[[#This Row],[CustomerID]],orders[CustomerID],orders[ShipCountry])</f>
        <v>UK</v>
      </c>
      <c r="R1264" s="13">
        <f>order_details[[#This Row],[UnitPrice]]*order_details[[#This Row],[Quantity]]*(1-order_details[[#This Row],[Discount]])</f>
        <v>105</v>
      </c>
    </row>
    <row r="1265" spans="1:18" x14ac:dyDescent="0.3">
      <c r="A1265">
        <v>10727</v>
      </c>
      <c r="B1265">
        <v>17</v>
      </c>
      <c r="C1265">
        <v>39</v>
      </c>
      <c r="D1265">
        <v>20</v>
      </c>
      <c r="E1265">
        <v>0.05</v>
      </c>
      <c r="F1265">
        <f>order_details[[#This Row],[UnitPrice]]*order_details[[#This Row],[Quantity]]*(1-order_details[[#This Row],[Discount]])</f>
        <v>741</v>
      </c>
      <c r="G1265" t="str">
        <f>_xlfn.XLOOKUP(order_details[[#This Row],[OrderID]],orders[OrderID],orders[CustomerID])</f>
        <v>REGGC</v>
      </c>
      <c r="H1265" t="str">
        <f>_xlfn.XLOOKUP(order_details[[#This Row],[CustomerID]],orders[CustomerID],orders[ShipCountry])</f>
        <v>Italy</v>
      </c>
      <c r="I1265" t="str">
        <f>_xlfn.XLOOKUP(order_details[[#This Row],[CustomerID]],orders[CustomerID],orders[ShipCity])</f>
        <v>Reggio Emilia</v>
      </c>
      <c r="J1265">
        <f>_xlfn.XLOOKUP(order_details[[#This Row],[ProductID]],products[ProductID],products[CategoryID])</f>
        <v>6</v>
      </c>
      <c r="K1265" t="str">
        <f>_xlfn.XLOOKUP(order_details[[#This Row],[CategoryID]],categories[CategoryID],categories[CategoryName])</f>
        <v>Meat/Poultry</v>
      </c>
      <c r="L1265" t="str">
        <f>_xlfn.XLOOKUP(order_details[[#This Row],[OrderID]],orders[OrderID],orders[month])</f>
        <v>Dec</v>
      </c>
      <c r="M1265">
        <f>_xlfn.XLOOKUP(order_details[[#This Row],[OrderID]],orders[OrderID],orders[month number])</f>
        <v>12</v>
      </c>
      <c r="N1265">
        <f>_xlfn.XLOOKUP(order_details[[#This Row],[OrderID]],orders[OrderID],orders[year])</f>
        <v>1995</v>
      </c>
      <c r="P1265" s="14" t="str">
        <f>_xlfn.XLOOKUP(order_details[[#This Row],[CustomerID]],orders[CustomerID],orders[ShipCity])</f>
        <v>Reggio Emilia</v>
      </c>
      <c r="Q1265" s="14" t="str">
        <f>_xlfn.XLOOKUP(order_details[[#This Row],[CustomerID]],orders[CustomerID],orders[ShipCountry])</f>
        <v>Italy</v>
      </c>
      <c r="R1265" s="14">
        <f>order_details[[#This Row],[UnitPrice]]*order_details[[#This Row],[Quantity]]*(1-order_details[[#This Row],[Discount]])</f>
        <v>741</v>
      </c>
    </row>
    <row r="1266" spans="1:18" x14ac:dyDescent="0.3">
      <c r="A1266">
        <v>10727</v>
      </c>
      <c r="B1266">
        <v>56</v>
      </c>
      <c r="C1266">
        <v>38</v>
      </c>
      <c r="D1266">
        <v>10</v>
      </c>
      <c r="E1266">
        <v>0.05</v>
      </c>
      <c r="F1266">
        <f>order_details[[#This Row],[UnitPrice]]*order_details[[#This Row],[Quantity]]*(1-order_details[[#This Row],[Discount]])</f>
        <v>361</v>
      </c>
      <c r="G1266" t="str">
        <f>_xlfn.XLOOKUP(order_details[[#This Row],[OrderID]],orders[OrderID],orders[CustomerID])</f>
        <v>REGGC</v>
      </c>
      <c r="H1266" t="str">
        <f>_xlfn.XLOOKUP(order_details[[#This Row],[CustomerID]],orders[CustomerID],orders[ShipCountry])</f>
        <v>Italy</v>
      </c>
      <c r="I1266" t="str">
        <f>_xlfn.XLOOKUP(order_details[[#This Row],[CustomerID]],orders[CustomerID],orders[ShipCity])</f>
        <v>Reggio Emilia</v>
      </c>
      <c r="J1266">
        <f>_xlfn.XLOOKUP(order_details[[#This Row],[ProductID]],products[ProductID],products[CategoryID])</f>
        <v>5</v>
      </c>
      <c r="K1266" t="str">
        <f>_xlfn.XLOOKUP(order_details[[#This Row],[CategoryID]],categories[CategoryID],categories[CategoryName])</f>
        <v>Grains/Cereals</v>
      </c>
      <c r="L1266" t="str">
        <f>_xlfn.XLOOKUP(order_details[[#This Row],[OrderID]],orders[OrderID],orders[month])</f>
        <v>Dec</v>
      </c>
      <c r="M1266">
        <f>_xlfn.XLOOKUP(order_details[[#This Row],[OrderID]],orders[OrderID],orders[month number])</f>
        <v>12</v>
      </c>
      <c r="N1266">
        <f>_xlfn.XLOOKUP(order_details[[#This Row],[OrderID]],orders[OrderID],orders[year])</f>
        <v>1995</v>
      </c>
      <c r="P1266" s="13" t="str">
        <f>_xlfn.XLOOKUP(order_details[[#This Row],[CustomerID]],orders[CustomerID],orders[ShipCity])</f>
        <v>Reggio Emilia</v>
      </c>
      <c r="Q1266" s="13" t="str">
        <f>_xlfn.XLOOKUP(order_details[[#This Row],[CustomerID]],orders[CustomerID],orders[ShipCountry])</f>
        <v>Italy</v>
      </c>
      <c r="R1266" s="13">
        <f>order_details[[#This Row],[UnitPrice]]*order_details[[#This Row],[Quantity]]*(1-order_details[[#This Row],[Discount]])</f>
        <v>361</v>
      </c>
    </row>
    <row r="1267" spans="1:18" x14ac:dyDescent="0.3">
      <c r="A1267">
        <v>10727</v>
      </c>
      <c r="B1267">
        <v>59</v>
      </c>
      <c r="C1267">
        <v>55</v>
      </c>
      <c r="D1267">
        <v>10</v>
      </c>
      <c r="E1267">
        <v>0.05</v>
      </c>
      <c r="F1267">
        <f>order_details[[#This Row],[UnitPrice]]*order_details[[#This Row],[Quantity]]*(1-order_details[[#This Row],[Discount]])</f>
        <v>522.5</v>
      </c>
      <c r="G1267" t="str">
        <f>_xlfn.XLOOKUP(order_details[[#This Row],[OrderID]],orders[OrderID],orders[CustomerID])</f>
        <v>REGGC</v>
      </c>
      <c r="H1267" t="str">
        <f>_xlfn.XLOOKUP(order_details[[#This Row],[CustomerID]],orders[CustomerID],orders[ShipCountry])</f>
        <v>Italy</v>
      </c>
      <c r="I1267" t="str">
        <f>_xlfn.XLOOKUP(order_details[[#This Row],[CustomerID]],orders[CustomerID],orders[ShipCity])</f>
        <v>Reggio Emilia</v>
      </c>
      <c r="J1267">
        <f>_xlfn.XLOOKUP(order_details[[#This Row],[ProductID]],products[ProductID],products[CategoryID])</f>
        <v>4</v>
      </c>
      <c r="K1267" t="str">
        <f>_xlfn.XLOOKUP(order_details[[#This Row],[CategoryID]],categories[CategoryID],categories[CategoryName])</f>
        <v>Dairy Products</v>
      </c>
      <c r="L1267" t="str">
        <f>_xlfn.XLOOKUP(order_details[[#This Row],[OrderID]],orders[OrderID],orders[month])</f>
        <v>Dec</v>
      </c>
      <c r="M1267">
        <f>_xlfn.XLOOKUP(order_details[[#This Row],[OrderID]],orders[OrderID],orders[month number])</f>
        <v>12</v>
      </c>
      <c r="N1267">
        <f>_xlfn.XLOOKUP(order_details[[#This Row],[OrderID]],orders[OrderID],orders[year])</f>
        <v>1995</v>
      </c>
      <c r="P1267" s="14" t="str">
        <f>_xlfn.XLOOKUP(order_details[[#This Row],[CustomerID]],orders[CustomerID],orders[ShipCity])</f>
        <v>Reggio Emilia</v>
      </c>
      <c r="Q1267" s="14" t="str">
        <f>_xlfn.XLOOKUP(order_details[[#This Row],[CustomerID]],orders[CustomerID],orders[ShipCountry])</f>
        <v>Italy</v>
      </c>
      <c r="R1267" s="14">
        <f>order_details[[#This Row],[UnitPrice]]*order_details[[#This Row],[Quantity]]*(1-order_details[[#This Row],[Discount]])</f>
        <v>522.5</v>
      </c>
    </row>
    <row r="1268" spans="1:18" x14ac:dyDescent="0.3">
      <c r="A1268">
        <v>10728</v>
      </c>
      <c r="B1268">
        <v>30</v>
      </c>
      <c r="C1268">
        <v>25.89</v>
      </c>
      <c r="D1268">
        <v>15</v>
      </c>
      <c r="E1268">
        <v>0</v>
      </c>
      <c r="F1268">
        <f>order_details[[#This Row],[UnitPrice]]*order_details[[#This Row],[Quantity]]*(1-order_details[[#This Row],[Discount]])</f>
        <v>388.35</v>
      </c>
      <c r="G1268" t="str">
        <f>_xlfn.XLOOKUP(order_details[[#This Row],[OrderID]],orders[OrderID],orders[CustomerID])</f>
        <v>QUEEN</v>
      </c>
      <c r="H1268" t="str">
        <f>_xlfn.XLOOKUP(order_details[[#This Row],[CustomerID]],orders[CustomerID],orders[ShipCountry])</f>
        <v>Brazil</v>
      </c>
      <c r="I1268" t="str">
        <f>_xlfn.XLOOKUP(order_details[[#This Row],[CustomerID]],orders[CustomerID],orders[ShipCity])</f>
        <v>São Paulo</v>
      </c>
      <c r="J1268">
        <f>_xlfn.XLOOKUP(order_details[[#This Row],[ProductID]],products[ProductID],products[CategoryID])</f>
        <v>8</v>
      </c>
      <c r="K1268" t="str">
        <f>_xlfn.XLOOKUP(order_details[[#This Row],[CategoryID]],categories[CategoryID],categories[CategoryName])</f>
        <v>Seafood</v>
      </c>
      <c r="L1268" t="str">
        <f>_xlfn.XLOOKUP(order_details[[#This Row],[OrderID]],orders[OrderID],orders[month])</f>
        <v>Dec</v>
      </c>
      <c r="M1268">
        <f>_xlfn.XLOOKUP(order_details[[#This Row],[OrderID]],orders[OrderID],orders[month number])</f>
        <v>12</v>
      </c>
      <c r="N1268">
        <f>_xlfn.XLOOKUP(order_details[[#This Row],[OrderID]],orders[OrderID],orders[year])</f>
        <v>1995</v>
      </c>
      <c r="P1268" s="13" t="str">
        <f>_xlfn.XLOOKUP(order_details[[#This Row],[CustomerID]],orders[CustomerID],orders[ShipCity])</f>
        <v>São Paulo</v>
      </c>
      <c r="Q1268" s="13" t="str">
        <f>_xlfn.XLOOKUP(order_details[[#This Row],[CustomerID]],orders[CustomerID],orders[ShipCountry])</f>
        <v>Brazil</v>
      </c>
      <c r="R1268" s="13">
        <f>order_details[[#This Row],[UnitPrice]]*order_details[[#This Row],[Quantity]]*(1-order_details[[#This Row],[Discount]])</f>
        <v>388.35</v>
      </c>
    </row>
    <row r="1269" spans="1:18" x14ac:dyDescent="0.3">
      <c r="A1269">
        <v>10728</v>
      </c>
      <c r="B1269">
        <v>40</v>
      </c>
      <c r="C1269">
        <v>18.399999999999999</v>
      </c>
      <c r="D1269">
        <v>6</v>
      </c>
      <c r="E1269">
        <v>0</v>
      </c>
      <c r="F1269">
        <f>order_details[[#This Row],[UnitPrice]]*order_details[[#This Row],[Quantity]]*(1-order_details[[#This Row],[Discount]])</f>
        <v>110.39999999999999</v>
      </c>
      <c r="G1269" t="str">
        <f>_xlfn.XLOOKUP(order_details[[#This Row],[OrderID]],orders[OrderID],orders[CustomerID])</f>
        <v>QUEEN</v>
      </c>
      <c r="H1269" t="str">
        <f>_xlfn.XLOOKUP(order_details[[#This Row],[CustomerID]],orders[CustomerID],orders[ShipCountry])</f>
        <v>Brazil</v>
      </c>
      <c r="I1269" t="str">
        <f>_xlfn.XLOOKUP(order_details[[#This Row],[CustomerID]],orders[CustomerID],orders[ShipCity])</f>
        <v>São Paulo</v>
      </c>
      <c r="J1269">
        <f>_xlfn.XLOOKUP(order_details[[#This Row],[ProductID]],products[ProductID],products[CategoryID])</f>
        <v>8</v>
      </c>
      <c r="K1269" t="str">
        <f>_xlfn.XLOOKUP(order_details[[#This Row],[CategoryID]],categories[CategoryID],categories[CategoryName])</f>
        <v>Seafood</v>
      </c>
      <c r="L1269" t="str">
        <f>_xlfn.XLOOKUP(order_details[[#This Row],[OrderID]],orders[OrderID],orders[month])</f>
        <v>Dec</v>
      </c>
      <c r="M1269">
        <f>_xlfn.XLOOKUP(order_details[[#This Row],[OrderID]],orders[OrderID],orders[month number])</f>
        <v>12</v>
      </c>
      <c r="N1269">
        <f>_xlfn.XLOOKUP(order_details[[#This Row],[OrderID]],orders[OrderID],orders[year])</f>
        <v>1995</v>
      </c>
      <c r="P1269" s="14" t="str">
        <f>_xlfn.XLOOKUP(order_details[[#This Row],[CustomerID]],orders[CustomerID],orders[ShipCity])</f>
        <v>São Paulo</v>
      </c>
      <c r="Q1269" s="14" t="str">
        <f>_xlfn.XLOOKUP(order_details[[#This Row],[CustomerID]],orders[CustomerID],orders[ShipCountry])</f>
        <v>Brazil</v>
      </c>
      <c r="R1269" s="14">
        <f>order_details[[#This Row],[UnitPrice]]*order_details[[#This Row],[Quantity]]*(1-order_details[[#This Row],[Discount]])</f>
        <v>110.39999999999999</v>
      </c>
    </row>
    <row r="1270" spans="1:18" x14ac:dyDescent="0.3">
      <c r="A1270">
        <v>10728</v>
      </c>
      <c r="B1270">
        <v>55</v>
      </c>
      <c r="C1270">
        <v>24</v>
      </c>
      <c r="D1270">
        <v>12</v>
      </c>
      <c r="E1270">
        <v>0</v>
      </c>
      <c r="F1270">
        <f>order_details[[#This Row],[UnitPrice]]*order_details[[#This Row],[Quantity]]*(1-order_details[[#This Row],[Discount]])</f>
        <v>288</v>
      </c>
      <c r="G1270" t="str">
        <f>_xlfn.XLOOKUP(order_details[[#This Row],[OrderID]],orders[OrderID],orders[CustomerID])</f>
        <v>QUEEN</v>
      </c>
      <c r="H1270" t="str">
        <f>_xlfn.XLOOKUP(order_details[[#This Row],[CustomerID]],orders[CustomerID],orders[ShipCountry])</f>
        <v>Brazil</v>
      </c>
      <c r="I1270" t="str">
        <f>_xlfn.XLOOKUP(order_details[[#This Row],[CustomerID]],orders[CustomerID],orders[ShipCity])</f>
        <v>São Paulo</v>
      </c>
      <c r="J1270">
        <f>_xlfn.XLOOKUP(order_details[[#This Row],[ProductID]],products[ProductID],products[CategoryID])</f>
        <v>6</v>
      </c>
      <c r="K1270" t="str">
        <f>_xlfn.XLOOKUP(order_details[[#This Row],[CategoryID]],categories[CategoryID],categories[CategoryName])</f>
        <v>Meat/Poultry</v>
      </c>
      <c r="L1270" t="str">
        <f>_xlfn.XLOOKUP(order_details[[#This Row],[OrderID]],orders[OrderID],orders[month])</f>
        <v>Dec</v>
      </c>
      <c r="M1270">
        <f>_xlfn.XLOOKUP(order_details[[#This Row],[OrderID]],orders[OrderID],orders[month number])</f>
        <v>12</v>
      </c>
      <c r="N1270">
        <f>_xlfn.XLOOKUP(order_details[[#This Row],[OrderID]],orders[OrderID],orders[year])</f>
        <v>1995</v>
      </c>
      <c r="P1270" s="13" t="str">
        <f>_xlfn.XLOOKUP(order_details[[#This Row],[CustomerID]],orders[CustomerID],orders[ShipCity])</f>
        <v>São Paulo</v>
      </c>
      <c r="Q1270" s="13" t="str">
        <f>_xlfn.XLOOKUP(order_details[[#This Row],[CustomerID]],orders[CustomerID],orders[ShipCountry])</f>
        <v>Brazil</v>
      </c>
      <c r="R1270" s="13">
        <f>order_details[[#This Row],[UnitPrice]]*order_details[[#This Row],[Quantity]]*(1-order_details[[#This Row],[Discount]])</f>
        <v>288</v>
      </c>
    </row>
    <row r="1271" spans="1:18" x14ac:dyDescent="0.3">
      <c r="A1271">
        <v>10728</v>
      </c>
      <c r="B1271">
        <v>60</v>
      </c>
      <c r="C1271">
        <v>34</v>
      </c>
      <c r="D1271">
        <v>15</v>
      </c>
      <c r="E1271">
        <v>0</v>
      </c>
      <c r="F1271">
        <f>order_details[[#This Row],[UnitPrice]]*order_details[[#This Row],[Quantity]]*(1-order_details[[#This Row],[Discount]])</f>
        <v>510</v>
      </c>
      <c r="G1271" t="str">
        <f>_xlfn.XLOOKUP(order_details[[#This Row],[OrderID]],orders[OrderID],orders[CustomerID])</f>
        <v>QUEEN</v>
      </c>
      <c r="H1271" t="str">
        <f>_xlfn.XLOOKUP(order_details[[#This Row],[CustomerID]],orders[CustomerID],orders[ShipCountry])</f>
        <v>Brazil</v>
      </c>
      <c r="I1271" t="str">
        <f>_xlfn.XLOOKUP(order_details[[#This Row],[CustomerID]],orders[CustomerID],orders[ShipCity])</f>
        <v>São Paulo</v>
      </c>
      <c r="J1271">
        <f>_xlfn.XLOOKUP(order_details[[#This Row],[ProductID]],products[ProductID],products[CategoryID])</f>
        <v>4</v>
      </c>
      <c r="K1271" t="str">
        <f>_xlfn.XLOOKUP(order_details[[#This Row],[CategoryID]],categories[CategoryID],categories[CategoryName])</f>
        <v>Dairy Products</v>
      </c>
      <c r="L1271" t="str">
        <f>_xlfn.XLOOKUP(order_details[[#This Row],[OrderID]],orders[OrderID],orders[month])</f>
        <v>Dec</v>
      </c>
      <c r="M1271">
        <f>_xlfn.XLOOKUP(order_details[[#This Row],[OrderID]],orders[OrderID],orders[month number])</f>
        <v>12</v>
      </c>
      <c r="N1271">
        <f>_xlfn.XLOOKUP(order_details[[#This Row],[OrderID]],orders[OrderID],orders[year])</f>
        <v>1995</v>
      </c>
      <c r="P1271" s="14" t="str">
        <f>_xlfn.XLOOKUP(order_details[[#This Row],[CustomerID]],orders[CustomerID],orders[ShipCity])</f>
        <v>São Paulo</v>
      </c>
      <c r="Q1271" s="14" t="str">
        <f>_xlfn.XLOOKUP(order_details[[#This Row],[CustomerID]],orders[CustomerID],orders[ShipCountry])</f>
        <v>Brazil</v>
      </c>
      <c r="R1271" s="14">
        <f>order_details[[#This Row],[UnitPrice]]*order_details[[#This Row],[Quantity]]*(1-order_details[[#This Row],[Discount]])</f>
        <v>510</v>
      </c>
    </row>
    <row r="1272" spans="1:18" x14ac:dyDescent="0.3">
      <c r="A1272">
        <v>10729</v>
      </c>
      <c r="B1272">
        <v>1</v>
      </c>
      <c r="C1272">
        <v>18</v>
      </c>
      <c r="D1272">
        <v>50</v>
      </c>
      <c r="E1272">
        <v>0</v>
      </c>
      <c r="F1272">
        <f>order_details[[#This Row],[UnitPrice]]*order_details[[#This Row],[Quantity]]*(1-order_details[[#This Row],[Discount]])</f>
        <v>900</v>
      </c>
      <c r="G1272" t="str">
        <f>_xlfn.XLOOKUP(order_details[[#This Row],[OrderID]],orders[OrderID],orders[CustomerID])</f>
        <v>LINOD</v>
      </c>
      <c r="H1272" t="str">
        <f>_xlfn.XLOOKUP(order_details[[#This Row],[CustomerID]],orders[CustomerID],orders[ShipCountry])</f>
        <v>Venezuela</v>
      </c>
      <c r="I1272" t="str">
        <f>_xlfn.XLOOKUP(order_details[[#This Row],[CustomerID]],orders[CustomerID],orders[ShipCity])</f>
        <v>I. de Margarita</v>
      </c>
      <c r="J1272">
        <f>_xlfn.XLOOKUP(order_details[[#This Row],[ProductID]],products[ProductID],products[CategoryID])</f>
        <v>1</v>
      </c>
      <c r="K1272" t="str">
        <f>_xlfn.XLOOKUP(order_details[[#This Row],[CategoryID]],categories[CategoryID],categories[CategoryName])</f>
        <v>Beverages</v>
      </c>
      <c r="L1272" t="str">
        <f>_xlfn.XLOOKUP(order_details[[#This Row],[OrderID]],orders[OrderID],orders[month])</f>
        <v>Dec</v>
      </c>
      <c r="M1272">
        <f>_xlfn.XLOOKUP(order_details[[#This Row],[OrderID]],orders[OrderID],orders[month number])</f>
        <v>12</v>
      </c>
      <c r="N1272">
        <f>_xlfn.XLOOKUP(order_details[[#This Row],[OrderID]],orders[OrderID],orders[year])</f>
        <v>1995</v>
      </c>
      <c r="P1272" s="13" t="str">
        <f>_xlfn.XLOOKUP(order_details[[#This Row],[CustomerID]],orders[CustomerID],orders[ShipCity])</f>
        <v>I. de Margarita</v>
      </c>
      <c r="Q1272" s="13" t="str">
        <f>_xlfn.XLOOKUP(order_details[[#This Row],[CustomerID]],orders[CustomerID],orders[ShipCountry])</f>
        <v>Venezuela</v>
      </c>
      <c r="R1272" s="13">
        <f>order_details[[#This Row],[UnitPrice]]*order_details[[#This Row],[Quantity]]*(1-order_details[[#This Row],[Discount]])</f>
        <v>900</v>
      </c>
    </row>
    <row r="1273" spans="1:18" x14ac:dyDescent="0.3">
      <c r="A1273">
        <v>10729</v>
      </c>
      <c r="B1273">
        <v>21</v>
      </c>
      <c r="C1273">
        <v>10</v>
      </c>
      <c r="D1273">
        <v>30</v>
      </c>
      <c r="E1273">
        <v>0</v>
      </c>
      <c r="F1273">
        <f>order_details[[#This Row],[UnitPrice]]*order_details[[#This Row],[Quantity]]*(1-order_details[[#This Row],[Discount]])</f>
        <v>300</v>
      </c>
      <c r="G1273" t="str">
        <f>_xlfn.XLOOKUP(order_details[[#This Row],[OrderID]],orders[OrderID],orders[CustomerID])</f>
        <v>LINOD</v>
      </c>
      <c r="H1273" t="str">
        <f>_xlfn.XLOOKUP(order_details[[#This Row],[CustomerID]],orders[CustomerID],orders[ShipCountry])</f>
        <v>Venezuela</v>
      </c>
      <c r="I1273" t="str">
        <f>_xlfn.XLOOKUP(order_details[[#This Row],[CustomerID]],orders[CustomerID],orders[ShipCity])</f>
        <v>I. de Margarita</v>
      </c>
      <c r="J1273">
        <f>_xlfn.XLOOKUP(order_details[[#This Row],[ProductID]],products[ProductID],products[CategoryID])</f>
        <v>3</v>
      </c>
      <c r="K1273" t="str">
        <f>_xlfn.XLOOKUP(order_details[[#This Row],[CategoryID]],categories[CategoryID],categories[CategoryName])</f>
        <v>Confections</v>
      </c>
      <c r="L1273" t="str">
        <f>_xlfn.XLOOKUP(order_details[[#This Row],[OrderID]],orders[OrderID],orders[month])</f>
        <v>Dec</v>
      </c>
      <c r="M1273">
        <f>_xlfn.XLOOKUP(order_details[[#This Row],[OrderID]],orders[OrderID],orders[month number])</f>
        <v>12</v>
      </c>
      <c r="N1273">
        <f>_xlfn.XLOOKUP(order_details[[#This Row],[OrderID]],orders[OrderID],orders[year])</f>
        <v>1995</v>
      </c>
      <c r="P1273" s="14" t="str">
        <f>_xlfn.XLOOKUP(order_details[[#This Row],[CustomerID]],orders[CustomerID],orders[ShipCity])</f>
        <v>I. de Margarita</v>
      </c>
      <c r="Q1273" s="14" t="str">
        <f>_xlfn.XLOOKUP(order_details[[#This Row],[CustomerID]],orders[CustomerID],orders[ShipCountry])</f>
        <v>Venezuela</v>
      </c>
      <c r="R1273" s="14">
        <f>order_details[[#This Row],[UnitPrice]]*order_details[[#This Row],[Quantity]]*(1-order_details[[#This Row],[Discount]])</f>
        <v>300</v>
      </c>
    </row>
    <row r="1274" spans="1:18" x14ac:dyDescent="0.3">
      <c r="A1274">
        <v>10729</v>
      </c>
      <c r="B1274">
        <v>50</v>
      </c>
      <c r="C1274">
        <v>16.25</v>
      </c>
      <c r="D1274">
        <v>40</v>
      </c>
      <c r="E1274">
        <v>0</v>
      </c>
      <c r="F1274">
        <f>order_details[[#This Row],[UnitPrice]]*order_details[[#This Row],[Quantity]]*(1-order_details[[#This Row],[Discount]])</f>
        <v>650</v>
      </c>
      <c r="G1274" t="str">
        <f>_xlfn.XLOOKUP(order_details[[#This Row],[OrderID]],orders[OrderID],orders[CustomerID])</f>
        <v>LINOD</v>
      </c>
      <c r="H1274" t="str">
        <f>_xlfn.XLOOKUP(order_details[[#This Row],[CustomerID]],orders[CustomerID],orders[ShipCountry])</f>
        <v>Venezuela</v>
      </c>
      <c r="I1274" t="str">
        <f>_xlfn.XLOOKUP(order_details[[#This Row],[CustomerID]],orders[CustomerID],orders[ShipCity])</f>
        <v>I. de Margarita</v>
      </c>
      <c r="J1274">
        <f>_xlfn.XLOOKUP(order_details[[#This Row],[ProductID]],products[ProductID],products[CategoryID])</f>
        <v>3</v>
      </c>
      <c r="K1274" t="str">
        <f>_xlfn.XLOOKUP(order_details[[#This Row],[CategoryID]],categories[CategoryID],categories[CategoryName])</f>
        <v>Confections</v>
      </c>
      <c r="L1274" t="str">
        <f>_xlfn.XLOOKUP(order_details[[#This Row],[OrderID]],orders[OrderID],orders[month])</f>
        <v>Dec</v>
      </c>
      <c r="M1274">
        <f>_xlfn.XLOOKUP(order_details[[#This Row],[OrderID]],orders[OrderID],orders[month number])</f>
        <v>12</v>
      </c>
      <c r="N1274">
        <f>_xlfn.XLOOKUP(order_details[[#This Row],[OrderID]],orders[OrderID],orders[year])</f>
        <v>1995</v>
      </c>
      <c r="P1274" s="13" t="str">
        <f>_xlfn.XLOOKUP(order_details[[#This Row],[CustomerID]],orders[CustomerID],orders[ShipCity])</f>
        <v>I. de Margarita</v>
      </c>
      <c r="Q1274" s="13" t="str">
        <f>_xlfn.XLOOKUP(order_details[[#This Row],[CustomerID]],orders[CustomerID],orders[ShipCountry])</f>
        <v>Venezuela</v>
      </c>
      <c r="R1274" s="13">
        <f>order_details[[#This Row],[UnitPrice]]*order_details[[#This Row],[Quantity]]*(1-order_details[[#This Row],[Discount]])</f>
        <v>650</v>
      </c>
    </row>
    <row r="1275" spans="1:18" x14ac:dyDescent="0.3">
      <c r="A1275">
        <v>10730</v>
      </c>
      <c r="B1275">
        <v>16</v>
      </c>
      <c r="C1275">
        <v>17.45</v>
      </c>
      <c r="D1275">
        <v>15</v>
      </c>
      <c r="E1275">
        <v>0.05</v>
      </c>
      <c r="F1275">
        <f>order_details[[#This Row],[UnitPrice]]*order_details[[#This Row],[Quantity]]*(1-order_details[[#This Row],[Discount]])</f>
        <v>248.66249999999999</v>
      </c>
      <c r="G1275" t="str">
        <f>_xlfn.XLOOKUP(order_details[[#This Row],[OrderID]],orders[OrderID],orders[CustomerID])</f>
        <v>BONAP</v>
      </c>
      <c r="H1275" t="str">
        <f>_xlfn.XLOOKUP(order_details[[#This Row],[CustomerID]],orders[CustomerID],orders[ShipCountry])</f>
        <v>France</v>
      </c>
      <c r="I1275" t="str">
        <f>_xlfn.XLOOKUP(order_details[[#This Row],[CustomerID]],orders[CustomerID],orders[ShipCity])</f>
        <v>Marseille</v>
      </c>
      <c r="J1275">
        <f>_xlfn.XLOOKUP(order_details[[#This Row],[ProductID]],products[ProductID],products[CategoryID])</f>
        <v>3</v>
      </c>
      <c r="K1275" t="str">
        <f>_xlfn.XLOOKUP(order_details[[#This Row],[CategoryID]],categories[CategoryID],categories[CategoryName])</f>
        <v>Confections</v>
      </c>
      <c r="L1275" t="str">
        <f>_xlfn.XLOOKUP(order_details[[#This Row],[OrderID]],orders[OrderID],orders[month])</f>
        <v>Dec</v>
      </c>
      <c r="M1275">
        <f>_xlfn.XLOOKUP(order_details[[#This Row],[OrderID]],orders[OrderID],orders[month number])</f>
        <v>12</v>
      </c>
      <c r="N1275">
        <f>_xlfn.XLOOKUP(order_details[[#This Row],[OrderID]],orders[OrderID],orders[year])</f>
        <v>1995</v>
      </c>
      <c r="P1275" s="14" t="str">
        <f>_xlfn.XLOOKUP(order_details[[#This Row],[CustomerID]],orders[CustomerID],orders[ShipCity])</f>
        <v>Marseille</v>
      </c>
      <c r="Q1275" s="14" t="str">
        <f>_xlfn.XLOOKUP(order_details[[#This Row],[CustomerID]],orders[CustomerID],orders[ShipCountry])</f>
        <v>France</v>
      </c>
      <c r="R1275" s="14">
        <f>order_details[[#This Row],[UnitPrice]]*order_details[[#This Row],[Quantity]]*(1-order_details[[#This Row],[Discount]])</f>
        <v>248.66249999999999</v>
      </c>
    </row>
    <row r="1276" spans="1:18" x14ac:dyDescent="0.3">
      <c r="A1276">
        <v>10730</v>
      </c>
      <c r="B1276">
        <v>31</v>
      </c>
      <c r="C1276">
        <v>12.5</v>
      </c>
      <c r="D1276">
        <v>3</v>
      </c>
      <c r="E1276">
        <v>0.05</v>
      </c>
      <c r="F1276">
        <f>order_details[[#This Row],[UnitPrice]]*order_details[[#This Row],[Quantity]]*(1-order_details[[#This Row],[Discount]])</f>
        <v>35.625</v>
      </c>
      <c r="G1276" t="str">
        <f>_xlfn.XLOOKUP(order_details[[#This Row],[OrderID]],orders[OrderID],orders[CustomerID])</f>
        <v>BONAP</v>
      </c>
      <c r="H1276" t="str">
        <f>_xlfn.XLOOKUP(order_details[[#This Row],[CustomerID]],orders[CustomerID],orders[ShipCountry])</f>
        <v>France</v>
      </c>
      <c r="I1276" t="str">
        <f>_xlfn.XLOOKUP(order_details[[#This Row],[CustomerID]],orders[CustomerID],orders[ShipCity])</f>
        <v>Marseille</v>
      </c>
      <c r="J1276">
        <f>_xlfn.XLOOKUP(order_details[[#This Row],[ProductID]],products[ProductID],products[CategoryID])</f>
        <v>4</v>
      </c>
      <c r="K1276" t="str">
        <f>_xlfn.XLOOKUP(order_details[[#This Row],[CategoryID]],categories[CategoryID],categories[CategoryName])</f>
        <v>Dairy Products</v>
      </c>
      <c r="L1276" t="str">
        <f>_xlfn.XLOOKUP(order_details[[#This Row],[OrderID]],orders[OrderID],orders[month])</f>
        <v>Dec</v>
      </c>
      <c r="M1276">
        <f>_xlfn.XLOOKUP(order_details[[#This Row],[OrderID]],orders[OrderID],orders[month number])</f>
        <v>12</v>
      </c>
      <c r="N1276">
        <f>_xlfn.XLOOKUP(order_details[[#This Row],[OrderID]],orders[OrderID],orders[year])</f>
        <v>1995</v>
      </c>
      <c r="P1276" s="13" t="str">
        <f>_xlfn.XLOOKUP(order_details[[#This Row],[CustomerID]],orders[CustomerID],orders[ShipCity])</f>
        <v>Marseille</v>
      </c>
      <c r="Q1276" s="13" t="str">
        <f>_xlfn.XLOOKUP(order_details[[#This Row],[CustomerID]],orders[CustomerID],orders[ShipCountry])</f>
        <v>France</v>
      </c>
      <c r="R1276" s="13">
        <f>order_details[[#This Row],[UnitPrice]]*order_details[[#This Row],[Quantity]]*(1-order_details[[#This Row],[Discount]])</f>
        <v>35.625</v>
      </c>
    </row>
    <row r="1277" spans="1:18" x14ac:dyDescent="0.3">
      <c r="A1277">
        <v>10730</v>
      </c>
      <c r="B1277">
        <v>65</v>
      </c>
      <c r="C1277">
        <v>21.05</v>
      </c>
      <c r="D1277">
        <v>10</v>
      </c>
      <c r="E1277">
        <v>0.05</v>
      </c>
      <c r="F1277">
        <f>order_details[[#This Row],[UnitPrice]]*order_details[[#This Row],[Quantity]]*(1-order_details[[#This Row],[Discount]])</f>
        <v>199.97499999999999</v>
      </c>
      <c r="G1277" t="str">
        <f>_xlfn.XLOOKUP(order_details[[#This Row],[OrderID]],orders[OrderID],orders[CustomerID])</f>
        <v>BONAP</v>
      </c>
      <c r="H1277" t="str">
        <f>_xlfn.XLOOKUP(order_details[[#This Row],[CustomerID]],orders[CustomerID],orders[ShipCountry])</f>
        <v>France</v>
      </c>
      <c r="I1277" t="str">
        <f>_xlfn.XLOOKUP(order_details[[#This Row],[CustomerID]],orders[CustomerID],orders[ShipCity])</f>
        <v>Marseille</v>
      </c>
      <c r="J1277">
        <f>_xlfn.XLOOKUP(order_details[[#This Row],[ProductID]],products[ProductID],products[CategoryID])</f>
        <v>2</v>
      </c>
      <c r="K1277" t="str">
        <f>_xlfn.XLOOKUP(order_details[[#This Row],[CategoryID]],categories[CategoryID],categories[CategoryName])</f>
        <v>Condiments</v>
      </c>
      <c r="L1277" t="str">
        <f>_xlfn.XLOOKUP(order_details[[#This Row],[OrderID]],orders[OrderID],orders[month])</f>
        <v>Dec</v>
      </c>
      <c r="M1277">
        <f>_xlfn.XLOOKUP(order_details[[#This Row],[OrderID]],orders[OrderID],orders[month number])</f>
        <v>12</v>
      </c>
      <c r="N1277">
        <f>_xlfn.XLOOKUP(order_details[[#This Row],[OrderID]],orders[OrderID],orders[year])</f>
        <v>1995</v>
      </c>
      <c r="P1277" s="14" t="str">
        <f>_xlfn.XLOOKUP(order_details[[#This Row],[CustomerID]],orders[CustomerID],orders[ShipCity])</f>
        <v>Marseille</v>
      </c>
      <c r="Q1277" s="14" t="str">
        <f>_xlfn.XLOOKUP(order_details[[#This Row],[CustomerID]],orders[CustomerID],orders[ShipCountry])</f>
        <v>France</v>
      </c>
      <c r="R1277" s="14">
        <f>order_details[[#This Row],[UnitPrice]]*order_details[[#This Row],[Quantity]]*(1-order_details[[#This Row],[Discount]])</f>
        <v>199.97499999999999</v>
      </c>
    </row>
    <row r="1278" spans="1:18" x14ac:dyDescent="0.3">
      <c r="A1278">
        <v>10731</v>
      </c>
      <c r="B1278">
        <v>21</v>
      </c>
      <c r="C1278">
        <v>10</v>
      </c>
      <c r="D1278">
        <v>40</v>
      </c>
      <c r="E1278">
        <v>0.05</v>
      </c>
      <c r="F1278">
        <f>order_details[[#This Row],[UnitPrice]]*order_details[[#This Row],[Quantity]]*(1-order_details[[#This Row],[Discount]])</f>
        <v>380</v>
      </c>
      <c r="G1278" t="str">
        <f>_xlfn.XLOOKUP(order_details[[#This Row],[OrderID]],orders[OrderID],orders[CustomerID])</f>
        <v>CHOPS</v>
      </c>
      <c r="H1278" t="str">
        <f>_xlfn.XLOOKUP(order_details[[#This Row],[CustomerID]],orders[CustomerID],orders[ShipCountry])</f>
        <v>Switzerland</v>
      </c>
      <c r="I1278" t="str">
        <f>_xlfn.XLOOKUP(order_details[[#This Row],[CustomerID]],orders[CustomerID],orders[ShipCity])</f>
        <v>Bern</v>
      </c>
      <c r="J1278">
        <f>_xlfn.XLOOKUP(order_details[[#This Row],[ProductID]],products[ProductID],products[CategoryID])</f>
        <v>3</v>
      </c>
      <c r="K1278" t="str">
        <f>_xlfn.XLOOKUP(order_details[[#This Row],[CategoryID]],categories[CategoryID],categories[CategoryName])</f>
        <v>Confections</v>
      </c>
      <c r="L1278" t="str">
        <f>_xlfn.XLOOKUP(order_details[[#This Row],[OrderID]],orders[OrderID],orders[month])</f>
        <v>Dec</v>
      </c>
      <c r="M1278">
        <f>_xlfn.XLOOKUP(order_details[[#This Row],[OrderID]],orders[OrderID],orders[month number])</f>
        <v>12</v>
      </c>
      <c r="N1278">
        <f>_xlfn.XLOOKUP(order_details[[#This Row],[OrderID]],orders[OrderID],orders[year])</f>
        <v>1995</v>
      </c>
      <c r="P1278" s="13" t="str">
        <f>_xlfn.XLOOKUP(order_details[[#This Row],[CustomerID]],orders[CustomerID],orders[ShipCity])</f>
        <v>Bern</v>
      </c>
      <c r="Q1278" s="13" t="str">
        <f>_xlfn.XLOOKUP(order_details[[#This Row],[CustomerID]],orders[CustomerID],orders[ShipCountry])</f>
        <v>Switzerland</v>
      </c>
      <c r="R1278" s="13">
        <f>order_details[[#This Row],[UnitPrice]]*order_details[[#This Row],[Quantity]]*(1-order_details[[#This Row],[Discount]])</f>
        <v>380</v>
      </c>
    </row>
    <row r="1279" spans="1:18" x14ac:dyDescent="0.3">
      <c r="A1279">
        <v>10731</v>
      </c>
      <c r="B1279">
        <v>51</v>
      </c>
      <c r="C1279">
        <v>53</v>
      </c>
      <c r="D1279">
        <v>30</v>
      </c>
      <c r="E1279">
        <v>0.05</v>
      </c>
      <c r="F1279">
        <f>order_details[[#This Row],[UnitPrice]]*order_details[[#This Row],[Quantity]]*(1-order_details[[#This Row],[Discount]])</f>
        <v>1510.5</v>
      </c>
      <c r="G1279" t="str">
        <f>_xlfn.XLOOKUP(order_details[[#This Row],[OrderID]],orders[OrderID],orders[CustomerID])</f>
        <v>CHOPS</v>
      </c>
      <c r="H1279" t="str">
        <f>_xlfn.XLOOKUP(order_details[[#This Row],[CustomerID]],orders[CustomerID],orders[ShipCountry])</f>
        <v>Switzerland</v>
      </c>
      <c r="I1279" t="str">
        <f>_xlfn.XLOOKUP(order_details[[#This Row],[CustomerID]],orders[CustomerID],orders[ShipCity])</f>
        <v>Bern</v>
      </c>
      <c r="J1279">
        <f>_xlfn.XLOOKUP(order_details[[#This Row],[ProductID]],products[ProductID],products[CategoryID])</f>
        <v>7</v>
      </c>
      <c r="K1279" t="str">
        <f>_xlfn.XLOOKUP(order_details[[#This Row],[CategoryID]],categories[CategoryID],categories[CategoryName])</f>
        <v>Produce</v>
      </c>
      <c r="L1279" t="str">
        <f>_xlfn.XLOOKUP(order_details[[#This Row],[OrderID]],orders[OrderID],orders[month])</f>
        <v>Dec</v>
      </c>
      <c r="M1279">
        <f>_xlfn.XLOOKUP(order_details[[#This Row],[OrderID]],orders[OrderID],orders[month number])</f>
        <v>12</v>
      </c>
      <c r="N1279">
        <f>_xlfn.XLOOKUP(order_details[[#This Row],[OrderID]],orders[OrderID],orders[year])</f>
        <v>1995</v>
      </c>
      <c r="P1279" s="14" t="str">
        <f>_xlfn.XLOOKUP(order_details[[#This Row],[CustomerID]],orders[CustomerID],orders[ShipCity])</f>
        <v>Bern</v>
      </c>
      <c r="Q1279" s="14" t="str">
        <f>_xlfn.XLOOKUP(order_details[[#This Row],[CustomerID]],orders[CustomerID],orders[ShipCountry])</f>
        <v>Switzerland</v>
      </c>
      <c r="R1279" s="14">
        <f>order_details[[#This Row],[UnitPrice]]*order_details[[#This Row],[Quantity]]*(1-order_details[[#This Row],[Discount]])</f>
        <v>1510.5</v>
      </c>
    </row>
    <row r="1280" spans="1:18" x14ac:dyDescent="0.3">
      <c r="A1280">
        <v>10732</v>
      </c>
      <c r="B1280">
        <v>76</v>
      </c>
      <c r="C1280">
        <v>18</v>
      </c>
      <c r="D1280">
        <v>20</v>
      </c>
      <c r="E1280">
        <v>0</v>
      </c>
      <c r="F1280">
        <f>order_details[[#This Row],[UnitPrice]]*order_details[[#This Row],[Quantity]]*(1-order_details[[#This Row],[Discount]])</f>
        <v>360</v>
      </c>
      <c r="G1280" t="str">
        <f>_xlfn.XLOOKUP(order_details[[#This Row],[OrderID]],orders[OrderID],orders[CustomerID])</f>
        <v>BONAP</v>
      </c>
      <c r="H1280" t="str">
        <f>_xlfn.XLOOKUP(order_details[[#This Row],[CustomerID]],orders[CustomerID],orders[ShipCountry])</f>
        <v>France</v>
      </c>
      <c r="I1280" t="str">
        <f>_xlfn.XLOOKUP(order_details[[#This Row],[CustomerID]],orders[CustomerID],orders[ShipCity])</f>
        <v>Marseille</v>
      </c>
      <c r="J1280">
        <f>_xlfn.XLOOKUP(order_details[[#This Row],[ProductID]],products[ProductID],products[CategoryID])</f>
        <v>1</v>
      </c>
      <c r="K1280" t="str">
        <f>_xlfn.XLOOKUP(order_details[[#This Row],[CategoryID]],categories[CategoryID],categories[CategoryName])</f>
        <v>Beverages</v>
      </c>
      <c r="L1280" t="str">
        <f>_xlfn.XLOOKUP(order_details[[#This Row],[OrderID]],orders[OrderID],orders[month])</f>
        <v>Dec</v>
      </c>
      <c r="M1280">
        <f>_xlfn.XLOOKUP(order_details[[#This Row],[OrderID]],orders[OrderID],orders[month number])</f>
        <v>12</v>
      </c>
      <c r="N1280">
        <f>_xlfn.XLOOKUP(order_details[[#This Row],[OrderID]],orders[OrderID],orders[year])</f>
        <v>1995</v>
      </c>
      <c r="P1280" s="13" t="str">
        <f>_xlfn.XLOOKUP(order_details[[#This Row],[CustomerID]],orders[CustomerID],orders[ShipCity])</f>
        <v>Marseille</v>
      </c>
      <c r="Q1280" s="13" t="str">
        <f>_xlfn.XLOOKUP(order_details[[#This Row],[CustomerID]],orders[CustomerID],orders[ShipCountry])</f>
        <v>France</v>
      </c>
      <c r="R1280" s="13">
        <f>order_details[[#This Row],[UnitPrice]]*order_details[[#This Row],[Quantity]]*(1-order_details[[#This Row],[Discount]])</f>
        <v>360</v>
      </c>
    </row>
    <row r="1281" spans="1:18" x14ac:dyDescent="0.3">
      <c r="A1281">
        <v>10733</v>
      </c>
      <c r="B1281">
        <v>14</v>
      </c>
      <c r="C1281">
        <v>23.25</v>
      </c>
      <c r="D1281">
        <v>16</v>
      </c>
      <c r="E1281">
        <v>0</v>
      </c>
      <c r="F1281">
        <f>order_details[[#This Row],[UnitPrice]]*order_details[[#This Row],[Quantity]]*(1-order_details[[#This Row],[Discount]])</f>
        <v>372</v>
      </c>
      <c r="G1281" t="str">
        <f>_xlfn.XLOOKUP(order_details[[#This Row],[OrderID]],orders[OrderID],orders[CustomerID])</f>
        <v>BERGS</v>
      </c>
      <c r="H1281" t="str">
        <f>_xlfn.XLOOKUP(order_details[[#This Row],[CustomerID]],orders[CustomerID],orders[ShipCountry])</f>
        <v>Sweden</v>
      </c>
      <c r="I1281" t="str">
        <f>_xlfn.XLOOKUP(order_details[[#This Row],[CustomerID]],orders[CustomerID],orders[ShipCity])</f>
        <v>Luleå</v>
      </c>
      <c r="J1281">
        <f>_xlfn.XLOOKUP(order_details[[#This Row],[ProductID]],products[ProductID],products[CategoryID])</f>
        <v>7</v>
      </c>
      <c r="K1281" t="str">
        <f>_xlfn.XLOOKUP(order_details[[#This Row],[CategoryID]],categories[CategoryID],categories[CategoryName])</f>
        <v>Produce</v>
      </c>
      <c r="L1281" t="str">
        <f>_xlfn.XLOOKUP(order_details[[#This Row],[OrderID]],orders[OrderID],orders[month])</f>
        <v>Dec</v>
      </c>
      <c r="M1281">
        <f>_xlfn.XLOOKUP(order_details[[#This Row],[OrderID]],orders[OrderID],orders[month number])</f>
        <v>12</v>
      </c>
      <c r="N1281">
        <f>_xlfn.XLOOKUP(order_details[[#This Row],[OrderID]],orders[OrderID],orders[year])</f>
        <v>1995</v>
      </c>
      <c r="P1281" s="14" t="str">
        <f>_xlfn.XLOOKUP(order_details[[#This Row],[CustomerID]],orders[CustomerID],orders[ShipCity])</f>
        <v>Luleå</v>
      </c>
      <c r="Q1281" s="14" t="str">
        <f>_xlfn.XLOOKUP(order_details[[#This Row],[CustomerID]],orders[CustomerID],orders[ShipCountry])</f>
        <v>Sweden</v>
      </c>
      <c r="R1281" s="14">
        <f>order_details[[#This Row],[UnitPrice]]*order_details[[#This Row],[Quantity]]*(1-order_details[[#This Row],[Discount]])</f>
        <v>372</v>
      </c>
    </row>
    <row r="1282" spans="1:18" x14ac:dyDescent="0.3">
      <c r="A1282">
        <v>10733</v>
      </c>
      <c r="B1282">
        <v>28</v>
      </c>
      <c r="C1282">
        <v>45.6</v>
      </c>
      <c r="D1282">
        <v>20</v>
      </c>
      <c r="E1282">
        <v>0</v>
      </c>
      <c r="F1282">
        <f>order_details[[#This Row],[UnitPrice]]*order_details[[#This Row],[Quantity]]*(1-order_details[[#This Row],[Discount]])</f>
        <v>912</v>
      </c>
      <c r="G1282" t="str">
        <f>_xlfn.XLOOKUP(order_details[[#This Row],[OrderID]],orders[OrderID],orders[CustomerID])</f>
        <v>BERGS</v>
      </c>
      <c r="H1282" t="str">
        <f>_xlfn.XLOOKUP(order_details[[#This Row],[CustomerID]],orders[CustomerID],orders[ShipCountry])</f>
        <v>Sweden</v>
      </c>
      <c r="I1282" t="str">
        <f>_xlfn.XLOOKUP(order_details[[#This Row],[CustomerID]],orders[CustomerID],orders[ShipCity])</f>
        <v>Luleå</v>
      </c>
      <c r="J1282">
        <f>_xlfn.XLOOKUP(order_details[[#This Row],[ProductID]],products[ProductID],products[CategoryID])</f>
        <v>7</v>
      </c>
      <c r="K1282" t="str">
        <f>_xlfn.XLOOKUP(order_details[[#This Row],[CategoryID]],categories[CategoryID],categories[CategoryName])</f>
        <v>Produce</v>
      </c>
      <c r="L1282" t="str">
        <f>_xlfn.XLOOKUP(order_details[[#This Row],[OrderID]],orders[OrderID],orders[month])</f>
        <v>Dec</v>
      </c>
      <c r="M1282">
        <f>_xlfn.XLOOKUP(order_details[[#This Row],[OrderID]],orders[OrderID],orders[month number])</f>
        <v>12</v>
      </c>
      <c r="N1282">
        <f>_xlfn.XLOOKUP(order_details[[#This Row],[OrderID]],orders[OrderID],orders[year])</f>
        <v>1995</v>
      </c>
      <c r="P1282" s="13" t="str">
        <f>_xlfn.XLOOKUP(order_details[[#This Row],[CustomerID]],orders[CustomerID],orders[ShipCity])</f>
        <v>Luleå</v>
      </c>
      <c r="Q1282" s="13" t="str">
        <f>_xlfn.XLOOKUP(order_details[[#This Row],[CustomerID]],orders[CustomerID],orders[ShipCountry])</f>
        <v>Sweden</v>
      </c>
      <c r="R1282" s="13">
        <f>order_details[[#This Row],[UnitPrice]]*order_details[[#This Row],[Quantity]]*(1-order_details[[#This Row],[Discount]])</f>
        <v>912</v>
      </c>
    </row>
    <row r="1283" spans="1:18" x14ac:dyDescent="0.3">
      <c r="A1283">
        <v>10733</v>
      </c>
      <c r="B1283">
        <v>52</v>
      </c>
      <c r="C1283">
        <v>7</v>
      </c>
      <c r="D1283">
        <v>25</v>
      </c>
      <c r="E1283">
        <v>0</v>
      </c>
      <c r="F1283">
        <f>order_details[[#This Row],[UnitPrice]]*order_details[[#This Row],[Quantity]]*(1-order_details[[#This Row],[Discount]])</f>
        <v>175</v>
      </c>
      <c r="G1283" t="str">
        <f>_xlfn.XLOOKUP(order_details[[#This Row],[OrderID]],orders[OrderID],orders[CustomerID])</f>
        <v>BERGS</v>
      </c>
      <c r="H1283" t="str">
        <f>_xlfn.XLOOKUP(order_details[[#This Row],[CustomerID]],orders[CustomerID],orders[ShipCountry])</f>
        <v>Sweden</v>
      </c>
      <c r="I1283" t="str">
        <f>_xlfn.XLOOKUP(order_details[[#This Row],[CustomerID]],orders[CustomerID],orders[ShipCity])</f>
        <v>Luleå</v>
      </c>
      <c r="J1283">
        <f>_xlfn.XLOOKUP(order_details[[#This Row],[ProductID]],products[ProductID],products[CategoryID])</f>
        <v>5</v>
      </c>
      <c r="K1283" t="str">
        <f>_xlfn.XLOOKUP(order_details[[#This Row],[CategoryID]],categories[CategoryID],categories[CategoryName])</f>
        <v>Grains/Cereals</v>
      </c>
      <c r="L1283" t="str">
        <f>_xlfn.XLOOKUP(order_details[[#This Row],[OrderID]],orders[OrderID],orders[month])</f>
        <v>Dec</v>
      </c>
      <c r="M1283">
        <f>_xlfn.XLOOKUP(order_details[[#This Row],[OrderID]],orders[OrderID],orders[month number])</f>
        <v>12</v>
      </c>
      <c r="N1283">
        <f>_xlfn.XLOOKUP(order_details[[#This Row],[OrderID]],orders[OrderID],orders[year])</f>
        <v>1995</v>
      </c>
      <c r="P1283" s="14" t="str">
        <f>_xlfn.XLOOKUP(order_details[[#This Row],[CustomerID]],orders[CustomerID],orders[ShipCity])</f>
        <v>Luleå</v>
      </c>
      <c r="Q1283" s="14" t="str">
        <f>_xlfn.XLOOKUP(order_details[[#This Row],[CustomerID]],orders[CustomerID],orders[ShipCountry])</f>
        <v>Sweden</v>
      </c>
      <c r="R1283" s="14">
        <f>order_details[[#This Row],[UnitPrice]]*order_details[[#This Row],[Quantity]]*(1-order_details[[#This Row],[Discount]])</f>
        <v>175</v>
      </c>
    </row>
    <row r="1284" spans="1:18" x14ac:dyDescent="0.3">
      <c r="A1284">
        <v>10734</v>
      </c>
      <c r="B1284">
        <v>6</v>
      </c>
      <c r="C1284">
        <v>25</v>
      </c>
      <c r="D1284">
        <v>30</v>
      </c>
      <c r="E1284">
        <v>0</v>
      </c>
      <c r="F1284">
        <f>order_details[[#This Row],[UnitPrice]]*order_details[[#This Row],[Quantity]]*(1-order_details[[#This Row],[Discount]])</f>
        <v>750</v>
      </c>
      <c r="G1284" t="str">
        <f>_xlfn.XLOOKUP(order_details[[#This Row],[OrderID]],orders[OrderID],orders[CustomerID])</f>
        <v>GOURL</v>
      </c>
      <c r="H1284" t="str">
        <f>_xlfn.XLOOKUP(order_details[[#This Row],[CustomerID]],orders[CustomerID],orders[ShipCountry])</f>
        <v>Brazil</v>
      </c>
      <c r="I1284" t="str">
        <f>_xlfn.XLOOKUP(order_details[[#This Row],[CustomerID]],orders[CustomerID],orders[ShipCity])</f>
        <v>Campinas</v>
      </c>
      <c r="J1284">
        <f>_xlfn.XLOOKUP(order_details[[#This Row],[ProductID]],products[ProductID],products[CategoryID])</f>
        <v>2</v>
      </c>
      <c r="K1284" t="str">
        <f>_xlfn.XLOOKUP(order_details[[#This Row],[CategoryID]],categories[CategoryID],categories[CategoryName])</f>
        <v>Condiments</v>
      </c>
      <c r="L1284" t="str">
        <f>_xlfn.XLOOKUP(order_details[[#This Row],[OrderID]],orders[OrderID],orders[month])</f>
        <v>Dec</v>
      </c>
      <c r="M1284">
        <f>_xlfn.XLOOKUP(order_details[[#This Row],[OrderID]],orders[OrderID],orders[month number])</f>
        <v>12</v>
      </c>
      <c r="N1284">
        <f>_xlfn.XLOOKUP(order_details[[#This Row],[OrderID]],orders[OrderID],orders[year])</f>
        <v>1995</v>
      </c>
      <c r="P1284" s="13" t="str">
        <f>_xlfn.XLOOKUP(order_details[[#This Row],[CustomerID]],orders[CustomerID],orders[ShipCity])</f>
        <v>Campinas</v>
      </c>
      <c r="Q1284" s="13" t="str">
        <f>_xlfn.XLOOKUP(order_details[[#This Row],[CustomerID]],orders[CustomerID],orders[ShipCountry])</f>
        <v>Brazil</v>
      </c>
      <c r="R1284" s="13">
        <f>order_details[[#This Row],[UnitPrice]]*order_details[[#This Row],[Quantity]]*(1-order_details[[#This Row],[Discount]])</f>
        <v>750</v>
      </c>
    </row>
    <row r="1285" spans="1:18" x14ac:dyDescent="0.3">
      <c r="A1285">
        <v>10734</v>
      </c>
      <c r="B1285">
        <v>30</v>
      </c>
      <c r="C1285">
        <v>25.89</v>
      </c>
      <c r="D1285">
        <v>15</v>
      </c>
      <c r="E1285">
        <v>0</v>
      </c>
      <c r="F1285">
        <f>order_details[[#This Row],[UnitPrice]]*order_details[[#This Row],[Quantity]]*(1-order_details[[#This Row],[Discount]])</f>
        <v>388.35</v>
      </c>
      <c r="G1285" t="str">
        <f>_xlfn.XLOOKUP(order_details[[#This Row],[OrderID]],orders[OrderID],orders[CustomerID])</f>
        <v>GOURL</v>
      </c>
      <c r="H1285" t="str">
        <f>_xlfn.XLOOKUP(order_details[[#This Row],[CustomerID]],orders[CustomerID],orders[ShipCountry])</f>
        <v>Brazil</v>
      </c>
      <c r="I1285" t="str">
        <f>_xlfn.XLOOKUP(order_details[[#This Row],[CustomerID]],orders[CustomerID],orders[ShipCity])</f>
        <v>Campinas</v>
      </c>
      <c r="J1285">
        <f>_xlfn.XLOOKUP(order_details[[#This Row],[ProductID]],products[ProductID],products[CategoryID])</f>
        <v>8</v>
      </c>
      <c r="K1285" t="str">
        <f>_xlfn.XLOOKUP(order_details[[#This Row],[CategoryID]],categories[CategoryID],categories[CategoryName])</f>
        <v>Seafood</v>
      </c>
      <c r="L1285" t="str">
        <f>_xlfn.XLOOKUP(order_details[[#This Row],[OrderID]],orders[OrderID],orders[month])</f>
        <v>Dec</v>
      </c>
      <c r="M1285">
        <f>_xlfn.XLOOKUP(order_details[[#This Row],[OrderID]],orders[OrderID],orders[month number])</f>
        <v>12</v>
      </c>
      <c r="N1285">
        <f>_xlfn.XLOOKUP(order_details[[#This Row],[OrderID]],orders[OrderID],orders[year])</f>
        <v>1995</v>
      </c>
      <c r="P1285" s="14" t="str">
        <f>_xlfn.XLOOKUP(order_details[[#This Row],[CustomerID]],orders[CustomerID],orders[ShipCity])</f>
        <v>Campinas</v>
      </c>
      <c r="Q1285" s="14" t="str">
        <f>_xlfn.XLOOKUP(order_details[[#This Row],[CustomerID]],orders[CustomerID],orders[ShipCountry])</f>
        <v>Brazil</v>
      </c>
      <c r="R1285" s="14">
        <f>order_details[[#This Row],[UnitPrice]]*order_details[[#This Row],[Quantity]]*(1-order_details[[#This Row],[Discount]])</f>
        <v>388.35</v>
      </c>
    </row>
    <row r="1286" spans="1:18" x14ac:dyDescent="0.3">
      <c r="A1286">
        <v>10734</v>
      </c>
      <c r="B1286">
        <v>76</v>
      </c>
      <c r="C1286">
        <v>18</v>
      </c>
      <c r="D1286">
        <v>20</v>
      </c>
      <c r="E1286">
        <v>0</v>
      </c>
      <c r="F1286">
        <f>order_details[[#This Row],[UnitPrice]]*order_details[[#This Row],[Quantity]]*(1-order_details[[#This Row],[Discount]])</f>
        <v>360</v>
      </c>
      <c r="G1286" t="str">
        <f>_xlfn.XLOOKUP(order_details[[#This Row],[OrderID]],orders[OrderID],orders[CustomerID])</f>
        <v>GOURL</v>
      </c>
      <c r="H1286" t="str">
        <f>_xlfn.XLOOKUP(order_details[[#This Row],[CustomerID]],orders[CustomerID],orders[ShipCountry])</f>
        <v>Brazil</v>
      </c>
      <c r="I1286" t="str">
        <f>_xlfn.XLOOKUP(order_details[[#This Row],[CustomerID]],orders[CustomerID],orders[ShipCity])</f>
        <v>Campinas</v>
      </c>
      <c r="J1286">
        <f>_xlfn.XLOOKUP(order_details[[#This Row],[ProductID]],products[ProductID],products[CategoryID])</f>
        <v>1</v>
      </c>
      <c r="K1286" t="str">
        <f>_xlfn.XLOOKUP(order_details[[#This Row],[CategoryID]],categories[CategoryID],categories[CategoryName])</f>
        <v>Beverages</v>
      </c>
      <c r="L1286" t="str">
        <f>_xlfn.XLOOKUP(order_details[[#This Row],[OrderID]],orders[OrderID],orders[month])</f>
        <v>Dec</v>
      </c>
      <c r="M1286">
        <f>_xlfn.XLOOKUP(order_details[[#This Row],[OrderID]],orders[OrderID],orders[month number])</f>
        <v>12</v>
      </c>
      <c r="N1286">
        <f>_xlfn.XLOOKUP(order_details[[#This Row],[OrderID]],orders[OrderID],orders[year])</f>
        <v>1995</v>
      </c>
      <c r="P1286" s="13" t="str">
        <f>_xlfn.XLOOKUP(order_details[[#This Row],[CustomerID]],orders[CustomerID],orders[ShipCity])</f>
        <v>Campinas</v>
      </c>
      <c r="Q1286" s="13" t="str">
        <f>_xlfn.XLOOKUP(order_details[[#This Row],[CustomerID]],orders[CustomerID],orders[ShipCountry])</f>
        <v>Brazil</v>
      </c>
      <c r="R1286" s="13">
        <f>order_details[[#This Row],[UnitPrice]]*order_details[[#This Row],[Quantity]]*(1-order_details[[#This Row],[Discount]])</f>
        <v>360</v>
      </c>
    </row>
    <row r="1287" spans="1:18" x14ac:dyDescent="0.3">
      <c r="A1287">
        <v>10735</v>
      </c>
      <c r="B1287">
        <v>61</v>
      </c>
      <c r="C1287">
        <v>28.5</v>
      </c>
      <c r="D1287">
        <v>20</v>
      </c>
      <c r="E1287">
        <v>0.1</v>
      </c>
      <c r="F1287">
        <f>order_details[[#This Row],[UnitPrice]]*order_details[[#This Row],[Quantity]]*(1-order_details[[#This Row],[Discount]])</f>
        <v>513</v>
      </c>
      <c r="G1287" t="str">
        <f>_xlfn.XLOOKUP(order_details[[#This Row],[OrderID]],orders[OrderID],orders[CustomerID])</f>
        <v>LETSS</v>
      </c>
      <c r="H1287" t="str">
        <f>_xlfn.XLOOKUP(order_details[[#This Row],[CustomerID]],orders[CustomerID],orders[ShipCountry])</f>
        <v>USA</v>
      </c>
      <c r="I1287" t="str">
        <f>_xlfn.XLOOKUP(order_details[[#This Row],[CustomerID]],orders[CustomerID],orders[ShipCity])</f>
        <v>San Francisco</v>
      </c>
      <c r="J1287">
        <f>_xlfn.XLOOKUP(order_details[[#This Row],[ProductID]],products[ProductID],products[CategoryID])</f>
        <v>2</v>
      </c>
      <c r="K1287" t="str">
        <f>_xlfn.XLOOKUP(order_details[[#This Row],[CategoryID]],categories[CategoryID],categories[CategoryName])</f>
        <v>Condiments</v>
      </c>
      <c r="L1287" t="str">
        <f>_xlfn.XLOOKUP(order_details[[#This Row],[OrderID]],orders[OrderID],orders[month])</f>
        <v>Dec</v>
      </c>
      <c r="M1287">
        <f>_xlfn.XLOOKUP(order_details[[#This Row],[OrderID]],orders[OrderID],orders[month number])</f>
        <v>12</v>
      </c>
      <c r="N1287">
        <f>_xlfn.XLOOKUP(order_details[[#This Row],[OrderID]],orders[OrderID],orders[year])</f>
        <v>1995</v>
      </c>
      <c r="P1287" s="14" t="str">
        <f>_xlfn.XLOOKUP(order_details[[#This Row],[CustomerID]],orders[CustomerID],orders[ShipCity])</f>
        <v>San Francisco</v>
      </c>
      <c r="Q1287" s="14" t="str">
        <f>_xlfn.XLOOKUP(order_details[[#This Row],[CustomerID]],orders[CustomerID],orders[ShipCountry])</f>
        <v>USA</v>
      </c>
      <c r="R1287" s="14">
        <f>order_details[[#This Row],[UnitPrice]]*order_details[[#This Row],[Quantity]]*(1-order_details[[#This Row],[Discount]])</f>
        <v>513</v>
      </c>
    </row>
    <row r="1288" spans="1:18" x14ac:dyDescent="0.3">
      <c r="A1288">
        <v>10735</v>
      </c>
      <c r="B1288">
        <v>77</v>
      </c>
      <c r="C1288">
        <v>13</v>
      </c>
      <c r="D1288">
        <v>2</v>
      </c>
      <c r="E1288">
        <v>0.1</v>
      </c>
      <c r="F1288">
        <f>order_details[[#This Row],[UnitPrice]]*order_details[[#This Row],[Quantity]]*(1-order_details[[#This Row],[Discount]])</f>
        <v>23.400000000000002</v>
      </c>
      <c r="G1288" t="str">
        <f>_xlfn.XLOOKUP(order_details[[#This Row],[OrderID]],orders[OrderID],orders[CustomerID])</f>
        <v>LETSS</v>
      </c>
      <c r="H1288" t="str">
        <f>_xlfn.XLOOKUP(order_details[[#This Row],[CustomerID]],orders[CustomerID],orders[ShipCountry])</f>
        <v>USA</v>
      </c>
      <c r="I1288" t="str">
        <f>_xlfn.XLOOKUP(order_details[[#This Row],[CustomerID]],orders[CustomerID],orders[ShipCity])</f>
        <v>San Francisco</v>
      </c>
      <c r="J1288">
        <f>_xlfn.XLOOKUP(order_details[[#This Row],[ProductID]],products[ProductID],products[CategoryID])</f>
        <v>2</v>
      </c>
      <c r="K1288" t="str">
        <f>_xlfn.XLOOKUP(order_details[[#This Row],[CategoryID]],categories[CategoryID],categories[CategoryName])</f>
        <v>Condiments</v>
      </c>
      <c r="L1288" t="str">
        <f>_xlfn.XLOOKUP(order_details[[#This Row],[OrderID]],orders[OrderID],orders[month])</f>
        <v>Dec</v>
      </c>
      <c r="M1288">
        <f>_xlfn.XLOOKUP(order_details[[#This Row],[OrderID]],orders[OrderID],orders[month number])</f>
        <v>12</v>
      </c>
      <c r="N1288">
        <f>_xlfn.XLOOKUP(order_details[[#This Row],[OrderID]],orders[OrderID],orders[year])</f>
        <v>1995</v>
      </c>
      <c r="P1288" s="13" t="str">
        <f>_xlfn.XLOOKUP(order_details[[#This Row],[CustomerID]],orders[CustomerID],orders[ShipCity])</f>
        <v>San Francisco</v>
      </c>
      <c r="Q1288" s="13" t="str">
        <f>_xlfn.XLOOKUP(order_details[[#This Row],[CustomerID]],orders[CustomerID],orders[ShipCountry])</f>
        <v>USA</v>
      </c>
      <c r="R1288" s="13">
        <f>order_details[[#This Row],[UnitPrice]]*order_details[[#This Row],[Quantity]]*(1-order_details[[#This Row],[Discount]])</f>
        <v>23.400000000000002</v>
      </c>
    </row>
    <row r="1289" spans="1:18" x14ac:dyDescent="0.3">
      <c r="A1289">
        <v>10736</v>
      </c>
      <c r="B1289">
        <v>65</v>
      </c>
      <c r="C1289">
        <v>21.05</v>
      </c>
      <c r="D1289">
        <v>40</v>
      </c>
      <c r="E1289">
        <v>0</v>
      </c>
      <c r="F1289">
        <f>order_details[[#This Row],[UnitPrice]]*order_details[[#This Row],[Quantity]]*(1-order_details[[#This Row],[Discount]])</f>
        <v>842</v>
      </c>
      <c r="G1289" t="str">
        <f>_xlfn.XLOOKUP(order_details[[#This Row],[OrderID]],orders[OrderID],orders[CustomerID])</f>
        <v>HUNGO</v>
      </c>
      <c r="H1289" t="str">
        <f>_xlfn.XLOOKUP(order_details[[#This Row],[CustomerID]],orders[CustomerID],orders[ShipCountry])</f>
        <v>Ireland</v>
      </c>
      <c r="I1289" t="str">
        <f>_xlfn.XLOOKUP(order_details[[#This Row],[CustomerID]],orders[CustomerID],orders[ShipCity])</f>
        <v>Cork</v>
      </c>
      <c r="J1289">
        <f>_xlfn.XLOOKUP(order_details[[#This Row],[ProductID]],products[ProductID],products[CategoryID])</f>
        <v>2</v>
      </c>
      <c r="K1289" t="str">
        <f>_xlfn.XLOOKUP(order_details[[#This Row],[CategoryID]],categories[CategoryID],categories[CategoryName])</f>
        <v>Condiments</v>
      </c>
      <c r="L1289" t="str">
        <f>_xlfn.XLOOKUP(order_details[[#This Row],[OrderID]],orders[OrderID],orders[month])</f>
        <v>Dec</v>
      </c>
      <c r="M1289">
        <f>_xlfn.XLOOKUP(order_details[[#This Row],[OrderID]],orders[OrderID],orders[month number])</f>
        <v>12</v>
      </c>
      <c r="N1289">
        <f>_xlfn.XLOOKUP(order_details[[#This Row],[OrderID]],orders[OrderID],orders[year])</f>
        <v>1995</v>
      </c>
      <c r="P1289" s="14" t="str">
        <f>_xlfn.XLOOKUP(order_details[[#This Row],[CustomerID]],orders[CustomerID],orders[ShipCity])</f>
        <v>Cork</v>
      </c>
      <c r="Q1289" s="14" t="str">
        <f>_xlfn.XLOOKUP(order_details[[#This Row],[CustomerID]],orders[CustomerID],orders[ShipCountry])</f>
        <v>Ireland</v>
      </c>
      <c r="R1289" s="14">
        <f>order_details[[#This Row],[UnitPrice]]*order_details[[#This Row],[Quantity]]*(1-order_details[[#This Row],[Discount]])</f>
        <v>842</v>
      </c>
    </row>
    <row r="1290" spans="1:18" x14ac:dyDescent="0.3">
      <c r="A1290">
        <v>10736</v>
      </c>
      <c r="B1290">
        <v>75</v>
      </c>
      <c r="C1290">
        <v>7.75</v>
      </c>
      <c r="D1290">
        <v>20</v>
      </c>
      <c r="E1290">
        <v>0</v>
      </c>
      <c r="F1290">
        <f>order_details[[#This Row],[UnitPrice]]*order_details[[#This Row],[Quantity]]*(1-order_details[[#This Row],[Discount]])</f>
        <v>155</v>
      </c>
      <c r="G1290" t="str">
        <f>_xlfn.XLOOKUP(order_details[[#This Row],[OrderID]],orders[OrderID],orders[CustomerID])</f>
        <v>HUNGO</v>
      </c>
      <c r="H1290" t="str">
        <f>_xlfn.XLOOKUP(order_details[[#This Row],[CustomerID]],orders[CustomerID],orders[ShipCountry])</f>
        <v>Ireland</v>
      </c>
      <c r="I1290" t="str">
        <f>_xlfn.XLOOKUP(order_details[[#This Row],[CustomerID]],orders[CustomerID],orders[ShipCity])</f>
        <v>Cork</v>
      </c>
      <c r="J1290">
        <f>_xlfn.XLOOKUP(order_details[[#This Row],[ProductID]],products[ProductID],products[CategoryID])</f>
        <v>1</v>
      </c>
      <c r="K1290" t="str">
        <f>_xlfn.XLOOKUP(order_details[[#This Row],[CategoryID]],categories[CategoryID],categories[CategoryName])</f>
        <v>Beverages</v>
      </c>
      <c r="L1290" t="str">
        <f>_xlfn.XLOOKUP(order_details[[#This Row],[OrderID]],orders[OrderID],orders[month])</f>
        <v>Dec</v>
      </c>
      <c r="M1290">
        <f>_xlfn.XLOOKUP(order_details[[#This Row],[OrderID]],orders[OrderID],orders[month number])</f>
        <v>12</v>
      </c>
      <c r="N1290">
        <f>_xlfn.XLOOKUP(order_details[[#This Row],[OrderID]],orders[OrderID],orders[year])</f>
        <v>1995</v>
      </c>
      <c r="P1290" s="13" t="str">
        <f>_xlfn.XLOOKUP(order_details[[#This Row],[CustomerID]],orders[CustomerID],orders[ShipCity])</f>
        <v>Cork</v>
      </c>
      <c r="Q1290" s="13" t="str">
        <f>_xlfn.XLOOKUP(order_details[[#This Row],[CustomerID]],orders[CustomerID],orders[ShipCountry])</f>
        <v>Ireland</v>
      </c>
      <c r="R1290" s="13">
        <f>order_details[[#This Row],[UnitPrice]]*order_details[[#This Row],[Quantity]]*(1-order_details[[#This Row],[Discount]])</f>
        <v>155</v>
      </c>
    </row>
    <row r="1291" spans="1:18" x14ac:dyDescent="0.3">
      <c r="A1291">
        <v>10737</v>
      </c>
      <c r="B1291">
        <v>13</v>
      </c>
      <c r="C1291">
        <v>6</v>
      </c>
      <c r="D1291">
        <v>4</v>
      </c>
      <c r="E1291">
        <v>0</v>
      </c>
      <c r="F1291">
        <f>order_details[[#This Row],[UnitPrice]]*order_details[[#This Row],[Quantity]]*(1-order_details[[#This Row],[Discount]])</f>
        <v>24</v>
      </c>
      <c r="G1291" t="str">
        <f>_xlfn.XLOOKUP(order_details[[#This Row],[OrderID]],orders[OrderID],orders[CustomerID])</f>
        <v>VINET</v>
      </c>
      <c r="H1291" t="str">
        <f>_xlfn.XLOOKUP(order_details[[#This Row],[CustomerID]],orders[CustomerID],orders[ShipCountry])</f>
        <v>France</v>
      </c>
      <c r="I1291" t="str">
        <f>_xlfn.XLOOKUP(order_details[[#This Row],[CustomerID]],orders[CustomerID],orders[ShipCity])</f>
        <v>Reims</v>
      </c>
      <c r="J1291">
        <f>_xlfn.XLOOKUP(order_details[[#This Row],[ProductID]],products[ProductID],products[CategoryID])</f>
        <v>8</v>
      </c>
      <c r="K1291" t="str">
        <f>_xlfn.XLOOKUP(order_details[[#This Row],[CategoryID]],categories[CategoryID],categories[CategoryName])</f>
        <v>Seafood</v>
      </c>
      <c r="L1291" t="str">
        <f>_xlfn.XLOOKUP(order_details[[#This Row],[OrderID]],orders[OrderID],orders[month])</f>
        <v>Dec</v>
      </c>
      <c r="M1291">
        <f>_xlfn.XLOOKUP(order_details[[#This Row],[OrderID]],orders[OrderID],orders[month number])</f>
        <v>12</v>
      </c>
      <c r="N1291">
        <f>_xlfn.XLOOKUP(order_details[[#This Row],[OrderID]],orders[OrderID],orders[year])</f>
        <v>1995</v>
      </c>
      <c r="P1291" s="14" t="str">
        <f>_xlfn.XLOOKUP(order_details[[#This Row],[CustomerID]],orders[CustomerID],orders[ShipCity])</f>
        <v>Reims</v>
      </c>
      <c r="Q1291" s="14" t="str">
        <f>_xlfn.XLOOKUP(order_details[[#This Row],[CustomerID]],orders[CustomerID],orders[ShipCountry])</f>
        <v>France</v>
      </c>
      <c r="R1291" s="14">
        <f>order_details[[#This Row],[UnitPrice]]*order_details[[#This Row],[Quantity]]*(1-order_details[[#This Row],[Discount]])</f>
        <v>24</v>
      </c>
    </row>
    <row r="1292" spans="1:18" x14ac:dyDescent="0.3">
      <c r="A1292">
        <v>10737</v>
      </c>
      <c r="B1292">
        <v>41</v>
      </c>
      <c r="C1292">
        <v>9.65</v>
      </c>
      <c r="D1292">
        <v>12</v>
      </c>
      <c r="E1292">
        <v>0</v>
      </c>
      <c r="F1292">
        <f>order_details[[#This Row],[UnitPrice]]*order_details[[#This Row],[Quantity]]*(1-order_details[[#This Row],[Discount]])</f>
        <v>115.80000000000001</v>
      </c>
      <c r="G1292" t="str">
        <f>_xlfn.XLOOKUP(order_details[[#This Row],[OrderID]],orders[OrderID],orders[CustomerID])</f>
        <v>VINET</v>
      </c>
      <c r="H1292" t="str">
        <f>_xlfn.XLOOKUP(order_details[[#This Row],[CustomerID]],orders[CustomerID],orders[ShipCountry])</f>
        <v>France</v>
      </c>
      <c r="I1292" t="str">
        <f>_xlfn.XLOOKUP(order_details[[#This Row],[CustomerID]],orders[CustomerID],orders[ShipCity])</f>
        <v>Reims</v>
      </c>
      <c r="J1292">
        <f>_xlfn.XLOOKUP(order_details[[#This Row],[ProductID]],products[ProductID],products[CategoryID])</f>
        <v>8</v>
      </c>
      <c r="K1292" t="str">
        <f>_xlfn.XLOOKUP(order_details[[#This Row],[CategoryID]],categories[CategoryID],categories[CategoryName])</f>
        <v>Seafood</v>
      </c>
      <c r="L1292" t="str">
        <f>_xlfn.XLOOKUP(order_details[[#This Row],[OrderID]],orders[OrderID],orders[month])</f>
        <v>Dec</v>
      </c>
      <c r="M1292">
        <f>_xlfn.XLOOKUP(order_details[[#This Row],[OrderID]],orders[OrderID],orders[month number])</f>
        <v>12</v>
      </c>
      <c r="N1292">
        <f>_xlfn.XLOOKUP(order_details[[#This Row],[OrderID]],orders[OrderID],orders[year])</f>
        <v>1995</v>
      </c>
      <c r="P1292" s="13" t="str">
        <f>_xlfn.XLOOKUP(order_details[[#This Row],[CustomerID]],orders[CustomerID],orders[ShipCity])</f>
        <v>Reims</v>
      </c>
      <c r="Q1292" s="13" t="str">
        <f>_xlfn.XLOOKUP(order_details[[#This Row],[CustomerID]],orders[CustomerID],orders[ShipCountry])</f>
        <v>France</v>
      </c>
      <c r="R1292" s="13">
        <f>order_details[[#This Row],[UnitPrice]]*order_details[[#This Row],[Quantity]]*(1-order_details[[#This Row],[Discount]])</f>
        <v>115.80000000000001</v>
      </c>
    </row>
    <row r="1293" spans="1:18" x14ac:dyDescent="0.3">
      <c r="A1293">
        <v>10738</v>
      </c>
      <c r="B1293">
        <v>16</v>
      </c>
      <c r="C1293">
        <v>17.45</v>
      </c>
      <c r="D1293">
        <v>3</v>
      </c>
      <c r="E1293">
        <v>0</v>
      </c>
      <c r="F1293">
        <f>order_details[[#This Row],[UnitPrice]]*order_details[[#This Row],[Quantity]]*(1-order_details[[#This Row],[Discount]])</f>
        <v>52.349999999999994</v>
      </c>
      <c r="G1293" t="str">
        <f>_xlfn.XLOOKUP(order_details[[#This Row],[OrderID]],orders[OrderID],orders[CustomerID])</f>
        <v>SPECD</v>
      </c>
      <c r="H1293" t="str">
        <f>_xlfn.XLOOKUP(order_details[[#This Row],[CustomerID]],orders[CustomerID],orders[ShipCountry])</f>
        <v>France</v>
      </c>
      <c r="I1293" t="str">
        <f>_xlfn.XLOOKUP(order_details[[#This Row],[CustomerID]],orders[CustomerID],orders[ShipCity])</f>
        <v>Paris</v>
      </c>
      <c r="J1293">
        <f>_xlfn.XLOOKUP(order_details[[#This Row],[ProductID]],products[ProductID],products[CategoryID])</f>
        <v>3</v>
      </c>
      <c r="K1293" t="str">
        <f>_xlfn.XLOOKUP(order_details[[#This Row],[CategoryID]],categories[CategoryID],categories[CategoryName])</f>
        <v>Confections</v>
      </c>
      <c r="L1293" t="str">
        <f>_xlfn.XLOOKUP(order_details[[#This Row],[OrderID]],orders[OrderID],orders[month])</f>
        <v>Dec</v>
      </c>
      <c r="M1293">
        <f>_xlfn.XLOOKUP(order_details[[#This Row],[OrderID]],orders[OrderID],orders[month number])</f>
        <v>12</v>
      </c>
      <c r="N1293">
        <f>_xlfn.XLOOKUP(order_details[[#This Row],[OrderID]],orders[OrderID],orders[year])</f>
        <v>1995</v>
      </c>
      <c r="P1293" s="14" t="str">
        <f>_xlfn.XLOOKUP(order_details[[#This Row],[CustomerID]],orders[CustomerID],orders[ShipCity])</f>
        <v>Paris</v>
      </c>
      <c r="Q1293" s="14" t="str">
        <f>_xlfn.XLOOKUP(order_details[[#This Row],[CustomerID]],orders[CustomerID],orders[ShipCountry])</f>
        <v>France</v>
      </c>
      <c r="R1293" s="14">
        <f>order_details[[#This Row],[UnitPrice]]*order_details[[#This Row],[Quantity]]*(1-order_details[[#This Row],[Discount]])</f>
        <v>52.349999999999994</v>
      </c>
    </row>
    <row r="1294" spans="1:18" x14ac:dyDescent="0.3">
      <c r="A1294">
        <v>10739</v>
      </c>
      <c r="B1294">
        <v>36</v>
      </c>
      <c r="C1294">
        <v>19</v>
      </c>
      <c r="D1294">
        <v>6</v>
      </c>
      <c r="E1294">
        <v>0</v>
      </c>
      <c r="F1294">
        <f>order_details[[#This Row],[UnitPrice]]*order_details[[#This Row],[Quantity]]*(1-order_details[[#This Row],[Discount]])</f>
        <v>114</v>
      </c>
      <c r="G1294" t="str">
        <f>_xlfn.XLOOKUP(order_details[[#This Row],[OrderID]],orders[OrderID],orders[CustomerID])</f>
        <v>VINET</v>
      </c>
      <c r="H1294" t="str">
        <f>_xlfn.XLOOKUP(order_details[[#This Row],[CustomerID]],orders[CustomerID],orders[ShipCountry])</f>
        <v>France</v>
      </c>
      <c r="I1294" t="str">
        <f>_xlfn.XLOOKUP(order_details[[#This Row],[CustomerID]],orders[CustomerID],orders[ShipCity])</f>
        <v>Reims</v>
      </c>
      <c r="J1294">
        <f>_xlfn.XLOOKUP(order_details[[#This Row],[ProductID]],products[ProductID],products[CategoryID])</f>
        <v>8</v>
      </c>
      <c r="K1294" t="str">
        <f>_xlfn.XLOOKUP(order_details[[#This Row],[CategoryID]],categories[CategoryID],categories[CategoryName])</f>
        <v>Seafood</v>
      </c>
      <c r="L1294" t="str">
        <f>_xlfn.XLOOKUP(order_details[[#This Row],[OrderID]],orders[OrderID],orders[month])</f>
        <v>Dec</v>
      </c>
      <c r="M1294">
        <f>_xlfn.XLOOKUP(order_details[[#This Row],[OrderID]],orders[OrderID],orders[month number])</f>
        <v>12</v>
      </c>
      <c r="N1294">
        <f>_xlfn.XLOOKUP(order_details[[#This Row],[OrderID]],orders[OrderID],orders[year])</f>
        <v>1995</v>
      </c>
      <c r="P1294" s="13" t="str">
        <f>_xlfn.XLOOKUP(order_details[[#This Row],[CustomerID]],orders[CustomerID],orders[ShipCity])</f>
        <v>Reims</v>
      </c>
      <c r="Q1294" s="13" t="str">
        <f>_xlfn.XLOOKUP(order_details[[#This Row],[CustomerID]],orders[CustomerID],orders[ShipCountry])</f>
        <v>France</v>
      </c>
      <c r="R1294" s="13">
        <f>order_details[[#This Row],[UnitPrice]]*order_details[[#This Row],[Quantity]]*(1-order_details[[#This Row],[Discount]])</f>
        <v>114</v>
      </c>
    </row>
    <row r="1295" spans="1:18" x14ac:dyDescent="0.3">
      <c r="A1295">
        <v>10739</v>
      </c>
      <c r="B1295">
        <v>52</v>
      </c>
      <c r="C1295">
        <v>7</v>
      </c>
      <c r="D1295">
        <v>18</v>
      </c>
      <c r="E1295">
        <v>0</v>
      </c>
      <c r="F1295">
        <f>order_details[[#This Row],[UnitPrice]]*order_details[[#This Row],[Quantity]]*(1-order_details[[#This Row],[Discount]])</f>
        <v>126</v>
      </c>
      <c r="G1295" t="str">
        <f>_xlfn.XLOOKUP(order_details[[#This Row],[OrderID]],orders[OrderID],orders[CustomerID])</f>
        <v>VINET</v>
      </c>
      <c r="H1295" t="str">
        <f>_xlfn.XLOOKUP(order_details[[#This Row],[CustomerID]],orders[CustomerID],orders[ShipCountry])</f>
        <v>France</v>
      </c>
      <c r="I1295" t="str">
        <f>_xlfn.XLOOKUP(order_details[[#This Row],[CustomerID]],orders[CustomerID],orders[ShipCity])</f>
        <v>Reims</v>
      </c>
      <c r="J1295">
        <f>_xlfn.XLOOKUP(order_details[[#This Row],[ProductID]],products[ProductID],products[CategoryID])</f>
        <v>5</v>
      </c>
      <c r="K1295" t="str">
        <f>_xlfn.XLOOKUP(order_details[[#This Row],[CategoryID]],categories[CategoryID],categories[CategoryName])</f>
        <v>Grains/Cereals</v>
      </c>
      <c r="L1295" t="str">
        <f>_xlfn.XLOOKUP(order_details[[#This Row],[OrderID]],orders[OrderID],orders[month])</f>
        <v>Dec</v>
      </c>
      <c r="M1295">
        <f>_xlfn.XLOOKUP(order_details[[#This Row],[OrderID]],orders[OrderID],orders[month number])</f>
        <v>12</v>
      </c>
      <c r="N1295">
        <f>_xlfn.XLOOKUP(order_details[[#This Row],[OrderID]],orders[OrderID],orders[year])</f>
        <v>1995</v>
      </c>
      <c r="P1295" s="14" t="str">
        <f>_xlfn.XLOOKUP(order_details[[#This Row],[CustomerID]],orders[CustomerID],orders[ShipCity])</f>
        <v>Reims</v>
      </c>
      <c r="Q1295" s="14" t="str">
        <f>_xlfn.XLOOKUP(order_details[[#This Row],[CustomerID]],orders[CustomerID],orders[ShipCountry])</f>
        <v>France</v>
      </c>
      <c r="R1295" s="14">
        <f>order_details[[#This Row],[UnitPrice]]*order_details[[#This Row],[Quantity]]*(1-order_details[[#This Row],[Discount]])</f>
        <v>126</v>
      </c>
    </row>
    <row r="1296" spans="1:18" x14ac:dyDescent="0.3">
      <c r="A1296">
        <v>10740</v>
      </c>
      <c r="B1296">
        <v>28</v>
      </c>
      <c r="C1296">
        <v>45.6</v>
      </c>
      <c r="D1296">
        <v>5</v>
      </c>
      <c r="E1296">
        <v>0.2</v>
      </c>
      <c r="F1296">
        <f>order_details[[#This Row],[UnitPrice]]*order_details[[#This Row],[Quantity]]*(1-order_details[[#This Row],[Discount]])</f>
        <v>182.4</v>
      </c>
      <c r="G1296" t="str">
        <f>_xlfn.XLOOKUP(order_details[[#This Row],[OrderID]],orders[OrderID],orders[CustomerID])</f>
        <v>WHITC</v>
      </c>
      <c r="H1296" t="str">
        <f>_xlfn.XLOOKUP(order_details[[#This Row],[CustomerID]],orders[CustomerID],orders[ShipCountry])</f>
        <v>USA</v>
      </c>
      <c r="I1296" t="str">
        <f>_xlfn.XLOOKUP(order_details[[#This Row],[CustomerID]],orders[CustomerID],orders[ShipCity])</f>
        <v>Seattle</v>
      </c>
      <c r="J1296">
        <f>_xlfn.XLOOKUP(order_details[[#This Row],[ProductID]],products[ProductID],products[CategoryID])</f>
        <v>7</v>
      </c>
      <c r="K1296" t="str">
        <f>_xlfn.XLOOKUP(order_details[[#This Row],[CategoryID]],categories[CategoryID],categories[CategoryName])</f>
        <v>Produce</v>
      </c>
      <c r="L1296" t="str">
        <f>_xlfn.XLOOKUP(order_details[[#This Row],[OrderID]],orders[OrderID],orders[month])</f>
        <v>Dec</v>
      </c>
      <c r="M1296">
        <f>_xlfn.XLOOKUP(order_details[[#This Row],[OrderID]],orders[OrderID],orders[month number])</f>
        <v>12</v>
      </c>
      <c r="N1296">
        <f>_xlfn.XLOOKUP(order_details[[#This Row],[OrderID]],orders[OrderID],orders[year])</f>
        <v>1995</v>
      </c>
      <c r="P1296" s="13" t="str">
        <f>_xlfn.XLOOKUP(order_details[[#This Row],[CustomerID]],orders[CustomerID],orders[ShipCity])</f>
        <v>Seattle</v>
      </c>
      <c r="Q1296" s="13" t="str">
        <f>_xlfn.XLOOKUP(order_details[[#This Row],[CustomerID]],orders[CustomerID],orders[ShipCountry])</f>
        <v>USA</v>
      </c>
      <c r="R1296" s="13">
        <f>order_details[[#This Row],[UnitPrice]]*order_details[[#This Row],[Quantity]]*(1-order_details[[#This Row],[Discount]])</f>
        <v>182.4</v>
      </c>
    </row>
    <row r="1297" spans="1:18" x14ac:dyDescent="0.3">
      <c r="A1297">
        <v>10740</v>
      </c>
      <c r="B1297">
        <v>35</v>
      </c>
      <c r="C1297">
        <v>18</v>
      </c>
      <c r="D1297">
        <v>35</v>
      </c>
      <c r="E1297">
        <v>0.2</v>
      </c>
      <c r="F1297">
        <f>order_details[[#This Row],[UnitPrice]]*order_details[[#This Row],[Quantity]]*(1-order_details[[#This Row],[Discount]])</f>
        <v>504</v>
      </c>
      <c r="G1297" t="str">
        <f>_xlfn.XLOOKUP(order_details[[#This Row],[OrderID]],orders[OrderID],orders[CustomerID])</f>
        <v>WHITC</v>
      </c>
      <c r="H1297" t="str">
        <f>_xlfn.XLOOKUP(order_details[[#This Row],[CustomerID]],orders[CustomerID],orders[ShipCountry])</f>
        <v>USA</v>
      </c>
      <c r="I1297" t="str">
        <f>_xlfn.XLOOKUP(order_details[[#This Row],[CustomerID]],orders[CustomerID],orders[ShipCity])</f>
        <v>Seattle</v>
      </c>
      <c r="J1297">
        <f>_xlfn.XLOOKUP(order_details[[#This Row],[ProductID]],products[ProductID],products[CategoryID])</f>
        <v>1</v>
      </c>
      <c r="K1297" t="str">
        <f>_xlfn.XLOOKUP(order_details[[#This Row],[CategoryID]],categories[CategoryID],categories[CategoryName])</f>
        <v>Beverages</v>
      </c>
      <c r="L1297" t="str">
        <f>_xlfn.XLOOKUP(order_details[[#This Row],[OrderID]],orders[OrderID],orders[month])</f>
        <v>Dec</v>
      </c>
      <c r="M1297">
        <f>_xlfn.XLOOKUP(order_details[[#This Row],[OrderID]],orders[OrderID],orders[month number])</f>
        <v>12</v>
      </c>
      <c r="N1297">
        <f>_xlfn.XLOOKUP(order_details[[#This Row],[OrderID]],orders[OrderID],orders[year])</f>
        <v>1995</v>
      </c>
      <c r="P1297" s="14" t="str">
        <f>_xlfn.XLOOKUP(order_details[[#This Row],[CustomerID]],orders[CustomerID],orders[ShipCity])</f>
        <v>Seattle</v>
      </c>
      <c r="Q1297" s="14" t="str">
        <f>_xlfn.XLOOKUP(order_details[[#This Row],[CustomerID]],orders[CustomerID],orders[ShipCountry])</f>
        <v>USA</v>
      </c>
      <c r="R1297" s="14">
        <f>order_details[[#This Row],[UnitPrice]]*order_details[[#This Row],[Quantity]]*(1-order_details[[#This Row],[Discount]])</f>
        <v>504</v>
      </c>
    </row>
    <row r="1298" spans="1:18" x14ac:dyDescent="0.3">
      <c r="A1298">
        <v>10740</v>
      </c>
      <c r="B1298">
        <v>45</v>
      </c>
      <c r="C1298">
        <v>9.5</v>
      </c>
      <c r="D1298">
        <v>40</v>
      </c>
      <c r="E1298">
        <v>0.2</v>
      </c>
      <c r="F1298">
        <f>order_details[[#This Row],[UnitPrice]]*order_details[[#This Row],[Quantity]]*(1-order_details[[#This Row],[Discount]])</f>
        <v>304</v>
      </c>
      <c r="G1298" t="str">
        <f>_xlfn.XLOOKUP(order_details[[#This Row],[OrderID]],orders[OrderID],orders[CustomerID])</f>
        <v>WHITC</v>
      </c>
      <c r="H1298" t="str">
        <f>_xlfn.XLOOKUP(order_details[[#This Row],[CustomerID]],orders[CustomerID],orders[ShipCountry])</f>
        <v>USA</v>
      </c>
      <c r="I1298" t="str">
        <f>_xlfn.XLOOKUP(order_details[[#This Row],[CustomerID]],orders[CustomerID],orders[ShipCity])</f>
        <v>Seattle</v>
      </c>
      <c r="J1298">
        <f>_xlfn.XLOOKUP(order_details[[#This Row],[ProductID]],products[ProductID],products[CategoryID])</f>
        <v>8</v>
      </c>
      <c r="K1298" t="str">
        <f>_xlfn.XLOOKUP(order_details[[#This Row],[CategoryID]],categories[CategoryID],categories[CategoryName])</f>
        <v>Seafood</v>
      </c>
      <c r="L1298" t="str">
        <f>_xlfn.XLOOKUP(order_details[[#This Row],[OrderID]],orders[OrderID],orders[month])</f>
        <v>Dec</v>
      </c>
      <c r="M1298">
        <f>_xlfn.XLOOKUP(order_details[[#This Row],[OrderID]],orders[OrderID],orders[month number])</f>
        <v>12</v>
      </c>
      <c r="N1298">
        <f>_xlfn.XLOOKUP(order_details[[#This Row],[OrderID]],orders[OrderID],orders[year])</f>
        <v>1995</v>
      </c>
      <c r="P1298" s="13" t="str">
        <f>_xlfn.XLOOKUP(order_details[[#This Row],[CustomerID]],orders[CustomerID],orders[ShipCity])</f>
        <v>Seattle</v>
      </c>
      <c r="Q1298" s="13" t="str">
        <f>_xlfn.XLOOKUP(order_details[[#This Row],[CustomerID]],orders[CustomerID],orders[ShipCountry])</f>
        <v>USA</v>
      </c>
      <c r="R1298" s="13">
        <f>order_details[[#This Row],[UnitPrice]]*order_details[[#This Row],[Quantity]]*(1-order_details[[#This Row],[Discount]])</f>
        <v>304</v>
      </c>
    </row>
    <row r="1299" spans="1:18" x14ac:dyDescent="0.3">
      <c r="A1299">
        <v>10740</v>
      </c>
      <c r="B1299">
        <v>56</v>
      </c>
      <c r="C1299">
        <v>38</v>
      </c>
      <c r="D1299">
        <v>14</v>
      </c>
      <c r="E1299">
        <v>0.2</v>
      </c>
      <c r="F1299">
        <f>order_details[[#This Row],[UnitPrice]]*order_details[[#This Row],[Quantity]]*(1-order_details[[#This Row],[Discount]])</f>
        <v>425.6</v>
      </c>
      <c r="G1299" t="str">
        <f>_xlfn.XLOOKUP(order_details[[#This Row],[OrderID]],orders[OrderID],orders[CustomerID])</f>
        <v>WHITC</v>
      </c>
      <c r="H1299" t="str">
        <f>_xlfn.XLOOKUP(order_details[[#This Row],[CustomerID]],orders[CustomerID],orders[ShipCountry])</f>
        <v>USA</v>
      </c>
      <c r="I1299" t="str">
        <f>_xlfn.XLOOKUP(order_details[[#This Row],[CustomerID]],orders[CustomerID],orders[ShipCity])</f>
        <v>Seattle</v>
      </c>
      <c r="J1299">
        <f>_xlfn.XLOOKUP(order_details[[#This Row],[ProductID]],products[ProductID],products[CategoryID])</f>
        <v>5</v>
      </c>
      <c r="K1299" t="str">
        <f>_xlfn.XLOOKUP(order_details[[#This Row],[CategoryID]],categories[CategoryID],categories[CategoryName])</f>
        <v>Grains/Cereals</v>
      </c>
      <c r="L1299" t="str">
        <f>_xlfn.XLOOKUP(order_details[[#This Row],[OrderID]],orders[OrderID],orders[month])</f>
        <v>Dec</v>
      </c>
      <c r="M1299">
        <f>_xlfn.XLOOKUP(order_details[[#This Row],[OrderID]],orders[OrderID],orders[month number])</f>
        <v>12</v>
      </c>
      <c r="N1299">
        <f>_xlfn.XLOOKUP(order_details[[#This Row],[OrderID]],orders[OrderID],orders[year])</f>
        <v>1995</v>
      </c>
      <c r="P1299" s="14" t="str">
        <f>_xlfn.XLOOKUP(order_details[[#This Row],[CustomerID]],orders[CustomerID],orders[ShipCity])</f>
        <v>Seattle</v>
      </c>
      <c r="Q1299" s="14" t="str">
        <f>_xlfn.XLOOKUP(order_details[[#This Row],[CustomerID]],orders[CustomerID],orders[ShipCountry])</f>
        <v>USA</v>
      </c>
      <c r="R1299" s="14">
        <f>order_details[[#This Row],[UnitPrice]]*order_details[[#This Row],[Quantity]]*(1-order_details[[#This Row],[Discount]])</f>
        <v>425.6</v>
      </c>
    </row>
    <row r="1300" spans="1:18" x14ac:dyDescent="0.3">
      <c r="A1300">
        <v>10741</v>
      </c>
      <c r="B1300">
        <v>2</v>
      </c>
      <c r="C1300">
        <v>19</v>
      </c>
      <c r="D1300">
        <v>15</v>
      </c>
      <c r="E1300">
        <v>0.2</v>
      </c>
      <c r="F1300">
        <f>order_details[[#This Row],[UnitPrice]]*order_details[[#This Row],[Quantity]]*(1-order_details[[#This Row],[Discount]])</f>
        <v>228</v>
      </c>
      <c r="G1300" t="str">
        <f>_xlfn.XLOOKUP(order_details[[#This Row],[OrderID]],orders[OrderID],orders[CustomerID])</f>
        <v>AROUT</v>
      </c>
      <c r="H1300" t="str">
        <f>_xlfn.XLOOKUP(order_details[[#This Row],[CustomerID]],orders[CustomerID],orders[ShipCountry])</f>
        <v>UK</v>
      </c>
      <c r="I1300" t="str">
        <f>_xlfn.XLOOKUP(order_details[[#This Row],[CustomerID]],orders[CustomerID],orders[ShipCity])</f>
        <v>Colchester</v>
      </c>
      <c r="J1300">
        <f>_xlfn.XLOOKUP(order_details[[#This Row],[ProductID]],products[ProductID],products[CategoryID])</f>
        <v>1</v>
      </c>
      <c r="K1300" t="str">
        <f>_xlfn.XLOOKUP(order_details[[#This Row],[CategoryID]],categories[CategoryID],categories[CategoryName])</f>
        <v>Beverages</v>
      </c>
      <c r="L1300" t="str">
        <f>_xlfn.XLOOKUP(order_details[[#This Row],[OrderID]],orders[OrderID],orders[month])</f>
        <v>Dec</v>
      </c>
      <c r="M1300">
        <f>_xlfn.XLOOKUP(order_details[[#This Row],[OrderID]],orders[OrderID],orders[month number])</f>
        <v>12</v>
      </c>
      <c r="N1300">
        <f>_xlfn.XLOOKUP(order_details[[#This Row],[OrderID]],orders[OrderID],orders[year])</f>
        <v>1995</v>
      </c>
      <c r="P1300" s="13" t="str">
        <f>_xlfn.XLOOKUP(order_details[[#This Row],[CustomerID]],orders[CustomerID],orders[ShipCity])</f>
        <v>Colchester</v>
      </c>
      <c r="Q1300" s="13" t="str">
        <f>_xlfn.XLOOKUP(order_details[[#This Row],[CustomerID]],orders[CustomerID],orders[ShipCountry])</f>
        <v>UK</v>
      </c>
      <c r="R1300" s="13">
        <f>order_details[[#This Row],[UnitPrice]]*order_details[[#This Row],[Quantity]]*(1-order_details[[#This Row],[Discount]])</f>
        <v>228</v>
      </c>
    </row>
    <row r="1301" spans="1:18" x14ac:dyDescent="0.3">
      <c r="A1301">
        <v>10742</v>
      </c>
      <c r="B1301">
        <v>3</v>
      </c>
      <c r="C1301">
        <v>10</v>
      </c>
      <c r="D1301">
        <v>20</v>
      </c>
      <c r="E1301">
        <v>0</v>
      </c>
      <c r="F1301">
        <f>order_details[[#This Row],[UnitPrice]]*order_details[[#This Row],[Quantity]]*(1-order_details[[#This Row],[Discount]])</f>
        <v>200</v>
      </c>
      <c r="G1301" t="str">
        <f>_xlfn.XLOOKUP(order_details[[#This Row],[OrderID]],orders[OrderID],orders[CustomerID])</f>
        <v>BOTTM</v>
      </c>
      <c r="H1301" t="str">
        <f>_xlfn.XLOOKUP(order_details[[#This Row],[CustomerID]],orders[CustomerID],orders[ShipCountry])</f>
        <v>Canada</v>
      </c>
      <c r="I1301" t="str">
        <f>_xlfn.XLOOKUP(order_details[[#This Row],[CustomerID]],orders[CustomerID],orders[ShipCity])</f>
        <v>Tsawassen</v>
      </c>
      <c r="J1301">
        <f>_xlfn.XLOOKUP(order_details[[#This Row],[ProductID]],products[ProductID],products[CategoryID])</f>
        <v>2</v>
      </c>
      <c r="K1301" t="str">
        <f>_xlfn.XLOOKUP(order_details[[#This Row],[CategoryID]],categories[CategoryID],categories[CategoryName])</f>
        <v>Condiments</v>
      </c>
      <c r="L1301" t="str">
        <f>_xlfn.XLOOKUP(order_details[[#This Row],[OrderID]],orders[OrderID],orders[month])</f>
        <v>Dec</v>
      </c>
      <c r="M1301">
        <f>_xlfn.XLOOKUP(order_details[[#This Row],[OrderID]],orders[OrderID],orders[month number])</f>
        <v>12</v>
      </c>
      <c r="N1301">
        <f>_xlfn.XLOOKUP(order_details[[#This Row],[OrderID]],orders[OrderID],orders[year])</f>
        <v>1995</v>
      </c>
      <c r="P1301" s="14" t="str">
        <f>_xlfn.XLOOKUP(order_details[[#This Row],[CustomerID]],orders[CustomerID],orders[ShipCity])</f>
        <v>Tsawassen</v>
      </c>
      <c r="Q1301" s="14" t="str">
        <f>_xlfn.XLOOKUP(order_details[[#This Row],[CustomerID]],orders[CustomerID],orders[ShipCountry])</f>
        <v>Canada</v>
      </c>
      <c r="R1301" s="14">
        <f>order_details[[#This Row],[UnitPrice]]*order_details[[#This Row],[Quantity]]*(1-order_details[[#This Row],[Discount]])</f>
        <v>200</v>
      </c>
    </row>
    <row r="1302" spans="1:18" x14ac:dyDescent="0.3">
      <c r="A1302">
        <v>10742</v>
      </c>
      <c r="B1302">
        <v>60</v>
      </c>
      <c r="C1302">
        <v>34</v>
      </c>
      <c r="D1302">
        <v>50</v>
      </c>
      <c r="E1302">
        <v>0</v>
      </c>
      <c r="F1302">
        <f>order_details[[#This Row],[UnitPrice]]*order_details[[#This Row],[Quantity]]*(1-order_details[[#This Row],[Discount]])</f>
        <v>1700</v>
      </c>
      <c r="G1302" t="str">
        <f>_xlfn.XLOOKUP(order_details[[#This Row],[OrderID]],orders[OrderID],orders[CustomerID])</f>
        <v>BOTTM</v>
      </c>
      <c r="H1302" t="str">
        <f>_xlfn.XLOOKUP(order_details[[#This Row],[CustomerID]],orders[CustomerID],orders[ShipCountry])</f>
        <v>Canada</v>
      </c>
      <c r="I1302" t="str">
        <f>_xlfn.XLOOKUP(order_details[[#This Row],[CustomerID]],orders[CustomerID],orders[ShipCity])</f>
        <v>Tsawassen</v>
      </c>
      <c r="J1302">
        <f>_xlfn.XLOOKUP(order_details[[#This Row],[ProductID]],products[ProductID],products[CategoryID])</f>
        <v>4</v>
      </c>
      <c r="K1302" t="str">
        <f>_xlfn.XLOOKUP(order_details[[#This Row],[CategoryID]],categories[CategoryID],categories[CategoryName])</f>
        <v>Dairy Products</v>
      </c>
      <c r="L1302" t="str">
        <f>_xlfn.XLOOKUP(order_details[[#This Row],[OrderID]],orders[OrderID],orders[month])</f>
        <v>Dec</v>
      </c>
      <c r="M1302">
        <f>_xlfn.XLOOKUP(order_details[[#This Row],[OrderID]],orders[OrderID],orders[month number])</f>
        <v>12</v>
      </c>
      <c r="N1302">
        <f>_xlfn.XLOOKUP(order_details[[#This Row],[OrderID]],orders[OrderID],orders[year])</f>
        <v>1995</v>
      </c>
      <c r="P1302" s="13" t="str">
        <f>_xlfn.XLOOKUP(order_details[[#This Row],[CustomerID]],orders[CustomerID],orders[ShipCity])</f>
        <v>Tsawassen</v>
      </c>
      <c r="Q1302" s="13" t="str">
        <f>_xlfn.XLOOKUP(order_details[[#This Row],[CustomerID]],orders[CustomerID],orders[ShipCountry])</f>
        <v>Canada</v>
      </c>
      <c r="R1302" s="13">
        <f>order_details[[#This Row],[UnitPrice]]*order_details[[#This Row],[Quantity]]*(1-order_details[[#This Row],[Discount]])</f>
        <v>1700</v>
      </c>
    </row>
    <row r="1303" spans="1:18" x14ac:dyDescent="0.3">
      <c r="A1303">
        <v>10742</v>
      </c>
      <c r="B1303">
        <v>72</v>
      </c>
      <c r="C1303">
        <v>34.799999999999997</v>
      </c>
      <c r="D1303">
        <v>35</v>
      </c>
      <c r="E1303">
        <v>0</v>
      </c>
      <c r="F1303">
        <f>order_details[[#This Row],[UnitPrice]]*order_details[[#This Row],[Quantity]]*(1-order_details[[#This Row],[Discount]])</f>
        <v>1218</v>
      </c>
      <c r="G1303" t="str">
        <f>_xlfn.XLOOKUP(order_details[[#This Row],[OrderID]],orders[OrderID],orders[CustomerID])</f>
        <v>BOTTM</v>
      </c>
      <c r="H1303" t="str">
        <f>_xlfn.XLOOKUP(order_details[[#This Row],[CustomerID]],orders[CustomerID],orders[ShipCountry])</f>
        <v>Canada</v>
      </c>
      <c r="I1303" t="str">
        <f>_xlfn.XLOOKUP(order_details[[#This Row],[CustomerID]],orders[CustomerID],orders[ShipCity])</f>
        <v>Tsawassen</v>
      </c>
      <c r="J1303">
        <f>_xlfn.XLOOKUP(order_details[[#This Row],[ProductID]],products[ProductID],products[CategoryID])</f>
        <v>4</v>
      </c>
      <c r="K1303" t="str">
        <f>_xlfn.XLOOKUP(order_details[[#This Row],[CategoryID]],categories[CategoryID],categories[CategoryName])</f>
        <v>Dairy Products</v>
      </c>
      <c r="L1303" t="str">
        <f>_xlfn.XLOOKUP(order_details[[#This Row],[OrderID]],orders[OrderID],orders[month])</f>
        <v>Dec</v>
      </c>
      <c r="M1303">
        <f>_xlfn.XLOOKUP(order_details[[#This Row],[OrderID]],orders[OrderID],orders[month number])</f>
        <v>12</v>
      </c>
      <c r="N1303">
        <f>_xlfn.XLOOKUP(order_details[[#This Row],[OrderID]],orders[OrderID],orders[year])</f>
        <v>1995</v>
      </c>
      <c r="P1303" s="14" t="str">
        <f>_xlfn.XLOOKUP(order_details[[#This Row],[CustomerID]],orders[CustomerID],orders[ShipCity])</f>
        <v>Tsawassen</v>
      </c>
      <c r="Q1303" s="14" t="str">
        <f>_xlfn.XLOOKUP(order_details[[#This Row],[CustomerID]],orders[CustomerID],orders[ShipCountry])</f>
        <v>Canada</v>
      </c>
      <c r="R1303" s="14">
        <f>order_details[[#This Row],[UnitPrice]]*order_details[[#This Row],[Quantity]]*(1-order_details[[#This Row],[Discount]])</f>
        <v>1218</v>
      </c>
    </row>
    <row r="1304" spans="1:18" x14ac:dyDescent="0.3">
      <c r="A1304">
        <v>10743</v>
      </c>
      <c r="B1304">
        <v>46</v>
      </c>
      <c r="C1304">
        <v>12</v>
      </c>
      <c r="D1304">
        <v>28</v>
      </c>
      <c r="E1304">
        <v>0.05</v>
      </c>
      <c r="F1304">
        <f>order_details[[#This Row],[UnitPrice]]*order_details[[#This Row],[Quantity]]*(1-order_details[[#This Row],[Discount]])</f>
        <v>319.2</v>
      </c>
      <c r="G1304" t="str">
        <f>_xlfn.XLOOKUP(order_details[[#This Row],[OrderID]],orders[OrderID],orders[CustomerID])</f>
        <v>AROUT</v>
      </c>
      <c r="H1304" t="str">
        <f>_xlfn.XLOOKUP(order_details[[#This Row],[CustomerID]],orders[CustomerID],orders[ShipCountry])</f>
        <v>UK</v>
      </c>
      <c r="I1304" t="str">
        <f>_xlfn.XLOOKUP(order_details[[#This Row],[CustomerID]],orders[CustomerID],orders[ShipCity])</f>
        <v>Colchester</v>
      </c>
      <c r="J1304">
        <f>_xlfn.XLOOKUP(order_details[[#This Row],[ProductID]],products[ProductID],products[CategoryID])</f>
        <v>8</v>
      </c>
      <c r="K1304" t="str">
        <f>_xlfn.XLOOKUP(order_details[[#This Row],[CategoryID]],categories[CategoryID],categories[CategoryName])</f>
        <v>Seafood</v>
      </c>
      <c r="L1304" t="str">
        <f>_xlfn.XLOOKUP(order_details[[#This Row],[OrderID]],orders[OrderID],orders[month])</f>
        <v>Dec</v>
      </c>
      <c r="M1304">
        <f>_xlfn.XLOOKUP(order_details[[#This Row],[OrderID]],orders[OrderID],orders[month number])</f>
        <v>12</v>
      </c>
      <c r="N1304">
        <f>_xlfn.XLOOKUP(order_details[[#This Row],[OrderID]],orders[OrderID],orders[year])</f>
        <v>1995</v>
      </c>
      <c r="P1304" s="13" t="str">
        <f>_xlfn.XLOOKUP(order_details[[#This Row],[CustomerID]],orders[CustomerID],orders[ShipCity])</f>
        <v>Colchester</v>
      </c>
      <c r="Q1304" s="13" t="str">
        <f>_xlfn.XLOOKUP(order_details[[#This Row],[CustomerID]],orders[CustomerID],orders[ShipCountry])</f>
        <v>UK</v>
      </c>
      <c r="R1304" s="13">
        <f>order_details[[#This Row],[UnitPrice]]*order_details[[#This Row],[Quantity]]*(1-order_details[[#This Row],[Discount]])</f>
        <v>319.2</v>
      </c>
    </row>
    <row r="1305" spans="1:18" x14ac:dyDescent="0.3">
      <c r="A1305">
        <v>10744</v>
      </c>
      <c r="B1305">
        <v>40</v>
      </c>
      <c r="C1305">
        <v>18.399999999999999</v>
      </c>
      <c r="D1305">
        <v>50</v>
      </c>
      <c r="E1305">
        <v>0.2</v>
      </c>
      <c r="F1305">
        <f>order_details[[#This Row],[UnitPrice]]*order_details[[#This Row],[Quantity]]*(1-order_details[[#This Row],[Discount]])</f>
        <v>736</v>
      </c>
      <c r="G1305" t="str">
        <f>_xlfn.XLOOKUP(order_details[[#This Row],[OrderID]],orders[OrderID],orders[CustomerID])</f>
        <v>VAFFE</v>
      </c>
      <c r="H1305" t="str">
        <f>_xlfn.XLOOKUP(order_details[[#This Row],[CustomerID]],orders[CustomerID],orders[ShipCountry])</f>
        <v>Denmark</v>
      </c>
      <c r="I1305" t="str">
        <f>_xlfn.XLOOKUP(order_details[[#This Row],[CustomerID]],orders[CustomerID],orders[ShipCity])</f>
        <v>Århus</v>
      </c>
      <c r="J1305">
        <f>_xlfn.XLOOKUP(order_details[[#This Row],[ProductID]],products[ProductID],products[CategoryID])</f>
        <v>8</v>
      </c>
      <c r="K1305" t="str">
        <f>_xlfn.XLOOKUP(order_details[[#This Row],[CategoryID]],categories[CategoryID],categories[CategoryName])</f>
        <v>Seafood</v>
      </c>
      <c r="L1305" t="str">
        <f>_xlfn.XLOOKUP(order_details[[#This Row],[OrderID]],orders[OrderID],orders[month])</f>
        <v>Dec</v>
      </c>
      <c r="M1305">
        <f>_xlfn.XLOOKUP(order_details[[#This Row],[OrderID]],orders[OrderID],orders[month number])</f>
        <v>12</v>
      </c>
      <c r="N1305">
        <f>_xlfn.XLOOKUP(order_details[[#This Row],[OrderID]],orders[OrderID],orders[year])</f>
        <v>1995</v>
      </c>
      <c r="P1305" s="14" t="str">
        <f>_xlfn.XLOOKUP(order_details[[#This Row],[CustomerID]],orders[CustomerID],orders[ShipCity])</f>
        <v>Århus</v>
      </c>
      <c r="Q1305" s="14" t="str">
        <f>_xlfn.XLOOKUP(order_details[[#This Row],[CustomerID]],orders[CustomerID],orders[ShipCountry])</f>
        <v>Denmark</v>
      </c>
      <c r="R1305" s="14">
        <f>order_details[[#This Row],[UnitPrice]]*order_details[[#This Row],[Quantity]]*(1-order_details[[#This Row],[Discount]])</f>
        <v>736</v>
      </c>
    </row>
    <row r="1306" spans="1:18" x14ac:dyDescent="0.3">
      <c r="A1306">
        <v>10745</v>
      </c>
      <c r="B1306">
        <v>18</v>
      </c>
      <c r="C1306">
        <v>62.5</v>
      </c>
      <c r="D1306">
        <v>24</v>
      </c>
      <c r="E1306">
        <v>0</v>
      </c>
      <c r="F1306">
        <f>order_details[[#This Row],[UnitPrice]]*order_details[[#This Row],[Quantity]]*(1-order_details[[#This Row],[Discount]])</f>
        <v>1500</v>
      </c>
      <c r="G1306" t="str">
        <f>_xlfn.XLOOKUP(order_details[[#This Row],[OrderID]],orders[OrderID],orders[CustomerID])</f>
        <v>QUICK</v>
      </c>
      <c r="H1306" t="str">
        <f>_xlfn.XLOOKUP(order_details[[#This Row],[CustomerID]],orders[CustomerID],orders[ShipCountry])</f>
        <v>Germany</v>
      </c>
      <c r="I1306" t="str">
        <f>_xlfn.XLOOKUP(order_details[[#This Row],[CustomerID]],orders[CustomerID],orders[ShipCity])</f>
        <v>Cunewalde</v>
      </c>
      <c r="J1306">
        <f>_xlfn.XLOOKUP(order_details[[#This Row],[ProductID]],products[ProductID],products[CategoryID])</f>
        <v>8</v>
      </c>
      <c r="K1306" t="str">
        <f>_xlfn.XLOOKUP(order_details[[#This Row],[CategoryID]],categories[CategoryID],categories[CategoryName])</f>
        <v>Seafood</v>
      </c>
      <c r="L1306" t="str">
        <f>_xlfn.XLOOKUP(order_details[[#This Row],[OrderID]],orders[OrderID],orders[month])</f>
        <v>Dec</v>
      </c>
      <c r="M1306">
        <f>_xlfn.XLOOKUP(order_details[[#This Row],[OrderID]],orders[OrderID],orders[month number])</f>
        <v>12</v>
      </c>
      <c r="N1306">
        <f>_xlfn.XLOOKUP(order_details[[#This Row],[OrderID]],orders[OrderID],orders[year])</f>
        <v>1995</v>
      </c>
      <c r="P1306" s="13" t="str">
        <f>_xlfn.XLOOKUP(order_details[[#This Row],[CustomerID]],orders[CustomerID],orders[ShipCity])</f>
        <v>Cunewalde</v>
      </c>
      <c r="Q1306" s="13" t="str">
        <f>_xlfn.XLOOKUP(order_details[[#This Row],[CustomerID]],orders[CustomerID],orders[ShipCountry])</f>
        <v>Germany</v>
      </c>
      <c r="R1306" s="13">
        <f>order_details[[#This Row],[UnitPrice]]*order_details[[#This Row],[Quantity]]*(1-order_details[[#This Row],[Discount]])</f>
        <v>1500</v>
      </c>
    </row>
    <row r="1307" spans="1:18" x14ac:dyDescent="0.3">
      <c r="A1307">
        <v>10745</v>
      </c>
      <c r="B1307">
        <v>44</v>
      </c>
      <c r="C1307">
        <v>19.45</v>
      </c>
      <c r="D1307">
        <v>16</v>
      </c>
      <c r="E1307">
        <v>0</v>
      </c>
      <c r="F1307">
        <f>order_details[[#This Row],[UnitPrice]]*order_details[[#This Row],[Quantity]]*(1-order_details[[#This Row],[Discount]])</f>
        <v>311.2</v>
      </c>
      <c r="G1307" t="str">
        <f>_xlfn.XLOOKUP(order_details[[#This Row],[OrderID]],orders[OrderID],orders[CustomerID])</f>
        <v>QUICK</v>
      </c>
      <c r="H1307" t="str">
        <f>_xlfn.XLOOKUP(order_details[[#This Row],[CustomerID]],orders[CustomerID],orders[ShipCountry])</f>
        <v>Germany</v>
      </c>
      <c r="I1307" t="str">
        <f>_xlfn.XLOOKUP(order_details[[#This Row],[CustomerID]],orders[CustomerID],orders[ShipCity])</f>
        <v>Cunewalde</v>
      </c>
      <c r="J1307">
        <f>_xlfn.XLOOKUP(order_details[[#This Row],[ProductID]],products[ProductID],products[CategoryID])</f>
        <v>2</v>
      </c>
      <c r="K1307" t="str">
        <f>_xlfn.XLOOKUP(order_details[[#This Row],[CategoryID]],categories[CategoryID],categories[CategoryName])</f>
        <v>Condiments</v>
      </c>
      <c r="L1307" t="str">
        <f>_xlfn.XLOOKUP(order_details[[#This Row],[OrderID]],orders[OrderID],orders[month])</f>
        <v>Dec</v>
      </c>
      <c r="M1307">
        <f>_xlfn.XLOOKUP(order_details[[#This Row],[OrderID]],orders[OrderID],orders[month number])</f>
        <v>12</v>
      </c>
      <c r="N1307">
        <f>_xlfn.XLOOKUP(order_details[[#This Row],[OrderID]],orders[OrderID],orders[year])</f>
        <v>1995</v>
      </c>
      <c r="P1307" s="14" t="str">
        <f>_xlfn.XLOOKUP(order_details[[#This Row],[CustomerID]],orders[CustomerID],orders[ShipCity])</f>
        <v>Cunewalde</v>
      </c>
      <c r="Q1307" s="14" t="str">
        <f>_xlfn.XLOOKUP(order_details[[#This Row],[CustomerID]],orders[CustomerID],orders[ShipCountry])</f>
        <v>Germany</v>
      </c>
      <c r="R1307" s="14">
        <f>order_details[[#This Row],[UnitPrice]]*order_details[[#This Row],[Quantity]]*(1-order_details[[#This Row],[Discount]])</f>
        <v>311.2</v>
      </c>
    </row>
    <row r="1308" spans="1:18" x14ac:dyDescent="0.3">
      <c r="A1308">
        <v>10745</v>
      </c>
      <c r="B1308">
        <v>59</v>
      </c>
      <c r="C1308">
        <v>55</v>
      </c>
      <c r="D1308">
        <v>45</v>
      </c>
      <c r="E1308">
        <v>0</v>
      </c>
      <c r="F1308">
        <f>order_details[[#This Row],[UnitPrice]]*order_details[[#This Row],[Quantity]]*(1-order_details[[#This Row],[Discount]])</f>
        <v>2475</v>
      </c>
      <c r="G1308" t="str">
        <f>_xlfn.XLOOKUP(order_details[[#This Row],[OrderID]],orders[OrderID],orders[CustomerID])</f>
        <v>QUICK</v>
      </c>
      <c r="H1308" t="str">
        <f>_xlfn.XLOOKUP(order_details[[#This Row],[CustomerID]],orders[CustomerID],orders[ShipCountry])</f>
        <v>Germany</v>
      </c>
      <c r="I1308" t="str">
        <f>_xlfn.XLOOKUP(order_details[[#This Row],[CustomerID]],orders[CustomerID],orders[ShipCity])</f>
        <v>Cunewalde</v>
      </c>
      <c r="J1308">
        <f>_xlfn.XLOOKUP(order_details[[#This Row],[ProductID]],products[ProductID],products[CategoryID])</f>
        <v>4</v>
      </c>
      <c r="K1308" t="str">
        <f>_xlfn.XLOOKUP(order_details[[#This Row],[CategoryID]],categories[CategoryID],categories[CategoryName])</f>
        <v>Dairy Products</v>
      </c>
      <c r="L1308" t="str">
        <f>_xlfn.XLOOKUP(order_details[[#This Row],[OrderID]],orders[OrderID],orders[month])</f>
        <v>Dec</v>
      </c>
      <c r="M1308">
        <f>_xlfn.XLOOKUP(order_details[[#This Row],[OrderID]],orders[OrderID],orders[month number])</f>
        <v>12</v>
      </c>
      <c r="N1308">
        <f>_xlfn.XLOOKUP(order_details[[#This Row],[OrderID]],orders[OrderID],orders[year])</f>
        <v>1995</v>
      </c>
      <c r="P1308" s="13" t="str">
        <f>_xlfn.XLOOKUP(order_details[[#This Row],[CustomerID]],orders[CustomerID],orders[ShipCity])</f>
        <v>Cunewalde</v>
      </c>
      <c r="Q1308" s="13" t="str">
        <f>_xlfn.XLOOKUP(order_details[[#This Row],[CustomerID]],orders[CustomerID],orders[ShipCountry])</f>
        <v>Germany</v>
      </c>
      <c r="R1308" s="13">
        <f>order_details[[#This Row],[UnitPrice]]*order_details[[#This Row],[Quantity]]*(1-order_details[[#This Row],[Discount]])</f>
        <v>2475</v>
      </c>
    </row>
    <row r="1309" spans="1:18" x14ac:dyDescent="0.3">
      <c r="A1309">
        <v>10745</v>
      </c>
      <c r="B1309">
        <v>72</v>
      </c>
      <c r="C1309">
        <v>34.799999999999997</v>
      </c>
      <c r="D1309">
        <v>7</v>
      </c>
      <c r="E1309">
        <v>0</v>
      </c>
      <c r="F1309">
        <f>order_details[[#This Row],[UnitPrice]]*order_details[[#This Row],[Quantity]]*(1-order_details[[#This Row],[Discount]])</f>
        <v>243.59999999999997</v>
      </c>
      <c r="G1309" t="str">
        <f>_xlfn.XLOOKUP(order_details[[#This Row],[OrderID]],orders[OrderID],orders[CustomerID])</f>
        <v>QUICK</v>
      </c>
      <c r="H1309" t="str">
        <f>_xlfn.XLOOKUP(order_details[[#This Row],[CustomerID]],orders[CustomerID],orders[ShipCountry])</f>
        <v>Germany</v>
      </c>
      <c r="I1309" t="str">
        <f>_xlfn.XLOOKUP(order_details[[#This Row],[CustomerID]],orders[CustomerID],orders[ShipCity])</f>
        <v>Cunewalde</v>
      </c>
      <c r="J1309">
        <f>_xlfn.XLOOKUP(order_details[[#This Row],[ProductID]],products[ProductID],products[CategoryID])</f>
        <v>4</v>
      </c>
      <c r="K1309" t="str">
        <f>_xlfn.XLOOKUP(order_details[[#This Row],[CategoryID]],categories[CategoryID],categories[CategoryName])</f>
        <v>Dairy Products</v>
      </c>
      <c r="L1309" t="str">
        <f>_xlfn.XLOOKUP(order_details[[#This Row],[OrderID]],orders[OrderID],orders[month])</f>
        <v>Dec</v>
      </c>
      <c r="M1309">
        <f>_xlfn.XLOOKUP(order_details[[#This Row],[OrderID]],orders[OrderID],orders[month number])</f>
        <v>12</v>
      </c>
      <c r="N1309">
        <f>_xlfn.XLOOKUP(order_details[[#This Row],[OrderID]],orders[OrderID],orders[year])</f>
        <v>1995</v>
      </c>
      <c r="P1309" s="14" t="str">
        <f>_xlfn.XLOOKUP(order_details[[#This Row],[CustomerID]],orders[CustomerID],orders[ShipCity])</f>
        <v>Cunewalde</v>
      </c>
      <c r="Q1309" s="14" t="str">
        <f>_xlfn.XLOOKUP(order_details[[#This Row],[CustomerID]],orders[CustomerID],orders[ShipCountry])</f>
        <v>Germany</v>
      </c>
      <c r="R1309" s="14">
        <f>order_details[[#This Row],[UnitPrice]]*order_details[[#This Row],[Quantity]]*(1-order_details[[#This Row],[Discount]])</f>
        <v>243.59999999999997</v>
      </c>
    </row>
    <row r="1310" spans="1:18" x14ac:dyDescent="0.3">
      <c r="A1310">
        <v>10746</v>
      </c>
      <c r="B1310">
        <v>13</v>
      </c>
      <c r="C1310">
        <v>6</v>
      </c>
      <c r="D1310">
        <v>6</v>
      </c>
      <c r="E1310">
        <v>0</v>
      </c>
      <c r="F1310">
        <f>order_details[[#This Row],[UnitPrice]]*order_details[[#This Row],[Quantity]]*(1-order_details[[#This Row],[Discount]])</f>
        <v>36</v>
      </c>
      <c r="G1310" t="str">
        <f>_xlfn.XLOOKUP(order_details[[#This Row],[OrderID]],orders[OrderID],orders[CustomerID])</f>
        <v>CHOPS</v>
      </c>
      <c r="H1310" t="str">
        <f>_xlfn.XLOOKUP(order_details[[#This Row],[CustomerID]],orders[CustomerID],orders[ShipCountry])</f>
        <v>Switzerland</v>
      </c>
      <c r="I1310" t="str">
        <f>_xlfn.XLOOKUP(order_details[[#This Row],[CustomerID]],orders[CustomerID],orders[ShipCity])</f>
        <v>Bern</v>
      </c>
      <c r="J1310">
        <f>_xlfn.XLOOKUP(order_details[[#This Row],[ProductID]],products[ProductID],products[CategoryID])</f>
        <v>8</v>
      </c>
      <c r="K1310" t="str">
        <f>_xlfn.XLOOKUP(order_details[[#This Row],[CategoryID]],categories[CategoryID],categories[CategoryName])</f>
        <v>Seafood</v>
      </c>
      <c r="L1310" t="str">
        <f>_xlfn.XLOOKUP(order_details[[#This Row],[OrderID]],orders[OrderID],orders[month])</f>
        <v>Dec</v>
      </c>
      <c r="M1310">
        <f>_xlfn.XLOOKUP(order_details[[#This Row],[OrderID]],orders[OrderID],orders[month number])</f>
        <v>12</v>
      </c>
      <c r="N1310">
        <f>_xlfn.XLOOKUP(order_details[[#This Row],[OrderID]],orders[OrderID],orders[year])</f>
        <v>1995</v>
      </c>
      <c r="P1310" s="13" t="str">
        <f>_xlfn.XLOOKUP(order_details[[#This Row],[CustomerID]],orders[CustomerID],orders[ShipCity])</f>
        <v>Bern</v>
      </c>
      <c r="Q1310" s="13" t="str">
        <f>_xlfn.XLOOKUP(order_details[[#This Row],[CustomerID]],orders[CustomerID],orders[ShipCountry])</f>
        <v>Switzerland</v>
      </c>
      <c r="R1310" s="13">
        <f>order_details[[#This Row],[UnitPrice]]*order_details[[#This Row],[Quantity]]*(1-order_details[[#This Row],[Discount]])</f>
        <v>36</v>
      </c>
    </row>
    <row r="1311" spans="1:18" x14ac:dyDescent="0.3">
      <c r="A1311">
        <v>10746</v>
      </c>
      <c r="B1311">
        <v>42</v>
      </c>
      <c r="C1311">
        <v>14</v>
      </c>
      <c r="D1311">
        <v>28</v>
      </c>
      <c r="E1311">
        <v>0</v>
      </c>
      <c r="F1311">
        <f>order_details[[#This Row],[UnitPrice]]*order_details[[#This Row],[Quantity]]*(1-order_details[[#This Row],[Discount]])</f>
        <v>392</v>
      </c>
      <c r="G1311" t="str">
        <f>_xlfn.XLOOKUP(order_details[[#This Row],[OrderID]],orders[OrderID],orders[CustomerID])</f>
        <v>CHOPS</v>
      </c>
      <c r="H1311" t="str">
        <f>_xlfn.XLOOKUP(order_details[[#This Row],[CustomerID]],orders[CustomerID],orders[ShipCountry])</f>
        <v>Switzerland</v>
      </c>
      <c r="I1311" t="str">
        <f>_xlfn.XLOOKUP(order_details[[#This Row],[CustomerID]],orders[CustomerID],orders[ShipCity])</f>
        <v>Bern</v>
      </c>
      <c r="J1311">
        <f>_xlfn.XLOOKUP(order_details[[#This Row],[ProductID]],products[ProductID],products[CategoryID])</f>
        <v>5</v>
      </c>
      <c r="K1311" t="str">
        <f>_xlfn.XLOOKUP(order_details[[#This Row],[CategoryID]],categories[CategoryID],categories[CategoryName])</f>
        <v>Grains/Cereals</v>
      </c>
      <c r="L1311" t="str">
        <f>_xlfn.XLOOKUP(order_details[[#This Row],[OrderID]],orders[OrderID],orders[month])</f>
        <v>Dec</v>
      </c>
      <c r="M1311">
        <f>_xlfn.XLOOKUP(order_details[[#This Row],[OrderID]],orders[OrderID],orders[month number])</f>
        <v>12</v>
      </c>
      <c r="N1311">
        <f>_xlfn.XLOOKUP(order_details[[#This Row],[OrderID]],orders[OrderID],orders[year])</f>
        <v>1995</v>
      </c>
      <c r="P1311" s="14" t="str">
        <f>_xlfn.XLOOKUP(order_details[[#This Row],[CustomerID]],orders[CustomerID],orders[ShipCity])</f>
        <v>Bern</v>
      </c>
      <c r="Q1311" s="14" t="str">
        <f>_xlfn.XLOOKUP(order_details[[#This Row],[CustomerID]],orders[CustomerID],orders[ShipCountry])</f>
        <v>Switzerland</v>
      </c>
      <c r="R1311" s="14">
        <f>order_details[[#This Row],[UnitPrice]]*order_details[[#This Row],[Quantity]]*(1-order_details[[#This Row],[Discount]])</f>
        <v>392</v>
      </c>
    </row>
    <row r="1312" spans="1:18" x14ac:dyDescent="0.3">
      <c r="A1312">
        <v>10746</v>
      </c>
      <c r="B1312">
        <v>62</v>
      </c>
      <c r="C1312">
        <v>49.3</v>
      </c>
      <c r="D1312">
        <v>9</v>
      </c>
      <c r="E1312">
        <v>0</v>
      </c>
      <c r="F1312">
        <f>order_details[[#This Row],[UnitPrice]]*order_details[[#This Row],[Quantity]]*(1-order_details[[#This Row],[Discount]])</f>
        <v>443.7</v>
      </c>
      <c r="G1312" t="str">
        <f>_xlfn.XLOOKUP(order_details[[#This Row],[OrderID]],orders[OrderID],orders[CustomerID])</f>
        <v>CHOPS</v>
      </c>
      <c r="H1312" t="str">
        <f>_xlfn.XLOOKUP(order_details[[#This Row],[CustomerID]],orders[CustomerID],orders[ShipCountry])</f>
        <v>Switzerland</v>
      </c>
      <c r="I1312" t="str">
        <f>_xlfn.XLOOKUP(order_details[[#This Row],[CustomerID]],orders[CustomerID],orders[ShipCity])</f>
        <v>Bern</v>
      </c>
      <c r="J1312">
        <f>_xlfn.XLOOKUP(order_details[[#This Row],[ProductID]],products[ProductID],products[CategoryID])</f>
        <v>3</v>
      </c>
      <c r="K1312" t="str">
        <f>_xlfn.XLOOKUP(order_details[[#This Row],[CategoryID]],categories[CategoryID],categories[CategoryName])</f>
        <v>Confections</v>
      </c>
      <c r="L1312" t="str">
        <f>_xlfn.XLOOKUP(order_details[[#This Row],[OrderID]],orders[OrderID],orders[month])</f>
        <v>Dec</v>
      </c>
      <c r="M1312">
        <f>_xlfn.XLOOKUP(order_details[[#This Row],[OrderID]],orders[OrderID],orders[month number])</f>
        <v>12</v>
      </c>
      <c r="N1312">
        <f>_xlfn.XLOOKUP(order_details[[#This Row],[OrderID]],orders[OrderID],orders[year])</f>
        <v>1995</v>
      </c>
      <c r="P1312" s="13" t="str">
        <f>_xlfn.XLOOKUP(order_details[[#This Row],[CustomerID]],orders[CustomerID],orders[ShipCity])</f>
        <v>Bern</v>
      </c>
      <c r="Q1312" s="13" t="str">
        <f>_xlfn.XLOOKUP(order_details[[#This Row],[CustomerID]],orders[CustomerID],orders[ShipCountry])</f>
        <v>Switzerland</v>
      </c>
      <c r="R1312" s="13">
        <f>order_details[[#This Row],[UnitPrice]]*order_details[[#This Row],[Quantity]]*(1-order_details[[#This Row],[Discount]])</f>
        <v>443.7</v>
      </c>
    </row>
    <row r="1313" spans="1:18" x14ac:dyDescent="0.3">
      <c r="A1313">
        <v>10746</v>
      </c>
      <c r="B1313">
        <v>69</v>
      </c>
      <c r="C1313">
        <v>36</v>
      </c>
      <c r="D1313">
        <v>40</v>
      </c>
      <c r="E1313">
        <v>0</v>
      </c>
      <c r="F1313">
        <f>order_details[[#This Row],[UnitPrice]]*order_details[[#This Row],[Quantity]]*(1-order_details[[#This Row],[Discount]])</f>
        <v>1440</v>
      </c>
      <c r="G1313" t="str">
        <f>_xlfn.XLOOKUP(order_details[[#This Row],[OrderID]],orders[OrderID],orders[CustomerID])</f>
        <v>CHOPS</v>
      </c>
      <c r="H1313" t="str">
        <f>_xlfn.XLOOKUP(order_details[[#This Row],[CustomerID]],orders[CustomerID],orders[ShipCountry])</f>
        <v>Switzerland</v>
      </c>
      <c r="I1313" t="str">
        <f>_xlfn.XLOOKUP(order_details[[#This Row],[CustomerID]],orders[CustomerID],orders[ShipCity])</f>
        <v>Bern</v>
      </c>
      <c r="J1313">
        <f>_xlfn.XLOOKUP(order_details[[#This Row],[ProductID]],products[ProductID],products[CategoryID])</f>
        <v>4</v>
      </c>
      <c r="K1313" t="str">
        <f>_xlfn.XLOOKUP(order_details[[#This Row],[CategoryID]],categories[CategoryID],categories[CategoryName])</f>
        <v>Dairy Products</v>
      </c>
      <c r="L1313" t="str">
        <f>_xlfn.XLOOKUP(order_details[[#This Row],[OrderID]],orders[OrderID],orders[month])</f>
        <v>Dec</v>
      </c>
      <c r="M1313">
        <f>_xlfn.XLOOKUP(order_details[[#This Row],[OrderID]],orders[OrderID],orders[month number])</f>
        <v>12</v>
      </c>
      <c r="N1313">
        <f>_xlfn.XLOOKUP(order_details[[#This Row],[OrderID]],orders[OrderID],orders[year])</f>
        <v>1995</v>
      </c>
      <c r="P1313" s="14" t="str">
        <f>_xlfn.XLOOKUP(order_details[[#This Row],[CustomerID]],orders[CustomerID],orders[ShipCity])</f>
        <v>Bern</v>
      </c>
      <c r="Q1313" s="14" t="str">
        <f>_xlfn.XLOOKUP(order_details[[#This Row],[CustomerID]],orders[CustomerID],orders[ShipCountry])</f>
        <v>Switzerland</v>
      </c>
      <c r="R1313" s="14">
        <f>order_details[[#This Row],[UnitPrice]]*order_details[[#This Row],[Quantity]]*(1-order_details[[#This Row],[Discount]])</f>
        <v>1440</v>
      </c>
    </row>
    <row r="1314" spans="1:18" x14ac:dyDescent="0.3">
      <c r="A1314">
        <v>10747</v>
      </c>
      <c r="B1314">
        <v>31</v>
      </c>
      <c r="C1314">
        <v>12.5</v>
      </c>
      <c r="D1314">
        <v>8</v>
      </c>
      <c r="E1314">
        <v>0</v>
      </c>
      <c r="F1314">
        <f>order_details[[#This Row],[UnitPrice]]*order_details[[#This Row],[Quantity]]*(1-order_details[[#This Row],[Discount]])</f>
        <v>100</v>
      </c>
      <c r="G1314" t="str">
        <f>_xlfn.XLOOKUP(order_details[[#This Row],[OrderID]],orders[OrderID],orders[CustomerID])</f>
        <v>PICCO</v>
      </c>
      <c r="H1314" t="str">
        <f>_xlfn.XLOOKUP(order_details[[#This Row],[CustomerID]],orders[CustomerID],orders[ShipCountry])</f>
        <v>Austria</v>
      </c>
      <c r="I1314" t="str">
        <f>_xlfn.XLOOKUP(order_details[[#This Row],[CustomerID]],orders[CustomerID],orders[ShipCity])</f>
        <v>Salzburg</v>
      </c>
      <c r="J1314">
        <f>_xlfn.XLOOKUP(order_details[[#This Row],[ProductID]],products[ProductID],products[CategoryID])</f>
        <v>4</v>
      </c>
      <c r="K1314" t="str">
        <f>_xlfn.XLOOKUP(order_details[[#This Row],[CategoryID]],categories[CategoryID],categories[CategoryName])</f>
        <v>Dairy Products</v>
      </c>
      <c r="L1314" t="str">
        <f>_xlfn.XLOOKUP(order_details[[#This Row],[OrderID]],orders[OrderID],orders[month])</f>
        <v>Dec</v>
      </c>
      <c r="M1314">
        <f>_xlfn.XLOOKUP(order_details[[#This Row],[OrderID]],orders[OrderID],orders[month number])</f>
        <v>12</v>
      </c>
      <c r="N1314">
        <f>_xlfn.XLOOKUP(order_details[[#This Row],[OrderID]],orders[OrderID],orders[year])</f>
        <v>1995</v>
      </c>
      <c r="P1314" s="13" t="str">
        <f>_xlfn.XLOOKUP(order_details[[#This Row],[CustomerID]],orders[CustomerID],orders[ShipCity])</f>
        <v>Salzburg</v>
      </c>
      <c r="Q1314" s="13" t="str">
        <f>_xlfn.XLOOKUP(order_details[[#This Row],[CustomerID]],orders[CustomerID],orders[ShipCountry])</f>
        <v>Austria</v>
      </c>
      <c r="R1314" s="13">
        <f>order_details[[#This Row],[UnitPrice]]*order_details[[#This Row],[Quantity]]*(1-order_details[[#This Row],[Discount]])</f>
        <v>100</v>
      </c>
    </row>
    <row r="1315" spans="1:18" x14ac:dyDescent="0.3">
      <c r="A1315">
        <v>10747</v>
      </c>
      <c r="B1315">
        <v>41</v>
      </c>
      <c r="C1315">
        <v>9.65</v>
      </c>
      <c r="D1315">
        <v>35</v>
      </c>
      <c r="E1315">
        <v>0</v>
      </c>
      <c r="F1315">
        <f>order_details[[#This Row],[UnitPrice]]*order_details[[#This Row],[Quantity]]*(1-order_details[[#This Row],[Discount]])</f>
        <v>337.75</v>
      </c>
      <c r="G1315" t="str">
        <f>_xlfn.XLOOKUP(order_details[[#This Row],[OrderID]],orders[OrderID],orders[CustomerID])</f>
        <v>PICCO</v>
      </c>
      <c r="H1315" t="str">
        <f>_xlfn.XLOOKUP(order_details[[#This Row],[CustomerID]],orders[CustomerID],orders[ShipCountry])</f>
        <v>Austria</v>
      </c>
      <c r="I1315" t="str">
        <f>_xlfn.XLOOKUP(order_details[[#This Row],[CustomerID]],orders[CustomerID],orders[ShipCity])</f>
        <v>Salzburg</v>
      </c>
      <c r="J1315">
        <f>_xlfn.XLOOKUP(order_details[[#This Row],[ProductID]],products[ProductID],products[CategoryID])</f>
        <v>8</v>
      </c>
      <c r="K1315" t="str">
        <f>_xlfn.XLOOKUP(order_details[[#This Row],[CategoryID]],categories[CategoryID],categories[CategoryName])</f>
        <v>Seafood</v>
      </c>
      <c r="L1315" t="str">
        <f>_xlfn.XLOOKUP(order_details[[#This Row],[OrderID]],orders[OrderID],orders[month])</f>
        <v>Dec</v>
      </c>
      <c r="M1315">
        <f>_xlfn.XLOOKUP(order_details[[#This Row],[OrderID]],orders[OrderID],orders[month number])</f>
        <v>12</v>
      </c>
      <c r="N1315">
        <f>_xlfn.XLOOKUP(order_details[[#This Row],[OrderID]],orders[OrderID],orders[year])</f>
        <v>1995</v>
      </c>
      <c r="P1315" s="14" t="str">
        <f>_xlfn.XLOOKUP(order_details[[#This Row],[CustomerID]],orders[CustomerID],orders[ShipCity])</f>
        <v>Salzburg</v>
      </c>
      <c r="Q1315" s="14" t="str">
        <f>_xlfn.XLOOKUP(order_details[[#This Row],[CustomerID]],orders[CustomerID],orders[ShipCountry])</f>
        <v>Austria</v>
      </c>
      <c r="R1315" s="14">
        <f>order_details[[#This Row],[UnitPrice]]*order_details[[#This Row],[Quantity]]*(1-order_details[[#This Row],[Discount]])</f>
        <v>337.75</v>
      </c>
    </row>
    <row r="1316" spans="1:18" x14ac:dyDescent="0.3">
      <c r="A1316">
        <v>10747</v>
      </c>
      <c r="B1316">
        <v>63</v>
      </c>
      <c r="C1316">
        <v>43.9</v>
      </c>
      <c r="D1316">
        <v>9</v>
      </c>
      <c r="E1316">
        <v>0</v>
      </c>
      <c r="F1316">
        <f>order_details[[#This Row],[UnitPrice]]*order_details[[#This Row],[Quantity]]*(1-order_details[[#This Row],[Discount]])</f>
        <v>395.09999999999997</v>
      </c>
      <c r="G1316" t="str">
        <f>_xlfn.XLOOKUP(order_details[[#This Row],[OrderID]],orders[OrderID],orders[CustomerID])</f>
        <v>PICCO</v>
      </c>
      <c r="H1316" t="str">
        <f>_xlfn.XLOOKUP(order_details[[#This Row],[CustomerID]],orders[CustomerID],orders[ShipCountry])</f>
        <v>Austria</v>
      </c>
      <c r="I1316" t="str">
        <f>_xlfn.XLOOKUP(order_details[[#This Row],[CustomerID]],orders[CustomerID],orders[ShipCity])</f>
        <v>Salzburg</v>
      </c>
      <c r="J1316">
        <f>_xlfn.XLOOKUP(order_details[[#This Row],[ProductID]],products[ProductID],products[CategoryID])</f>
        <v>2</v>
      </c>
      <c r="K1316" t="str">
        <f>_xlfn.XLOOKUP(order_details[[#This Row],[CategoryID]],categories[CategoryID],categories[CategoryName])</f>
        <v>Condiments</v>
      </c>
      <c r="L1316" t="str">
        <f>_xlfn.XLOOKUP(order_details[[#This Row],[OrderID]],orders[OrderID],orders[month])</f>
        <v>Dec</v>
      </c>
      <c r="M1316">
        <f>_xlfn.XLOOKUP(order_details[[#This Row],[OrderID]],orders[OrderID],orders[month number])</f>
        <v>12</v>
      </c>
      <c r="N1316">
        <f>_xlfn.XLOOKUP(order_details[[#This Row],[OrderID]],orders[OrderID],orders[year])</f>
        <v>1995</v>
      </c>
      <c r="P1316" s="13" t="str">
        <f>_xlfn.XLOOKUP(order_details[[#This Row],[CustomerID]],orders[CustomerID],orders[ShipCity])</f>
        <v>Salzburg</v>
      </c>
      <c r="Q1316" s="13" t="str">
        <f>_xlfn.XLOOKUP(order_details[[#This Row],[CustomerID]],orders[CustomerID],orders[ShipCountry])</f>
        <v>Austria</v>
      </c>
      <c r="R1316" s="13">
        <f>order_details[[#This Row],[UnitPrice]]*order_details[[#This Row],[Quantity]]*(1-order_details[[#This Row],[Discount]])</f>
        <v>395.09999999999997</v>
      </c>
    </row>
    <row r="1317" spans="1:18" x14ac:dyDescent="0.3">
      <c r="A1317">
        <v>10747</v>
      </c>
      <c r="B1317">
        <v>69</v>
      </c>
      <c r="C1317">
        <v>36</v>
      </c>
      <c r="D1317">
        <v>30</v>
      </c>
      <c r="E1317">
        <v>0</v>
      </c>
      <c r="F1317">
        <f>order_details[[#This Row],[UnitPrice]]*order_details[[#This Row],[Quantity]]*(1-order_details[[#This Row],[Discount]])</f>
        <v>1080</v>
      </c>
      <c r="G1317" t="str">
        <f>_xlfn.XLOOKUP(order_details[[#This Row],[OrderID]],orders[OrderID],orders[CustomerID])</f>
        <v>PICCO</v>
      </c>
      <c r="H1317" t="str">
        <f>_xlfn.XLOOKUP(order_details[[#This Row],[CustomerID]],orders[CustomerID],orders[ShipCountry])</f>
        <v>Austria</v>
      </c>
      <c r="I1317" t="str">
        <f>_xlfn.XLOOKUP(order_details[[#This Row],[CustomerID]],orders[CustomerID],orders[ShipCity])</f>
        <v>Salzburg</v>
      </c>
      <c r="J1317">
        <f>_xlfn.XLOOKUP(order_details[[#This Row],[ProductID]],products[ProductID],products[CategoryID])</f>
        <v>4</v>
      </c>
      <c r="K1317" t="str">
        <f>_xlfn.XLOOKUP(order_details[[#This Row],[CategoryID]],categories[CategoryID],categories[CategoryName])</f>
        <v>Dairy Products</v>
      </c>
      <c r="L1317" t="str">
        <f>_xlfn.XLOOKUP(order_details[[#This Row],[OrderID]],orders[OrderID],orders[month])</f>
        <v>Dec</v>
      </c>
      <c r="M1317">
        <f>_xlfn.XLOOKUP(order_details[[#This Row],[OrderID]],orders[OrderID],orders[month number])</f>
        <v>12</v>
      </c>
      <c r="N1317">
        <f>_xlfn.XLOOKUP(order_details[[#This Row],[OrderID]],orders[OrderID],orders[year])</f>
        <v>1995</v>
      </c>
      <c r="P1317" s="14" t="str">
        <f>_xlfn.XLOOKUP(order_details[[#This Row],[CustomerID]],orders[CustomerID],orders[ShipCity])</f>
        <v>Salzburg</v>
      </c>
      <c r="Q1317" s="14" t="str">
        <f>_xlfn.XLOOKUP(order_details[[#This Row],[CustomerID]],orders[CustomerID],orders[ShipCountry])</f>
        <v>Austria</v>
      </c>
      <c r="R1317" s="14">
        <f>order_details[[#This Row],[UnitPrice]]*order_details[[#This Row],[Quantity]]*(1-order_details[[#This Row],[Discount]])</f>
        <v>1080</v>
      </c>
    </row>
    <row r="1318" spans="1:18" x14ac:dyDescent="0.3">
      <c r="A1318">
        <v>10748</v>
      </c>
      <c r="B1318">
        <v>23</v>
      </c>
      <c r="C1318">
        <v>9</v>
      </c>
      <c r="D1318">
        <v>44</v>
      </c>
      <c r="E1318">
        <v>0</v>
      </c>
      <c r="F1318">
        <f>order_details[[#This Row],[UnitPrice]]*order_details[[#This Row],[Quantity]]*(1-order_details[[#This Row],[Discount]])</f>
        <v>396</v>
      </c>
      <c r="G1318" t="str">
        <f>_xlfn.XLOOKUP(order_details[[#This Row],[OrderID]],orders[OrderID],orders[CustomerID])</f>
        <v>SAVEA</v>
      </c>
      <c r="H1318" t="str">
        <f>_xlfn.XLOOKUP(order_details[[#This Row],[CustomerID]],orders[CustomerID],orders[ShipCountry])</f>
        <v>USA</v>
      </c>
      <c r="I1318" t="str">
        <f>_xlfn.XLOOKUP(order_details[[#This Row],[CustomerID]],orders[CustomerID],orders[ShipCity])</f>
        <v>Boise</v>
      </c>
      <c r="J1318">
        <f>_xlfn.XLOOKUP(order_details[[#This Row],[ProductID]],products[ProductID],products[CategoryID])</f>
        <v>5</v>
      </c>
      <c r="K1318" t="str">
        <f>_xlfn.XLOOKUP(order_details[[#This Row],[CategoryID]],categories[CategoryID],categories[CategoryName])</f>
        <v>Grains/Cereals</v>
      </c>
      <c r="L1318" t="str">
        <f>_xlfn.XLOOKUP(order_details[[#This Row],[OrderID]],orders[OrderID],orders[month])</f>
        <v>Dec</v>
      </c>
      <c r="M1318">
        <f>_xlfn.XLOOKUP(order_details[[#This Row],[OrderID]],orders[OrderID],orders[month number])</f>
        <v>12</v>
      </c>
      <c r="N1318">
        <f>_xlfn.XLOOKUP(order_details[[#This Row],[OrderID]],orders[OrderID],orders[year])</f>
        <v>1995</v>
      </c>
      <c r="P1318" s="13" t="str">
        <f>_xlfn.XLOOKUP(order_details[[#This Row],[CustomerID]],orders[CustomerID],orders[ShipCity])</f>
        <v>Boise</v>
      </c>
      <c r="Q1318" s="13" t="str">
        <f>_xlfn.XLOOKUP(order_details[[#This Row],[CustomerID]],orders[CustomerID],orders[ShipCountry])</f>
        <v>USA</v>
      </c>
      <c r="R1318" s="13">
        <f>order_details[[#This Row],[UnitPrice]]*order_details[[#This Row],[Quantity]]*(1-order_details[[#This Row],[Discount]])</f>
        <v>396</v>
      </c>
    </row>
    <row r="1319" spans="1:18" x14ac:dyDescent="0.3">
      <c r="A1319">
        <v>10748</v>
      </c>
      <c r="B1319">
        <v>40</v>
      </c>
      <c r="C1319">
        <v>18.399999999999999</v>
      </c>
      <c r="D1319">
        <v>40</v>
      </c>
      <c r="E1319">
        <v>0</v>
      </c>
      <c r="F1319">
        <f>order_details[[#This Row],[UnitPrice]]*order_details[[#This Row],[Quantity]]*(1-order_details[[#This Row],[Discount]])</f>
        <v>736</v>
      </c>
      <c r="G1319" t="str">
        <f>_xlfn.XLOOKUP(order_details[[#This Row],[OrderID]],orders[OrderID],orders[CustomerID])</f>
        <v>SAVEA</v>
      </c>
      <c r="H1319" t="str">
        <f>_xlfn.XLOOKUP(order_details[[#This Row],[CustomerID]],orders[CustomerID],orders[ShipCountry])</f>
        <v>USA</v>
      </c>
      <c r="I1319" t="str">
        <f>_xlfn.XLOOKUP(order_details[[#This Row],[CustomerID]],orders[CustomerID],orders[ShipCity])</f>
        <v>Boise</v>
      </c>
      <c r="J1319">
        <f>_xlfn.XLOOKUP(order_details[[#This Row],[ProductID]],products[ProductID],products[CategoryID])</f>
        <v>8</v>
      </c>
      <c r="K1319" t="str">
        <f>_xlfn.XLOOKUP(order_details[[#This Row],[CategoryID]],categories[CategoryID],categories[CategoryName])</f>
        <v>Seafood</v>
      </c>
      <c r="L1319" t="str">
        <f>_xlfn.XLOOKUP(order_details[[#This Row],[OrderID]],orders[OrderID],orders[month])</f>
        <v>Dec</v>
      </c>
      <c r="M1319">
        <f>_xlfn.XLOOKUP(order_details[[#This Row],[OrderID]],orders[OrderID],orders[month number])</f>
        <v>12</v>
      </c>
      <c r="N1319">
        <f>_xlfn.XLOOKUP(order_details[[#This Row],[OrderID]],orders[OrderID],orders[year])</f>
        <v>1995</v>
      </c>
      <c r="P1319" s="14" t="str">
        <f>_xlfn.XLOOKUP(order_details[[#This Row],[CustomerID]],orders[CustomerID],orders[ShipCity])</f>
        <v>Boise</v>
      </c>
      <c r="Q1319" s="14" t="str">
        <f>_xlfn.XLOOKUP(order_details[[#This Row],[CustomerID]],orders[CustomerID],orders[ShipCountry])</f>
        <v>USA</v>
      </c>
      <c r="R1319" s="14">
        <f>order_details[[#This Row],[UnitPrice]]*order_details[[#This Row],[Quantity]]*(1-order_details[[#This Row],[Discount]])</f>
        <v>736</v>
      </c>
    </row>
    <row r="1320" spans="1:18" x14ac:dyDescent="0.3">
      <c r="A1320">
        <v>10748</v>
      </c>
      <c r="B1320">
        <v>56</v>
      </c>
      <c r="C1320">
        <v>38</v>
      </c>
      <c r="D1320">
        <v>28</v>
      </c>
      <c r="E1320">
        <v>0</v>
      </c>
      <c r="F1320">
        <f>order_details[[#This Row],[UnitPrice]]*order_details[[#This Row],[Quantity]]*(1-order_details[[#This Row],[Discount]])</f>
        <v>1064</v>
      </c>
      <c r="G1320" t="str">
        <f>_xlfn.XLOOKUP(order_details[[#This Row],[OrderID]],orders[OrderID],orders[CustomerID])</f>
        <v>SAVEA</v>
      </c>
      <c r="H1320" t="str">
        <f>_xlfn.XLOOKUP(order_details[[#This Row],[CustomerID]],orders[CustomerID],orders[ShipCountry])</f>
        <v>USA</v>
      </c>
      <c r="I1320" t="str">
        <f>_xlfn.XLOOKUP(order_details[[#This Row],[CustomerID]],orders[CustomerID],orders[ShipCity])</f>
        <v>Boise</v>
      </c>
      <c r="J1320">
        <f>_xlfn.XLOOKUP(order_details[[#This Row],[ProductID]],products[ProductID],products[CategoryID])</f>
        <v>5</v>
      </c>
      <c r="K1320" t="str">
        <f>_xlfn.XLOOKUP(order_details[[#This Row],[CategoryID]],categories[CategoryID],categories[CategoryName])</f>
        <v>Grains/Cereals</v>
      </c>
      <c r="L1320" t="str">
        <f>_xlfn.XLOOKUP(order_details[[#This Row],[OrderID]],orders[OrderID],orders[month])</f>
        <v>Dec</v>
      </c>
      <c r="M1320">
        <f>_xlfn.XLOOKUP(order_details[[#This Row],[OrderID]],orders[OrderID],orders[month number])</f>
        <v>12</v>
      </c>
      <c r="N1320">
        <f>_xlfn.XLOOKUP(order_details[[#This Row],[OrderID]],orders[OrderID],orders[year])</f>
        <v>1995</v>
      </c>
      <c r="P1320" s="13" t="str">
        <f>_xlfn.XLOOKUP(order_details[[#This Row],[CustomerID]],orders[CustomerID],orders[ShipCity])</f>
        <v>Boise</v>
      </c>
      <c r="Q1320" s="13" t="str">
        <f>_xlfn.XLOOKUP(order_details[[#This Row],[CustomerID]],orders[CustomerID],orders[ShipCountry])</f>
        <v>USA</v>
      </c>
      <c r="R1320" s="13">
        <f>order_details[[#This Row],[UnitPrice]]*order_details[[#This Row],[Quantity]]*(1-order_details[[#This Row],[Discount]])</f>
        <v>1064</v>
      </c>
    </row>
    <row r="1321" spans="1:18" x14ac:dyDescent="0.3">
      <c r="A1321">
        <v>10749</v>
      </c>
      <c r="B1321">
        <v>56</v>
      </c>
      <c r="C1321">
        <v>38</v>
      </c>
      <c r="D1321">
        <v>15</v>
      </c>
      <c r="E1321">
        <v>0</v>
      </c>
      <c r="F1321">
        <f>order_details[[#This Row],[UnitPrice]]*order_details[[#This Row],[Quantity]]*(1-order_details[[#This Row],[Discount]])</f>
        <v>570</v>
      </c>
      <c r="G1321" t="str">
        <f>_xlfn.XLOOKUP(order_details[[#This Row],[OrderID]],orders[OrderID],orders[CustomerID])</f>
        <v>ISLAT</v>
      </c>
      <c r="H1321" t="str">
        <f>_xlfn.XLOOKUP(order_details[[#This Row],[CustomerID]],orders[CustomerID],orders[ShipCountry])</f>
        <v>UK</v>
      </c>
      <c r="I1321" t="str">
        <f>_xlfn.XLOOKUP(order_details[[#This Row],[CustomerID]],orders[CustomerID],orders[ShipCity])</f>
        <v>Cowes</v>
      </c>
      <c r="J1321">
        <f>_xlfn.XLOOKUP(order_details[[#This Row],[ProductID]],products[ProductID],products[CategoryID])</f>
        <v>5</v>
      </c>
      <c r="K1321" t="str">
        <f>_xlfn.XLOOKUP(order_details[[#This Row],[CategoryID]],categories[CategoryID],categories[CategoryName])</f>
        <v>Grains/Cereals</v>
      </c>
      <c r="L1321" t="str">
        <f>_xlfn.XLOOKUP(order_details[[#This Row],[OrderID]],orders[OrderID],orders[month])</f>
        <v>Dec</v>
      </c>
      <c r="M1321">
        <f>_xlfn.XLOOKUP(order_details[[#This Row],[OrderID]],orders[OrderID],orders[month number])</f>
        <v>12</v>
      </c>
      <c r="N1321">
        <f>_xlfn.XLOOKUP(order_details[[#This Row],[OrderID]],orders[OrderID],orders[year])</f>
        <v>1995</v>
      </c>
      <c r="P1321" s="14" t="str">
        <f>_xlfn.XLOOKUP(order_details[[#This Row],[CustomerID]],orders[CustomerID],orders[ShipCity])</f>
        <v>Cowes</v>
      </c>
      <c r="Q1321" s="14" t="str">
        <f>_xlfn.XLOOKUP(order_details[[#This Row],[CustomerID]],orders[CustomerID],orders[ShipCountry])</f>
        <v>UK</v>
      </c>
      <c r="R1321" s="14">
        <f>order_details[[#This Row],[UnitPrice]]*order_details[[#This Row],[Quantity]]*(1-order_details[[#This Row],[Discount]])</f>
        <v>570</v>
      </c>
    </row>
    <row r="1322" spans="1:18" x14ac:dyDescent="0.3">
      <c r="A1322">
        <v>10749</v>
      </c>
      <c r="B1322">
        <v>59</v>
      </c>
      <c r="C1322">
        <v>55</v>
      </c>
      <c r="D1322">
        <v>6</v>
      </c>
      <c r="E1322">
        <v>0</v>
      </c>
      <c r="F1322">
        <f>order_details[[#This Row],[UnitPrice]]*order_details[[#This Row],[Quantity]]*(1-order_details[[#This Row],[Discount]])</f>
        <v>330</v>
      </c>
      <c r="G1322" t="str">
        <f>_xlfn.XLOOKUP(order_details[[#This Row],[OrderID]],orders[OrderID],orders[CustomerID])</f>
        <v>ISLAT</v>
      </c>
      <c r="H1322" t="str">
        <f>_xlfn.XLOOKUP(order_details[[#This Row],[CustomerID]],orders[CustomerID],orders[ShipCountry])</f>
        <v>UK</v>
      </c>
      <c r="I1322" t="str">
        <f>_xlfn.XLOOKUP(order_details[[#This Row],[CustomerID]],orders[CustomerID],orders[ShipCity])</f>
        <v>Cowes</v>
      </c>
      <c r="J1322">
        <f>_xlfn.XLOOKUP(order_details[[#This Row],[ProductID]],products[ProductID],products[CategoryID])</f>
        <v>4</v>
      </c>
      <c r="K1322" t="str">
        <f>_xlfn.XLOOKUP(order_details[[#This Row],[CategoryID]],categories[CategoryID],categories[CategoryName])</f>
        <v>Dairy Products</v>
      </c>
      <c r="L1322" t="str">
        <f>_xlfn.XLOOKUP(order_details[[#This Row],[OrderID]],orders[OrderID],orders[month])</f>
        <v>Dec</v>
      </c>
      <c r="M1322">
        <f>_xlfn.XLOOKUP(order_details[[#This Row],[OrderID]],orders[OrderID],orders[month number])</f>
        <v>12</v>
      </c>
      <c r="N1322">
        <f>_xlfn.XLOOKUP(order_details[[#This Row],[OrderID]],orders[OrderID],orders[year])</f>
        <v>1995</v>
      </c>
      <c r="P1322" s="13" t="str">
        <f>_xlfn.XLOOKUP(order_details[[#This Row],[CustomerID]],orders[CustomerID],orders[ShipCity])</f>
        <v>Cowes</v>
      </c>
      <c r="Q1322" s="13" t="str">
        <f>_xlfn.XLOOKUP(order_details[[#This Row],[CustomerID]],orders[CustomerID],orders[ShipCountry])</f>
        <v>UK</v>
      </c>
      <c r="R1322" s="13">
        <f>order_details[[#This Row],[UnitPrice]]*order_details[[#This Row],[Quantity]]*(1-order_details[[#This Row],[Discount]])</f>
        <v>330</v>
      </c>
    </row>
    <row r="1323" spans="1:18" x14ac:dyDescent="0.3">
      <c r="A1323">
        <v>10749</v>
      </c>
      <c r="B1323">
        <v>76</v>
      </c>
      <c r="C1323">
        <v>18</v>
      </c>
      <c r="D1323">
        <v>10</v>
      </c>
      <c r="E1323">
        <v>0</v>
      </c>
      <c r="F1323">
        <f>order_details[[#This Row],[UnitPrice]]*order_details[[#This Row],[Quantity]]*(1-order_details[[#This Row],[Discount]])</f>
        <v>180</v>
      </c>
      <c r="G1323" t="str">
        <f>_xlfn.XLOOKUP(order_details[[#This Row],[OrderID]],orders[OrderID],orders[CustomerID])</f>
        <v>ISLAT</v>
      </c>
      <c r="H1323" t="str">
        <f>_xlfn.XLOOKUP(order_details[[#This Row],[CustomerID]],orders[CustomerID],orders[ShipCountry])</f>
        <v>UK</v>
      </c>
      <c r="I1323" t="str">
        <f>_xlfn.XLOOKUP(order_details[[#This Row],[CustomerID]],orders[CustomerID],orders[ShipCity])</f>
        <v>Cowes</v>
      </c>
      <c r="J1323">
        <f>_xlfn.XLOOKUP(order_details[[#This Row],[ProductID]],products[ProductID],products[CategoryID])</f>
        <v>1</v>
      </c>
      <c r="K1323" t="str">
        <f>_xlfn.XLOOKUP(order_details[[#This Row],[CategoryID]],categories[CategoryID],categories[CategoryName])</f>
        <v>Beverages</v>
      </c>
      <c r="L1323" t="str">
        <f>_xlfn.XLOOKUP(order_details[[#This Row],[OrderID]],orders[OrderID],orders[month])</f>
        <v>Dec</v>
      </c>
      <c r="M1323">
        <f>_xlfn.XLOOKUP(order_details[[#This Row],[OrderID]],orders[OrderID],orders[month number])</f>
        <v>12</v>
      </c>
      <c r="N1323">
        <f>_xlfn.XLOOKUP(order_details[[#This Row],[OrderID]],orders[OrderID],orders[year])</f>
        <v>1995</v>
      </c>
      <c r="P1323" s="14" t="str">
        <f>_xlfn.XLOOKUP(order_details[[#This Row],[CustomerID]],orders[CustomerID],orders[ShipCity])</f>
        <v>Cowes</v>
      </c>
      <c r="Q1323" s="14" t="str">
        <f>_xlfn.XLOOKUP(order_details[[#This Row],[CustomerID]],orders[CustomerID],orders[ShipCountry])</f>
        <v>UK</v>
      </c>
      <c r="R1323" s="14">
        <f>order_details[[#This Row],[UnitPrice]]*order_details[[#This Row],[Quantity]]*(1-order_details[[#This Row],[Discount]])</f>
        <v>180</v>
      </c>
    </row>
    <row r="1324" spans="1:18" x14ac:dyDescent="0.3">
      <c r="A1324">
        <v>10750</v>
      </c>
      <c r="B1324">
        <v>14</v>
      </c>
      <c r="C1324">
        <v>23.25</v>
      </c>
      <c r="D1324">
        <v>5</v>
      </c>
      <c r="E1324">
        <v>0.15</v>
      </c>
      <c r="F1324">
        <f>order_details[[#This Row],[UnitPrice]]*order_details[[#This Row],[Quantity]]*(1-order_details[[#This Row],[Discount]])</f>
        <v>98.8125</v>
      </c>
      <c r="G1324" t="str">
        <f>_xlfn.XLOOKUP(order_details[[#This Row],[OrderID]],orders[OrderID],orders[CustomerID])</f>
        <v>WARTH</v>
      </c>
      <c r="H1324" t="str">
        <f>_xlfn.XLOOKUP(order_details[[#This Row],[CustomerID]],orders[CustomerID],orders[ShipCountry])</f>
        <v>Finland</v>
      </c>
      <c r="I1324" t="str">
        <f>_xlfn.XLOOKUP(order_details[[#This Row],[CustomerID]],orders[CustomerID],orders[ShipCity])</f>
        <v>Oulu</v>
      </c>
      <c r="J1324">
        <f>_xlfn.XLOOKUP(order_details[[#This Row],[ProductID]],products[ProductID],products[CategoryID])</f>
        <v>7</v>
      </c>
      <c r="K1324" t="str">
        <f>_xlfn.XLOOKUP(order_details[[#This Row],[CategoryID]],categories[CategoryID],categories[CategoryName])</f>
        <v>Produce</v>
      </c>
      <c r="L1324" t="str">
        <f>_xlfn.XLOOKUP(order_details[[#This Row],[OrderID]],orders[OrderID],orders[month])</f>
        <v>Dec</v>
      </c>
      <c r="M1324">
        <f>_xlfn.XLOOKUP(order_details[[#This Row],[OrderID]],orders[OrderID],orders[month number])</f>
        <v>12</v>
      </c>
      <c r="N1324">
        <f>_xlfn.XLOOKUP(order_details[[#This Row],[OrderID]],orders[OrderID],orders[year])</f>
        <v>1995</v>
      </c>
      <c r="P1324" s="13" t="str">
        <f>_xlfn.XLOOKUP(order_details[[#This Row],[CustomerID]],orders[CustomerID],orders[ShipCity])</f>
        <v>Oulu</v>
      </c>
      <c r="Q1324" s="13" t="str">
        <f>_xlfn.XLOOKUP(order_details[[#This Row],[CustomerID]],orders[CustomerID],orders[ShipCountry])</f>
        <v>Finland</v>
      </c>
      <c r="R1324" s="13">
        <f>order_details[[#This Row],[UnitPrice]]*order_details[[#This Row],[Quantity]]*(1-order_details[[#This Row],[Discount]])</f>
        <v>98.8125</v>
      </c>
    </row>
    <row r="1325" spans="1:18" x14ac:dyDescent="0.3">
      <c r="A1325">
        <v>10750</v>
      </c>
      <c r="B1325">
        <v>45</v>
      </c>
      <c r="C1325">
        <v>9.5</v>
      </c>
      <c r="D1325">
        <v>40</v>
      </c>
      <c r="E1325">
        <v>0.15</v>
      </c>
      <c r="F1325">
        <f>order_details[[#This Row],[UnitPrice]]*order_details[[#This Row],[Quantity]]*(1-order_details[[#This Row],[Discount]])</f>
        <v>323</v>
      </c>
      <c r="G1325" t="str">
        <f>_xlfn.XLOOKUP(order_details[[#This Row],[OrderID]],orders[OrderID],orders[CustomerID])</f>
        <v>WARTH</v>
      </c>
      <c r="H1325" t="str">
        <f>_xlfn.XLOOKUP(order_details[[#This Row],[CustomerID]],orders[CustomerID],orders[ShipCountry])</f>
        <v>Finland</v>
      </c>
      <c r="I1325" t="str">
        <f>_xlfn.XLOOKUP(order_details[[#This Row],[CustomerID]],orders[CustomerID],orders[ShipCity])</f>
        <v>Oulu</v>
      </c>
      <c r="J1325">
        <f>_xlfn.XLOOKUP(order_details[[#This Row],[ProductID]],products[ProductID],products[CategoryID])</f>
        <v>8</v>
      </c>
      <c r="K1325" t="str">
        <f>_xlfn.XLOOKUP(order_details[[#This Row],[CategoryID]],categories[CategoryID],categories[CategoryName])</f>
        <v>Seafood</v>
      </c>
      <c r="L1325" t="str">
        <f>_xlfn.XLOOKUP(order_details[[#This Row],[OrderID]],orders[OrderID],orders[month])</f>
        <v>Dec</v>
      </c>
      <c r="M1325">
        <f>_xlfn.XLOOKUP(order_details[[#This Row],[OrderID]],orders[OrderID],orders[month number])</f>
        <v>12</v>
      </c>
      <c r="N1325">
        <f>_xlfn.XLOOKUP(order_details[[#This Row],[OrderID]],orders[OrderID],orders[year])</f>
        <v>1995</v>
      </c>
      <c r="P1325" s="14" t="str">
        <f>_xlfn.XLOOKUP(order_details[[#This Row],[CustomerID]],orders[CustomerID],orders[ShipCity])</f>
        <v>Oulu</v>
      </c>
      <c r="Q1325" s="14" t="str">
        <f>_xlfn.XLOOKUP(order_details[[#This Row],[CustomerID]],orders[CustomerID],orders[ShipCountry])</f>
        <v>Finland</v>
      </c>
      <c r="R1325" s="14">
        <f>order_details[[#This Row],[UnitPrice]]*order_details[[#This Row],[Quantity]]*(1-order_details[[#This Row],[Discount]])</f>
        <v>323</v>
      </c>
    </row>
    <row r="1326" spans="1:18" x14ac:dyDescent="0.3">
      <c r="A1326">
        <v>10750</v>
      </c>
      <c r="B1326">
        <v>59</v>
      </c>
      <c r="C1326">
        <v>55</v>
      </c>
      <c r="D1326">
        <v>25</v>
      </c>
      <c r="E1326">
        <v>0.15</v>
      </c>
      <c r="F1326">
        <f>order_details[[#This Row],[UnitPrice]]*order_details[[#This Row],[Quantity]]*(1-order_details[[#This Row],[Discount]])</f>
        <v>1168.75</v>
      </c>
      <c r="G1326" t="str">
        <f>_xlfn.XLOOKUP(order_details[[#This Row],[OrderID]],orders[OrderID],orders[CustomerID])</f>
        <v>WARTH</v>
      </c>
      <c r="H1326" t="str">
        <f>_xlfn.XLOOKUP(order_details[[#This Row],[CustomerID]],orders[CustomerID],orders[ShipCountry])</f>
        <v>Finland</v>
      </c>
      <c r="I1326" t="str">
        <f>_xlfn.XLOOKUP(order_details[[#This Row],[CustomerID]],orders[CustomerID],orders[ShipCity])</f>
        <v>Oulu</v>
      </c>
      <c r="J1326">
        <f>_xlfn.XLOOKUP(order_details[[#This Row],[ProductID]],products[ProductID],products[CategoryID])</f>
        <v>4</v>
      </c>
      <c r="K1326" t="str">
        <f>_xlfn.XLOOKUP(order_details[[#This Row],[CategoryID]],categories[CategoryID],categories[CategoryName])</f>
        <v>Dairy Products</v>
      </c>
      <c r="L1326" t="str">
        <f>_xlfn.XLOOKUP(order_details[[#This Row],[OrderID]],orders[OrderID],orders[month])</f>
        <v>Dec</v>
      </c>
      <c r="M1326">
        <f>_xlfn.XLOOKUP(order_details[[#This Row],[OrderID]],orders[OrderID],orders[month number])</f>
        <v>12</v>
      </c>
      <c r="N1326">
        <f>_xlfn.XLOOKUP(order_details[[#This Row],[OrderID]],orders[OrderID],orders[year])</f>
        <v>1995</v>
      </c>
      <c r="P1326" s="13" t="str">
        <f>_xlfn.XLOOKUP(order_details[[#This Row],[CustomerID]],orders[CustomerID],orders[ShipCity])</f>
        <v>Oulu</v>
      </c>
      <c r="Q1326" s="13" t="str">
        <f>_xlfn.XLOOKUP(order_details[[#This Row],[CustomerID]],orders[CustomerID],orders[ShipCountry])</f>
        <v>Finland</v>
      </c>
      <c r="R1326" s="13">
        <f>order_details[[#This Row],[UnitPrice]]*order_details[[#This Row],[Quantity]]*(1-order_details[[#This Row],[Discount]])</f>
        <v>1168.75</v>
      </c>
    </row>
    <row r="1327" spans="1:18" x14ac:dyDescent="0.3">
      <c r="A1327">
        <v>10751</v>
      </c>
      <c r="B1327">
        <v>26</v>
      </c>
      <c r="C1327">
        <v>31.23</v>
      </c>
      <c r="D1327">
        <v>12</v>
      </c>
      <c r="E1327">
        <v>0.1</v>
      </c>
      <c r="F1327">
        <f>order_details[[#This Row],[UnitPrice]]*order_details[[#This Row],[Quantity]]*(1-order_details[[#This Row],[Discount]])</f>
        <v>337.28399999999999</v>
      </c>
      <c r="G1327" t="str">
        <f>_xlfn.XLOOKUP(order_details[[#This Row],[OrderID]],orders[OrderID],orders[CustomerID])</f>
        <v>RICSU</v>
      </c>
      <c r="H1327" t="str">
        <f>_xlfn.XLOOKUP(order_details[[#This Row],[CustomerID]],orders[CustomerID],orders[ShipCountry])</f>
        <v>Switzerland</v>
      </c>
      <c r="I1327" t="str">
        <f>_xlfn.XLOOKUP(order_details[[#This Row],[CustomerID]],orders[CustomerID],orders[ShipCity])</f>
        <v>Genève</v>
      </c>
      <c r="J1327">
        <f>_xlfn.XLOOKUP(order_details[[#This Row],[ProductID]],products[ProductID],products[CategoryID])</f>
        <v>3</v>
      </c>
      <c r="K1327" t="str">
        <f>_xlfn.XLOOKUP(order_details[[#This Row],[CategoryID]],categories[CategoryID],categories[CategoryName])</f>
        <v>Confections</v>
      </c>
      <c r="L1327" t="str">
        <f>_xlfn.XLOOKUP(order_details[[#This Row],[OrderID]],orders[OrderID],orders[month])</f>
        <v>Dec</v>
      </c>
      <c r="M1327">
        <f>_xlfn.XLOOKUP(order_details[[#This Row],[OrderID]],orders[OrderID],orders[month number])</f>
        <v>12</v>
      </c>
      <c r="N1327">
        <f>_xlfn.XLOOKUP(order_details[[#This Row],[OrderID]],orders[OrderID],orders[year])</f>
        <v>1995</v>
      </c>
      <c r="P1327" s="14" t="str">
        <f>_xlfn.XLOOKUP(order_details[[#This Row],[CustomerID]],orders[CustomerID],orders[ShipCity])</f>
        <v>Genève</v>
      </c>
      <c r="Q1327" s="14" t="str">
        <f>_xlfn.XLOOKUP(order_details[[#This Row],[CustomerID]],orders[CustomerID],orders[ShipCountry])</f>
        <v>Switzerland</v>
      </c>
      <c r="R1327" s="14">
        <f>order_details[[#This Row],[UnitPrice]]*order_details[[#This Row],[Quantity]]*(1-order_details[[#This Row],[Discount]])</f>
        <v>337.28399999999999</v>
      </c>
    </row>
    <row r="1328" spans="1:18" x14ac:dyDescent="0.3">
      <c r="A1328">
        <v>10751</v>
      </c>
      <c r="B1328">
        <v>30</v>
      </c>
      <c r="C1328">
        <v>25.89</v>
      </c>
      <c r="D1328">
        <v>30</v>
      </c>
      <c r="E1328">
        <v>0</v>
      </c>
      <c r="F1328">
        <f>order_details[[#This Row],[UnitPrice]]*order_details[[#This Row],[Quantity]]*(1-order_details[[#This Row],[Discount]])</f>
        <v>776.7</v>
      </c>
      <c r="G1328" t="str">
        <f>_xlfn.XLOOKUP(order_details[[#This Row],[OrderID]],orders[OrderID],orders[CustomerID])</f>
        <v>RICSU</v>
      </c>
      <c r="H1328" t="str">
        <f>_xlfn.XLOOKUP(order_details[[#This Row],[CustomerID]],orders[CustomerID],orders[ShipCountry])</f>
        <v>Switzerland</v>
      </c>
      <c r="I1328" t="str">
        <f>_xlfn.XLOOKUP(order_details[[#This Row],[CustomerID]],orders[CustomerID],orders[ShipCity])</f>
        <v>Genève</v>
      </c>
      <c r="J1328">
        <f>_xlfn.XLOOKUP(order_details[[#This Row],[ProductID]],products[ProductID],products[CategoryID])</f>
        <v>8</v>
      </c>
      <c r="K1328" t="str">
        <f>_xlfn.XLOOKUP(order_details[[#This Row],[CategoryID]],categories[CategoryID],categories[CategoryName])</f>
        <v>Seafood</v>
      </c>
      <c r="L1328" t="str">
        <f>_xlfn.XLOOKUP(order_details[[#This Row],[OrderID]],orders[OrderID],orders[month])</f>
        <v>Dec</v>
      </c>
      <c r="M1328">
        <f>_xlfn.XLOOKUP(order_details[[#This Row],[OrderID]],orders[OrderID],orders[month number])</f>
        <v>12</v>
      </c>
      <c r="N1328">
        <f>_xlfn.XLOOKUP(order_details[[#This Row],[OrderID]],orders[OrderID],orders[year])</f>
        <v>1995</v>
      </c>
      <c r="P1328" s="13" t="str">
        <f>_xlfn.XLOOKUP(order_details[[#This Row],[CustomerID]],orders[CustomerID],orders[ShipCity])</f>
        <v>Genève</v>
      </c>
      <c r="Q1328" s="13" t="str">
        <f>_xlfn.XLOOKUP(order_details[[#This Row],[CustomerID]],orders[CustomerID],orders[ShipCountry])</f>
        <v>Switzerland</v>
      </c>
      <c r="R1328" s="13">
        <f>order_details[[#This Row],[UnitPrice]]*order_details[[#This Row],[Quantity]]*(1-order_details[[#This Row],[Discount]])</f>
        <v>776.7</v>
      </c>
    </row>
    <row r="1329" spans="1:18" x14ac:dyDescent="0.3">
      <c r="A1329">
        <v>10751</v>
      </c>
      <c r="B1329">
        <v>50</v>
      </c>
      <c r="C1329">
        <v>16.25</v>
      </c>
      <c r="D1329">
        <v>20</v>
      </c>
      <c r="E1329">
        <v>0.1</v>
      </c>
      <c r="F1329">
        <f>order_details[[#This Row],[UnitPrice]]*order_details[[#This Row],[Quantity]]*(1-order_details[[#This Row],[Discount]])</f>
        <v>292.5</v>
      </c>
      <c r="G1329" t="str">
        <f>_xlfn.XLOOKUP(order_details[[#This Row],[OrderID]],orders[OrderID],orders[CustomerID])</f>
        <v>RICSU</v>
      </c>
      <c r="H1329" t="str">
        <f>_xlfn.XLOOKUP(order_details[[#This Row],[CustomerID]],orders[CustomerID],orders[ShipCountry])</f>
        <v>Switzerland</v>
      </c>
      <c r="I1329" t="str">
        <f>_xlfn.XLOOKUP(order_details[[#This Row],[CustomerID]],orders[CustomerID],orders[ShipCity])</f>
        <v>Genève</v>
      </c>
      <c r="J1329">
        <f>_xlfn.XLOOKUP(order_details[[#This Row],[ProductID]],products[ProductID],products[CategoryID])</f>
        <v>3</v>
      </c>
      <c r="K1329" t="str">
        <f>_xlfn.XLOOKUP(order_details[[#This Row],[CategoryID]],categories[CategoryID],categories[CategoryName])</f>
        <v>Confections</v>
      </c>
      <c r="L1329" t="str">
        <f>_xlfn.XLOOKUP(order_details[[#This Row],[OrderID]],orders[OrderID],orders[month])</f>
        <v>Dec</v>
      </c>
      <c r="M1329">
        <f>_xlfn.XLOOKUP(order_details[[#This Row],[OrderID]],orders[OrderID],orders[month number])</f>
        <v>12</v>
      </c>
      <c r="N1329">
        <f>_xlfn.XLOOKUP(order_details[[#This Row],[OrderID]],orders[OrderID],orders[year])</f>
        <v>1995</v>
      </c>
      <c r="P1329" s="14" t="str">
        <f>_xlfn.XLOOKUP(order_details[[#This Row],[CustomerID]],orders[CustomerID],orders[ShipCity])</f>
        <v>Genève</v>
      </c>
      <c r="Q1329" s="14" t="str">
        <f>_xlfn.XLOOKUP(order_details[[#This Row],[CustomerID]],orders[CustomerID],orders[ShipCountry])</f>
        <v>Switzerland</v>
      </c>
      <c r="R1329" s="14">
        <f>order_details[[#This Row],[UnitPrice]]*order_details[[#This Row],[Quantity]]*(1-order_details[[#This Row],[Discount]])</f>
        <v>292.5</v>
      </c>
    </row>
    <row r="1330" spans="1:18" x14ac:dyDescent="0.3">
      <c r="A1330">
        <v>10751</v>
      </c>
      <c r="B1330">
        <v>73</v>
      </c>
      <c r="C1330">
        <v>15</v>
      </c>
      <c r="D1330">
        <v>15</v>
      </c>
      <c r="E1330">
        <v>0</v>
      </c>
      <c r="F1330">
        <f>order_details[[#This Row],[UnitPrice]]*order_details[[#This Row],[Quantity]]*(1-order_details[[#This Row],[Discount]])</f>
        <v>225</v>
      </c>
      <c r="G1330" t="str">
        <f>_xlfn.XLOOKUP(order_details[[#This Row],[OrderID]],orders[OrderID],orders[CustomerID])</f>
        <v>RICSU</v>
      </c>
      <c r="H1330" t="str">
        <f>_xlfn.XLOOKUP(order_details[[#This Row],[CustomerID]],orders[CustomerID],orders[ShipCountry])</f>
        <v>Switzerland</v>
      </c>
      <c r="I1330" t="str">
        <f>_xlfn.XLOOKUP(order_details[[#This Row],[CustomerID]],orders[CustomerID],orders[ShipCity])</f>
        <v>Genève</v>
      </c>
      <c r="J1330">
        <f>_xlfn.XLOOKUP(order_details[[#This Row],[ProductID]],products[ProductID],products[CategoryID])</f>
        <v>8</v>
      </c>
      <c r="K1330" t="str">
        <f>_xlfn.XLOOKUP(order_details[[#This Row],[CategoryID]],categories[CategoryID],categories[CategoryName])</f>
        <v>Seafood</v>
      </c>
      <c r="L1330" t="str">
        <f>_xlfn.XLOOKUP(order_details[[#This Row],[OrderID]],orders[OrderID],orders[month])</f>
        <v>Dec</v>
      </c>
      <c r="M1330">
        <f>_xlfn.XLOOKUP(order_details[[#This Row],[OrderID]],orders[OrderID],orders[month number])</f>
        <v>12</v>
      </c>
      <c r="N1330">
        <f>_xlfn.XLOOKUP(order_details[[#This Row],[OrderID]],orders[OrderID],orders[year])</f>
        <v>1995</v>
      </c>
      <c r="P1330" s="13" t="str">
        <f>_xlfn.XLOOKUP(order_details[[#This Row],[CustomerID]],orders[CustomerID],orders[ShipCity])</f>
        <v>Genève</v>
      </c>
      <c r="Q1330" s="13" t="str">
        <f>_xlfn.XLOOKUP(order_details[[#This Row],[CustomerID]],orders[CustomerID],orders[ShipCountry])</f>
        <v>Switzerland</v>
      </c>
      <c r="R1330" s="13">
        <f>order_details[[#This Row],[UnitPrice]]*order_details[[#This Row],[Quantity]]*(1-order_details[[#This Row],[Discount]])</f>
        <v>225</v>
      </c>
    </row>
    <row r="1331" spans="1:18" x14ac:dyDescent="0.3">
      <c r="A1331">
        <v>10752</v>
      </c>
      <c r="B1331">
        <v>1</v>
      </c>
      <c r="C1331">
        <v>18</v>
      </c>
      <c r="D1331">
        <v>8</v>
      </c>
      <c r="E1331">
        <v>0</v>
      </c>
      <c r="F1331">
        <f>order_details[[#This Row],[UnitPrice]]*order_details[[#This Row],[Quantity]]*(1-order_details[[#This Row],[Discount]])</f>
        <v>144</v>
      </c>
      <c r="G1331" t="str">
        <f>_xlfn.XLOOKUP(order_details[[#This Row],[OrderID]],orders[OrderID],orders[CustomerID])</f>
        <v>NORTS</v>
      </c>
      <c r="H1331" t="str">
        <f>_xlfn.XLOOKUP(order_details[[#This Row],[CustomerID]],orders[CustomerID],orders[ShipCountry])</f>
        <v>UK</v>
      </c>
      <c r="I1331" t="str">
        <f>_xlfn.XLOOKUP(order_details[[#This Row],[CustomerID]],orders[CustomerID],orders[ShipCity])</f>
        <v>London</v>
      </c>
      <c r="J1331">
        <f>_xlfn.XLOOKUP(order_details[[#This Row],[ProductID]],products[ProductID],products[CategoryID])</f>
        <v>1</v>
      </c>
      <c r="K1331" t="str">
        <f>_xlfn.XLOOKUP(order_details[[#This Row],[CategoryID]],categories[CategoryID],categories[CategoryName])</f>
        <v>Beverages</v>
      </c>
      <c r="L1331" t="str">
        <f>_xlfn.XLOOKUP(order_details[[#This Row],[OrderID]],orders[OrderID],orders[month])</f>
        <v>Dec</v>
      </c>
      <c r="M1331">
        <f>_xlfn.XLOOKUP(order_details[[#This Row],[OrderID]],orders[OrderID],orders[month number])</f>
        <v>12</v>
      </c>
      <c r="N1331">
        <f>_xlfn.XLOOKUP(order_details[[#This Row],[OrderID]],orders[OrderID],orders[year])</f>
        <v>1995</v>
      </c>
      <c r="P1331" s="14" t="str">
        <f>_xlfn.XLOOKUP(order_details[[#This Row],[CustomerID]],orders[CustomerID],orders[ShipCity])</f>
        <v>London</v>
      </c>
      <c r="Q1331" s="14" t="str">
        <f>_xlfn.XLOOKUP(order_details[[#This Row],[CustomerID]],orders[CustomerID],orders[ShipCountry])</f>
        <v>UK</v>
      </c>
      <c r="R1331" s="14">
        <f>order_details[[#This Row],[UnitPrice]]*order_details[[#This Row],[Quantity]]*(1-order_details[[#This Row],[Discount]])</f>
        <v>144</v>
      </c>
    </row>
    <row r="1332" spans="1:18" x14ac:dyDescent="0.3">
      <c r="A1332">
        <v>10752</v>
      </c>
      <c r="B1332">
        <v>69</v>
      </c>
      <c r="C1332">
        <v>36</v>
      </c>
      <c r="D1332">
        <v>3</v>
      </c>
      <c r="E1332">
        <v>0</v>
      </c>
      <c r="F1332">
        <f>order_details[[#This Row],[UnitPrice]]*order_details[[#This Row],[Quantity]]*(1-order_details[[#This Row],[Discount]])</f>
        <v>108</v>
      </c>
      <c r="G1332" t="str">
        <f>_xlfn.XLOOKUP(order_details[[#This Row],[OrderID]],orders[OrderID],orders[CustomerID])</f>
        <v>NORTS</v>
      </c>
      <c r="H1332" t="str">
        <f>_xlfn.XLOOKUP(order_details[[#This Row],[CustomerID]],orders[CustomerID],orders[ShipCountry])</f>
        <v>UK</v>
      </c>
      <c r="I1332" t="str">
        <f>_xlfn.XLOOKUP(order_details[[#This Row],[CustomerID]],orders[CustomerID],orders[ShipCity])</f>
        <v>London</v>
      </c>
      <c r="J1332">
        <f>_xlfn.XLOOKUP(order_details[[#This Row],[ProductID]],products[ProductID],products[CategoryID])</f>
        <v>4</v>
      </c>
      <c r="K1332" t="str">
        <f>_xlfn.XLOOKUP(order_details[[#This Row],[CategoryID]],categories[CategoryID],categories[CategoryName])</f>
        <v>Dairy Products</v>
      </c>
      <c r="L1332" t="str">
        <f>_xlfn.XLOOKUP(order_details[[#This Row],[OrderID]],orders[OrderID],orders[month])</f>
        <v>Dec</v>
      </c>
      <c r="M1332">
        <f>_xlfn.XLOOKUP(order_details[[#This Row],[OrderID]],orders[OrderID],orders[month number])</f>
        <v>12</v>
      </c>
      <c r="N1332">
        <f>_xlfn.XLOOKUP(order_details[[#This Row],[OrderID]],orders[OrderID],orders[year])</f>
        <v>1995</v>
      </c>
      <c r="P1332" s="13" t="str">
        <f>_xlfn.XLOOKUP(order_details[[#This Row],[CustomerID]],orders[CustomerID],orders[ShipCity])</f>
        <v>London</v>
      </c>
      <c r="Q1332" s="13" t="str">
        <f>_xlfn.XLOOKUP(order_details[[#This Row],[CustomerID]],orders[CustomerID],orders[ShipCountry])</f>
        <v>UK</v>
      </c>
      <c r="R1332" s="13">
        <f>order_details[[#This Row],[UnitPrice]]*order_details[[#This Row],[Quantity]]*(1-order_details[[#This Row],[Discount]])</f>
        <v>108</v>
      </c>
    </row>
    <row r="1333" spans="1:18" x14ac:dyDescent="0.3">
      <c r="A1333">
        <v>10753</v>
      </c>
      <c r="B1333">
        <v>45</v>
      </c>
      <c r="C1333">
        <v>9.5</v>
      </c>
      <c r="D1333">
        <v>4</v>
      </c>
      <c r="E1333">
        <v>0</v>
      </c>
      <c r="F1333">
        <f>order_details[[#This Row],[UnitPrice]]*order_details[[#This Row],[Quantity]]*(1-order_details[[#This Row],[Discount]])</f>
        <v>38</v>
      </c>
      <c r="G1333" t="str">
        <f>_xlfn.XLOOKUP(order_details[[#This Row],[OrderID]],orders[OrderID],orders[CustomerID])</f>
        <v>FRANS</v>
      </c>
      <c r="H1333" t="str">
        <f>_xlfn.XLOOKUP(order_details[[#This Row],[CustomerID]],orders[CustomerID],orders[ShipCountry])</f>
        <v>Italy</v>
      </c>
      <c r="I1333" t="str">
        <f>_xlfn.XLOOKUP(order_details[[#This Row],[CustomerID]],orders[CustomerID],orders[ShipCity])</f>
        <v>Torino</v>
      </c>
      <c r="J1333">
        <f>_xlfn.XLOOKUP(order_details[[#This Row],[ProductID]],products[ProductID],products[CategoryID])</f>
        <v>8</v>
      </c>
      <c r="K1333" t="str">
        <f>_xlfn.XLOOKUP(order_details[[#This Row],[CategoryID]],categories[CategoryID],categories[CategoryName])</f>
        <v>Seafood</v>
      </c>
      <c r="L1333" t="str">
        <f>_xlfn.XLOOKUP(order_details[[#This Row],[OrderID]],orders[OrderID],orders[month])</f>
        <v>Dec</v>
      </c>
      <c r="M1333">
        <f>_xlfn.XLOOKUP(order_details[[#This Row],[OrderID]],orders[OrderID],orders[month number])</f>
        <v>12</v>
      </c>
      <c r="N1333">
        <f>_xlfn.XLOOKUP(order_details[[#This Row],[OrderID]],orders[OrderID],orders[year])</f>
        <v>1995</v>
      </c>
      <c r="P1333" s="14" t="str">
        <f>_xlfn.XLOOKUP(order_details[[#This Row],[CustomerID]],orders[CustomerID],orders[ShipCity])</f>
        <v>Torino</v>
      </c>
      <c r="Q1333" s="14" t="str">
        <f>_xlfn.XLOOKUP(order_details[[#This Row],[CustomerID]],orders[CustomerID],orders[ShipCountry])</f>
        <v>Italy</v>
      </c>
      <c r="R1333" s="14">
        <f>order_details[[#This Row],[UnitPrice]]*order_details[[#This Row],[Quantity]]*(1-order_details[[#This Row],[Discount]])</f>
        <v>38</v>
      </c>
    </row>
    <row r="1334" spans="1:18" x14ac:dyDescent="0.3">
      <c r="A1334">
        <v>10753</v>
      </c>
      <c r="B1334">
        <v>74</v>
      </c>
      <c r="C1334">
        <v>10</v>
      </c>
      <c r="D1334">
        <v>5</v>
      </c>
      <c r="E1334">
        <v>0</v>
      </c>
      <c r="F1334">
        <f>order_details[[#This Row],[UnitPrice]]*order_details[[#This Row],[Quantity]]*(1-order_details[[#This Row],[Discount]])</f>
        <v>50</v>
      </c>
      <c r="G1334" t="str">
        <f>_xlfn.XLOOKUP(order_details[[#This Row],[OrderID]],orders[OrderID],orders[CustomerID])</f>
        <v>FRANS</v>
      </c>
      <c r="H1334" t="str">
        <f>_xlfn.XLOOKUP(order_details[[#This Row],[CustomerID]],orders[CustomerID],orders[ShipCountry])</f>
        <v>Italy</v>
      </c>
      <c r="I1334" t="str">
        <f>_xlfn.XLOOKUP(order_details[[#This Row],[CustomerID]],orders[CustomerID],orders[ShipCity])</f>
        <v>Torino</v>
      </c>
      <c r="J1334">
        <f>_xlfn.XLOOKUP(order_details[[#This Row],[ProductID]],products[ProductID],products[CategoryID])</f>
        <v>7</v>
      </c>
      <c r="K1334" t="str">
        <f>_xlfn.XLOOKUP(order_details[[#This Row],[CategoryID]],categories[CategoryID],categories[CategoryName])</f>
        <v>Produce</v>
      </c>
      <c r="L1334" t="str">
        <f>_xlfn.XLOOKUP(order_details[[#This Row],[OrderID]],orders[OrderID],orders[month])</f>
        <v>Dec</v>
      </c>
      <c r="M1334">
        <f>_xlfn.XLOOKUP(order_details[[#This Row],[OrderID]],orders[OrderID],orders[month number])</f>
        <v>12</v>
      </c>
      <c r="N1334">
        <f>_xlfn.XLOOKUP(order_details[[#This Row],[OrderID]],orders[OrderID],orders[year])</f>
        <v>1995</v>
      </c>
      <c r="P1334" s="13" t="str">
        <f>_xlfn.XLOOKUP(order_details[[#This Row],[CustomerID]],orders[CustomerID],orders[ShipCity])</f>
        <v>Torino</v>
      </c>
      <c r="Q1334" s="13" t="str">
        <f>_xlfn.XLOOKUP(order_details[[#This Row],[CustomerID]],orders[CustomerID],orders[ShipCountry])</f>
        <v>Italy</v>
      </c>
      <c r="R1334" s="13">
        <f>order_details[[#This Row],[UnitPrice]]*order_details[[#This Row],[Quantity]]*(1-order_details[[#This Row],[Discount]])</f>
        <v>50</v>
      </c>
    </row>
    <row r="1335" spans="1:18" x14ac:dyDescent="0.3">
      <c r="A1335">
        <v>10754</v>
      </c>
      <c r="B1335">
        <v>40</v>
      </c>
      <c r="C1335">
        <v>18.399999999999999</v>
      </c>
      <c r="D1335">
        <v>3</v>
      </c>
      <c r="E1335">
        <v>0</v>
      </c>
      <c r="F1335">
        <f>order_details[[#This Row],[UnitPrice]]*order_details[[#This Row],[Quantity]]*(1-order_details[[#This Row],[Discount]])</f>
        <v>55.199999999999996</v>
      </c>
      <c r="G1335" t="str">
        <f>_xlfn.XLOOKUP(order_details[[#This Row],[OrderID]],orders[OrderID],orders[CustomerID])</f>
        <v>MAGAA</v>
      </c>
      <c r="H1335" t="str">
        <f>_xlfn.XLOOKUP(order_details[[#This Row],[CustomerID]],orders[CustomerID],orders[ShipCountry])</f>
        <v>Italy</v>
      </c>
      <c r="I1335" t="str">
        <f>_xlfn.XLOOKUP(order_details[[#This Row],[CustomerID]],orders[CustomerID],orders[ShipCity])</f>
        <v>Bergamo</v>
      </c>
      <c r="J1335">
        <f>_xlfn.XLOOKUP(order_details[[#This Row],[ProductID]],products[ProductID],products[CategoryID])</f>
        <v>8</v>
      </c>
      <c r="K1335" t="str">
        <f>_xlfn.XLOOKUP(order_details[[#This Row],[CategoryID]],categories[CategoryID],categories[CategoryName])</f>
        <v>Seafood</v>
      </c>
      <c r="L1335" t="str">
        <f>_xlfn.XLOOKUP(order_details[[#This Row],[OrderID]],orders[OrderID],orders[month])</f>
        <v>Dec</v>
      </c>
      <c r="M1335">
        <f>_xlfn.XLOOKUP(order_details[[#This Row],[OrderID]],orders[OrderID],orders[month number])</f>
        <v>12</v>
      </c>
      <c r="N1335">
        <f>_xlfn.XLOOKUP(order_details[[#This Row],[OrderID]],orders[OrderID],orders[year])</f>
        <v>1995</v>
      </c>
      <c r="P1335" s="14" t="str">
        <f>_xlfn.XLOOKUP(order_details[[#This Row],[CustomerID]],orders[CustomerID],orders[ShipCity])</f>
        <v>Bergamo</v>
      </c>
      <c r="Q1335" s="14" t="str">
        <f>_xlfn.XLOOKUP(order_details[[#This Row],[CustomerID]],orders[CustomerID],orders[ShipCountry])</f>
        <v>Italy</v>
      </c>
      <c r="R1335" s="14">
        <f>order_details[[#This Row],[UnitPrice]]*order_details[[#This Row],[Quantity]]*(1-order_details[[#This Row],[Discount]])</f>
        <v>55.199999999999996</v>
      </c>
    </row>
    <row r="1336" spans="1:18" x14ac:dyDescent="0.3">
      <c r="A1336">
        <v>10755</v>
      </c>
      <c r="B1336">
        <v>47</v>
      </c>
      <c r="C1336">
        <v>9.5</v>
      </c>
      <c r="D1336">
        <v>30</v>
      </c>
      <c r="E1336">
        <v>0.25</v>
      </c>
      <c r="F1336">
        <f>order_details[[#This Row],[UnitPrice]]*order_details[[#This Row],[Quantity]]*(1-order_details[[#This Row],[Discount]])</f>
        <v>213.75</v>
      </c>
      <c r="G1336" t="str">
        <f>_xlfn.XLOOKUP(order_details[[#This Row],[OrderID]],orders[OrderID],orders[CustomerID])</f>
        <v>BONAP</v>
      </c>
      <c r="H1336" t="str">
        <f>_xlfn.XLOOKUP(order_details[[#This Row],[CustomerID]],orders[CustomerID],orders[ShipCountry])</f>
        <v>France</v>
      </c>
      <c r="I1336" t="str">
        <f>_xlfn.XLOOKUP(order_details[[#This Row],[CustomerID]],orders[CustomerID],orders[ShipCity])</f>
        <v>Marseille</v>
      </c>
      <c r="J1336">
        <f>_xlfn.XLOOKUP(order_details[[#This Row],[ProductID]],products[ProductID],products[CategoryID])</f>
        <v>3</v>
      </c>
      <c r="K1336" t="str">
        <f>_xlfn.XLOOKUP(order_details[[#This Row],[CategoryID]],categories[CategoryID],categories[CategoryName])</f>
        <v>Confections</v>
      </c>
      <c r="L1336" t="str">
        <f>_xlfn.XLOOKUP(order_details[[#This Row],[OrderID]],orders[OrderID],orders[month])</f>
        <v>Dec</v>
      </c>
      <c r="M1336">
        <f>_xlfn.XLOOKUP(order_details[[#This Row],[OrderID]],orders[OrderID],orders[month number])</f>
        <v>12</v>
      </c>
      <c r="N1336">
        <f>_xlfn.XLOOKUP(order_details[[#This Row],[OrderID]],orders[OrderID],orders[year])</f>
        <v>1995</v>
      </c>
      <c r="P1336" s="13" t="str">
        <f>_xlfn.XLOOKUP(order_details[[#This Row],[CustomerID]],orders[CustomerID],orders[ShipCity])</f>
        <v>Marseille</v>
      </c>
      <c r="Q1336" s="13" t="str">
        <f>_xlfn.XLOOKUP(order_details[[#This Row],[CustomerID]],orders[CustomerID],orders[ShipCountry])</f>
        <v>France</v>
      </c>
      <c r="R1336" s="13">
        <f>order_details[[#This Row],[UnitPrice]]*order_details[[#This Row],[Quantity]]*(1-order_details[[#This Row],[Discount]])</f>
        <v>213.75</v>
      </c>
    </row>
    <row r="1337" spans="1:18" x14ac:dyDescent="0.3">
      <c r="A1337">
        <v>10755</v>
      </c>
      <c r="B1337">
        <v>56</v>
      </c>
      <c r="C1337">
        <v>38</v>
      </c>
      <c r="D1337">
        <v>30</v>
      </c>
      <c r="E1337">
        <v>0.25</v>
      </c>
      <c r="F1337">
        <f>order_details[[#This Row],[UnitPrice]]*order_details[[#This Row],[Quantity]]*(1-order_details[[#This Row],[Discount]])</f>
        <v>855</v>
      </c>
      <c r="G1337" t="str">
        <f>_xlfn.XLOOKUP(order_details[[#This Row],[OrderID]],orders[OrderID],orders[CustomerID])</f>
        <v>BONAP</v>
      </c>
      <c r="H1337" t="str">
        <f>_xlfn.XLOOKUP(order_details[[#This Row],[CustomerID]],orders[CustomerID],orders[ShipCountry])</f>
        <v>France</v>
      </c>
      <c r="I1337" t="str">
        <f>_xlfn.XLOOKUP(order_details[[#This Row],[CustomerID]],orders[CustomerID],orders[ShipCity])</f>
        <v>Marseille</v>
      </c>
      <c r="J1337">
        <f>_xlfn.XLOOKUP(order_details[[#This Row],[ProductID]],products[ProductID],products[CategoryID])</f>
        <v>5</v>
      </c>
      <c r="K1337" t="str">
        <f>_xlfn.XLOOKUP(order_details[[#This Row],[CategoryID]],categories[CategoryID],categories[CategoryName])</f>
        <v>Grains/Cereals</v>
      </c>
      <c r="L1337" t="str">
        <f>_xlfn.XLOOKUP(order_details[[#This Row],[OrderID]],orders[OrderID],orders[month])</f>
        <v>Dec</v>
      </c>
      <c r="M1337">
        <f>_xlfn.XLOOKUP(order_details[[#This Row],[OrderID]],orders[OrderID],orders[month number])</f>
        <v>12</v>
      </c>
      <c r="N1337">
        <f>_xlfn.XLOOKUP(order_details[[#This Row],[OrderID]],orders[OrderID],orders[year])</f>
        <v>1995</v>
      </c>
      <c r="P1337" s="14" t="str">
        <f>_xlfn.XLOOKUP(order_details[[#This Row],[CustomerID]],orders[CustomerID],orders[ShipCity])</f>
        <v>Marseille</v>
      </c>
      <c r="Q1337" s="14" t="str">
        <f>_xlfn.XLOOKUP(order_details[[#This Row],[CustomerID]],orders[CustomerID],orders[ShipCountry])</f>
        <v>France</v>
      </c>
      <c r="R1337" s="14">
        <f>order_details[[#This Row],[UnitPrice]]*order_details[[#This Row],[Quantity]]*(1-order_details[[#This Row],[Discount]])</f>
        <v>855</v>
      </c>
    </row>
    <row r="1338" spans="1:18" x14ac:dyDescent="0.3">
      <c r="A1338">
        <v>10755</v>
      </c>
      <c r="B1338">
        <v>57</v>
      </c>
      <c r="C1338">
        <v>19.5</v>
      </c>
      <c r="D1338">
        <v>14</v>
      </c>
      <c r="E1338">
        <v>0.25</v>
      </c>
      <c r="F1338">
        <f>order_details[[#This Row],[UnitPrice]]*order_details[[#This Row],[Quantity]]*(1-order_details[[#This Row],[Discount]])</f>
        <v>204.75</v>
      </c>
      <c r="G1338" t="str">
        <f>_xlfn.XLOOKUP(order_details[[#This Row],[OrderID]],orders[OrderID],orders[CustomerID])</f>
        <v>BONAP</v>
      </c>
      <c r="H1338" t="str">
        <f>_xlfn.XLOOKUP(order_details[[#This Row],[CustomerID]],orders[CustomerID],orders[ShipCountry])</f>
        <v>France</v>
      </c>
      <c r="I1338" t="str">
        <f>_xlfn.XLOOKUP(order_details[[#This Row],[CustomerID]],orders[CustomerID],orders[ShipCity])</f>
        <v>Marseille</v>
      </c>
      <c r="J1338">
        <f>_xlfn.XLOOKUP(order_details[[#This Row],[ProductID]],products[ProductID],products[CategoryID])</f>
        <v>5</v>
      </c>
      <c r="K1338" t="str">
        <f>_xlfn.XLOOKUP(order_details[[#This Row],[CategoryID]],categories[CategoryID],categories[CategoryName])</f>
        <v>Grains/Cereals</v>
      </c>
      <c r="L1338" t="str">
        <f>_xlfn.XLOOKUP(order_details[[#This Row],[OrderID]],orders[OrderID],orders[month])</f>
        <v>Dec</v>
      </c>
      <c r="M1338">
        <f>_xlfn.XLOOKUP(order_details[[#This Row],[OrderID]],orders[OrderID],orders[month number])</f>
        <v>12</v>
      </c>
      <c r="N1338">
        <f>_xlfn.XLOOKUP(order_details[[#This Row],[OrderID]],orders[OrderID],orders[year])</f>
        <v>1995</v>
      </c>
      <c r="P1338" s="13" t="str">
        <f>_xlfn.XLOOKUP(order_details[[#This Row],[CustomerID]],orders[CustomerID],orders[ShipCity])</f>
        <v>Marseille</v>
      </c>
      <c r="Q1338" s="13" t="str">
        <f>_xlfn.XLOOKUP(order_details[[#This Row],[CustomerID]],orders[CustomerID],orders[ShipCountry])</f>
        <v>France</v>
      </c>
      <c r="R1338" s="13">
        <f>order_details[[#This Row],[UnitPrice]]*order_details[[#This Row],[Quantity]]*(1-order_details[[#This Row],[Discount]])</f>
        <v>204.75</v>
      </c>
    </row>
    <row r="1339" spans="1:18" x14ac:dyDescent="0.3">
      <c r="A1339">
        <v>10755</v>
      </c>
      <c r="B1339">
        <v>69</v>
      </c>
      <c r="C1339">
        <v>36</v>
      </c>
      <c r="D1339">
        <v>25</v>
      </c>
      <c r="E1339">
        <v>0.25</v>
      </c>
      <c r="F1339">
        <f>order_details[[#This Row],[UnitPrice]]*order_details[[#This Row],[Quantity]]*(1-order_details[[#This Row],[Discount]])</f>
        <v>675</v>
      </c>
      <c r="G1339" t="str">
        <f>_xlfn.XLOOKUP(order_details[[#This Row],[OrderID]],orders[OrderID],orders[CustomerID])</f>
        <v>BONAP</v>
      </c>
      <c r="H1339" t="str">
        <f>_xlfn.XLOOKUP(order_details[[#This Row],[CustomerID]],orders[CustomerID],orders[ShipCountry])</f>
        <v>France</v>
      </c>
      <c r="I1339" t="str">
        <f>_xlfn.XLOOKUP(order_details[[#This Row],[CustomerID]],orders[CustomerID],orders[ShipCity])</f>
        <v>Marseille</v>
      </c>
      <c r="J1339">
        <f>_xlfn.XLOOKUP(order_details[[#This Row],[ProductID]],products[ProductID],products[CategoryID])</f>
        <v>4</v>
      </c>
      <c r="K1339" t="str">
        <f>_xlfn.XLOOKUP(order_details[[#This Row],[CategoryID]],categories[CategoryID],categories[CategoryName])</f>
        <v>Dairy Products</v>
      </c>
      <c r="L1339" t="str">
        <f>_xlfn.XLOOKUP(order_details[[#This Row],[OrderID]],orders[OrderID],orders[month])</f>
        <v>Dec</v>
      </c>
      <c r="M1339">
        <f>_xlfn.XLOOKUP(order_details[[#This Row],[OrderID]],orders[OrderID],orders[month number])</f>
        <v>12</v>
      </c>
      <c r="N1339">
        <f>_xlfn.XLOOKUP(order_details[[#This Row],[OrderID]],orders[OrderID],orders[year])</f>
        <v>1995</v>
      </c>
      <c r="P1339" s="14" t="str">
        <f>_xlfn.XLOOKUP(order_details[[#This Row],[CustomerID]],orders[CustomerID],orders[ShipCity])</f>
        <v>Marseille</v>
      </c>
      <c r="Q1339" s="14" t="str">
        <f>_xlfn.XLOOKUP(order_details[[#This Row],[CustomerID]],orders[CustomerID],orders[ShipCountry])</f>
        <v>France</v>
      </c>
      <c r="R1339" s="14">
        <f>order_details[[#This Row],[UnitPrice]]*order_details[[#This Row],[Quantity]]*(1-order_details[[#This Row],[Discount]])</f>
        <v>675</v>
      </c>
    </row>
    <row r="1340" spans="1:18" x14ac:dyDescent="0.3">
      <c r="A1340">
        <v>10756</v>
      </c>
      <c r="B1340">
        <v>18</v>
      </c>
      <c r="C1340">
        <v>62.5</v>
      </c>
      <c r="D1340">
        <v>21</v>
      </c>
      <c r="E1340">
        <v>0.2</v>
      </c>
      <c r="F1340">
        <f>order_details[[#This Row],[UnitPrice]]*order_details[[#This Row],[Quantity]]*(1-order_details[[#This Row],[Discount]])</f>
        <v>1050</v>
      </c>
      <c r="G1340" t="str">
        <f>_xlfn.XLOOKUP(order_details[[#This Row],[OrderID]],orders[OrderID],orders[CustomerID])</f>
        <v>SPLIR</v>
      </c>
      <c r="H1340" t="str">
        <f>_xlfn.XLOOKUP(order_details[[#This Row],[CustomerID]],orders[CustomerID],orders[ShipCountry])</f>
        <v>USA</v>
      </c>
      <c r="I1340" t="str">
        <f>_xlfn.XLOOKUP(order_details[[#This Row],[CustomerID]],orders[CustomerID],orders[ShipCity])</f>
        <v>Lander</v>
      </c>
      <c r="J1340">
        <f>_xlfn.XLOOKUP(order_details[[#This Row],[ProductID]],products[ProductID],products[CategoryID])</f>
        <v>8</v>
      </c>
      <c r="K1340" t="str">
        <f>_xlfn.XLOOKUP(order_details[[#This Row],[CategoryID]],categories[CategoryID],categories[CategoryName])</f>
        <v>Seafood</v>
      </c>
      <c r="L1340" t="str">
        <f>_xlfn.XLOOKUP(order_details[[#This Row],[OrderID]],orders[OrderID],orders[month])</f>
        <v>Dec</v>
      </c>
      <c r="M1340">
        <f>_xlfn.XLOOKUP(order_details[[#This Row],[OrderID]],orders[OrderID],orders[month number])</f>
        <v>12</v>
      </c>
      <c r="N1340">
        <f>_xlfn.XLOOKUP(order_details[[#This Row],[OrderID]],orders[OrderID],orders[year])</f>
        <v>1995</v>
      </c>
      <c r="P1340" s="13" t="str">
        <f>_xlfn.XLOOKUP(order_details[[#This Row],[CustomerID]],orders[CustomerID],orders[ShipCity])</f>
        <v>Lander</v>
      </c>
      <c r="Q1340" s="13" t="str">
        <f>_xlfn.XLOOKUP(order_details[[#This Row],[CustomerID]],orders[CustomerID],orders[ShipCountry])</f>
        <v>USA</v>
      </c>
      <c r="R1340" s="13">
        <f>order_details[[#This Row],[UnitPrice]]*order_details[[#This Row],[Quantity]]*(1-order_details[[#This Row],[Discount]])</f>
        <v>1050</v>
      </c>
    </row>
    <row r="1341" spans="1:18" x14ac:dyDescent="0.3">
      <c r="A1341">
        <v>10756</v>
      </c>
      <c r="B1341">
        <v>36</v>
      </c>
      <c r="C1341">
        <v>19</v>
      </c>
      <c r="D1341">
        <v>20</v>
      </c>
      <c r="E1341">
        <v>0.2</v>
      </c>
      <c r="F1341">
        <f>order_details[[#This Row],[UnitPrice]]*order_details[[#This Row],[Quantity]]*(1-order_details[[#This Row],[Discount]])</f>
        <v>304</v>
      </c>
      <c r="G1341" t="str">
        <f>_xlfn.XLOOKUP(order_details[[#This Row],[OrderID]],orders[OrderID],orders[CustomerID])</f>
        <v>SPLIR</v>
      </c>
      <c r="H1341" t="str">
        <f>_xlfn.XLOOKUP(order_details[[#This Row],[CustomerID]],orders[CustomerID],orders[ShipCountry])</f>
        <v>USA</v>
      </c>
      <c r="I1341" t="str">
        <f>_xlfn.XLOOKUP(order_details[[#This Row],[CustomerID]],orders[CustomerID],orders[ShipCity])</f>
        <v>Lander</v>
      </c>
      <c r="J1341">
        <f>_xlfn.XLOOKUP(order_details[[#This Row],[ProductID]],products[ProductID],products[CategoryID])</f>
        <v>8</v>
      </c>
      <c r="K1341" t="str">
        <f>_xlfn.XLOOKUP(order_details[[#This Row],[CategoryID]],categories[CategoryID],categories[CategoryName])</f>
        <v>Seafood</v>
      </c>
      <c r="L1341" t="str">
        <f>_xlfn.XLOOKUP(order_details[[#This Row],[OrderID]],orders[OrderID],orders[month])</f>
        <v>Dec</v>
      </c>
      <c r="M1341">
        <f>_xlfn.XLOOKUP(order_details[[#This Row],[OrderID]],orders[OrderID],orders[month number])</f>
        <v>12</v>
      </c>
      <c r="N1341">
        <f>_xlfn.XLOOKUP(order_details[[#This Row],[OrderID]],orders[OrderID],orders[year])</f>
        <v>1995</v>
      </c>
      <c r="P1341" s="14" t="str">
        <f>_xlfn.XLOOKUP(order_details[[#This Row],[CustomerID]],orders[CustomerID],orders[ShipCity])</f>
        <v>Lander</v>
      </c>
      <c r="Q1341" s="14" t="str">
        <f>_xlfn.XLOOKUP(order_details[[#This Row],[CustomerID]],orders[CustomerID],orders[ShipCountry])</f>
        <v>USA</v>
      </c>
      <c r="R1341" s="14">
        <f>order_details[[#This Row],[UnitPrice]]*order_details[[#This Row],[Quantity]]*(1-order_details[[#This Row],[Discount]])</f>
        <v>304</v>
      </c>
    </row>
    <row r="1342" spans="1:18" x14ac:dyDescent="0.3">
      <c r="A1342">
        <v>10756</v>
      </c>
      <c r="B1342">
        <v>68</v>
      </c>
      <c r="C1342">
        <v>12.5</v>
      </c>
      <c r="D1342">
        <v>6</v>
      </c>
      <c r="E1342">
        <v>0.2</v>
      </c>
      <c r="F1342">
        <f>order_details[[#This Row],[UnitPrice]]*order_details[[#This Row],[Quantity]]*(1-order_details[[#This Row],[Discount]])</f>
        <v>60</v>
      </c>
      <c r="G1342" t="str">
        <f>_xlfn.XLOOKUP(order_details[[#This Row],[OrderID]],orders[OrderID],orders[CustomerID])</f>
        <v>SPLIR</v>
      </c>
      <c r="H1342" t="str">
        <f>_xlfn.XLOOKUP(order_details[[#This Row],[CustomerID]],orders[CustomerID],orders[ShipCountry])</f>
        <v>USA</v>
      </c>
      <c r="I1342" t="str">
        <f>_xlfn.XLOOKUP(order_details[[#This Row],[CustomerID]],orders[CustomerID],orders[ShipCity])</f>
        <v>Lander</v>
      </c>
      <c r="J1342">
        <f>_xlfn.XLOOKUP(order_details[[#This Row],[ProductID]],products[ProductID],products[CategoryID])</f>
        <v>3</v>
      </c>
      <c r="K1342" t="str">
        <f>_xlfn.XLOOKUP(order_details[[#This Row],[CategoryID]],categories[CategoryID],categories[CategoryName])</f>
        <v>Confections</v>
      </c>
      <c r="L1342" t="str">
        <f>_xlfn.XLOOKUP(order_details[[#This Row],[OrderID]],orders[OrderID],orders[month])</f>
        <v>Dec</v>
      </c>
      <c r="M1342">
        <f>_xlfn.XLOOKUP(order_details[[#This Row],[OrderID]],orders[OrderID],orders[month number])</f>
        <v>12</v>
      </c>
      <c r="N1342">
        <f>_xlfn.XLOOKUP(order_details[[#This Row],[OrderID]],orders[OrderID],orders[year])</f>
        <v>1995</v>
      </c>
      <c r="P1342" s="13" t="str">
        <f>_xlfn.XLOOKUP(order_details[[#This Row],[CustomerID]],orders[CustomerID],orders[ShipCity])</f>
        <v>Lander</v>
      </c>
      <c r="Q1342" s="13" t="str">
        <f>_xlfn.XLOOKUP(order_details[[#This Row],[CustomerID]],orders[CustomerID],orders[ShipCountry])</f>
        <v>USA</v>
      </c>
      <c r="R1342" s="13">
        <f>order_details[[#This Row],[UnitPrice]]*order_details[[#This Row],[Quantity]]*(1-order_details[[#This Row],[Discount]])</f>
        <v>60</v>
      </c>
    </row>
    <row r="1343" spans="1:18" x14ac:dyDescent="0.3">
      <c r="A1343">
        <v>10756</v>
      </c>
      <c r="B1343">
        <v>69</v>
      </c>
      <c r="C1343">
        <v>36</v>
      </c>
      <c r="D1343">
        <v>20</v>
      </c>
      <c r="E1343">
        <v>0.2</v>
      </c>
      <c r="F1343">
        <f>order_details[[#This Row],[UnitPrice]]*order_details[[#This Row],[Quantity]]*(1-order_details[[#This Row],[Discount]])</f>
        <v>576</v>
      </c>
      <c r="G1343" t="str">
        <f>_xlfn.XLOOKUP(order_details[[#This Row],[OrderID]],orders[OrderID],orders[CustomerID])</f>
        <v>SPLIR</v>
      </c>
      <c r="H1343" t="str">
        <f>_xlfn.XLOOKUP(order_details[[#This Row],[CustomerID]],orders[CustomerID],orders[ShipCountry])</f>
        <v>USA</v>
      </c>
      <c r="I1343" t="str">
        <f>_xlfn.XLOOKUP(order_details[[#This Row],[CustomerID]],orders[CustomerID],orders[ShipCity])</f>
        <v>Lander</v>
      </c>
      <c r="J1343">
        <f>_xlfn.XLOOKUP(order_details[[#This Row],[ProductID]],products[ProductID],products[CategoryID])</f>
        <v>4</v>
      </c>
      <c r="K1343" t="str">
        <f>_xlfn.XLOOKUP(order_details[[#This Row],[CategoryID]],categories[CategoryID],categories[CategoryName])</f>
        <v>Dairy Products</v>
      </c>
      <c r="L1343" t="str">
        <f>_xlfn.XLOOKUP(order_details[[#This Row],[OrderID]],orders[OrderID],orders[month])</f>
        <v>Dec</v>
      </c>
      <c r="M1343">
        <f>_xlfn.XLOOKUP(order_details[[#This Row],[OrderID]],orders[OrderID],orders[month number])</f>
        <v>12</v>
      </c>
      <c r="N1343">
        <f>_xlfn.XLOOKUP(order_details[[#This Row],[OrderID]],orders[OrderID],orders[year])</f>
        <v>1995</v>
      </c>
      <c r="P1343" s="14" t="str">
        <f>_xlfn.XLOOKUP(order_details[[#This Row],[CustomerID]],orders[CustomerID],orders[ShipCity])</f>
        <v>Lander</v>
      </c>
      <c r="Q1343" s="14" t="str">
        <f>_xlfn.XLOOKUP(order_details[[#This Row],[CustomerID]],orders[CustomerID],orders[ShipCountry])</f>
        <v>USA</v>
      </c>
      <c r="R1343" s="14">
        <f>order_details[[#This Row],[UnitPrice]]*order_details[[#This Row],[Quantity]]*(1-order_details[[#This Row],[Discount]])</f>
        <v>576</v>
      </c>
    </row>
    <row r="1344" spans="1:18" x14ac:dyDescent="0.3">
      <c r="A1344">
        <v>10757</v>
      </c>
      <c r="B1344">
        <v>34</v>
      </c>
      <c r="C1344">
        <v>14</v>
      </c>
      <c r="D1344">
        <v>30</v>
      </c>
      <c r="E1344">
        <v>0</v>
      </c>
      <c r="F1344">
        <f>order_details[[#This Row],[UnitPrice]]*order_details[[#This Row],[Quantity]]*(1-order_details[[#This Row],[Discount]])</f>
        <v>420</v>
      </c>
      <c r="G1344" t="str">
        <f>_xlfn.XLOOKUP(order_details[[#This Row],[OrderID]],orders[OrderID],orders[CustomerID])</f>
        <v>SAVEA</v>
      </c>
      <c r="H1344" t="str">
        <f>_xlfn.XLOOKUP(order_details[[#This Row],[CustomerID]],orders[CustomerID],orders[ShipCountry])</f>
        <v>USA</v>
      </c>
      <c r="I1344" t="str">
        <f>_xlfn.XLOOKUP(order_details[[#This Row],[CustomerID]],orders[CustomerID],orders[ShipCity])</f>
        <v>Boise</v>
      </c>
      <c r="J1344">
        <f>_xlfn.XLOOKUP(order_details[[#This Row],[ProductID]],products[ProductID],products[CategoryID])</f>
        <v>1</v>
      </c>
      <c r="K1344" t="str">
        <f>_xlfn.XLOOKUP(order_details[[#This Row],[CategoryID]],categories[CategoryID],categories[CategoryName])</f>
        <v>Beverages</v>
      </c>
      <c r="L1344" t="str">
        <f>_xlfn.XLOOKUP(order_details[[#This Row],[OrderID]],orders[OrderID],orders[month])</f>
        <v>Dec</v>
      </c>
      <c r="M1344">
        <f>_xlfn.XLOOKUP(order_details[[#This Row],[OrderID]],orders[OrderID],orders[month number])</f>
        <v>12</v>
      </c>
      <c r="N1344">
        <f>_xlfn.XLOOKUP(order_details[[#This Row],[OrderID]],orders[OrderID],orders[year])</f>
        <v>1995</v>
      </c>
      <c r="P1344" s="13" t="str">
        <f>_xlfn.XLOOKUP(order_details[[#This Row],[CustomerID]],orders[CustomerID],orders[ShipCity])</f>
        <v>Boise</v>
      </c>
      <c r="Q1344" s="13" t="str">
        <f>_xlfn.XLOOKUP(order_details[[#This Row],[CustomerID]],orders[CustomerID],orders[ShipCountry])</f>
        <v>USA</v>
      </c>
      <c r="R1344" s="13">
        <f>order_details[[#This Row],[UnitPrice]]*order_details[[#This Row],[Quantity]]*(1-order_details[[#This Row],[Discount]])</f>
        <v>420</v>
      </c>
    </row>
    <row r="1345" spans="1:18" x14ac:dyDescent="0.3">
      <c r="A1345">
        <v>10757</v>
      </c>
      <c r="B1345">
        <v>59</v>
      </c>
      <c r="C1345">
        <v>55</v>
      </c>
      <c r="D1345">
        <v>7</v>
      </c>
      <c r="E1345">
        <v>0</v>
      </c>
      <c r="F1345">
        <f>order_details[[#This Row],[UnitPrice]]*order_details[[#This Row],[Quantity]]*(1-order_details[[#This Row],[Discount]])</f>
        <v>385</v>
      </c>
      <c r="G1345" t="str">
        <f>_xlfn.XLOOKUP(order_details[[#This Row],[OrderID]],orders[OrderID],orders[CustomerID])</f>
        <v>SAVEA</v>
      </c>
      <c r="H1345" t="str">
        <f>_xlfn.XLOOKUP(order_details[[#This Row],[CustomerID]],orders[CustomerID],orders[ShipCountry])</f>
        <v>USA</v>
      </c>
      <c r="I1345" t="str">
        <f>_xlfn.XLOOKUP(order_details[[#This Row],[CustomerID]],orders[CustomerID],orders[ShipCity])</f>
        <v>Boise</v>
      </c>
      <c r="J1345">
        <f>_xlfn.XLOOKUP(order_details[[#This Row],[ProductID]],products[ProductID],products[CategoryID])</f>
        <v>4</v>
      </c>
      <c r="K1345" t="str">
        <f>_xlfn.XLOOKUP(order_details[[#This Row],[CategoryID]],categories[CategoryID],categories[CategoryName])</f>
        <v>Dairy Products</v>
      </c>
      <c r="L1345" t="str">
        <f>_xlfn.XLOOKUP(order_details[[#This Row],[OrderID]],orders[OrderID],orders[month])</f>
        <v>Dec</v>
      </c>
      <c r="M1345">
        <f>_xlfn.XLOOKUP(order_details[[#This Row],[OrderID]],orders[OrderID],orders[month number])</f>
        <v>12</v>
      </c>
      <c r="N1345">
        <f>_xlfn.XLOOKUP(order_details[[#This Row],[OrderID]],orders[OrderID],orders[year])</f>
        <v>1995</v>
      </c>
      <c r="P1345" s="14" t="str">
        <f>_xlfn.XLOOKUP(order_details[[#This Row],[CustomerID]],orders[CustomerID],orders[ShipCity])</f>
        <v>Boise</v>
      </c>
      <c r="Q1345" s="14" t="str">
        <f>_xlfn.XLOOKUP(order_details[[#This Row],[CustomerID]],orders[CustomerID],orders[ShipCountry])</f>
        <v>USA</v>
      </c>
      <c r="R1345" s="14">
        <f>order_details[[#This Row],[UnitPrice]]*order_details[[#This Row],[Quantity]]*(1-order_details[[#This Row],[Discount]])</f>
        <v>385</v>
      </c>
    </row>
    <row r="1346" spans="1:18" x14ac:dyDescent="0.3">
      <c r="A1346">
        <v>10757</v>
      </c>
      <c r="B1346">
        <v>62</v>
      </c>
      <c r="C1346">
        <v>49.3</v>
      </c>
      <c r="D1346">
        <v>30</v>
      </c>
      <c r="E1346">
        <v>0</v>
      </c>
      <c r="F1346">
        <f>order_details[[#This Row],[UnitPrice]]*order_details[[#This Row],[Quantity]]*(1-order_details[[#This Row],[Discount]])</f>
        <v>1479</v>
      </c>
      <c r="G1346" t="str">
        <f>_xlfn.XLOOKUP(order_details[[#This Row],[OrderID]],orders[OrderID],orders[CustomerID])</f>
        <v>SAVEA</v>
      </c>
      <c r="H1346" t="str">
        <f>_xlfn.XLOOKUP(order_details[[#This Row],[CustomerID]],orders[CustomerID],orders[ShipCountry])</f>
        <v>USA</v>
      </c>
      <c r="I1346" t="str">
        <f>_xlfn.XLOOKUP(order_details[[#This Row],[CustomerID]],orders[CustomerID],orders[ShipCity])</f>
        <v>Boise</v>
      </c>
      <c r="J1346">
        <f>_xlfn.XLOOKUP(order_details[[#This Row],[ProductID]],products[ProductID],products[CategoryID])</f>
        <v>3</v>
      </c>
      <c r="K1346" t="str">
        <f>_xlfn.XLOOKUP(order_details[[#This Row],[CategoryID]],categories[CategoryID],categories[CategoryName])</f>
        <v>Confections</v>
      </c>
      <c r="L1346" t="str">
        <f>_xlfn.XLOOKUP(order_details[[#This Row],[OrderID]],orders[OrderID],orders[month])</f>
        <v>Dec</v>
      </c>
      <c r="M1346">
        <f>_xlfn.XLOOKUP(order_details[[#This Row],[OrderID]],orders[OrderID],orders[month number])</f>
        <v>12</v>
      </c>
      <c r="N1346">
        <f>_xlfn.XLOOKUP(order_details[[#This Row],[OrderID]],orders[OrderID],orders[year])</f>
        <v>1995</v>
      </c>
      <c r="P1346" s="13" t="str">
        <f>_xlfn.XLOOKUP(order_details[[#This Row],[CustomerID]],orders[CustomerID],orders[ShipCity])</f>
        <v>Boise</v>
      </c>
      <c r="Q1346" s="13" t="str">
        <f>_xlfn.XLOOKUP(order_details[[#This Row],[CustomerID]],orders[CustomerID],orders[ShipCountry])</f>
        <v>USA</v>
      </c>
      <c r="R1346" s="13">
        <f>order_details[[#This Row],[UnitPrice]]*order_details[[#This Row],[Quantity]]*(1-order_details[[#This Row],[Discount]])</f>
        <v>1479</v>
      </c>
    </row>
    <row r="1347" spans="1:18" x14ac:dyDescent="0.3">
      <c r="A1347">
        <v>10757</v>
      </c>
      <c r="B1347">
        <v>64</v>
      </c>
      <c r="C1347">
        <v>33.25</v>
      </c>
      <c r="D1347">
        <v>24</v>
      </c>
      <c r="E1347">
        <v>0</v>
      </c>
      <c r="F1347">
        <f>order_details[[#This Row],[UnitPrice]]*order_details[[#This Row],[Quantity]]*(1-order_details[[#This Row],[Discount]])</f>
        <v>798</v>
      </c>
      <c r="G1347" t="str">
        <f>_xlfn.XLOOKUP(order_details[[#This Row],[OrderID]],orders[OrderID],orders[CustomerID])</f>
        <v>SAVEA</v>
      </c>
      <c r="H1347" t="str">
        <f>_xlfn.XLOOKUP(order_details[[#This Row],[CustomerID]],orders[CustomerID],orders[ShipCountry])</f>
        <v>USA</v>
      </c>
      <c r="I1347" t="str">
        <f>_xlfn.XLOOKUP(order_details[[#This Row],[CustomerID]],orders[CustomerID],orders[ShipCity])</f>
        <v>Boise</v>
      </c>
      <c r="J1347">
        <f>_xlfn.XLOOKUP(order_details[[#This Row],[ProductID]],products[ProductID],products[CategoryID])</f>
        <v>5</v>
      </c>
      <c r="K1347" t="str">
        <f>_xlfn.XLOOKUP(order_details[[#This Row],[CategoryID]],categories[CategoryID],categories[CategoryName])</f>
        <v>Grains/Cereals</v>
      </c>
      <c r="L1347" t="str">
        <f>_xlfn.XLOOKUP(order_details[[#This Row],[OrderID]],orders[OrderID],orders[month])</f>
        <v>Dec</v>
      </c>
      <c r="M1347">
        <f>_xlfn.XLOOKUP(order_details[[#This Row],[OrderID]],orders[OrderID],orders[month number])</f>
        <v>12</v>
      </c>
      <c r="N1347">
        <f>_xlfn.XLOOKUP(order_details[[#This Row],[OrderID]],orders[OrderID],orders[year])</f>
        <v>1995</v>
      </c>
      <c r="P1347" s="14" t="str">
        <f>_xlfn.XLOOKUP(order_details[[#This Row],[CustomerID]],orders[CustomerID],orders[ShipCity])</f>
        <v>Boise</v>
      </c>
      <c r="Q1347" s="14" t="str">
        <f>_xlfn.XLOOKUP(order_details[[#This Row],[CustomerID]],orders[CustomerID],orders[ShipCountry])</f>
        <v>USA</v>
      </c>
      <c r="R1347" s="14">
        <f>order_details[[#This Row],[UnitPrice]]*order_details[[#This Row],[Quantity]]*(1-order_details[[#This Row],[Discount]])</f>
        <v>798</v>
      </c>
    </row>
    <row r="1348" spans="1:18" x14ac:dyDescent="0.3">
      <c r="A1348">
        <v>10758</v>
      </c>
      <c r="B1348">
        <v>26</v>
      </c>
      <c r="C1348">
        <v>31.23</v>
      </c>
      <c r="D1348">
        <v>20</v>
      </c>
      <c r="E1348">
        <v>0</v>
      </c>
      <c r="F1348">
        <f>order_details[[#This Row],[UnitPrice]]*order_details[[#This Row],[Quantity]]*(1-order_details[[#This Row],[Discount]])</f>
        <v>624.6</v>
      </c>
      <c r="G1348" t="str">
        <f>_xlfn.XLOOKUP(order_details[[#This Row],[OrderID]],orders[OrderID],orders[CustomerID])</f>
        <v>RICSU</v>
      </c>
      <c r="H1348" t="str">
        <f>_xlfn.XLOOKUP(order_details[[#This Row],[CustomerID]],orders[CustomerID],orders[ShipCountry])</f>
        <v>Switzerland</v>
      </c>
      <c r="I1348" t="str">
        <f>_xlfn.XLOOKUP(order_details[[#This Row],[CustomerID]],orders[CustomerID],orders[ShipCity])</f>
        <v>Genève</v>
      </c>
      <c r="J1348">
        <f>_xlfn.XLOOKUP(order_details[[#This Row],[ProductID]],products[ProductID],products[CategoryID])</f>
        <v>3</v>
      </c>
      <c r="K1348" t="str">
        <f>_xlfn.XLOOKUP(order_details[[#This Row],[CategoryID]],categories[CategoryID],categories[CategoryName])</f>
        <v>Confections</v>
      </c>
      <c r="L1348" t="str">
        <f>_xlfn.XLOOKUP(order_details[[#This Row],[OrderID]],orders[OrderID],orders[month])</f>
        <v>Dec</v>
      </c>
      <c r="M1348">
        <f>_xlfn.XLOOKUP(order_details[[#This Row],[OrderID]],orders[OrderID],orders[month number])</f>
        <v>12</v>
      </c>
      <c r="N1348">
        <f>_xlfn.XLOOKUP(order_details[[#This Row],[OrderID]],orders[OrderID],orders[year])</f>
        <v>1995</v>
      </c>
      <c r="P1348" s="13" t="str">
        <f>_xlfn.XLOOKUP(order_details[[#This Row],[CustomerID]],orders[CustomerID],orders[ShipCity])</f>
        <v>Genève</v>
      </c>
      <c r="Q1348" s="13" t="str">
        <f>_xlfn.XLOOKUP(order_details[[#This Row],[CustomerID]],orders[CustomerID],orders[ShipCountry])</f>
        <v>Switzerland</v>
      </c>
      <c r="R1348" s="13">
        <f>order_details[[#This Row],[UnitPrice]]*order_details[[#This Row],[Quantity]]*(1-order_details[[#This Row],[Discount]])</f>
        <v>624.6</v>
      </c>
    </row>
    <row r="1349" spans="1:18" x14ac:dyDescent="0.3">
      <c r="A1349">
        <v>10758</v>
      </c>
      <c r="B1349">
        <v>52</v>
      </c>
      <c r="C1349">
        <v>7</v>
      </c>
      <c r="D1349">
        <v>60</v>
      </c>
      <c r="E1349">
        <v>0</v>
      </c>
      <c r="F1349">
        <f>order_details[[#This Row],[UnitPrice]]*order_details[[#This Row],[Quantity]]*(1-order_details[[#This Row],[Discount]])</f>
        <v>420</v>
      </c>
      <c r="G1349" t="str">
        <f>_xlfn.XLOOKUP(order_details[[#This Row],[OrderID]],orders[OrderID],orders[CustomerID])</f>
        <v>RICSU</v>
      </c>
      <c r="H1349" t="str">
        <f>_xlfn.XLOOKUP(order_details[[#This Row],[CustomerID]],orders[CustomerID],orders[ShipCountry])</f>
        <v>Switzerland</v>
      </c>
      <c r="I1349" t="str">
        <f>_xlfn.XLOOKUP(order_details[[#This Row],[CustomerID]],orders[CustomerID],orders[ShipCity])</f>
        <v>Genève</v>
      </c>
      <c r="J1349">
        <f>_xlfn.XLOOKUP(order_details[[#This Row],[ProductID]],products[ProductID],products[CategoryID])</f>
        <v>5</v>
      </c>
      <c r="K1349" t="str">
        <f>_xlfn.XLOOKUP(order_details[[#This Row],[CategoryID]],categories[CategoryID],categories[CategoryName])</f>
        <v>Grains/Cereals</v>
      </c>
      <c r="L1349" t="str">
        <f>_xlfn.XLOOKUP(order_details[[#This Row],[OrderID]],orders[OrderID],orders[month])</f>
        <v>Dec</v>
      </c>
      <c r="M1349">
        <f>_xlfn.XLOOKUP(order_details[[#This Row],[OrderID]],orders[OrderID],orders[month number])</f>
        <v>12</v>
      </c>
      <c r="N1349">
        <f>_xlfn.XLOOKUP(order_details[[#This Row],[OrderID]],orders[OrderID],orders[year])</f>
        <v>1995</v>
      </c>
      <c r="P1349" s="14" t="str">
        <f>_xlfn.XLOOKUP(order_details[[#This Row],[CustomerID]],orders[CustomerID],orders[ShipCity])</f>
        <v>Genève</v>
      </c>
      <c r="Q1349" s="14" t="str">
        <f>_xlfn.XLOOKUP(order_details[[#This Row],[CustomerID]],orders[CustomerID],orders[ShipCountry])</f>
        <v>Switzerland</v>
      </c>
      <c r="R1349" s="14">
        <f>order_details[[#This Row],[UnitPrice]]*order_details[[#This Row],[Quantity]]*(1-order_details[[#This Row],[Discount]])</f>
        <v>420</v>
      </c>
    </row>
    <row r="1350" spans="1:18" x14ac:dyDescent="0.3">
      <c r="A1350">
        <v>10758</v>
      </c>
      <c r="B1350">
        <v>70</v>
      </c>
      <c r="C1350">
        <v>15</v>
      </c>
      <c r="D1350">
        <v>40</v>
      </c>
      <c r="E1350">
        <v>0</v>
      </c>
      <c r="F1350">
        <f>order_details[[#This Row],[UnitPrice]]*order_details[[#This Row],[Quantity]]*(1-order_details[[#This Row],[Discount]])</f>
        <v>600</v>
      </c>
      <c r="G1350" t="str">
        <f>_xlfn.XLOOKUP(order_details[[#This Row],[OrderID]],orders[OrderID],orders[CustomerID])</f>
        <v>RICSU</v>
      </c>
      <c r="H1350" t="str">
        <f>_xlfn.XLOOKUP(order_details[[#This Row],[CustomerID]],orders[CustomerID],orders[ShipCountry])</f>
        <v>Switzerland</v>
      </c>
      <c r="I1350" t="str">
        <f>_xlfn.XLOOKUP(order_details[[#This Row],[CustomerID]],orders[CustomerID],orders[ShipCity])</f>
        <v>Genève</v>
      </c>
      <c r="J1350">
        <f>_xlfn.XLOOKUP(order_details[[#This Row],[ProductID]],products[ProductID],products[CategoryID])</f>
        <v>1</v>
      </c>
      <c r="K1350" t="str">
        <f>_xlfn.XLOOKUP(order_details[[#This Row],[CategoryID]],categories[CategoryID],categories[CategoryName])</f>
        <v>Beverages</v>
      </c>
      <c r="L1350" t="str">
        <f>_xlfn.XLOOKUP(order_details[[#This Row],[OrderID]],orders[OrderID],orders[month])</f>
        <v>Dec</v>
      </c>
      <c r="M1350">
        <f>_xlfn.XLOOKUP(order_details[[#This Row],[OrderID]],orders[OrderID],orders[month number])</f>
        <v>12</v>
      </c>
      <c r="N1350">
        <f>_xlfn.XLOOKUP(order_details[[#This Row],[OrderID]],orders[OrderID],orders[year])</f>
        <v>1995</v>
      </c>
      <c r="P1350" s="13" t="str">
        <f>_xlfn.XLOOKUP(order_details[[#This Row],[CustomerID]],orders[CustomerID],orders[ShipCity])</f>
        <v>Genève</v>
      </c>
      <c r="Q1350" s="13" t="str">
        <f>_xlfn.XLOOKUP(order_details[[#This Row],[CustomerID]],orders[CustomerID],orders[ShipCountry])</f>
        <v>Switzerland</v>
      </c>
      <c r="R1350" s="13">
        <f>order_details[[#This Row],[UnitPrice]]*order_details[[#This Row],[Quantity]]*(1-order_details[[#This Row],[Discount]])</f>
        <v>600</v>
      </c>
    </row>
    <row r="1351" spans="1:18" x14ac:dyDescent="0.3">
      <c r="A1351">
        <v>10759</v>
      </c>
      <c r="B1351">
        <v>32</v>
      </c>
      <c r="C1351">
        <v>32</v>
      </c>
      <c r="D1351">
        <v>10</v>
      </c>
      <c r="E1351">
        <v>0</v>
      </c>
      <c r="F1351">
        <f>order_details[[#This Row],[UnitPrice]]*order_details[[#This Row],[Quantity]]*(1-order_details[[#This Row],[Discount]])</f>
        <v>320</v>
      </c>
      <c r="G1351" t="str">
        <f>_xlfn.XLOOKUP(order_details[[#This Row],[OrderID]],orders[OrderID],orders[CustomerID])</f>
        <v>ANATR</v>
      </c>
      <c r="H1351" t="str">
        <f>_xlfn.XLOOKUP(order_details[[#This Row],[CustomerID]],orders[CustomerID],orders[ShipCountry])</f>
        <v>Mexico</v>
      </c>
      <c r="I1351" t="str">
        <f>_xlfn.XLOOKUP(order_details[[#This Row],[CustomerID]],orders[CustomerID],orders[ShipCity])</f>
        <v>México D.F.</v>
      </c>
      <c r="J1351">
        <f>_xlfn.XLOOKUP(order_details[[#This Row],[ProductID]],products[ProductID],products[CategoryID])</f>
        <v>4</v>
      </c>
      <c r="K1351" t="str">
        <f>_xlfn.XLOOKUP(order_details[[#This Row],[CategoryID]],categories[CategoryID],categories[CategoryName])</f>
        <v>Dairy Products</v>
      </c>
      <c r="L1351" t="str">
        <f>_xlfn.XLOOKUP(order_details[[#This Row],[OrderID]],orders[OrderID],orders[month])</f>
        <v>Dec</v>
      </c>
      <c r="M1351">
        <f>_xlfn.XLOOKUP(order_details[[#This Row],[OrderID]],orders[OrderID],orders[month number])</f>
        <v>12</v>
      </c>
      <c r="N1351">
        <f>_xlfn.XLOOKUP(order_details[[#This Row],[OrderID]],orders[OrderID],orders[year])</f>
        <v>1995</v>
      </c>
      <c r="P1351" s="14" t="str">
        <f>_xlfn.XLOOKUP(order_details[[#This Row],[CustomerID]],orders[CustomerID],orders[ShipCity])</f>
        <v>México D.F.</v>
      </c>
      <c r="Q1351" s="14" t="str">
        <f>_xlfn.XLOOKUP(order_details[[#This Row],[CustomerID]],orders[CustomerID],orders[ShipCountry])</f>
        <v>Mexico</v>
      </c>
      <c r="R1351" s="14">
        <f>order_details[[#This Row],[UnitPrice]]*order_details[[#This Row],[Quantity]]*(1-order_details[[#This Row],[Discount]])</f>
        <v>320</v>
      </c>
    </row>
    <row r="1352" spans="1:18" x14ac:dyDescent="0.3">
      <c r="A1352">
        <v>10760</v>
      </c>
      <c r="B1352">
        <v>25</v>
      </c>
      <c r="C1352">
        <v>14</v>
      </c>
      <c r="D1352">
        <v>12</v>
      </c>
      <c r="E1352">
        <v>0.25</v>
      </c>
      <c r="F1352">
        <f>order_details[[#This Row],[UnitPrice]]*order_details[[#This Row],[Quantity]]*(1-order_details[[#This Row],[Discount]])</f>
        <v>126</v>
      </c>
      <c r="G1352" t="str">
        <f>_xlfn.XLOOKUP(order_details[[#This Row],[OrderID]],orders[OrderID],orders[CustomerID])</f>
        <v>MAISD</v>
      </c>
      <c r="H1352" t="str">
        <f>_xlfn.XLOOKUP(order_details[[#This Row],[CustomerID]],orders[CustomerID],orders[ShipCountry])</f>
        <v>Belgium</v>
      </c>
      <c r="I1352" t="str">
        <f>_xlfn.XLOOKUP(order_details[[#This Row],[CustomerID]],orders[CustomerID],orders[ShipCity])</f>
        <v>Bruxelles</v>
      </c>
      <c r="J1352">
        <f>_xlfn.XLOOKUP(order_details[[#This Row],[ProductID]],products[ProductID],products[CategoryID])</f>
        <v>3</v>
      </c>
      <c r="K1352" t="str">
        <f>_xlfn.XLOOKUP(order_details[[#This Row],[CategoryID]],categories[CategoryID],categories[CategoryName])</f>
        <v>Confections</v>
      </c>
      <c r="L1352" t="str">
        <f>_xlfn.XLOOKUP(order_details[[#This Row],[OrderID]],orders[OrderID],orders[month])</f>
        <v>Jan</v>
      </c>
      <c r="M1352">
        <f>_xlfn.XLOOKUP(order_details[[#This Row],[OrderID]],orders[OrderID],orders[month number])</f>
        <v>1</v>
      </c>
      <c r="N1352">
        <f>_xlfn.XLOOKUP(order_details[[#This Row],[OrderID]],orders[OrderID],orders[year])</f>
        <v>1996</v>
      </c>
      <c r="P1352" s="13" t="str">
        <f>_xlfn.XLOOKUP(order_details[[#This Row],[CustomerID]],orders[CustomerID],orders[ShipCity])</f>
        <v>Bruxelles</v>
      </c>
      <c r="Q1352" s="13" t="str">
        <f>_xlfn.XLOOKUP(order_details[[#This Row],[CustomerID]],orders[CustomerID],orders[ShipCountry])</f>
        <v>Belgium</v>
      </c>
      <c r="R1352" s="13">
        <f>order_details[[#This Row],[UnitPrice]]*order_details[[#This Row],[Quantity]]*(1-order_details[[#This Row],[Discount]])</f>
        <v>126</v>
      </c>
    </row>
    <row r="1353" spans="1:18" x14ac:dyDescent="0.3">
      <c r="A1353">
        <v>10760</v>
      </c>
      <c r="B1353">
        <v>27</v>
      </c>
      <c r="C1353">
        <v>43.9</v>
      </c>
      <c r="D1353">
        <v>40</v>
      </c>
      <c r="E1353">
        <v>0</v>
      </c>
      <c r="F1353">
        <f>order_details[[#This Row],[UnitPrice]]*order_details[[#This Row],[Quantity]]*(1-order_details[[#This Row],[Discount]])</f>
        <v>1756</v>
      </c>
      <c r="G1353" t="str">
        <f>_xlfn.XLOOKUP(order_details[[#This Row],[OrderID]],orders[OrderID],orders[CustomerID])</f>
        <v>MAISD</v>
      </c>
      <c r="H1353" t="str">
        <f>_xlfn.XLOOKUP(order_details[[#This Row],[CustomerID]],orders[CustomerID],orders[ShipCountry])</f>
        <v>Belgium</v>
      </c>
      <c r="I1353" t="str">
        <f>_xlfn.XLOOKUP(order_details[[#This Row],[CustomerID]],orders[CustomerID],orders[ShipCity])</f>
        <v>Bruxelles</v>
      </c>
      <c r="J1353">
        <f>_xlfn.XLOOKUP(order_details[[#This Row],[ProductID]],products[ProductID],products[CategoryID])</f>
        <v>3</v>
      </c>
      <c r="K1353" t="str">
        <f>_xlfn.XLOOKUP(order_details[[#This Row],[CategoryID]],categories[CategoryID],categories[CategoryName])</f>
        <v>Confections</v>
      </c>
      <c r="L1353" t="str">
        <f>_xlfn.XLOOKUP(order_details[[#This Row],[OrderID]],orders[OrderID],orders[month])</f>
        <v>Jan</v>
      </c>
      <c r="M1353">
        <f>_xlfn.XLOOKUP(order_details[[#This Row],[OrderID]],orders[OrderID],orders[month number])</f>
        <v>1</v>
      </c>
      <c r="N1353">
        <f>_xlfn.XLOOKUP(order_details[[#This Row],[OrderID]],orders[OrderID],orders[year])</f>
        <v>1996</v>
      </c>
      <c r="P1353" s="14" t="str">
        <f>_xlfn.XLOOKUP(order_details[[#This Row],[CustomerID]],orders[CustomerID],orders[ShipCity])</f>
        <v>Bruxelles</v>
      </c>
      <c r="Q1353" s="14" t="str">
        <f>_xlfn.XLOOKUP(order_details[[#This Row],[CustomerID]],orders[CustomerID],orders[ShipCountry])</f>
        <v>Belgium</v>
      </c>
      <c r="R1353" s="14">
        <f>order_details[[#This Row],[UnitPrice]]*order_details[[#This Row],[Quantity]]*(1-order_details[[#This Row],[Discount]])</f>
        <v>1756</v>
      </c>
    </row>
    <row r="1354" spans="1:18" x14ac:dyDescent="0.3">
      <c r="A1354">
        <v>10760</v>
      </c>
      <c r="B1354">
        <v>43</v>
      </c>
      <c r="C1354">
        <v>46</v>
      </c>
      <c r="D1354">
        <v>30</v>
      </c>
      <c r="E1354">
        <v>0.25</v>
      </c>
      <c r="F1354">
        <f>order_details[[#This Row],[UnitPrice]]*order_details[[#This Row],[Quantity]]*(1-order_details[[#This Row],[Discount]])</f>
        <v>1035</v>
      </c>
      <c r="G1354" t="str">
        <f>_xlfn.XLOOKUP(order_details[[#This Row],[OrderID]],orders[OrderID],orders[CustomerID])</f>
        <v>MAISD</v>
      </c>
      <c r="H1354" t="str">
        <f>_xlfn.XLOOKUP(order_details[[#This Row],[CustomerID]],orders[CustomerID],orders[ShipCountry])</f>
        <v>Belgium</v>
      </c>
      <c r="I1354" t="str">
        <f>_xlfn.XLOOKUP(order_details[[#This Row],[CustomerID]],orders[CustomerID],orders[ShipCity])</f>
        <v>Bruxelles</v>
      </c>
      <c r="J1354">
        <f>_xlfn.XLOOKUP(order_details[[#This Row],[ProductID]],products[ProductID],products[CategoryID])</f>
        <v>1</v>
      </c>
      <c r="K1354" t="str">
        <f>_xlfn.XLOOKUP(order_details[[#This Row],[CategoryID]],categories[CategoryID],categories[CategoryName])</f>
        <v>Beverages</v>
      </c>
      <c r="L1354" t="str">
        <f>_xlfn.XLOOKUP(order_details[[#This Row],[OrderID]],orders[OrderID],orders[month])</f>
        <v>Jan</v>
      </c>
      <c r="M1354">
        <f>_xlfn.XLOOKUP(order_details[[#This Row],[OrderID]],orders[OrderID],orders[month number])</f>
        <v>1</v>
      </c>
      <c r="N1354">
        <f>_xlfn.XLOOKUP(order_details[[#This Row],[OrderID]],orders[OrderID],orders[year])</f>
        <v>1996</v>
      </c>
      <c r="P1354" s="13" t="str">
        <f>_xlfn.XLOOKUP(order_details[[#This Row],[CustomerID]],orders[CustomerID],orders[ShipCity])</f>
        <v>Bruxelles</v>
      </c>
      <c r="Q1354" s="13" t="str">
        <f>_xlfn.XLOOKUP(order_details[[#This Row],[CustomerID]],orders[CustomerID],orders[ShipCountry])</f>
        <v>Belgium</v>
      </c>
      <c r="R1354" s="13">
        <f>order_details[[#This Row],[UnitPrice]]*order_details[[#This Row],[Quantity]]*(1-order_details[[#This Row],[Discount]])</f>
        <v>1035</v>
      </c>
    </row>
    <row r="1355" spans="1:18" x14ac:dyDescent="0.3">
      <c r="A1355">
        <v>10761</v>
      </c>
      <c r="B1355">
        <v>25</v>
      </c>
      <c r="C1355">
        <v>14</v>
      </c>
      <c r="D1355">
        <v>35</v>
      </c>
      <c r="E1355">
        <v>0.25</v>
      </c>
      <c r="F1355">
        <f>order_details[[#This Row],[UnitPrice]]*order_details[[#This Row],[Quantity]]*(1-order_details[[#This Row],[Discount]])</f>
        <v>367.5</v>
      </c>
      <c r="G1355" t="str">
        <f>_xlfn.XLOOKUP(order_details[[#This Row],[OrderID]],orders[OrderID],orders[CustomerID])</f>
        <v>RATTC</v>
      </c>
      <c r="H1355" t="str">
        <f>_xlfn.XLOOKUP(order_details[[#This Row],[CustomerID]],orders[CustomerID],orders[ShipCountry])</f>
        <v>USA</v>
      </c>
      <c r="I1355" t="str">
        <f>_xlfn.XLOOKUP(order_details[[#This Row],[CustomerID]],orders[CustomerID],orders[ShipCity])</f>
        <v>Albuquerque</v>
      </c>
      <c r="J1355">
        <f>_xlfn.XLOOKUP(order_details[[#This Row],[ProductID]],products[ProductID],products[CategoryID])</f>
        <v>3</v>
      </c>
      <c r="K1355" t="str">
        <f>_xlfn.XLOOKUP(order_details[[#This Row],[CategoryID]],categories[CategoryID],categories[CategoryName])</f>
        <v>Confections</v>
      </c>
      <c r="L1355" t="str">
        <f>_xlfn.XLOOKUP(order_details[[#This Row],[OrderID]],orders[OrderID],orders[month])</f>
        <v>Jan</v>
      </c>
      <c r="M1355">
        <f>_xlfn.XLOOKUP(order_details[[#This Row],[OrderID]],orders[OrderID],orders[month number])</f>
        <v>1</v>
      </c>
      <c r="N1355">
        <f>_xlfn.XLOOKUP(order_details[[#This Row],[OrderID]],orders[OrderID],orders[year])</f>
        <v>1996</v>
      </c>
      <c r="P1355" s="14" t="str">
        <f>_xlfn.XLOOKUP(order_details[[#This Row],[CustomerID]],orders[CustomerID],orders[ShipCity])</f>
        <v>Albuquerque</v>
      </c>
      <c r="Q1355" s="14" t="str">
        <f>_xlfn.XLOOKUP(order_details[[#This Row],[CustomerID]],orders[CustomerID],orders[ShipCountry])</f>
        <v>USA</v>
      </c>
      <c r="R1355" s="14">
        <f>order_details[[#This Row],[UnitPrice]]*order_details[[#This Row],[Quantity]]*(1-order_details[[#This Row],[Discount]])</f>
        <v>367.5</v>
      </c>
    </row>
    <row r="1356" spans="1:18" x14ac:dyDescent="0.3">
      <c r="A1356">
        <v>10761</v>
      </c>
      <c r="B1356">
        <v>75</v>
      </c>
      <c r="C1356">
        <v>7.75</v>
      </c>
      <c r="D1356">
        <v>18</v>
      </c>
      <c r="E1356">
        <v>0</v>
      </c>
      <c r="F1356">
        <f>order_details[[#This Row],[UnitPrice]]*order_details[[#This Row],[Quantity]]*(1-order_details[[#This Row],[Discount]])</f>
        <v>139.5</v>
      </c>
      <c r="G1356" t="str">
        <f>_xlfn.XLOOKUP(order_details[[#This Row],[OrderID]],orders[OrderID],orders[CustomerID])</f>
        <v>RATTC</v>
      </c>
      <c r="H1356" t="str">
        <f>_xlfn.XLOOKUP(order_details[[#This Row],[CustomerID]],orders[CustomerID],orders[ShipCountry])</f>
        <v>USA</v>
      </c>
      <c r="I1356" t="str">
        <f>_xlfn.XLOOKUP(order_details[[#This Row],[CustomerID]],orders[CustomerID],orders[ShipCity])</f>
        <v>Albuquerque</v>
      </c>
      <c r="J1356">
        <f>_xlfn.XLOOKUP(order_details[[#This Row],[ProductID]],products[ProductID],products[CategoryID])</f>
        <v>1</v>
      </c>
      <c r="K1356" t="str">
        <f>_xlfn.XLOOKUP(order_details[[#This Row],[CategoryID]],categories[CategoryID],categories[CategoryName])</f>
        <v>Beverages</v>
      </c>
      <c r="L1356" t="str">
        <f>_xlfn.XLOOKUP(order_details[[#This Row],[OrderID]],orders[OrderID],orders[month])</f>
        <v>Jan</v>
      </c>
      <c r="M1356">
        <f>_xlfn.XLOOKUP(order_details[[#This Row],[OrderID]],orders[OrderID],orders[month number])</f>
        <v>1</v>
      </c>
      <c r="N1356">
        <f>_xlfn.XLOOKUP(order_details[[#This Row],[OrderID]],orders[OrderID],orders[year])</f>
        <v>1996</v>
      </c>
      <c r="P1356" s="13" t="str">
        <f>_xlfn.XLOOKUP(order_details[[#This Row],[CustomerID]],orders[CustomerID],orders[ShipCity])</f>
        <v>Albuquerque</v>
      </c>
      <c r="Q1356" s="13" t="str">
        <f>_xlfn.XLOOKUP(order_details[[#This Row],[CustomerID]],orders[CustomerID],orders[ShipCountry])</f>
        <v>USA</v>
      </c>
      <c r="R1356" s="13">
        <f>order_details[[#This Row],[UnitPrice]]*order_details[[#This Row],[Quantity]]*(1-order_details[[#This Row],[Discount]])</f>
        <v>139.5</v>
      </c>
    </row>
    <row r="1357" spans="1:18" x14ac:dyDescent="0.3">
      <c r="A1357">
        <v>10762</v>
      </c>
      <c r="B1357">
        <v>39</v>
      </c>
      <c r="C1357">
        <v>18</v>
      </c>
      <c r="D1357">
        <v>16</v>
      </c>
      <c r="E1357">
        <v>0</v>
      </c>
      <c r="F1357">
        <f>order_details[[#This Row],[UnitPrice]]*order_details[[#This Row],[Quantity]]*(1-order_details[[#This Row],[Discount]])</f>
        <v>288</v>
      </c>
      <c r="G1357" t="str">
        <f>_xlfn.XLOOKUP(order_details[[#This Row],[OrderID]],orders[OrderID],orders[CustomerID])</f>
        <v>FOLKO</v>
      </c>
      <c r="H1357" t="str">
        <f>_xlfn.XLOOKUP(order_details[[#This Row],[CustomerID]],orders[CustomerID],orders[ShipCountry])</f>
        <v>Sweden</v>
      </c>
      <c r="I1357" t="str">
        <f>_xlfn.XLOOKUP(order_details[[#This Row],[CustomerID]],orders[CustomerID],orders[ShipCity])</f>
        <v>Bräcke</v>
      </c>
      <c r="J1357">
        <f>_xlfn.XLOOKUP(order_details[[#This Row],[ProductID]],products[ProductID],products[CategoryID])</f>
        <v>1</v>
      </c>
      <c r="K1357" t="str">
        <f>_xlfn.XLOOKUP(order_details[[#This Row],[CategoryID]],categories[CategoryID],categories[CategoryName])</f>
        <v>Beverages</v>
      </c>
      <c r="L1357" t="str">
        <f>_xlfn.XLOOKUP(order_details[[#This Row],[OrderID]],orders[OrderID],orders[month])</f>
        <v>Jan</v>
      </c>
      <c r="M1357">
        <f>_xlfn.XLOOKUP(order_details[[#This Row],[OrderID]],orders[OrderID],orders[month number])</f>
        <v>1</v>
      </c>
      <c r="N1357">
        <f>_xlfn.XLOOKUP(order_details[[#This Row],[OrderID]],orders[OrderID],orders[year])</f>
        <v>1996</v>
      </c>
      <c r="P1357" s="14" t="str">
        <f>_xlfn.XLOOKUP(order_details[[#This Row],[CustomerID]],orders[CustomerID],orders[ShipCity])</f>
        <v>Bräcke</v>
      </c>
      <c r="Q1357" s="14" t="str">
        <f>_xlfn.XLOOKUP(order_details[[#This Row],[CustomerID]],orders[CustomerID],orders[ShipCountry])</f>
        <v>Sweden</v>
      </c>
      <c r="R1357" s="14">
        <f>order_details[[#This Row],[UnitPrice]]*order_details[[#This Row],[Quantity]]*(1-order_details[[#This Row],[Discount]])</f>
        <v>288</v>
      </c>
    </row>
    <row r="1358" spans="1:18" x14ac:dyDescent="0.3">
      <c r="A1358">
        <v>10762</v>
      </c>
      <c r="B1358">
        <v>47</v>
      </c>
      <c r="C1358">
        <v>9.5</v>
      </c>
      <c r="D1358">
        <v>30</v>
      </c>
      <c r="E1358">
        <v>0</v>
      </c>
      <c r="F1358">
        <f>order_details[[#This Row],[UnitPrice]]*order_details[[#This Row],[Quantity]]*(1-order_details[[#This Row],[Discount]])</f>
        <v>285</v>
      </c>
      <c r="G1358" t="str">
        <f>_xlfn.XLOOKUP(order_details[[#This Row],[OrderID]],orders[OrderID],orders[CustomerID])</f>
        <v>FOLKO</v>
      </c>
      <c r="H1358" t="str">
        <f>_xlfn.XLOOKUP(order_details[[#This Row],[CustomerID]],orders[CustomerID],orders[ShipCountry])</f>
        <v>Sweden</v>
      </c>
      <c r="I1358" t="str">
        <f>_xlfn.XLOOKUP(order_details[[#This Row],[CustomerID]],orders[CustomerID],orders[ShipCity])</f>
        <v>Bräcke</v>
      </c>
      <c r="J1358">
        <f>_xlfn.XLOOKUP(order_details[[#This Row],[ProductID]],products[ProductID],products[CategoryID])</f>
        <v>3</v>
      </c>
      <c r="K1358" t="str">
        <f>_xlfn.XLOOKUP(order_details[[#This Row],[CategoryID]],categories[CategoryID],categories[CategoryName])</f>
        <v>Confections</v>
      </c>
      <c r="L1358" t="str">
        <f>_xlfn.XLOOKUP(order_details[[#This Row],[OrderID]],orders[OrderID],orders[month])</f>
        <v>Jan</v>
      </c>
      <c r="M1358">
        <f>_xlfn.XLOOKUP(order_details[[#This Row],[OrderID]],orders[OrderID],orders[month number])</f>
        <v>1</v>
      </c>
      <c r="N1358">
        <f>_xlfn.XLOOKUP(order_details[[#This Row],[OrderID]],orders[OrderID],orders[year])</f>
        <v>1996</v>
      </c>
      <c r="P1358" s="13" t="str">
        <f>_xlfn.XLOOKUP(order_details[[#This Row],[CustomerID]],orders[CustomerID],orders[ShipCity])</f>
        <v>Bräcke</v>
      </c>
      <c r="Q1358" s="13" t="str">
        <f>_xlfn.XLOOKUP(order_details[[#This Row],[CustomerID]],orders[CustomerID],orders[ShipCountry])</f>
        <v>Sweden</v>
      </c>
      <c r="R1358" s="13">
        <f>order_details[[#This Row],[UnitPrice]]*order_details[[#This Row],[Quantity]]*(1-order_details[[#This Row],[Discount]])</f>
        <v>285</v>
      </c>
    </row>
    <row r="1359" spans="1:18" x14ac:dyDescent="0.3">
      <c r="A1359">
        <v>10762</v>
      </c>
      <c r="B1359">
        <v>51</v>
      </c>
      <c r="C1359">
        <v>53</v>
      </c>
      <c r="D1359">
        <v>28</v>
      </c>
      <c r="E1359">
        <v>0</v>
      </c>
      <c r="F1359">
        <f>order_details[[#This Row],[UnitPrice]]*order_details[[#This Row],[Quantity]]*(1-order_details[[#This Row],[Discount]])</f>
        <v>1484</v>
      </c>
      <c r="G1359" t="str">
        <f>_xlfn.XLOOKUP(order_details[[#This Row],[OrderID]],orders[OrderID],orders[CustomerID])</f>
        <v>FOLKO</v>
      </c>
      <c r="H1359" t="str">
        <f>_xlfn.XLOOKUP(order_details[[#This Row],[CustomerID]],orders[CustomerID],orders[ShipCountry])</f>
        <v>Sweden</v>
      </c>
      <c r="I1359" t="str">
        <f>_xlfn.XLOOKUP(order_details[[#This Row],[CustomerID]],orders[CustomerID],orders[ShipCity])</f>
        <v>Bräcke</v>
      </c>
      <c r="J1359">
        <f>_xlfn.XLOOKUP(order_details[[#This Row],[ProductID]],products[ProductID],products[CategoryID])</f>
        <v>7</v>
      </c>
      <c r="K1359" t="str">
        <f>_xlfn.XLOOKUP(order_details[[#This Row],[CategoryID]],categories[CategoryID],categories[CategoryName])</f>
        <v>Produce</v>
      </c>
      <c r="L1359" t="str">
        <f>_xlfn.XLOOKUP(order_details[[#This Row],[OrderID]],orders[OrderID],orders[month])</f>
        <v>Jan</v>
      </c>
      <c r="M1359">
        <f>_xlfn.XLOOKUP(order_details[[#This Row],[OrderID]],orders[OrderID],orders[month number])</f>
        <v>1</v>
      </c>
      <c r="N1359">
        <f>_xlfn.XLOOKUP(order_details[[#This Row],[OrderID]],orders[OrderID],orders[year])</f>
        <v>1996</v>
      </c>
      <c r="P1359" s="14" t="str">
        <f>_xlfn.XLOOKUP(order_details[[#This Row],[CustomerID]],orders[CustomerID],orders[ShipCity])</f>
        <v>Bräcke</v>
      </c>
      <c r="Q1359" s="14" t="str">
        <f>_xlfn.XLOOKUP(order_details[[#This Row],[CustomerID]],orders[CustomerID],orders[ShipCountry])</f>
        <v>Sweden</v>
      </c>
      <c r="R1359" s="14">
        <f>order_details[[#This Row],[UnitPrice]]*order_details[[#This Row],[Quantity]]*(1-order_details[[#This Row],[Discount]])</f>
        <v>1484</v>
      </c>
    </row>
    <row r="1360" spans="1:18" x14ac:dyDescent="0.3">
      <c r="A1360">
        <v>10762</v>
      </c>
      <c r="B1360">
        <v>56</v>
      </c>
      <c r="C1360">
        <v>38</v>
      </c>
      <c r="D1360">
        <v>60</v>
      </c>
      <c r="E1360">
        <v>0</v>
      </c>
      <c r="F1360">
        <f>order_details[[#This Row],[UnitPrice]]*order_details[[#This Row],[Quantity]]*(1-order_details[[#This Row],[Discount]])</f>
        <v>2280</v>
      </c>
      <c r="G1360" t="str">
        <f>_xlfn.XLOOKUP(order_details[[#This Row],[OrderID]],orders[OrderID],orders[CustomerID])</f>
        <v>FOLKO</v>
      </c>
      <c r="H1360" t="str">
        <f>_xlfn.XLOOKUP(order_details[[#This Row],[CustomerID]],orders[CustomerID],orders[ShipCountry])</f>
        <v>Sweden</v>
      </c>
      <c r="I1360" t="str">
        <f>_xlfn.XLOOKUP(order_details[[#This Row],[CustomerID]],orders[CustomerID],orders[ShipCity])</f>
        <v>Bräcke</v>
      </c>
      <c r="J1360">
        <f>_xlfn.XLOOKUP(order_details[[#This Row],[ProductID]],products[ProductID],products[CategoryID])</f>
        <v>5</v>
      </c>
      <c r="K1360" t="str">
        <f>_xlfn.XLOOKUP(order_details[[#This Row],[CategoryID]],categories[CategoryID],categories[CategoryName])</f>
        <v>Grains/Cereals</v>
      </c>
      <c r="L1360" t="str">
        <f>_xlfn.XLOOKUP(order_details[[#This Row],[OrderID]],orders[OrderID],orders[month])</f>
        <v>Jan</v>
      </c>
      <c r="M1360">
        <f>_xlfn.XLOOKUP(order_details[[#This Row],[OrderID]],orders[OrderID],orders[month number])</f>
        <v>1</v>
      </c>
      <c r="N1360">
        <f>_xlfn.XLOOKUP(order_details[[#This Row],[OrderID]],orders[OrderID],orders[year])</f>
        <v>1996</v>
      </c>
      <c r="P1360" s="13" t="str">
        <f>_xlfn.XLOOKUP(order_details[[#This Row],[CustomerID]],orders[CustomerID],orders[ShipCity])</f>
        <v>Bräcke</v>
      </c>
      <c r="Q1360" s="13" t="str">
        <f>_xlfn.XLOOKUP(order_details[[#This Row],[CustomerID]],orders[CustomerID],orders[ShipCountry])</f>
        <v>Sweden</v>
      </c>
      <c r="R1360" s="13">
        <f>order_details[[#This Row],[UnitPrice]]*order_details[[#This Row],[Quantity]]*(1-order_details[[#This Row],[Discount]])</f>
        <v>2280</v>
      </c>
    </row>
    <row r="1361" spans="1:18" x14ac:dyDescent="0.3">
      <c r="A1361">
        <v>10763</v>
      </c>
      <c r="B1361">
        <v>21</v>
      </c>
      <c r="C1361">
        <v>10</v>
      </c>
      <c r="D1361">
        <v>40</v>
      </c>
      <c r="E1361">
        <v>0</v>
      </c>
      <c r="F1361">
        <f>order_details[[#This Row],[UnitPrice]]*order_details[[#This Row],[Quantity]]*(1-order_details[[#This Row],[Discount]])</f>
        <v>400</v>
      </c>
      <c r="G1361" t="str">
        <f>_xlfn.XLOOKUP(order_details[[#This Row],[OrderID]],orders[OrderID],orders[CustomerID])</f>
        <v>FOLIG</v>
      </c>
      <c r="H1361" t="str">
        <f>_xlfn.XLOOKUP(order_details[[#This Row],[CustomerID]],orders[CustomerID],orders[ShipCountry])</f>
        <v>France</v>
      </c>
      <c r="I1361" t="str">
        <f>_xlfn.XLOOKUP(order_details[[#This Row],[CustomerID]],orders[CustomerID],orders[ShipCity])</f>
        <v>Lille</v>
      </c>
      <c r="J1361">
        <f>_xlfn.XLOOKUP(order_details[[#This Row],[ProductID]],products[ProductID],products[CategoryID])</f>
        <v>3</v>
      </c>
      <c r="K1361" t="str">
        <f>_xlfn.XLOOKUP(order_details[[#This Row],[CategoryID]],categories[CategoryID],categories[CategoryName])</f>
        <v>Confections</v>
      </c>
      <c r="L1361" t="str">
        <f>_xlfn.XLOOKUP(order_details[[#This Row],[OrderID]],orders[OrderID],orders[month])</f>
        <v>Jan</v>
      </c>
      <c r="M1361">
        <f>_xlfn.XLOOKUP(order_details[[#This Row],[OrderID]],orders[OrderID],orders[month number])</f>
        <v>1</v>
      </c>
      <c r="N1361">
        <f>_xlfn.XLOOKUP(order_details[[#This Row],[OrderID]],orders[OrderID],orders[year])</f>
        <v>1996</v>
      </c>
      <c r="P1361" s="14" t="str">
        <f>_xlfn.XLOOKUP(order_details[[#This Row],[CustomerID]],orders[CustomerID],orders[ShipCity])</f>
        <v>Lille</v>
      </c>
      <c r="Q1361" s="14" t="str">
        <f>_xlfn.XLOOKUP(order_details[[#This Row],[CustomerID]],orders[CustomerID],orders[ShipCountry])</f>
        <v>France</v>
      </c>
      <c r="R1361" s="14">
        <f>order_details[[#This Row],[UnitPrice]]*order_details[[#This Row],[Quantity]]*(1-order_details[[#This Row],[Discount]])</f>
        <v>400</v>
      </c>
    </row>
    <row r="1362" spans="1:18" x14ac:dyDescent="0.3">
      <c r="A1362">
        <v>10763</v>
      </c>
      <c r="B1362">
        <v>22</v>
      </c>
      <c r="C1362">
        <v>21</v>
      </c>
      <c r="D1362">
        <v>6</v>
      </c>
      <c r="E1362">
        <v>0</v>
      </c>
      <c r="F1362">
        <f>order_details[[#This Row],[UnitPrice]]*order_details[[#This Row],[Quantity]]*(1-order_details[[#This Row],[Discount]])</f>
        <v>126</v>
      </c>
      <c r="G1362" t="str">
        <f>_xlfn.XLOOKUP(order_details[[#This Row],[OrderID]],orders[OrderID],orders[CustomerID])</f>
        <v>FOLIG</v>
      </c>
      <c r="H1362" t="str">
        <f>_xlfn.XLOOKUP(order_details[[#This Row],[CustomerID]],orders[CustomerID],orders[ShipCountry])</f>
        <v>France</v>
      </c>
      <c r="I1362" t="str">
        <f>_xlfn.XLOOKUP(order_details[[#This Row],[CustomerID]],orders[CustomerID],orders[ShipCity])</f>
        <v>Lille</v>
      </c>
      <c r="J1362">
        <f>_xlfn.XLOOKUP(order_details[[#This Row],[ProductID]],products[ProductID],products[CategoryID])</f>
        <v>5</v>
      </c>
      <c r="K1362" t="str">
        <f>_xlfn.XLOOKUP(order_details[[#This Row],[CategoryID]],categories[CategoryID],categories[CategoryName])</f>
        <v>Grains/Cereals</v>
      </c>
      <c r="L1362" t="str">
        <f>_xlfn.XLOOKUP(order_details[[#This Row],[OrderID]],orders[OrderID],orders[month])</f>
        <v>Jan</v>
      </c>
      <c r="M1362">
        <f>_xlfn.XLOOKUP(order_details[[#This Row],[OrderID]],orders[OrderID],orders[month number])</f>
        <v>1</v>
      </c>
      <c r="N1362">
        <f>_xlfn.XLOOKUP(order_details[[#This Row],[OrderID]],orders[OrderID],orders[year])</f>
        <v>1996</v>
      </c>
      <c r="P1362" s="13" t="str">
        <f>_xlfn.XLOOKUP(order_details[[#This Row],[CustomerID]],orders[CustomerID],orders[ShipCity])</f>
        <v>Lille</v>
      </c>
      <c r="Q1362" s="13" t="str">
        <f>_xlfn.XLOOKUP(order_details[[#This Row],[CustomerID]],orders[CustomerID],orders[ShipCountry])</f>
        <v>France</v>
      </c>
      <c r="R1362" s="13">
        <f>order_details[[#This Row],[UnitPrice]]*order_details[[#This Row],[Quantity]]*(1-order_details[[#This Row],[Discount]])</f>
        <v>126</v>
      </c>
    </row>
    <row r="1363" spans="1:18" x14ac:dyDescent="0.3">
      <c r="A1363">
        <v>10763</v>
      </c>
      <c r="B1363">
        <v>24</v>
      </c>
      <c r="C1363">
        <v>4.5</v>
      </c>
      <c r="D1363">
        <v>20</v>
      </c>
      <c r="E1363">
        <v>0</v>
      </c>
      <c r="F1363">
        <f>order_details[[#This Row],[UnitPrice]]*order_details[[#This Row],[Quantity]]*(1-order_details[[#This Row],[Discount]])</f>
        <v>90</v>
      </c>
      <c r="G1363" t="str">
        <f>_xlfn.XLOOKUP(order_details[[#This Row],[OrderID]],orders[OrderID],orders[CustomerID])</f>
        <v>FOLIG</v>
      </c>
      <c r="H1363" t="str">
        <f>_xlfn.XLOOKUP(order_details[[#This Row],[CustomerID]],orders[CustomerID],orders[ShipCountry])</f>
        <v>France</v>
      </c>
      <c r="I1363" t="str">
        <f>_xlfn.XLOOKUP(order_details[[#This Row],[CustomerID]],orders[CustomerID],orders[ShipCity])</f>
        <v>Lille</v>
      </c>
      <c r="J1363">
        <f>_xlfn.XLOOKUP(order_details[[#This Row],[ProductID]],products[ProductID],products[CategoryID])</f>
        <v>1</v>
      </c>
      <c r="K1363" t="str">
        <f>_xlfn.XLOOKUP(order_details[[#This Row],[CategoryID]],categories[CategoryID],categories[CategoryName])</f>
        <v>Beverages</v>
      </c>
      <c r="L1363" t="str">
        <f>_xlfn.XLOOKUP(order_details[[#This Row],[OrderID]],orders[OrderID],orders[month])</f>
        <v>Jan</v>
      </c>
      <c r="M1363">
        <f>_xlfn.XLOOKUP(order_details[[#This Row],[OrderID]],orders[OrderID],orders[month number])</f>
        <v>1</v>
      </c>
      <c r="N1363">
        <f>_xlfn.XLOOKUP(order_details[[#This Row],[OrderID]],orders[OrderID],orders[year])</f>
        <v>1996</v>
      </c>
      <c r="P1363" s="14" t="str">
        <f>_xlfn.XLOOKUP(order_details[[#This Row],[CustomerID]],orders[CustomerID],orders[ShipCity])</f>
        <v>Lille</v>
      </c>
      <c r="Q1363" s="14" t="str">
        <f>_xlfn.XLOOKUP(order_details[[#This Row],[CustomerID]],orders[CustomerID],orders[ShipCountry])</f>
        <v>France</v>
      </c>
      <c r="R1363" s="14">
        <f>order_details[[#This Row],[UnitPrice]]*order_details[[#This Row],[Quantity]]*(1-order_details[[#This Row],[Discount]])</f>
        <v>90</v>
      </c>
    </row>
    <row r="1364" spans="1:18" x14ac:dyDescent="0.3">
      <c r="A1364">
        <v>10764</v>
      </c>
      <c r="B1364">
        <v>3</v>
      </c>
      <c r="C1364">
        <v>10</v>
      </c>
      <c r="D1364">
        <v>20</v>
      </c>
      <c r="E1364">
        <v>0.1</v>
      </c>
      <c r="F1364">
        <f>order_details[[#This Row],[UnitPrice]]*order_details[[#This Row],[Quantity]]*(1-order_details[[#This Row],[Discount]])</f>
        <v>180</v>
      </c>
      <c r="G1364" t="str">
        <f>_xlfn.XLOOKUP(order_details[[#This Row],[OrderID]],orders[OrderID],orders[CustomerID])</f>
        <v>ERNSH</v>
      </c>
      <c r="H1364" t="str">
        <f>_xlfn.XLOOKUP(order_details[[#This Row],[CustomerID]],orders[CustomerID],orders[ShipCountry])</f>
        <v>Austria</v>
      </c>
      <c r="I1364" t="str">
        <f>_xlfn.XLOOKUP(order_details[[#This Row],[CustomerID]],orders[CustomerID],orders[ShipCity])</f>
        <v>Graz</v>
      </c>
      <c r="J1364">
        <f>_xlfn.XLOOKUP(order_details[[#This Row],[ProductID]],products[ProductID],products[CategoryID])</f>
        <v>2</v>
      </c>
      <c r="K1364" t="str">
        <f>_xlfn.XLOOKUP(order_details[[#This Row],[CategoryID]],categories[CategoryID],categories[CategoryName])</f>
        <v>Condiments</v>
      </c>
      <c r="L1364" t="str">
        <f>_xlfn.XLOOKUP(order_details[[#This Row],[OrderID]],orders[OrderID],orders[month])</f>
        <v>Jan</v>
      </c>
      <c r="M1364">
        <f>_xlfn.XLOOKUP(order_details[[#This Row],[OrderID]],orders[OrderID],orders[month number])</f>
        <v>1</v>
      </c>
      <c r="N1364">
        <f>_xlfn.XLOOKUP(order_details[[#This Row],[OrderID]],orders[OrderID],orders[year])</f>
        <v>1996</v>
      </c>
      <c r="P1364" s="13" t="str">
        <f>_xlfn.XLOOKUP(order_details[[#This Row],[CustomerID]],orders[CustomerID],orders[ShipCity])</f>
        <v>Graz</v>
      </c>
      <c r="Q1364" s="13" t="str">
        <f>_xlfn.XLOOKUP(order_details[[#This Row],[CustomerID]],orders[CustomerID],orders[ShipCountry])</f>
        <v>Austria</v>
      </c>
      <c r="R1364" s="13">
        <f>order_details[[#This Row],[UnitPrice]]*order_details[[#This Row],[Quantity]]*(1-order_details[[#This Row],[Discount]])</f>
        <v>180</v>
      </c>
    </row>
    <row r="1365" spans="1:18" x14ac:dyDescent="0.3">
      <c r="A1365">
        <v>10764</v>
      </c>
      <c r="B1365">
        <v>39</v>
      </c>
      <c r="C1365">
        <v>18</v>
      </c>
      <c r="D1365">
        <v>130</v>
      </c>
      <c r="E1365">
        <v>0.1</v>
      </c>
      <c r="F1365">
        <f>order_details[[#This Row],[UnitPrice]]*order_details[[#This Row],[Quantity]]*(1-order_details[[#This Row],[Discount]])</f>
        <v>2106</v>
      </c>
      <c r="G1365" t="str">
        <f>_xlfn.XLOOKUP(order_details[[#This Row],[OrderID]],orders[OrderID],orders[CustomerID])</f>
        <v>ERNSH</v>
      </c>
      <c r="H1365" t="str">
        <f>_xlfn.XLOOKUP(order_details[[#This Row],[CustomerID]],orders[CustomerID],orders[ShipCountry])</f>
        <v>Austria</v>
      </c>
      <c r="I1365" t="str">
        <f>_xlfn.XLOOKUP(order_details[[#This Row],[CustomerID]],orders[CustomerID],orders[ShipCity])</f>
        <v>Graz</v>
      </c>
      <c r="J1365">
        <f>_xlfn.XLOOKUP(order_details[[#This Row],[ProductID]],products[ProductID],products[CategoryID])</f>
        <v>1</v>
      </c>
      <c r="K1365" t="str">
        <f>_xlfn.XLOOKUP(order_details[[#This Row],[CategoryID]],categories[CategoryID],categories[CategoryName])</f>
        <v>Beverages</v>
      </c>
      <c r="L1365" t="str">
        <f>_xlfn.XLOOKUP(order_details[[#This Row],[OrderID]],orders[OrderID],orders[month])</f>
        <v>Jan</v>
      </c>
      <c r="M1365">
        <f>_xlfn.XLOOKUP(order_details[[#This Row],[OrderID]],orders[OrderID],orders[month number])</f>
        <v>1</v>
      </c>
      <c r="N1365">
        <f>_xlfn.XLOOKUP(order_details[[#This Row],[OrderID]],orders[OrderID],orders[year])</f>
        <v>1996</v>
      </c>
      <c r="P1365" s="14" t="str">
        <f>_xlfn.XLOOKUP(order_details[[#This Row],[CustomerID]],orders[CustomerID],orders[ShipCity])</f>
        <v>Graz</v>
      </c>
      <c r="Q1365" s="14" t="str">
        <f>_xlfn.XLOOKUP(order_details[[#This Row],[CustomerID]],orders[CustomerID],orders[ShipCountry])</f>
        <v>Austria</v>
      </c>
      <c r="R1365" s="14">
        <f>order_details[[#This Row],[UnitPrice]]*order_details[[#This Row],[Quantity]]*(1-order_details[[#This Row],[Discount]])</f>
        <v>2106</v>
      </c>
    </row>
    <row r="1366" spans="1:18" x14ac:dyDescent="0.3">
      <c r="A1366">
        <v>10765</v>
      </c>
      <c r="B1366">
        <v>65</v>
      </c>
      <c r="C1366">
        <v>21.05</v>
      </c>
      <c r="D1366">
        <v>80</v>
      </c>
      <c r="E1366">
        <v>0.1</v>
      </c>
      <c r="F1366">
        <f>order_details[[#This Row],[UnitPrice]]*order_details[[#This Row],[Quantity]]*(1-order_details[[#This Row],[Discount]])</f>
        <v>1515.6000000000001</v>
      </c>
      <c r="G1366" t="str">
        <f>_xlfn.XLOOKUP(order_details[[#This Row],[OrderID]],orders[OrderID],orders[CustomerID])</f>
        <v>QUICK</v>
      </c>
      <c r="H1366" t="str">
        <f>_xlfn.XLOOKUP(order_details[[#This Row],[CustomerID]],orders[CustomerID],orders[ShipCountry])</f>
        <v>Germany</v>
      </c>
      <c r="I1366" t="str">
        <f>_xlfn.XLOOKUP(order_details[[#This Row],[CustomerID]],orders[CustomerID],orders[ShipCity])</f>
        <v>Cunewalde</v>
      </c>
      <c r="J1366">
        <f>_xlfn.XLOOKUP(order_details[[#This Row],[ProductID]],products[ProductID],products[CategoryID])</f>
        <v>2</v>
      </c>
      <c r="K1366" t="str">
        <f>_xlfn.XLOOKUP(order_details[[#This Row],[CategoryID]],categories[CategoryID],categories[CategoryName])</f>
        <v>Condiments</v>
      </c>
      <c r="L1366" t="str">
        <f>_xlfn.XLOOKUP(order_details[[#This Row],[OrderID]],orders[OrderID],orders[month])</f>
        <v>Jan</v>
      </c>
      <c r="M1366">
        <f>_xlfn.XLOOKUP(order_details[[#This Row],[OrderID]],orders[OrderID],orders[month number])</f>
        <v>1</v>
      </c>
      <c r="N1366">
        <f>_xlfn.XLOOKUP(order_details[[#This Row],[OrderID]],orders[OrderID],orders[year])</f>
        <v>1996</v>
      </c>
      <c r="P1366" s="13" t="str">
        <f>_xlfn.XLOOKUP(order_details[[#This Row],[CustomerID]],orders[CustomerID],orders[ShipCity])</f>
        <v>Cunewalde</v>
      </c>
      <c r="Q1366" s="13" t="str">
        <f>_xlfn.XLOOKUP(order_details[[#This Row],[CustomerID]],orders[CustomerID],orders[ShipCountry])</f>
        <v>Germany</v>
      </c>
      <c r="R1366" s="13">
        <f>order_details[[#This Row],[UnitPrice]]*order_details[[#This Row],[Quantity]]*(1-order_details[[#This Row],[Discount]])</f>
        <v>1515.6000000000001</v>
      </c>
    </row>
    <row r="1367" spans="1:18" x14ac:dyDescent="0.3">
      <c r="A1367">
        <v>10766</v>
      </c>
      <c r="B1367">
        <v>2</v>
      </c>
      <c r="C1367">
        <v>19</v>
      </c>
      <c r="D1367">
        <v>40</v>
      </c>
      <c r="E1367">
        <v>0</v>
      </c>
      <c r="F1367">
        <f>order_details[[#This Row],[UnitPrice]]*order_details[[#This Row],[Quantity]]*(1-order_details[[#This Row],[Discount]])</f>
        <v>760</v>
      </c>
      <c r="G1367" t="str">
        <f>_xlfn.XLOOKUP(order_details[[#This Row],[OrderID]],orders[OrderID],orders[CustomerID])</f>
        <v>OTTIK</v>
      </c>
      <c r="H1367" t="str">
        <f>_xlfn.XLOOKUP(order_details[[#This Row],[CustomerID]],orders[CustomerID],orders[ShipCountry])</f>
        <v>Germany</v>
      </c>
      <c r="I1367" t="str">
        <f>_xlfn.XLOOKUP(order_details[[#This Row],[CustomerID]],orders[CustomerID],orders[ShipCity])</f>
        <v>Köln</v>
      </c>
      <c r="J1367">
        <f>_xlfn.XLOOKUP(order_details[[#This Row],[ProductID]],products[ProductID],products[CategoryID])</f>
        <v>1</v>
      </c>
      <c r="K1367" t="str">
        <f>_xlfn.XLOOKUP(order_details[[#This Row],[CategoryID]],categories[CategoryID],categories[CategoryName])</f>
        <v>Beverages</v>
      </c>
      <c r="L1367" t="str">
        <f>_xlfn.XLOOKUP(order_details[[#This Row],[OrderID]],orders[OrderID],orders[month])</f>
        <v>Jan</v>
      </c>
      <c r="M1367">
        <f>_xlfn.XLOOKUP(order_details[[#This Row],[OrderID]],orders[OrderID],orders[month number])</f>
        <v>1</v>
      </c>
      <c r="N1367">
        <f>_xlfn.XLOOKUP(order_details[[#This Row],[OrderID]],orders[OrderID],orders[year])</f>
        <v>1996</v>
      </c>
      <c r="P1367" s="14" t="str">
        <f>_xlfn.XLOOKUP(order_details[[#This Row],[CustomerID]],orders[CustomerID],orders[ShipCity])</f>
        <v>Köln</v>
      </c>
      <c r="Q1367" s="14" t="str">
        <f>_xlfn.XLOOKUP(order_details[[#This Row],[CustomerID]],orders[CustomerID],orders[ShipCountry])</f>
        <v>Germany</v>
      </c>
      <c r="R1367" s="14">
        <f>order_details[[#This Row],[UnitPrice]]*order_details[[#This Row],[Quantity]]*(1-order_details[[#This Row],[Discount]])</f>
        <v>760</v>
      </c>
    </row>
    <row r="1368" spans="1:18" x14ac:dyDescent="0.3">
      <c r="A1368">
        <v>10766</v>
      </c>
      <c r="B1368">
        <v>7</v>
      </c>
      <c r="C1368">
        <v>30</v>
      </c>
      <c r="D1368">
        <v>35</v>
      </c>
      <c r="E1368">
        <v>0</v>
      </c>
      <c r="F1368">
        <f>order_details[[#This Row],[UnitPrice]]*order_details[[#This Row],[Quantity]]*(1-order_details[[#This Row],[Discount]])</f>
        <v>1050</v>
      </c>
      <c r="G1368" t="str">
        <f>_xlfn.XLOOKUP(order_details[[#This Row],[OrderID]],orders[OrderID],orders[CustomerID])</f>
        <v>OTTIK</v>
      </c>
      <c r="H1368" t="str">
        <f>_xlfn.XLOOKUP(order_details[[#This Row],[CustomerID]],orders[CustomerID],orders[ShipCountry])</f>
        <v>Germany</v>
      </c>
      <c r="I1368" t="str">
        <f>_xlfn.XLOOKUP(order_details[[#This Row],[CustomerID]],orders[CustomerID],orders[ShipCity])</f>
        <v>Köln</v>
      </c>
      <c r="J1368">
        <f>_xlfn.XLOOKUP(order_details[[#This Row],[ProductID]],products[ProductID],products[CategoryID])</f>
        <v>7</v>
      </c>
      <c r="K1368" t="str">
        <f>_xlfn.XLOOKUP(order_details[[#This Row],[CategoryID]],categories[CategoryID],categories[CategoryName])</f>
        <v>Produce</v>
      </c>
      <c r="L1368" t="str">
        <f>_xlfn.XLOOKUP(order_details[[#This Row],[OrderID]],orders[OrderID],orders[month])</f>
        <v>Jan</v>
      </c>
      <c r="M1368">
        <f>_xlfn.XLOOKUP(order_details[[#This Row],[OrderID]],orders[OrderID],orders[month number])</f>
        <v>1</v>
      </c>
      <c r="N1368">
        <f>_xlfn.XLOOKUP(order_details[[#This Row],[OrderID]],orders[OrderID],orders[year])</f>
        <v>1996</v>
      </c>
      <c r="P1368" s="13" t="str">
        <f>_xlfn.XLOOKUP(order_details[[#This Row],[CustomerID]],orders[CustomerID],orders[ShipCity])</f>
        <v>Köln</v>
      </c>
      <c r="Q1368" s="13" t="str">
        <f>_xlfn.XLOOKUP(order_details[[#This Row],[CustomerID]],orders[CustomerID],orders[ShipCountry])</f>
        <v>Germany</v>
      </c>
      <c r="R1368" s="13">
        <f>order_details[[#This Row],[UnitPrice]]*order_details[[#This Row],[Quantity]]*(1-order_details[[#This Row],[Discount]])</f>
        <v>1050</v>
      </c>
    </row>
    <row r="1369" spans="1:18" x14ac:dyDescent="0.3">
      <c r="A1369">
        <v>10766</v>
      </c>
      <c r="B1369">
        <v>68</v>
      </c>
      <c r="C1369">
        <v>12.5</v>
      </c>
      <c r="D1369">
        <v>40</v>
      </c>
      <c r="E1369">
        <v>0</v>
      </c>
      <c r="F1369">
        <f>order_details[[#This Row],[UnitPrice]]*order_details[[#This Row],[Quantity]]*(1-order_details[[#This Row],[Discount]])</f>
        <v>500</v>
      </c>
      <c r="G1369" t="str">
        <f>_xlfn.XLOOKUP(order_details[[#This Row],[OrderID]],orders[OrderID],orders[CustomerID])</f>
        <v>OTTIK</v>
      </c>
      <c r="H1369" t="str">
        <f>_xlfn.XLOOKUP(order_details[[#This Row],[CustomerID]],orders[CustomerID],orders[ShipCountry])</f>
        <v>Germany</v>
      </c>
      <c r="I1369" t="str">
        <f>_xlfn.XLOOKUP(order_details[[#This Row],[CustomerID]],orders[CustomerID],orders[ShipCity])</f>
        <v>Köln</v>
      </c>
      <c r="J1369">
        <f>_xlfn.XLOOKUP(order_details[[#This Row],[ProductID]],products[ProductID],products[CategoryID])</f>
        <v>3</v>
      </c>
      <c r="K1369" t="str">
        <f>_xlfn.XLOOKUP(order_details[[#This Row],[CategoryID]],categories[CategoryID],categories[CategoryName])</f>
        <v>Confections</v>
      </c>
      <c r="L1369" t="str">
        <f>_xlfn.XLOOKUP(order_details[[#This Row],[OrderID]],orders[OrderID],orders[month])</f>
        <v>Jan</v>
      </c>
      <c r="M1369">
        <f>_xlfn.XLOOKUP(order_details[[#This Row],[OrderID]],orders[OrderID],orders[month number])</f>
        <v>1</v>
      </c>
      <c r="N1369">
        <f>_xlfn.XLOOKUP(order_details[[#This Row],[OrderID]],orders[OrderID],orders[year])</f>
        <v>1996</v>
      </c>
      <c r="P1369" s="14" t="str">
        <f>_xlfn.XLOOKUP(order_details[[#This Row],[CustomerID]],orders[CustomerID],orders[ShipCity])</f>
        <v>Köln</v>
      </c>
      <c r="Q1369" s="14" t="str">
        <f>_xlfn.XLOOKUP(order_details[[#This Row],[CustomerID]],orders[CustomerID],orders[ShipCountry])</f>
        <v>Germany</v>
      </c>
      <c r="R1369" s="14">
        <f>order_details[[#This Row],[UnitPrice]]*order_details[[#This Row],[Quantity]]*(1-order_details[[#This Row],[Discount]])</f>
        <v>500</v>
      </c>
    </row>
    <row r="1370" spans="1:18" x14ac:dyDescent="0.3">
      <c r="A1370">
        <v>10767</v>
      </c>
      <c r="B1370">
        <v>42</v>
      </c>
      <c r="C1370">
        <v>14</v>
      </c>
      <c r="D1370">
        <v>2</v>
      </c>
      <c r="E1370">
        <v>0</v>
      </c>
      <c r="F1370">
        <f>order_details[[#This Row],[UnitPrice]]*order_details[[#This Row],[Quantity]]*(1-order_details[[#This Row],[Discount]])</f>
        <v>28</v>
      </c>
      <c r="G1370" t="str">
        <f>_xlfn.XLOOKUP(order_details[[#This Row],[OrderID]],orders[OrderID],orders[CustomerID])</f>
        <v>SUPRD</v>
      </c>
      <c r="H1370" t="str">
        <f>_xlfn.XLOOKUP(order_details[[#This Row],[CustomerID]],orders[CustomerID],orders[ShipCountry])</f>
        <v>Belgium</v>
      </c>
      <c r="I1370" t="str">
        <f>_xlfn.XLOOKUP(order_details[[#This Row],[CustomerID]],orders[CustomerID],orders[ShipCity])</f>
        <v>Charleroi</v>
      </c>
      <c r="J1370">
        <f>_xlfn.XLOOKUP(order_details[[#This Row],[ProductID]],products[ProductID],products[CategoryID])</f>
        <v>5</v>
      </c>
      <c r="K1370" t="str">
        <f>_xlfn.XLOOKUP(order_details[[#This Row],[CategoryID]],categories[CategoryID],categories[CategoryName])</f>
        <v>Grains/Cereals</v>
      </c>
      <c r="L1370" t="str">
        <f>_xlfn.XLOOKUP(order_details[[#This Row],[OrderID]],orders[OrderID],orders[month])</f>
        <v>Jan</v>
      </c>
      <c r="M1370">
        <f>_xlfn.XLOOKUP(order_details[[#This Row],[OrderID]],orders[OrderID],orders[month number])</f>
        <v>1</v>
      </c>
      <c r="N1370">
        <f>_xlfn.XLOOKUP(order_details[[#This Row],[OrderID]],orders[OrderID],orders[year])</f>
        <v>1996</v>
      </c>
      <c r="P1370" s="13" t="str">
        <f>_xlfn.XLOOKUP(order_details[[#This Row],[CustomerID]],orders[CustomerID],orders[ShipCity])</f>
        <v>Charleroi</v>
      </c>
      <c r="Q1370" s="13" t="str">
        <f>_xlfn.XLOOKUP(order_details[[#This Row],[CustomerID]],orders[CustomerID],orders[ShipCountry])</f>
        <v>Belgium</v>
      </c>
      <c r="R1370" s="13">
        <f>order_details[[#This Row],[UnitPrice]]*order_details[[#This Row],[Quantity]]*(1-order_details[[#This Row],[Discount]])</f>
        <v>28</v>
      </c>
    </row>
    <row r="1371" spans="1:18" x14ac:dyDescent="0.3">
      <c r="A1371">
        <v>10768</v>
      </c>
      <c r="B1371">
        <v>22</v>
      </c>
      <c r="C1371">
        <v>21</v>
      </c>
      <c r="D1371">
        <v>4</v>
      </c>
      <c r="E1371">
        <v>0</v>
      </c>
      <c r="F1371">
        <f>order_details[[#This Row],[UnitPrice]]*order_details[[#This Row],[Quantity]]*(1-order_details[[#This Row],[Discount]])</f>
        <v>84</v>
      </c>
      <c r="G1371" t="str">
        <f>_xlfn.XLOOKUP(order_details[[#This Row],[OrderID]],orders[OrderID],orders[CustomerID])</f>
        <v>AROUT</v>
      </c>
      <c r="H1371" t="str">
        <f>_xlfn.XLOOKUP(order_details[[#This Row],[CustomerID]],orders[CustomerID],orders[ShipCountry])</f>
        <v>UK</v>
      </c>
      <c r="I1371" t="str">
        <f>_xlfn.XLOOKUP(order_details[[#This Row],[CustomerID]],orders[CustomerID],orders[ShipCity])</f>
        <v>Colchester</v>
      </c>
      <c r="J1371">
        <f>_xlfn.XLOOKUP(order_details[[#This Row],[ProductID]],products[ProductID],products[CategoryID])</f>
        <v>5</v>
      </c>
      <c r="K1371" t="str">
        <f>_xlfn.XLOOKUP(order_details[[#This Row],[CategoryID]],categories[CategoryID],categories[CategoryName])</f>
        <v>Grains/Cereals</v>
      </c>
      <c r="L1371" t="str">
        <f>_xlfn.XLOOKUP(order_details[[#This Row],[OrderID]],orders[OrderID],orders[month])</f>
        <v>Jan</v>
      </c>
      <c r="M1371">
        <f>_xlfn.XLOOKUP(order_details[[#This Row],[OrderID]],orders[OrderID],orders[month number])</f>
        <v>1</v>
      </c>
      <c r="N1371">
        <f>_xlfn.XLOOKUP(order_details[[#This Row],[OrderID]],orders[OrderID],orders[year])</f>
        <v>1996</v>
      </c>
      <c r="P1371" s="14" t="str">
        <f>_xlfn.XLOOKUP(order_details[[#This Row],[CustomerID]],orders[CustomerID],orders[ShipCity])</f>
        <v>Colchester</v>
      </c>
      <c r="Q1371" s="14" t="str">
        <f>_xlfn.XLOOKUP(order_details[[#This Row],[CustomerID]],orders[CustomerID],orders[ShipCountry])</f>
        <v>UK</v>
      </c>
      <c r="R1371" s="14">
        <f>order_details[[#This Row],[UnitPrice]]*order_details[[#This Row],[Quantity]]*(1-order_details[[#This Row],[Discount]])</f>
        <v>84</v>
      </c>
    </row>
    <row r="1372" spans="1:18" x14ac:dyDescent="0.3">
      <c r="A1372">
        <v>10768</v>
      </c>
      <c r="B1372">
        <v>31</v>
      </c>
      <c r="C1372">
        <v>12.5</v>
      </c>
      <c r="D1372">
        <v>50</v>
      </c>
      <c r="E1372">
        <v>0</v>
      </c>
      <c r="F1372">
        <f>order_details[[#This Row],[UnitPrice]]*order_details[[#This Row],[Quantity]]*(1-order_details[[#This Row],[Discount]])</f>
        <v>625</v>
      </c>
      <c r="G1372" t="str">
        <f>_xlfn.XLOOKUP(order_details[[#This Row],[OrderID]],orders[OrderID],orders[CustomerID])</f>
        <v>AROUT</v>
      </c>
      <c r="H1372" t="str">
        <f>_xlfn.XLOOKUP(order_details[[#This Row],[CustomerID]],orders[CustomerID],orders[ShipCountry])</f>
        <v>UK</v>
      </c>
      <c r="I1372" t="str">
        <f>_xlfn.XLOOKUP(order_details[[#This Row],[CustomerID]],orders[CustomerID],orders[ShipCity])</f>
        <v>Colchester</v>
      </c>
      <c r="J1372">
        <f>_xlfn.XLOOKUP(order_details[[#This Row],[ProductID]],products[ProductID],products[CategoryID])</f>
        <v>4</v>
      </c>
      <c r="K1372" t="str">
        <f>_xlfn.XLOOKUP(order_details[[#This Row],[CategoryID]],categories[CategoryID],categories[CategoryName])</f>
        <v>Dairy Products</v>
      </c>
      <c r="L1372" t="str">
        <f>_xlfn.XLOOKUP(order_details[[#This Row],[OrderID]],orders[OrderID],orders[month])</f>
        <v>Jan</v>
      </c>
      <c r="M1372">
        <f>_xlfn.XLOOKUP(order_details[[#This Row],[OrderID]],orders[OrderID],orders[month number])</f>
        <v>1</v>
      </c>
      <c r="N1372">
        <f>_xlfn.XLOOKUP(order_details[[#This Row],[OrderID]],orders[OrderID],orders[year])</f>
        <v>1996</v>
      </c>
      <c r="P1372" s="13" t="str">
        <f>_xlfn.XLOOKUP(order_details[[#This Row],[CustomerID]],orders[CustomerID],orders[ShipCity])</f>
        <v>Colchester</v>
      </c>
      <c r="Q1372" s="13" t="str">
        <f>_xlfn.XLOOKUP(order_details[[#This Row],[CustomerID]],orders[CustomerID],orders[ShipCountry])</f>
        <v>UK</v>
      </c>
      <c r="R1372" s="13">
        <f>order_details[[#This Row],[UnitPrice]]*order_details[[#This Row],[Quantity]]*(1-order_details[[#This Row],[Discount]])</f>
        <v>625</v>
      </c>
    </row>
    <row r="1373" spans="1:18" x14ac:dyDescent="0.3">
      <c r="A1373">
        <v>10768</v>
      </c>
      <c r="B1373">
        <v>60</v>
      </c>
      <c r="C1373">
        <v>34</v>
      </c>
      <c r="D1373">
        <v>15</v>
      </c>
      <c r="E1373">
        <v>0</v>
      </c>
      <c r="F1373">
        <f>order_details[[#This Row],[UnitPrice]]*order_details[[#This Row],[Quantity]]*(1-order_details[[#This Row],[Discount]])</f>
        <v>510</v>
      </c>
      <c r="G1373" t="str">
        <f>_xlfn.XLOOKUP(order_details[[#This Row],[OrderID]],orders[OrderID],orders[CustomerID])</f>
        <v>AROUT</v>
      </c>
      <c r="H1373" t="str">
        <f>_xlfn.XLOOKUP(order_details[[#This Row],[CustomerID]],orders[CustomerID],orders[ShipCountry])</f>
        <v>UK</v>
      </c>
      <c r="I1373" t="str">
        <f>_xlfn.XLOOKUP(order_details[[#This Row],[CustomerID]],orders[CustomerID],orders[ShipCity])</f>
        <v>Colchester</v>
      </c>
      <c r="J1373">
        <f>_xlfn.XLOOKUP(order_details[[#This Row],[ProductID]],products[ProductID],products[CategoryID])</f>
        <v>4</v>
      </c>
      <c r="K1373" t="str">
        <f>_xlfn.XLOOKUP(order_details[[#This Row],[CategoryID]],categories[CategoryID],categories[CategoryName])</f>
        <v>Dairy Products</v>
      </c>
      <c r="L1373" t="str">
        <f>_xlfn.XLOOKUP(order_details[[#This Row],[OrderID]],orders[OrderID],orders[month])</f>
        <v>Jan</v>
      </c>
      <c r="M1373">
        <f>_xlfn.XLOOKUP(order_details[[#This Row],[OrderID]],orders[OrderID],orders[month number])</f>
        <v>1</v>
      </c>
      <c r="N1373">
        <f>_xlfn.XLOOKUP(order_details[[#This Row],[OrderID]],orders[OrderID],orders[year])</f>
        <v>1996</v>
      </c>
      <c r="P1373" s="14" t="str">
        <f>_xlfn.XLOOKUP(order_details[[#This Row],[CustomerID]],orders[CustomerID],orders[ShipCity])</f>
        <v>Colchester</v>
      </c>
      <c r="Q1373" s="14" t="str">
        <f>_xlfn.XLOOKUP(order_details[[#This Row],[CustomerID]],orders[CustomerID],orders[ShipCountry])</f>
        <v>UK</v>
      </c>
      <c r="R1373" s="14">
        <f>order_details[[#This Row],[UnitPrice]]*order_details[[#This Row],[Quantity]]*(1-order_details[[#This Row],[Discount]])</f>
        <v>510</v>
      </c>
    </row>
    <row r="1374" spans="1:18" x14ac:dyDescent="0.3">
      <c r="A1374">
        <v>10768</v>
      </c>
      <c r="B1374">
        <v>71</v>
      </c>
      <c r="C1374">
        <v>21.5</v>
      </c>
      <c r="D1374">
        <v>12</v>
      </c>
      <c r="E1374">
        <v>0</v>
      </c>
      <c r="F1374">
        <f>order_details[[#This Row],[UnitPrice]]*order_details[[#This Row],[Quantity]]*(1-order_details[[#This Row],[Discount]])</f>
        <v>258</v>
      </c>
      <c r="G1374" t="str">
        <f>_xlfn.XLOOKUP(order_details[[#This Row],[OrderID]],orders[OrderID],orders[CustomerID])</f>
        <v>AROUT</v>
      </c>
      <c r="H1374" t="str">
        <f>_xlfn.XLOOKUP(order_details[[#This Row],[CustomerID]],orders[CustomerID],orders[ShipCountry])</f>
        <v>UK</v>
      </c>
      <c r="I1374" t="str">
        <f>_xlfn.XLOOKUP(order_details[[#This Row],[CustomerID]],orders[CustomerID],orders[ShipCity])</f>
        <v>Colchester</v>
      </c>
      <c r="J1374">
        <f>_xlfn.XLOOKUP(order_details[[#This Row],[ProductID]],products[ProductID],products[CategoryID])</f>
        <v>4</v>
      </c>
      <c r="K1374" t="str">
        <f>_xlfn.XLOOKUP(order_details[[#This Row],[CategoryID]],categories[CategoryID],categories[CategoryName])</f>
        <v>Dairy Products</v>
      </c>
      <c r="L1374" t="str">
        <f>_xlfn.XLOOKUP(order_details[[#This Row],[OrderID]],orders[OrderID],orders[month])</f>
        <v>Jan</v>
      </c>
      <c r="M1374">
        <f>_xlfn.XLOOKUP(order_details[[#This Row],[OrderID]],orders[OrderID],orders[month number])</f>
        <v>1</v>
      </c>
      <c r="N1374">
        <f>_xlfn.XLOOKUP(order_details[[#This Row],[OrderID]],orders[OrderID],orders[year])</f>
        <v>1996</v>
      </c>
      <c r="P1374" s="13" t="str">
        <f>_xlfn.XLOOKUP(order_details[[#This Row],[CustomerID]],orders[CustomerID],orders[ShipCity])</f>
        <v>Colchester</v>
      </c>
      <c r="Q1374" s="13" t="str">
        <f>_xlfn.XLOOKUP(order_details[[#This Row],[CustomerID]],orders[CustomerID],orders[ShipCountry])</f>
        <v>UK</v>
      </c>
      <c r="R1374" s="13">
        <f>order_details[[#This Row],[UnitPrice]]*order_details[[#This Row],[Quantity]]*(1-order_details[[#This Row],[Discount]])</f>
        <v>258</v>
      </c>
    </row>
    <row r="1375" spans="1:18" x14ac:dyDescent="0.3">
      <c r="A1375">
        <v>10769</v>
      </c>
      <c r="B1375">
        <v>41</v>
      </c>
      <c r="C1375">
        <v>9.65</v>
      </c>
      <c r="D1375">
        <v>30</v>
      </c>
      <c r="E1375">
        <v>0.05</v>
      </c>
      <c r="F1375">
        <f>order_details[[#This Row],[UnitPrice]]*order_details[[#This Row],[Quantity]]*(1-order_details[[#This Row],[Discount]])</f>
        <v>275.02499999999998</v>
      </c>
      <c r="G1375" t="str">
        <f>_xlfn.XLOOKUP(order_details[[#This Row],[OrderID]],orders[OrderID],orders[CustomerID])</f>
        <v>VAFFE</v>
      </c>
      <c r="H1375" t="str">
        <f>_xlfn.XLOOKUP(order_details[[#This Row],[CustomerID]],orders[CustomerID],orders[ShipCountry])</f>
        <v>Denmark</v>
      </c>
      <c r="I1375" t="str">
        <f>_xlfn.XLOOKUP(order_details[[#This Row],[CustomerID]],orders[CustomerID],orders[ShipCity])</f>
        <v>Århus</v>
      </c>
      <c r="J1375">
        <f>_xlfn.XLOOKUP(order_details[[#This Row],[ProductID]],products[ProductID],products[CategoryID])</f>
        <v>8</v>
      </c>
      <c r="K1375" t="str">
        <f>_xlfn.XLOOKUP(order_details[[#This Row],[CategoryID]],categories[CategoryID],categories[CategoryName])</f>
        <v>Seafood</v>
      </c>
      <c r="L1375" t="str">
        <f>_xlfn.XLOOKUP(order_details[[#This Row],[OrderID]],orders[OrderID],orders[month])</f>
        <v>Jan</v>
      </c>
      <c r="M1375">
        <f>_xlfn.XLOOKUP(order_details[[#This Row],[OrderID]],orders[OrderID],orders[month number])</f>
        <v>1</v>
      </c>
      <c r="N1375">
        <f>_xlfn.XLOOKUP(order_details[[#This Row],[OrderID]],orders[OrderID],orders[year])</f>
        <v>1996</v>
      </c>
      <c r="P1375" s="14" t="str">
        <f>_xlfn.XLOOKUP(order_details[[#This Row],[CustomerID]],orders[CustomerID],orders[ShipCity])</f>
        <v>Århus</v>
      </c>
      <c r="Q1375" s="14" t="str">
        <f>_xlfn.XLOOKUP(order_details[[#This Row],[CustomerID]],orders[CustomerID],orders[ShipCountry])</f>
        <v>Denmark</v>
      </c>
      <c r="R1375" s="14">
        <f>order_details[[#This Row],[UnitPrice]]*order_details[[#This Row],[Quantity]]*(1-order_details[[#This Row],[Discount]])</f>
        <v>275.02499999999998</v>
      </c>
    </row>
    <row r="1376" spans="1:18" x14ac:dyDescent="0.3">
      <c r="A1376">
        <v>10769</v>
      </c>
      <c r="B1376">
        <v>52</v>
      </c>
      <c r="C1376">
        <v>7</v>
      </c>
      <c r="D1376">
        <v>15</v>
      </c>
      <c r="E1376">
        <v>0.05</v>
      </c>
      <c r="F1376">
        <f>order_details[[#This Row],[UnitPrice]]*order_details[[#This Row],[Quantity]]*(1-order_details[[#This Row],[Discount]])</f>
        <v>99.75</v>
      </c>
      <c r="G1376" t="str">
        <f>_xlfn.XLOOKUP(order_details[[#This Row],[OrderID]],orders[OrderID],orders[CustomerID])</f>
        <v>VAFFE</v>
      </c>
      <c r="H1376" t="str">
        <f>_xlfn.XLOOKUP(order_details[[#This Row],[CustomerID]],orders[CustomerID],orders[ShipCountry])</f>
        <v>Denmark</v>
      </c>
      <c r="I1376" t="str">
        <f>_xlfn.XLOOKUP(order_details[[#This Row],[CustomerID]],orders[CustomerID],orders[ShipCity])</f>
        <v>Århus</v>
      </c>
      <c r="J1376">
        <f>_xlfn.XLOOKUP(order_details[[#This Row],[ProductID]],products[ProductID],products[CategoryID])</f>
        <v>5</v>
      </c>
      <c r="K1376" t="str">
        <f>_xlfn.XLOOKUP(order_details[[#This Row],[CategoryID]],categories[CategoryID],categories[CategoryName])</f>
        <v>Grains/Cereals</v>
      </c>
      <c r="L1376" t="str">
        <f>_xlfn.XLOOKUP(order_details[[#This Row],[OrderID]],orders[OrderID],orders[month])</f>
        <v>Jan</v>
      </c>
      <c r="M1376">
        <f>_xlfn.XLOOKUP(order_details[[#This Row],[OrderID]],orders[OrderID],orders[month number])</f>
        <v>1</v>
      </c>
      <c r="N1376">
        <f>_xlfn.XLOOKUP(order_details[[#This Row],[OrderID]],orders[OrderID],orders[year])</f>
        <v>1996</v>
      </c>
      <c r="P1376" s="13" t="str">
        <f>_xlfn.XLOOKUP(order_details[[#This Row],[CustomerID]],orders[CustomerID],orders[ShipCity])</f>
        <v>Århus</v>
      </c>
      <c r="Q1376" s="13" t="str">
        <f>_xlfn.XLOOKUP(order_details[[#This Row],[CustomerID]],orders[CustomerID],orders[ShipCountry])</f>
        <v>Denmark</v>
      </c>
      <c r="R1376" s="13">
        <f>order_details[[#This Row],[UnitPrice]]*order_details[[#This Row],[Quantity]]*(1-order_details[[#This Row],[Discount]])</f>
        <v>99.75</v>
      </c>
    </row>
    <row r="1377" spans="1:18" x14ac:dyDescent="0.3">
      <c r="A1377">
        <v>10769</v>
      </c>
      <c r="B1377">
        <v>61</v>
      </c>
      <c r="C1377">
        <v>28.5</v>
      </c>
      <c r="D1377">
        <v>20</v>
      </c>
      <c r="E1377">
        <v>0</v>
      </c>
      <c r="F1377">
        <f>order_details[[#This Row],[UnitPrice]]*order_details[[#This Row],[Quantity]]*(1-order_details[[#This Row],[Discount]])</f>
        <v>570</v>
      </c>
      <c r="G1377" t="str">
        <f>_xlfn.XLOOKUP(order_details[[#This Row],[OrderID]],orders[OrderID],orders[CustomerID])</f>
        <v>VAFFE</v>
      </c>
      <c r="H1377" t="str">
        <f>_xlfn.XLOOKUP(order_details[[#This Row],[CustomerID]],orders[CustomerID],orders[ShipCountry])</f>
        <v>Denmark</v>
      </c>
      <c r="I1377" t="str">
        <f>_xlfn.XLOOKUP(order_details[[#This Row],[CustomerID]],orders[CustomerID],orders[ShipCity])</f>
        <v>Århus</v>
      </c>
      <c r="J1377">
        <f>_xlfn.XLOOKUP(order_details[[#This Row],[ProductID]],products[ProductID],products[CategoryID])</f>
        <v>2</v>
      </c>
      <c r="K1377" t="str">
        <f>_xlfn.XLOOKUP(order_details[[#This Row],[CategoryID]],categories[CategoryID],categories[CategoryName])</f>
        <v>Condiments</v>
      </c>
      <c r="L1377" t="str">
        <f>_xlfn.XLOOKUP(order_details[[#This Row],[OrderID]],orders[OrderID],orders[month])</f>
        <v>Jan</v>
      </c>
      <c r="M1377">
        <f>_xlfn.XLOOKUP(order_details[[#This Row],[OrderID]],orders[OrderID],orders[month number])</f>
        <v>1</v>
      </c>
      <c r="N1377">
        <f>_xlfn.XLOOKUP(order_details[[#This Row],[OrderID]],orders[OrderID],orders[year])</f>
        <v>1996</v>
      </c>
      <c r="P1377" s="14" t="str">
        <f>_xlfn.XLOOKUP(order_details[[#This Row],[CustomerID]],orders[CustomerID],orders[ShipCity])</f>
        <v>Århus</v>
      </c>
      <c r="Q1377" s="14" t="str">
        <f>_xlfn.XLOOKUP(order_details[[#This Row],[CustomerID]],orders[CustomerID],orders[ShipCountry])</f>
        <v>Denmark</v>
      </c>
      <c r="R1377" s="14">
        <f>order_details[[#This Row],[UnitPrice]]*order_details[[#This Row],[Quantity]]*(1-order_details[[#This Row],[Discount]])</f>
        <v>570</v>
      </c>
    </row>
    <row r="1378" spans="1:18" x14ac:dyDescent="0.3">
      <c r="A1378">
        <v>10769</v>
      </c>
      <c r="B1378">
        <v>62</v>
      </c>
      <c r="C1378">
        <v>49.3</v>
      </c>
      <c r="D1378">
        <v>15</v>
      </c>
      <c r="E1378">
        <v>0</v>
      </c>
      <c r="F1378">
        <f>order_details[[#This Row],[UnitPrice]]*order_details[[#This Row],[Quantity]]*(1-order_details[[#This Row],[Discount]])</f>
        <v>739.5</v>
      </c>
      <c r="G1378" t="str">
        <f>_xlfn.XLOOKUP(order_details[[#This Row],[OrderID]],orders[OrderID],orders[CustomerID])</f>
        <v>VAFFE</v>
      </c>
      <c r="H1378" t="str">
        <f>_xlfn.XLOOKUP(order_details[[#This Row],[CustomerID]],orders[CustomerID],orders[ShipCountry])</f>
        <v>Denmark</v>
      </c>
      <c r="I1378" t="str">
        <f>_xlfn.XLOOKUP(order_details[[#This Row],[CustomerID]],orders[CustomerID],orders[ShipCity])</f>
        <v>Århus</v>
      </c>
      <c r="J1378">
        <f>_xlfn.XLOOKUP(order_details[[#This Row],[ProductID]],products[ProductID],products[CategoryID])</f>
        <v>3</v>
      </c>
      <c r="K1378" t="str">
        <f>_xlfn.XLOOKUP(order_details[[#This Row],[CategoryID]],categories[CategoryID],categories[CategoryName])</f>
        <v>Confections</v>
      </c>
      <c r="L1378" t="str">
        <f>_xlfn.XLOOKUP(order_details[[#This Row],[OrderID]],orders[OrderID],orders[month])</f>
        <v>Jan</v>
      </c>
      <c r="M1378">
        <f>_xlfn.XLOOKUP(order_details[[#This Row],[OrderID]],orders[OrderID],orders[month number])</f>
        <v>1</v>
      </c>
      <c r="N1378">
        <f>_xlfn.XLOOKUP(order_details[[#This Row],[OrderID]],orders[OrderID],orders[year])</f>
        <v>1996</v>
      </c>
      <c r="P1378" s="13" t="str">
        <f>_xlfn.XLOOKUP(order_details[[#This Row],[CustomerID]],orders[CustomerID],orders[ShipCity])</f>
        <v>Århus</v>
      </c>
      <c r="Q1378" s="13" t="str">
        <f>_xlfn.XLOOKUP(order_details[[#This Row],[CustomerID]],orders[CustomerID],orders[ShipCountry])</f>
        <v>Denmark</v>
      </c>
      <c r="R1378" s="13">
        <f>order_details[[#This Row],[UnitPrice]]*order_details[[#This Row],[Quantity]]*(1-order_details[[#This Row],[Discount]])</f>
        <v>739.5</v>
      </c>
    </row>
    <row r="1379" spans="1:18" x14ac:dyDescent="0.3">
      <c r="A1379">
        <v>10770</v>
      </c>
      <c r="B1379">
        <v>11</v>
      </c>
      <c r="C1379">
        <v>21</v>
      </c>
      <c r="D1379">
        <v>15</v>
      </c>
      <c r="E1379">
        <v>0.25</v>
      </c>
      <c r="F1379">
        <f>order_details[[#This Row],[UnitPrice]]*order_details[[#This Row],[Quantity]]*(1-order_details[[#This Row],[Discount]])</f>
        <v>236.25</v>
      </c>
      <c r="G1379" t="str">
        <f>_xlfn.XLOOKUP(order_details[[#This Row],[OrderID]],orders[OrderID],orders[CustomerID])</f>
        <v>HANAR</v>
      </c>
      <c r="H1379" t="str">
        <f>_xlfn.XLOOKUP(order_details[[#This Row],[CustomerID]],orders[CustomerID],orders[ShipCountry])</f>
        <v>Brazil</v>
      </c>
      <c r="I1379" t="str">
        <f>_xlfn.XLOOKUP(order_details[[#This Row],[CustomerID]],orders[CustomerID],orders[ShipCity])</f>
        <v>Rio de Janeiro</v>
      </c>
      <c r="J1379">
        <f>_xlfn.XLOOKUP(order_details[[#This Row],[ProductID]],products[ProductID],products[CategoryID])</f>
        <v>4</v>
      </c>
      <c r="K1379" t="str">
        <f>_xlfn.XLOOKUP(order_details[[#This Row],[CategoryID]],categories[CategoryID],categories[CategoryName])</f>
        <v>Dairy Products</v>
      </c>
      <c r="L1379" t="str">
        <f>_xlfn.XLOOKUP(order_details[[#This Row],[OrderID]],orders[OrderID],orders[month])</f>
        <v>Jan</v>
      </c>
      <c r="M1379">
        <f>_xlfn.XLOOKUP(order_details[[#This Row],[OrderID]],orders[OrderID],orders[month number])</f>
        <v>1</v>
      </c>
      <c r="N1379">
        <f>_xlfn.XLOOKUP(order_details[[#This Row],[OrderID]],orders[OrderID],orders[year])</f>
        <v>1996</v>
      </c>
      <c r="P1379" s="14" t="str">
        <f>_xlfn.XLOOKUP(order_details[[#This Row],[CustomerID]],orders[CustomerID],orders[ShipCity])</f>
        <v>Rio de Janeiro</v>
      </c>
      <c r="Q1379" s="14" t="str">
        <f>_xlfn.XLOOKUP(order_details[[#This Row],[CustomerID]],orders[CustomerID],orders[ShipCountry])</f>
        <v>Brazil</v>
      </c>
      <c r="R1379" s="14">
        <f>order_details[[#This Row],[UnitPrice]]*order_details[[#This Row],[Quantity]]*(1-order_details[[#This Row],[Discount]])</f>
        <v>236.25</v>
      </c>
    </row>
    <row r="1380" spans="1:18" x14ac:dyDescent="0.3">
      <c r="A1380">
        <v>10771</v>
      </c>
      <c r="B1380">
        <v>71</v>
      </c>
      <c r="C1380">
        <v>21.5</v>
      </c>
      <c r="D1380">
        <v>16</v>
      </c>
      <c r="E1380">
        <v>0</v>
      </c>
      <c r="F1380">
        <f>order_details[[#This Row],[UnitPrice]]*order_details[[#This Row],[Quantity]]*(1-order_details[[#This Row],[Discount]])</f>
        <v>344</v>
      </c>
      <c r="G1380" t="str">
        <f>_xlfn.XLOOKUP(order_details[[#This Row],[OrderID]],orders[OrderID],orders[CustomerID])</f>
        <v>ERNSH</v>
      </c>
      <c r="H1380" t="str">
        <f>_xlfn.XLOOKUP(order_details[[#This Row],[CustomerID]],orders[CustomerID],orders[ShipCountry])</f>
        <v>Austria</v>
      </c>
      <c r="I1380" t="str">
        <f>_xlfn.XLOOKUP(order_details[[#This Row],[CustomerID]],orders[CustomerID],orders[ShipCity])</f>
        <v>Graz</v>
      </c>
      <c r="J1380">
        <f>_xlfn.XLOOKUP(order_details[[#This Row],[ProductID]],products[ProductID],products[CategoryID])</f>
        <v>4</v>
      </c>
      <c r="K1380" t="str">
        <f>_xlfn.XLOOKUP(order_details[[#This Row],[CategoryID]],categories[CategoryID],categories[CategoryName])</f>
        <v>Dairy Products</v>
      </c>
      <c r="L1380" t="str">
        <f>_xlfn.XLOOKUP(order_details[[#This Row],[OrderID]],orders[OrderID],orders[month])</f>
        <v>Jan</v>
      </c>
      <c r="M1380">
        <f>_xlfn.XLOOKUP(order_details[[#This Row],[OrderID]],orders[OrderID],orders[month number])</f>
        <v>1</v>
      </c>
      <c r="N1380">
        <f>_xlfn.XLOOKUP(order_details[[#This Row],[OrderID]],orders[OrderID],orders[year])</f>
        <v>1996</v>
      </c>
      <c r="P1380" s="13" t="str">
        <f>_xlfn.XLOOKUP(order_details[[#This Row],[CustomerID]],orders[CustomerID],orders[ShipCity])</f>
        <v>Graz</v>
      </c>
      <c r="Q1380" s="13" t="str">
        <f>_xlfn.XLOOKUP(order_details[[#This Row],[CustomerID]],orders[CustomerID],orders[ShipCountry])</f>
        <v>Austria</v>
      </c>
      <c r="R1380" s="13">
        <f>order_details[[#This Row],[UnitPrice]]*order_details[[#This Row],[Quantity]]*(1-order_details[[#This Row],[Discount]])</f>
        <v>344</v>
      </c>
    </row>
    <row r="1381" spans="1:18" x14ac:dyDescent="0.3">
      <c r="A1381">
        <v>10772</v>
      </c>
      <c r="B1381">
        <v>29</v>
      </c>
      <c r="C1381">
        <v>123.79</v>
      </c>
      <c r="D1381">
        <v>18</v>
      </c>
      <c r="E1381">
        <v>0</v>
      </c>
      <c r="F1381">
        <f>order_details[[#This Row],[UnitPrice]]*order_details[[#This Row],[Quantity]]*(1-order_details[[#This Row],[Discount]])</f>
        <v>2228.2200000000003</v>
      </c>
      <c r="G1381" t="str">
        <f>_xlfn.XLOOKUP(order_details[[#This Row],[OrderID]],orders[OrderID],orders[CustomerID])</f>
        <v>LEHMS</v>
      </c>
      <c r="H1381" t="str">
        <f>_xlfn.XLOOKUP(order_details[[#This Row],[CustomerID]],orders[CustomerID],orders[ShipCountry])</f>
        <v>Germany</v>
      </c>
      <c r="I1381" t="str">
        <f>_xlfn.XLOOKUP(order_details[[#This Row],[CustomerID]],orders[CustomerID],orders[ShipCity])</f>
        <v xml:space="preserve">Frankfurt a.M. </v>
      </c>
      <c r="J1381">
        <f>_xlfn.XLOOKUP(order_details[[#This Row],[ProductID]],products[ProductID],products[CategoryID])</f>
        <v>6</v>
      </c>
      <c r="K1381" t="str">
        <f>_xlfn.XLOOKUP(order_details[[#This Row],[CategoryID]],categories[CategoryID],categories[CategoryName])</f>
        <v>Meat/Poultry</v>
      </c>
      <c r="L1381" t="str">
        <f>_xlfn.XLOOKUP(order_details[[#This Row],[OrderID]],orders[OrderID],orders[month])</f>
        <v>Jan</v>
      </c>
      <c r="M1381">
        <f>_xlfn.XLOOKUP(order_details[[#This Row],[OrderID]],orders[OrderID],orders[month number])</f>
        <v>1</v>
      </c>
      <c r="N1381">
        <f>_xlfn.XLOOKUP(order_details[[#This Row],[OrderID]],orders[OrderID],orders[year])</f>
        <v>1996</v>
      </c>
      <c r="P1381" s="14" t="str">
        <f>_xlfn.XLOOKUP(order_details[[#This Row],[CustomerID]],orders[CustomerID],orders[ShipCity])</f>
        <v xml:space="preserve">Frankfurt a.M. </v>
      </c>
      <c r="Q1381" s="14" t="str">
        <f>_xlfn.XLOOKUP(order_details[[#This Row],[CustomerID]],orders[CustomerID],orders[ShipCountry])</f>
        <v>Germany</v>
      </c>
      <c r="R1381" s="14">
        <f>order_details[[#This Row],[UnitPrice]]*order_details[[#This Row],[Quantity]]*(1-order_details[[#This Row],[Discount]])</f>
        <v>2228.2200000000003</v>
      </c>
    </row>
    <row r="1382" spans="1:18" x14ac:dyDescent="0.3">
      <c r="A1382">
        <v>10772</v>
      </c>
      <c r="B1382">
        <v>59</v>
      </c>
      <c r="C1382">
        <v>55</v>
      </c>
      <c r="D1382">
        <v>25</v>
      </c>
      <c r="E1382">
        <v>0</v>
      </c>
      <c r="F1382">
        <f>order_details[[#This Row],[UnitPrice]]*order_details[[#This Row],[Quantity]]*(1-order_details[[#This Row],[Discount]])</f>
        <v>1375</v>
      </c>
      <c r="G1382" t="str">
        <f>_xlfn.XLOOKUP(order_details[[#This Row],[OrderID]],orders[OrderID],orders[CustomerID])</f>
        <v>LEHMS</v>
      </c>
      <c r="H1382" t="str">
        <f>_xlfn.XLOOKUP(order_details[[#This Row],[CustomerID]],orders[CustomerID],orders[ShipCountry])</f>
        <v>Germany</v>
      </c>
      <c r="I1382" t="str">
        <f>_xlfn.XLOOKUP(order_details[[#This Row],[CustomerID]],orders[CustomerID],orders[ShipCity])</f>
        <v xml:space="preserve">Frankfurt a.M. </v>
      </c>
      <c r="J1382">
        <f>_xlfn.XLOOKUP(order_details[[#This Row],[ProductID]],products[ProductID],products[CategoryID])</f>
        <v>4</v>
      </c>
      <c r="K1382" t="str">
        <f>_xlfn.XLOOKUP(order_details[[#This Row],[CategoryID]],categories[CategoryID],categories[CategoryName])</f>
        <v>Dairy Products</v>
      </c>
      <c r="L1382" t="str">
        <f>_xlfn.XLOOKUP(order_details[[#This Row],[OrderID]],orders[OrderID],orders[month])</f>
        <v>Jan</v>
      </c>
      <c r="M1382">
        <f>_xlfn.XLOOKUP(order_details[[#This Row],[OrderID]],orders[OrderID],orders[month number])</f>
        <v>1</v>
      </c>
      <c r="N1382">
        <f>_xlfn.XLOOKUP(order_details[[#This Row],[OrderID]],orders[OrderID],orders[year])</f>
        <v>1996</v>
      </c>
      <c r="P1382" s="13" t="str">
        <f>_xlfn.XLOOKUP(order_details[[#This Row],[CustomerID]],orders[CustomerID],orders[ShipCity])</f>
        <v xml:space="preserve">Frankfurt a.M. </v>
      </c>
      <c r="Q1382" s="13" t="str">
        <f>_xlfn.XLOOKUP(order_details[[#This Row],[CustomerID]],orders[CustomerID],orders[ShipCountry])</f>
        <v>Germany</v>
      </c>
      <c r="R1382" s="13">
        <f>order_details[[#This Row],[UnitPrice]]*order_details[[#This Row],[Quantity]]*(1-order_details[[#This Row],[Discount]])</f>
        <v>1375</v>
      </c>
    </row>
    <row r="1383" spans="1:18" x14ac:dyDescent="0.3">
      <c r="A1383">
        <v>10773</v>
      </c>
      <c r="B1383">
        <v>17</v>
      </c>
      <c r="C1383">
        <v>39</v>
      </c>
      <c r="D1383">
        <v>33</v>
      </c>
      <c r="E1383">
        <v>0</v>
      </c>
      <c r="F1383">
        <f>order_details[[#This Row],[UnitPrice]]*order_details[[#This Row],[Quantity]]*(1-order_details[[#This Row],[Discount]])</f>
        <v>1287</v>
      </c>
      <c r="G1383" t="str">
        <f>_xlfn.XLOOKUP(order_details[[#This Row],[OrderID]],orders[OrderID],orders[CustomerID])</f>
        <v>ERNSH</v>
      </c>
      <c r="H1383" t="str">
        <f>_xlfn.XLOOKUP(order_details[[#This Row],[CustomerID]],orders[CustomerID],orders[ShipCountry])</f>
        <v>Austria</v>
      </c>
      <c r="I1383" t="str">
        <f>_xlfn.XLOOKUP(order_details[[#This Row],[CustomerID]],orders[CustomerID],orders[ShipCity])</f>
        <v>Graz</v>
      </c>
      <c r="J1383">
        <f>_xlfn.XLOOKUP(order_details[[#This Row],[ProductID]],products[ProductID],products[CategoryID])</f>
        <v>6</v>
      </c>
      <c r="K1383" t="str">
        <f>_xlfn.XLOOKUP(order_details[[#This Row],[CategoryID]],categories[CategoryID],categories[CategoryName])</f>
        <v>Meat/Poultry</v>
      </c>
      <c r="L1383" t="str">
        <f>_xlfn.XLOOKUP(order_details[[#This Row],[OrderID]],orders[OrderID],orders[month])</f>
        <v>Jan</v>
      </c>
      <c r="M1383">
        <f>_xlfn.XLOOKUP(order_details[[#This Row],[OrderID]],orders[OrderID],orders[month number])</f>
        <v>1</v>
      </c>
      <c r="N1383">
        <f>_xlfn.XLOOKUP(order_details[[#This Row],[OrderID]],orders[OrderID],orders[year])</f>
        <v>1996</v>
      </c>
      <c r="P1383" s="14" t="str">
        <f>_xlfn.XLOOKUP(order_details[[#This Row],[CustomerID]],orders[CustomerID],orders[ShipCity])</f>
        <v>Graz</v>
      </c>
      <c r="Q1383" s="14" t="str">
        <f>_xlfn.XLOOKUP(order_details[[#This Row],[CustomerID]],orders[CustomerID],orders[ShipCountry])</f>
        <v>Austria</v>
      </c>
      <c r="R1383" s="14">
        <f>order_details[[#This Row],[UnitPrice]]*order_details[[#This Row],[Quantity]]*(1-order_details[[#This Row],[Discount]])</f>
        <v>1287</v>
      </c>
    </row>
    <row r="1384" spans="1:18" x14ac:dyDescent="0.3">
      <c r="A1384">
        <v>10773</v>
      </c>
      <c r="B1384">
        <v>31</v>
      </c>
      <c r="C1384">
        <v>12.5</v>
      </c>
      <c r="D1384">
        <v>70</v>
      </c>
      <c r="E1384">
        <v>0.2</v>
      </c>
      <c r="F1384">
        <f>order_details[[#This Row],[UnitPrice]]*order_details[[#This Row],[Quantity]]*(1-order_details[[#This Row],[Discount]])</f>
        <v>700</v>
      </c>
      <c r="G1384" t="str">
        <f>_xlfn.XLOOKUP(order_details[[#This Row],[OrderID]],orders[OrderID],orders[CustomerID])</f>
        <v>ERNSH</v>
      </c>
      <c r="H1384" t="str">
        <f>_xlfn.XLOOKUP(order_details[[#This Row],[CustomerID]],orders[CustomerID],orders[ShipCountry])</f>
        <v>Austria</v>
      </c>
      <c r="I1384" t="str">
        <f>_xlfn.XLOOKUP(order_details[[#This Row],[CustomerID]],orders[CustomerID],orders[ShipCity])</f>
        <v>Graz</v>
      </c>
      <c r="J1384">
        <f>_xlfn.XLOOKUP(order_details[[#This Row],[ProductID]],products[ProductID],products[CategoryID])</f>
        <v>4</v>
      </c>
      <c r="K1384" t="str">
        <f>_xlfn.XLOOKUP(order_details[[#This Row],[CategoryID]],categories[CategoryID],categories[CategoryName])</f>
        <v>Dairy Products</v>
      </c>
      <c r="L1384" t="str">
        <f>_xlfn.XLOOKUP(order_details[[#This Row],[OrderID]],orders[OrderID],orders[month])</f>
        <v>Jan</v>
      </c>
      <c r="M1384">
        <f>_xlfn.XLOOKUP(order_details[[#This Row],[OrderID]],orders[OrderID],orders[month number])</f>
        <v>1</v>
      </c>
      <c r="N1384">
        <f>_xlfn.XLOOKUP(order_details[[#This Row],[OrderID]],orders[OrderID],orders[year])</f>
        <v>1996</v>
      </c>
      <c r="P1384" s="13" t="str">
        <f>_xlfn.XLOOKUP(order_details[[#This Row],[CustomerID]],orders[CustomerID],orders[ShipCity])</f>
        <v>Graz</v>
      </c>
      <c r="Q1384" s="13" t="str">
        <f>_xlfn.XLOOKUP(order_details[[#This Row],[CustomerID]],orders[CustomerID],orders[ShipCountry])</f>
        <v>Austria</v>
      </c>
      <c r="R1384" s="13">
        <f>order_details[[#This Row],[UnitPrice]]*order_details[[#This Row],[Quantity]]*(1-order_details[[#This Row],[Discount]])</f>
        <v>700</v>
      </c>
    </row>
    <row r="1385" spans="1:18" x14ac:dyDescent="0.3">
      <c r="A1385">
        <v>10773</v>
      </c>
      <c r="B1385">
        <v>75</v>
      </c>
      <c r="C1385">
        <v>7.75</v>
      </c>
      <c r="D1385">
        <v>7</v>
      </c>
      <c r="E1385">
        <v>0.2</v>
      </c>
      <c r="F1385">
        <f>order_details[[#This Row],[UnitPrice]]*order_details[[#This Row],[Quantity]]*(1-order_details[[#This Row],[Discount]])</f>
        <v>43.400000000000006</v>
      </c>
      <c r="G1385" t="str">
        <f>_xlfn.XLOOKUP(order_details[[#This Row],[OrderID]],orders[OrderID],orders[CustomerID])</f>
        <v>ERNSH</v>
      </c>
      <c r="H1385" t="str">
        <f>_xlfn.XLOOKUP(order_details[[#This Row],[CustomerID]],orders[CustomerID],orders[ShipCountry])</f>
        <v>Austria</v>
      </c>
      <c r="I1385" t="str">
        <f>_xlfn.XLOOKUP(order_details[[#This Row],[CustomerID]],orders[CustomerID],orders[ShipCity])</f>
        <v>Graz</v>
      </c>
      <c r="J1385">
        <f>_xlfn.XLOOKUP(order_details[[#This Row],[ProductID]],products[ProductID],products[CategoryID])</f>
        <v>1</v>
      </c>
      <c r="K1385" t="str">
        <f>_xlfn.XLOOKUP(order_details[[#This Row],[CategoryID]],categories[CategoryID],categories[CategoryName])</f>
        <v>Beverages</v>
      </c>
      <c r="L1385" t="str">
        <f>_xlfn.XLOOKUP(order_details[[#This Row],[OrderID]],orders[OrderID],orders[month])</f>
        <v>Jan</v>
      </c>
      <c r="M1385">
        <f>_xlfn.XLOOKUP(order_details[[#This Row],[OrderID]],orders[OrderID],orders[month number])</f>
        <v>1</v>
      </c>
      <c r="N1385">
        <f>_xlfn.XLOOKUP(order_details[[#This Row],[OrderID]],orders[OrderID],orders[year])</f>
        <v>1996</v>
      </c>
      <c r="P1385" s="14" t="str">
        <f>_xlfn.XLOOKUP(order_details[[#This Row],[CustomerID]],orders[CustomerID],orders[ShipCity])</f>
        <v>Graz</v>
      </c>
      <c r="Q1385" s="14" t="str">
        <f>_xlfn.XLOOKUP(order_details[[#This Row],[CustomerID]],orders[CustomerID],orders[ShipCountry])</f>
        <v>Austria</v>
      </c>
      <c r="R1385" s="14">
        <f>order_details[[#This Row],[UnitPrice]]*order_details[[#This Row],[Quantity]]*(1-order_details[[#This Row],[Discount]])</f>
        <v>43.400000000000006</v>
      </c>
    </row>
    <row r="1386" spans="1:18" x14ac:dyDescent="0.3">
      <c r="A1386">
        <v>10774</v>
      </c>
      <c r="B1386">
        <v>31</v>
      </c>
      <c r="C1386">
        <v>12.5</v>
      </c>
      <c r="D1386">
        <v>2</v>
      </c>
      <c r="E1386">
        <v>0.25</v>
      </c>
      <c r="F1386">
        <f>order_details[[#This Row],[UnitPrice]]*order_details[[#This Row],[Quantity]]*(1-order_details[[#This Row],[Discount]])</f>
        <v>18.75</v>
      </c>
      <c r="G1386" t="str">
        <f>_xlfn.XLOOKUP(order_details[[#This Row],[OrderID]],orders[OrderID],orders[CustomerID])</f>
        <v>FOLKO</v>
      </c>
      <c r="H1386" t="str">
        <f>_xlfn.XLOOKUP(order_details[[#This Row],[CustomerID]],orders[CustomerID],orders[ShipCountry])</f>
        <v>Sweden</v>
      </c>
      <c r="I1386" t="str">
        <f>_xlfn.XLOOKUP(order_details[[#This Row],[CustomerID]],orders[CustomerID],orders[ShipCity])</f>
        <v>Bräcke</v>
      </c>
      <c r="J1386">
        <f>_xlfn.XLOOKUP(order_details[[#This Row],[ProductID]],products[ProductID],products[CategoryID])</f>
        <v>4</v>
      </c>
      <c r="K1386" t="str">
        <f>_xlfn.XLOOKUP(order_details[[#This Row],[CategoryID]],categories[CategoryID],categories[CategoryName])</f>
        <v>Dairy Products</v>
      </c>
      <c r="L1386" t="str">
        <f>_xlfn.XLOOKUP(order_details[[#This Row],[OrderID]],orders[OrderID],orders[month])</f>
        <v>Jan</v>
      </c>
      <c r="M1386">
        <f>_xlfn.XLOOKUP(order_details[[#This Row],[OrderID]],orders[OrderID],orders[month number])</f>
        <v>1</v>
      </c>
      <c r="N1386">
        <f>_xlfn.XLOOKUP(order_details[[#This Row],[OrderID]],orders[OrderID],orders[year])</f>
        <v>1996</v>
      </c>
      <c r="P1386" s="13" t="str">
        <f>_xlfn.XLOOKUP(order_details[[#This Row],[CustomerID]],orders[CustomerID],orders[ShipCity])</f>
        <v>Bräcke</v>
      </c>
      <c r="Q1386" s="13" t="str">
        <f>_xlfn.XLOOKUP(order_details[[#This Row],[CustomerID]],orders[CustomerID],orders[ShipCountry])</f>
        <v>Sweden</v>
      </c>
      <c r="R1386" s="13">
        <f>order_details[[#This Row],[UnitPrice]]*order_details[[#This Row],[Quantity]]*(1-order_details[[#This Row],[Discount]])</f>
        <v>18.75</v>
      </c>
    </row>
    <row r="1387" spans="1:18" x14ac:dyDescent="0.3">
      <c r="A1387">
        <v>10774</v>
      </c>
      <c r="B1387">
        <v>66</v>
      </c>
      <c r="C1387">
        <v>17</v>
      </c>
      <c r="D1387">
        <v>50</v>
      </c>
      <c r="E1387">
        <v>0</v>
      </c>
      <c r="F1387">
        <f>order_details[[#This Row],[UnitPrice]]*order_details[[#This Row],[Quantity]]*(1-order_details[[#This Row],[Discount]])</f>
        <v>850</v>
      </c>
      <c r="G1387" t="str">
        <f>_xlfn.XLOOKUP(order_details[[#This Row],[OrderID]],orders[OrderID],orders[CustomerID])</f>
        <v>FOLKO</v>
      </c>
      <c r="H1387" t="str">
        <f>_xlfn.XLOOKUP(order_details[[#This Row],[CustomerID]],orders[CustomerID],orders[ShipCountry])</f>
        <v>Sweden</v>
      </c>
      <c r="I1387" t="str">
        <f>_xlfn.XLOOKUP(order_details[[#This Row],[CustomerID]],orders[CustomerID],orders[ShipCity])</f>
        <v>Bräcke</v>
      </c>
      <c r="J1387">
        <f>_xlfn.XLOOKUP(order_details[[#This Row],[ProductID]],products[ProductID],products[CategoryID])</f>
        <v>2</v>
      </c>
      <c r="K1387" t="str">
        <f>_xlfn.XLOOKUP(order_details[[#This Row],[CategoryID]],categories[CategoryID],categories[CategoryName])</f>
        <v>Condiments</v>
      </c>
      <c r="L1387" t="str">
        <f>_xlfn.XLOOKUP(order_details[[#This Row],[OrderID]],orders[OrderID],orders[month])</f>
        <v>Jan</v>
      </c>
      <c r="M1387">
        <f>_xlfn.XLOOKUP(order_details[[#This Row],[OrderID]],orders[OrderID],orders[month number])</f>
        <v>1</v>
      </c>
      <c r="N1387">
        <f>_xlfn.XLOOKUP(order_details[[#This Row],[OrderID]],orders[OrderID],orders[year])</f>
        <v>1996</v>
      </c>
      <c r="P1387" s="14" t="str">
        <f>_xlfn.XLOOKUP(order_details[[#This Row],[CustomerID]],orders[CustomerID],orders[ShipCity])</f>
        <v>Bräcke</v>
      </c>
      <c r="Q1387" s="14" t="str">
        <f>_xlfn.XLOOKUP(order_details[[#This Row],[CustomerID]],orders[CustomerID],orders[ShipCountry])</f>
        <v>Sweden</v>
      </c>
      <c r="R1387" s="14">
        <f>order_details[[#This Row],[UnitPrice]]*order_details[[#This Row],[Quantity]]*(1-order_details[[#This Row],[Discount]])</f>
        <v>850</v>
      </c>
    </row>
    <row r="1388" spans="1:18" x14ac:dyDescent="0.3">
      <c r="A1388">
        <v>10775</v>
      </c>
      <c r="B1388">
        <v>10</v>
      </c>
      <c r="C1388">
        <v>31</v>
      </c>
      <c r="D1388">
        <v>6</v>
      </c>
      <c r="E1388">
        <v>0</v>
      </c>
      <c r="F1388">
        <f>order_details[[#This Row],[UnitPrice]]*order_details[[#This Row],[Quantity]]*(1-order_details[[#This Row],[Discount]])</f>
        <v>186</v>
      </c>
      <c r="G1388" t="str">
        <f>_xlfn.XLOOKUP(order_details[[#This Row],[OrderID]],orders[OrderID],orders[CustomerID])</f>
        <v>THECR</v>
      </c>
      <c r="H1388" t="str">
        <f>_xlfn.XLOOKUP(order_details[[#This Row],[CustomerID]],orders[CustomerID],orders[ShipCountry])</f>
        <v>USA</v>
      </c>
      <c r="I1388" t="str">
        <f>_xlfn.XLOOKUP(order_details[[#This Row],[CustomerID]],orders[CustomerID],orders[ShipCity])</f>
        <v>Butte</v>
      </c>
      <c r="J1388">
        <f>_xlfn.XLOOKUP(order_details[[#This Row],[ProductID]],products[ProductID],products[CategoryID])</f>
        <v>8</v>
      </c>
      <c r="K1388" t="str">
        <f>_xlfn.XLOOKUP(order_details[[#This Row],[CategoryID]],categories[CategoryID],categories[CategoryName])</f>
        <v>Seafood</v>
      </c>
      <c r="L1388" t="str">
        <f>_xlfn.XLOOKUP(order_details[[#This Row],[OrderID]],orders[OrderID],orders[month])</f>
        <v>Jan</v>
      </c>
      <c r="M1388">
        <f>_xlfn.XLOOKUP(order_details[[#This Row],[OrderID]],orders[OrderID],orders[month number])</f>
        <v>1</v>
      </c>
      <c r="N1388">
        <f>_xlfn.XLOOKUP(order_details[[#This Row],[OrderID]],orders[OrderID],orders[year])</f>
        <v>1996</v>
      </c>
      <c r="P1388" s="13" t="str">
        <f>_xlfn.XLOOKUP(order_details[[#This Row],[CustomerID]],orders[CustomerID],orders[ShipCity])</f>
        <v>Butte</v>
      </c>
      <c r="Q1388" s="13" t="str">
        <f>_xlfn.XLOOKUP(order_details[[#This Row],[CustomerID]],orders[CustomerID],orders[ShipCountry])</f>
        <v>USA</v>
      </c>
      <c r="R1388" s="13">
        <f>order_details[[#This Row],[UnitPrice]]*order_details[[#This Row],[Quantity]]*(1-order_details[[#This Row],[Discount]])</f>
        <v>186</v>
      </c>
    </row>
    <row r="1389" spans="1:18" x14ac:dyDescent="0.3">
      <c r="A1389">
        <v>10775</v>
      </c>
      <c r="B1389">
        <v>67</v>
      </c>
      <c r="C1389">
        <v>14</v>
      </c>
      <c r="D1389">
        <v>3</v>
      </c>
      <c r="E1389">
        <v>0</v>
      </c>
      <c r="F1389">
        <f>order_details[[#This Row],[UnitPrice]]*order_details[[#This Row],[Quantity]]*(1-order_details[[#This Row],[Discount]])</f>
        <v>42</v>
      </c>
      <c r="G1389" t="str">
        <f>_xlfn.XLOOKUP(order_details[[#This Row],[OrderID]],orders[OrderID],orders[CustomerID])</f>
        <v>THECR</v>
      </c>
      <c r="H1389" t="str">
        <f>_xlfn.XLOOKUP(order_details[[#This Row],[CustomerID]],orders[CustomerID],orders[ShipCountry])</f>
        <v>USA</v>
      </c>
      <c r="I1389" t="str">
        <f>_xlfn.XLOOKUP(order_details[[#This Row],[CustomerID]],orders[CustomerID],orders[ShipCity])</f>
        <v>Butte</v>
      </c>
      <c r="J1389">
        <f>_xlfn.XLOOKUP(order_details[[#This Row],[ProductID]],products[ProductID],products[CategoryID])</f>
        <v>1</v>
      </c>
      <c r="K1389" t="str">
        <f>_xlfn.XLOOKUP(order_details[[#This Row],[CategoryID]],categories[CategoryID],categories[CategoryName])</f>
        <v>Beverages</v>
      </c>
      <c r="L1389" t="str">
        <f>_xlfn.XLOOKUP(order_details[[#This Row],[OrderID]],orders[OrderID],orders[month])</f>
        <v>Jan</v>
      </c>
      <c r="M1389">
        <f>_xlfn.XLOOKUP(order_details[[#This Row],[OrderID]],orders[OrderID],orders[month number])</f>
        <v>1</v>
      </c>
      <c r="N1389">
        <f>_xlfn.XLOOKUP(order_details[[#This Row],[OrderID]],orders[OrderID],orders[year])</f>
        <v>1996</v>
      </c>
      <c r="P1389" s="14" t="str">
        <f>_xlfn.XLOOKUP(order_details[[#This Row],[CustomerID]],orders[CustomerID],orders[ShipCity])</f>
        <v>Butte</v>
      </c>
      <c r="Q1389" s="14" t="str">
        <f>_xlfn.XLOOKUP(order_details[[#This Row],[CustomerID]],orders[CustomerID],orders[ShipCountry])</f>
        <v>USA</v>
      </c>
      <c r="R1389" s="14">
        <f>order_details[[#This Row],[UnitPrice]]*order_details[[#This Row],[Quantity]]*(1-order_details[[#This Row],[Discount]])</f>
        <v>42</v>
      </c>
    </row>
    <row r="1390" spans="1:18" x14ac:dyDescent="0.3">
      <c r="A1390">
        <v>10776</v>
      </c>
      <c r="B1390">
        <v>31</v>
      </c>
      <c r="C1390">
        <v>12.5</v>
      </c>
      <c r="D1390">
        <v>16</v>
      </c>
      <c r="E1390">
        <v>0.05</v>
      </c>
      <c r="F1390">
        <f>order_details[[#This Row],[UnitPrice]]*order_details[[#This Row],[Quantity]]*(1-order_details[[#This Row],[Discount]])</f>
        <v>190</v>
      </c>
      <c r="G1390" t="str">
        <f>_xlfn.XLOOKUP(order_details[[#This Row],[OrderID]],orders[OrderID],orders[CustomerID])</f>
        <v>ERNSH</v>
      </c>
      <c r="H1390" t="str">
        <f>_xlfn.XLOOKUP(order_details[[#This Row],[CustomerID]],orders[CustomerID],orders[ShipCountry])</f>
        <v>Austria</v>
      </c>
      <c r="I1390" t="str">
        <f>_xlfn.XLOOKUP(order_details[[#This Row],[CustomerID]],orders[CustomerID],orders[ShipCity])</f>
        <v>Graz</v>
      </c>
      <c r="J1390">
        <f>_xlfn.XLOOKUP(order_details[[#This Row],[ProductID]],products[ProductID],products[CategoryID])</f>
        <v>4</v>
      </c>
      <c r="K1390" t="str">
        <f>_xlfn.XLOOKUP(order_details[[#This Row],[CategoryID]],categories[CategoryID],categories[CategoryName])</f>
        <v>Dairy Products</v>
      </c>
      <c r="L1390" t="str">
        <f>_xlfn.XLOOKUP(order_details[[#This Row],[OrderID]],orders[OrderID],orders[month])</f>
        <v>Jan</v>
      </c>
      <c r="M1390">
        <f>_xlfn.XLOOKUP(order_details[[#This Row],[OrderID]],orders[OrderID],orders[month number])</f>
        <v>1</v>
      </c>
      <c r="N1390">
        <f>_xlfn.XLOOKUP(order_details[[#This Row],[OrderID]],orders[OrderID],orders[year])</f>
        <v>1996</v>
      </c>
      <c r="P1390" s="13" t="str">
        <f>_xlfn.XLOOKUP(order_details[[#This Row],[CustomerID]],orders[CustomerID],orders[ShipCity])</f>
        <v>Graz</v>
      </c>
      <c r="Q1390" s="13" t="str">
        <f>_xlfn.XLOOKUP(order_details[[#This Row],[CustomerID]],orders[CustomerID],orders[ShipCountry])</f>
        <v>Austria</v>
      </c>
      <c r="R1390" s="13">
        <f>order_details[[#This Row],[UnitPrice]]*order_details[[#This Row],[Quantity]]*(1-order_details[[#This Row],[Discount]])</f>
        <v>190</v>
      </c>
    </row>
    <row r="1391" spans="1:18" x14ac:dyDescent="0.3">
      <c r="A1391">
        <v>10776</v>
      </c>
      <c r="B1391">
        <v>42</v>
      </c>
      <c r="C1391">
        <v>14</v>
      </c>
      <c r="D1391">
        <v>12</v>
      </c>
      <c r="E1391">
        <v>0.05</v>
      </c>
      <c r="F1391">
        <f>order_details[[#This Row],[UnitPrice]]*order_details[[#This Row],[Quantity]]*(1-order_details[[#This Row],[Discount]])</f>
        <v>159.6</v>
      </c>
      <c r="G1391" t="str">
        <f>_xlfn.XLOOKUP(order_details[[#This Row],[OrderID]],orders[OrderID],orders[CustomerID])</f>
        <v>ERNSH</v>
      </c>
      <c r="H1391" t="str">
        <f>_xlfn.XLOOKUP(order_details[[#This Row],[CustomerID]],orders[CustomerID],orders[ShipCountry])</f>
        <v>Austria</v>
      </c>
      <c r="I1391" t="str">
        <f>_xlfn.XLOOKUP(order_details[[#This Row],[CustomerID]],orders[CustomerID],orders[ShipCity])</f>
        <v>Graz</v>
      </c>
      <c r="J1391">
        <f>_xlfn.XLOOKUP(order_details[[#This Row],[ProductID]],products[ProductID],products[CategoryID])</f>
        <v>5</v>
      </c>
      <c r="K1391" t="str">
        <f>_xlfn.XLOOKUP(order_details[[#This Row],[CategoryID]],categories[CategoryID],categories[CategoryName])</f>
        <v>Grains/Cereals</v>
      </c>
      <c r="L1391" t="str">
        <f>_xlfn.XLOOKUP(order_details[[#This Row],[OrderID]],orders[OrderID],orders[month])</f>
        <v>Jan</v>
      </c>
      <c r="M1391">
        <f>_xlfn.XLOOKUP(order_details[[#This Row],[OrderID]],orders[OrderID],orders[month number])</f>
        <v>1</v>
      </c>
      <c r="N1391">
        <f>_xlfn.XLOOKUP(order_details[[#This Row],[OrderID]],orders[OrderID],orders[year])</f>
        <v>1996</v>
      </c>
      <c r="P1391" s="14" t="str">
        <f>_xlfn.XLOOKUP(order_details[[#This Row],[CustomerID]],orders[CustomerID],orders[ShipCity])</f>
        <v>Graz</v>
      </c>
      <c r="Q1391" s="14" t="str">
        <f>_xlfn.XLOOKUP(order_details[[#This Row],[CustomerID]],orders[CustomerID],orders[ShipCountry])</f>
        <v>Austria</v>
      </c>
      <c r="R1391" s="14">
        <f>order_details[[#This Row],[UnitPrice]]*order_details[[#This Row],[Quantity]]*(1-order_details[[#This Row],[Discount]])</f>
        <v>159.6</v>
      </c>
    </row>
    <row r="1392" spans="1:18" x14ac:dyDescent="0.3">
      <c r="A1392">
        <v>10776</v>
      </c>
      <c r="B1392">
        <v>45</v>
      </c>
      <c r="C1392">
        <v>9.5</v>
      </c>
      <c r="D1392">
        <v>27</v>
      </c>
      <c r="E1392">
        <v>0.05</v>
      </c>
      <c r="F1392">
        <f>order_details[[#This Row],[UnitPrice]]*order_details[[#This Row],[Quantity]]*(1-order_details[[#This Row],[Discount]])</f>
        <v>243.67499999999998</v>
      </c>
      <c r="G1392" t="str">
        <f>_xlfn.XLOOKUP(order_details[[#This Row],[OrderID]],orders[OrderID],orders[CustomerID])</f>
        <v>ERNSH</v>
      </c>
      <c r="H1392" t="str">
        <f>_xlfn.XLOOKUP(order_details[[#This Row],[CustomerID]],orders[CustomerID],orders[ShipCountry])</f>
        <v>Austria</v>
      </c>
      <c r="I1392" t="str">
        <f>_xlfn.XLOOKUP(order_details[[#This Row],[CustomerID]],orders[CustomerID],orders[ShipCity])</f>
        <v>Graz</v>
      </c>
      <c r="J1392">
        <f>_xlfn.XLOOKUP(order_details[[#This Row],[ProductID]],products[ProductID],products[CategoryID])</f>
        <v>8</v>
      </c>
      <c r="K1392" t="str">
        <f>_xlfn.XLOOKUP(order_details[[#This Row],[CategoryID]],categories[CategoryID],categories[CategoryName])</f>
        <v>Seafood</v>
      </c>
      <c r="L1392" t="str">
        <f>_xlfn.XLOOKUP(order_details[[#This Row],[OrderID]],orders[OrderID],orders[month])</f>
        <v>Jan</v>
      </c>
      <c r="M1392">
        <f>_xlfn.XLOOKUP(order_details[[#This Row],[OrderID]],orders[OrderID],orders[month number])</f>
        <v>1</v>
      </c>
      <c r="N1392">
        <f>_xlfn.XLOOKUP(order_details[[#This Row],[OrderID]],orders[OrderID],orders[year])</f>
        <v>1996</v>
      </c>
      <c r="P1392" s="13" t="str">
        <f>_xlfn.XLOOKUP(order_details[[#This Row],[CustomerID]],orders[CustomerID],orders[ShipCity])</f>
        <v>Graz</v>
      </c>
      <c r="Q1392" s="13" t="str">
        <f>_xlfn.XLOOKUP(order_details[[#This Row],[CustomerID]],orders[CustomerID],orders[ShipCountry])</f>
        <v>Austria</v>
      </c>
      <c r="R1392" s="13">
        <f>order_details[[#This Row],[UnitPrice]]*order_details[[#This Row],[Quantity]]*(1-order_details[[#This Row],[Discount]])</f>
        <v>243.67499999999998</v>
      </c>
    </row>
    <row r="1393" spans="1:18" x14ac:dyDescent="0.3">
      <c r="A1393">
        <v>10776</v>
      </c>
      <c r="B1393">
        <v>51</v>
      </c>
      <c r="C1393">
        <v>53</v>
      </c>
      <c r="D1393">
        <v>120</v>
      </c>
      <c r="E1393">
        <v>0.05</v>
      </c>
      <c r="F1393">
        <f>order_details[[#This Row],[UnitPrice]]*order_details[[#This Row],[Quantity]]*(1-order_details[[#This Row],[Discount]])</f>
        <v>6042</v>
      </c>
      <c r="G1393" t="str">
        <f>_xlfn.XLOOKUP(order_details[[#This Row],[OrderID]],orders[OrderID],orders[CustomerID])</f>
        <v>ERNSH</v>
      </c>
      <c r="H1393" t="str">
        <f>_xlfn.XLOOKUP(order_details[[#This Row],[CustomerID]],orders[CustomerID],orders[ShipCountry])</f>
        <v>Austria</v>
      </c>
      <c r="I1393" t="str">
        <f>_xlfn.XLOOKUP(order_details[[#This Row],[CustomerID]],orders[CustomerID],orders[ShipCity])</f>
        <v>Graz</v>
      </c>
      <c r="J1393">
        <f>_xlfn.XLOOKUP(order_details[[#This Row],[ProductID]],products[ProductID],products[CategoryID])</f>
        <v>7</v>
      </c>
      <c r="K1393" t="str">
        <f>_xlfn.XLOOKUP(order_details[[#This Row],[CategoryID]],categories[CategoryID],categories[CategoryName])</f>
        <v>Produce</v>
      </c>
      <c r="L1393" t="str">
        <f>_xlfn.XLOOKUP(order_details[[#This Row],[OrderID]],orders[OrderID],orders[month])</f>
        <v>Jan</v>
      </c>
      <c r="M1393">
        <f>_xlfn.XLOOKUP(order_details[[#This Row],[OrderID]],orders[OrderID],orders[month number])</f>
        <v>1</v>
      </c>
      <c r="N1393">
        <f>_xlfn.XLOOKUP(order_details[[#This Row],[OrderID]],orders[OrderID],orders[year])</f>
        <v>1996</v>
      </c>
      <c r="P1393" s="14" t="str">
        <f>_xlfn.XLOOKUP(order_details[[#This Row],[CustomerID]],orders[CustomerID],orders[ShipCity])</f>
        <v>Graz</v>
      </c>
      <c r="Q1393" s="14" t="str">
        <f>_xlfn.XLOOKUP(order_details[[#This Row],[CustomerID]],orders[CustomerID],orders[ShipCountry])</f>
        <v>Austria</v>
      </c>
      <c r="R1393" s="14">
        <f>order_details[[#This Row],[UnitPrice]]*order_details[[#This Row],[Quantity]]*(1-order_details[[#This Row],[Discount]])</f>
        <v>6042</v>
      </c>
    </row>
    <row r="1394" spans="1:18" x14ac:dyDescent="0.3">
      <c r="A1394">
        <v>10777</v>
      </c>
      <c r="B1394">
        <v>42</v>
      </c>
      <c r="C1394">
        <v>14</v>
      </c>
      <c r="D1394">
        <v>20</v>
      </c>
      <c r="E1394">
        <v>0.2</v>
      </c>
      <c r="F1394">
        <f>order_details[[#This Row],[UnitPrice]]*order_details[[#This Row],[Quantity]]*(1-order_details[[#This Row],[Discount]])</f>
        <v>224</v>
      </c>
      <c r="G1394" t="str">
        <f>_xlfn.XLOOKUP(order_details[[#This Row],[OrderID]],orders[OrderID],orders[CustomerID])</f>
        <v>GOURL</v>
      </c>
      <c r="H1394" t="str">
        <f>_xlfn.XLOOKUP(order_details[[#This Row],[CustomerID]],orders[CustomerID],orders[ShipCountry])</f>
        <v>Brazil</v>
      </c>
      <c r="I1394" t="str">
        <f>_xlfn.XLOOKUP(order_details[[#This Row],[CustomerID]],orders[CustomerID],orders[ShipCity])</f>
        <v>Campinas</v>
      </c>
      <c r="J1394">
        <f>_xlfn.XLOOKUP(order_details[[#This Row],[ProductID]],products[ProductID],products[CategoryID])</f>
        <v>5</v>
      </c>
      <c r="K1394" t="str">
        <f>_xlfn.XLOOKUP(order_details[[#This Row],[CategoryID]],categories[CategoryID],categories[CategoryName])</f>
        <v>Grains/Cereals</v>
      </c>
      <c r="L1394" t="str">
        <f>_xlfn.XLOOKUP(order_details[[#This Row],[OrderID]],orders[OrderID],orders[month])</f>
        <v>Jan</v>
      </c>
      <c r="M1394">
        <f>_xlfn.XLOOKUP(order_details[[#This Row],[OrderID]],orders[OrderID],orders[month number])</f>
        <v>1</v>
      </c>
      <c r="N1394">
        <f>_xlfn.XLOOKUP(order_details[[#This Row],[OrderID]],orders[OrderID],orders[year])</f>
        <v>1996</v>
      </c>
      <c r="P1394" s="13" t="str">
        <f>_xlfn.XLOOKUP(order_details[[#This Row],[CustomerID]],orders[CustomerID],orders[ShipCity])</f>
        <v>Campinas</v>
      </c>
      <c r="Q1394" s="13" t="str">
        <f>_xlfn.XLOOKUP(order_details[[#This Row],[CustomerID]],orders[CustomerID],orders[ShipCountry])</f>
        <v>Brazil</v>
      </c>
      <c r="R1394" s="13">
        <f>order_details[[#This Row],[UnitPrice]]*order_details[[#This Row],[Quantity]]*(1-order_details[[#This Row],[Discount]])</f>
        <v>224</v>
      </c>
    </row>
    <row r="1395" spans="1:18" x14ac:dyDescent="0.3">
      <c r="A1395">
        <v>10778</v>
      </c>
      <c r="B1395">
        <v>41</v>
      </c>
      <c r="C1395">
        <v>9.65</v>
      </c>
      <c r="D1395">
        <v>10</v>
      </c>
      <c r="E1395">
        <v>0</v>
      </c>
      <c r="F1395">
        <f>order_details[[#This Row],[UnitPrice]]*order_details[[#This Row],[Quantity]]*(1-order_details[[#This Row],[Discount]])</f>
        <v>96.5</v>
      </c>
      <c r="G1395" t="str">
        <f>_xlfn.XLOOKUP(order_details[[#This Row],[OrderID]],orders[OrderID],orders[CustomerID])</f>
        <v>BERGS</v>
      </c>
      <c r="H1395" t="str">
        <f>_xlfn.XLOOKUP(order_details[[#This Row],[CustomerID]],orders[CustomerID],orders[ShipCountry])</f>
        <v>Sweden</v>
      </c>
      <c r="I1395" t="str">
        <f>_xlfn.XLOOKUP(order_details[[#This Row],[CustomerID]],orders[CustomerID],orders[ShipCity])</f>
        <v>Luleå</v>
      </c>
      <c r="J1395">
        <f>_xlfn.XLOOKUP(order_details[[#This Row],[ProductID]],products[ProductID],products[CategoryID])</f>
        <v>8</v>
      </c>
      <c r="K1395" t="str">
        <f>_xlfn.XLOOKUP(order_details[[#This Row],[CategoryID]],categories[CategoryID],categories[CategoryName])</f>
        <v>Seafood</v>
      </c>
      <c r="L1395" t="str">
        <f>_xlfn.XLOOKUP(order_details[[#This Row],[OrderID]],orders[OrderID],orders[month])</f>
        <v>Jan</v>
      </c>
      <c r="M1395">
        <f>_xlfn.XLOOKUP(order_details[[#This Row],[OrderID]],orders[OrderID],orders[month number])</f>
        <v>1</v>
      </c>
      <c r="N1395">
        <f>_xlfn.XLOOKUP(order_details[[#This Row],[OrderID]],orders[OrderID],orders[year])</f>
        <v>1996</v>
      </c>
      <c r="P1395" s="14" t="str">
        <f>_xlfn.XLOOKUP(order_details[[#This Row],[CustomerID]],orders[CustomerID],orders[ShipCity])</f>
        <v>Luleå</v>
      </c>
      <c r="Q1395" s="14" t="str">
        <f>_xlfn.XLOOKUP(order_details[[#This Row],[CustomerID]],orders[CustomerID],orders[ShipCountry])</f>
        <v>Sweden</v>
      </c>
      <c r="R1395" s="14">
        <f>order_details[[#This Row],[UnitPrice]]*order_details[[#This Row],[Quantity]]*(1-order_details[[#This Row],[Discount]])</f>
        <v>96.5</v>
      </c>
    </row>
    <row r="1396" spans="1:18" x14ac:dyDescent="0.3">
      <c r="A1396">
        <v>10779</v>
      </c>
      <c r="B1396">
        <v>16</v>
      </c>
      <c r="C1396">
        <v>17.45</v>
      </c>
      <c r="D1396">
        <v>20</v>
      </c>
      <c r="E1396">
        <v>0</v>
      </c>
      <c r="F1396">
        <f>order_details[[#This Row],[UnitPrice]]*order_details[[#This Row],[Quantity]]*(1-order_details[[#This Row],[Discount]])</f>
        <v>349</v>
      </c>
      <c r="G1396" t="str">
        <f>_xlfn.XLOOKUP(order_details[[#This Row],[OrderID]],orders[OrderID],orders[CustomerID])</f>
        <v>MORGK</v>
      </c>
      <c r="H1396" t="str">
        <f>_xlfn.XLOOKUP(order_details[[#This Row],[CustomerID]],orders[CustomerID],orders[ShipCountry])</f>
        <v>Germany</v>
      </c>
      <c r="I1396" t="str">
        <f>_xlfn.XLOOKUP(order_details[[#This Row],[CustomerID]],orders[CustomerID],orders[ShipCity])</f>
        <v>Leipzig</v>
      </c>
      <c r="J1396">
        <f>_xlfn.XLOOKUP(order_details[[#This Row],[ProductID]],products[ProductID],products[CategoryID])</f>
        <v>3</v>
      </c>
      <c r="K1396" t="str">
        <f>_xlfn.XLOOKUP(order_details[[#This Row],[CategoryID]],categories[CategoryID],categories[CategoryName])</f>
        <v>Confections</v>
      </c>
      <c r="L1396" t="str">
        <f>_xlfn.XLOOKUP(order_details[[#This Row],[OrderID]],orders[OrderID],orders[month])</f>
        <v>Jan</v>
      </c>
      <c r="M1396">
        <f>_xlfn.XLOOKUP(order_details[[#This Row],[OrderID]],orders[OrderID],orders[month number])</f>
        <v>1</v>
      </c>
      <c r="N1396">
        <f>_xlfn.XLOOKUP(order_details[[#This Row],[OrderID]],orders[OrderID],orders[year])</f>
        <v>1996</v>
      </c>
      <c r="P1396" s="13" t="str">
        <f>_xlfn.XLOOKUP(order_details[[#This Row],[CustomerID]],orders[CustomerID],orders[ShipCity])</f>
        <v>Leipzig</v>
      </c>
      <c r="Q1396" s="13" t="str">
        <f>_xlfn.XLOOKUP(order_details[[#This Row],[CustomerID]],orders[CustomerID],orders[ShipCountry])</f>
        <v>Germany</v>
      </c>
      <c r="R1396" s="13">
        <f>order_details[[#This Row],[UnitPrice]]*order_details[[#This Row],[Quantity]]*(1-order_details[[#This Row],[Discount]])</f>
        <v>349</v>
      </c>
    </row>
    <row r="1397" spans="1:18" x14ac:dyDescent="0.3">
      <c r="A1397">
        <v>10779</v>
      </c>
      <c r="B1397">
        <v>62</v>
      </c>
      <c r="C1397">
        <v>49.3</v>
      </c>
      <c r="D1397">
        <v>20</v>
      </c>
      <c r="E1397">
        <v>0</v>
      </c>
      <c r="F1397">
        <f>order_details[[#This Row],[UnitPrice]]*order_details[[#This Row],[Quantity]]*(1-order_details[[#This Row],[Discount]])</f>
        <v>986</v>
      </c>
      <c r="G1397" t="str">
        <f>_xlfn.XLOOKUP(order_details[[#This Row],[OrderID]],orders[OrderID],orders[CustomerID])</f>
        <v>MORGK</v>
      </c>
      <c r="H1397" t="str">
        <f>_xlfn.XLOOKUP(order_details[[#This Row],[CustomerID]],orders[CustomerID],orders[ShipCountry])</f>
        <v>Germany</v>
      </c>
      <c r="I1397" t="str">
        <f>_xlfn.XLOOKUP(order_details[[#This Row],[CustomerID]],orders[CustomerID],orders[ShipCity])</f>
        <v>Leipzig</v>
      </c>
      <c r="J1397">
        <f>_xlfn.XLOOKUP(order_details[[#This Row],[ProductID]],products[ProductID],products[CategoryID])</f>
        <v>3</v>
      </c>
      <c r="K1397" t="str">
        <f>_xlfn.XLOOKUP(order_details[[#This Row],[CategoryID]],categories[CategoryID],categories[CategoryName])</f>
        <v>Confections</v>
      </c>
      <c r="L1397" t="str">
        <f>_xlfn.XLOOKUP(order_details[[#This Row],[OrderID]],orders[OrderID],orders[month])</f>
        <v>Jan</v>
      </c>
      <c r="M1397">
        <f>_xlfn.XLOOKUP(order_details[[#This Row],[OrderID]],orders[OrderID],orders[month number])</f>
        <v>1</v>
      </c>
      <c r="N1397">
        <f>_xlfn.XLOOKUP(order_details[[#This Row],[OrderID]],orders[OrderID],orders[year])</f>
        <v>1996</v>
      </c>
      <c r="P1397" s="14" t="str">
        <f>_xlfn.XLOOKUP(order_details[[#This Row],[CustomerID]],orders[CustomerID],orders[ShipCity])</f>
        <v>Leipzig</v>
      </c>
      <c r="Q1397" s="14" t="str">
        <f>_xlfn.XLOOKUP(order_details[[#This Row],[CustomerID]],orders[CustomerID],orders[ShipCountry])</f>
        <v>Germany</v>
      </c>
      <c r="R1397" s="14">
        <f>order_details[[#This Row],[UnitPrice]]*order_details[[#This Row],[Quantity]]*(1-order_details[[#This Row],[Discount]])</f>
        <v>986</v>
      </c>
    </row>
    <row r="1398" spans="1:18" x14ac:dyDescent="0.3">
      <c r="A1398">
        <v>10780</v>
      </c>
      <c r="B1398">
        <v>70</v>
      </c>
      <c r="C1398">
        <v>15</v>
      </c>
      <c r="D1398">
        <v>35</v>
      </c>
      <c r="E1398">
        <v>0</v>
      </c>
      <c r="F1398">
        <f>order_details[[#This Row],[UnitPrice]]*order_details[[#This Row],[Quantity]]*(1-order_details[[#This Row],[Discount]])</f>
        <v>525</v>
      </c>
      <c r="G1398" t="str">
        <f>_xlfn.XLOOKUP(order_details[[#This Row],[OrderID]],orders[OrderID],orders[CustomerID])</f>
        <v>LILAS</v>
      </c>
      <c r="H1398" t="str">
        <f>_xlfn.XLOOKUP(order_details[[#This Row],[CustomerID]],orders[CustomerID],orders[ShipCountry])</f>
        <v>Venezuela</v>
      </c>
      <c r="I1398" t="str">
        <f>_xlfn.XLOOKUP(order_details[[#This Row],[CustomerID]],orders[CustomerID],orders[ShipCity])</f>
        <v>Barquisimeto</v>
      </c>
      <c r="J1398">
        <f>_xlfn.XLOOKUP(order_details[[#This Row],[ProductID]],products[ProductID],products[CategoryID])</f>
        <v>1</v>
      </c>
      <c r="K1398" t="str">
        <f>_xlfn.XLOOKUP(order_details[[#This Row],[CategoryID]],categories[CategoryID],categories[CategoryName])</f>
        <v>Beverages</v>
      </c>
      <c r="L1398" t="str">
        <f>_xlfn.XLOOKUP(order_details[[#This Row],[OrderID]],orders[OrderID],orders[month])</f>
        <v>Jan</v>
      </c>
      <c r="M1398">
        <f>_xlfn.XLOOKUP(order_details[[#This Row],[OrderID]],orders[OrderID],orders[month number])</f>
        <v>1</v>
      </c>
      <c r="N1398">
        <f>_xlfn.XLOOKUP(order_details[[#This Row],[OrderID]],orders[OrderID],orders[year])</f>
        <v>1996</v>
      </c>
      <c r="P1398" s="13" t="str">
        <f>_xlfn.XLOOKUP(order_details[[#This Row],[CustomerID]],orders[CustomerID],orders[ShipCity])</f>
        <v>Barquisimeto</v>
      </c>
      <c r="Q1398" s="13" t="str">
        <f>_xlfn.XLOOKUP(order_details[[#This Row],[CustomerID]],orders[CustomerID],orders[ShipCountry])</f>
        <v>Venezuela</v>
      </c>
      <c r="R1398" s="13">
        <f>order_details[[#This Row],[UnitPrice]]*order_details[[#This Row],[Quantity]]*(1-order_details[[#This Row],[Discount]])</f>
        <v>525</v>
      </c>
    </row>
    <row r="1399" spans="1:18" x14ac:dyDescent="0.3">
      <c r="A1399">
        <v>10780</v>
      </c>
      <c r="B1399">
        <v>77</v>
      </c>
      <c r="C1399">
        <v>13</v>
      </c>
      <c r="D1399">
        <v>15</v>
      </c>
      <c r="E1399">
        <v>0</v>
      </c>
      <c r="F1399">
        <f>order_details[[#This Row],[UnitPrice]]*order_details[[#This Row],[Quantity]]*(1-order_details[[#This Row],[Discount]])</f>
        <v>195</v>
      </c>
      <c r="G1399" t="str">
        <f>_xlfn.XLOOKUP(order_details[[#This Row],[OrderID]],orders[OrderID],orders[CustomerID])</f>
        <v>LILAS</v>
      </c>
      <c r="H1399" t="str">
        <f>_xlfn.XLOOKUP(order_details[[#This Row],[CustomerID]],orders[CustomerID],orders[ShipCountry])</f>
        <v>Venezuela</v>
      </c>
      <c r="I1399" t="str">
        <f>_xlfn.XLOOKUP(order_details[[#This Row],[CustomerID]],orders[CustomerID],orders[ShipCity])</f>
        <v>Barquisimeto</v>
      </c>
      <c r="J1399">
        <f>_xlfn.XLOOKUP(order_details[[#This Row],[ProductID]],products[ProductID],products[CategoryID])</f>
        <v>2</v>
      </c>
      <c r="K1399" t="str">
        <f>_xlfn.XLOOKUP(order_details[[#This Row],[CategoryID]],categories[CategoryID],categories[CategoryName])</f>
        <v>Condiments</v>
      </c>
      <c r="L1399" t="str">
        <f>_xlfn.XLOOKUP(order_details[[#This Row],[OrderID]],orders[OrderID],orders[month])</f>
        <v>Jan</v>
      </c>
      <c r="M1399">
        <f>_xlfn.XLOOKUP(order_details[[#This Row],[OrderID]],orders[OrderID],orders[month number])</f>
        <v>1</v>
      </c>
      <c r="N1399">
        <f>_xlfn.XLOOKUP(order_details[[#This Row],[OrderID]],orders[OrderID],orders[year])</f>
        <v>1996</v>
      </c>
      <c r="P1399" s="14" t="str">
        <f>_xlfn.XLOOKUP(order_details[[#This Row],[CustomerID]],orders[CustomerID],orders[ShipCity])</f>
        <v>Barquisimeto</v>
      </c>
      <c r="Q1399" s="14" t="str">
        <f>_xlfn.XLOOKUP(order_details[[#This Row],[CustomerID]],orders[CustomerID],orders[ShipCountry])</f>
        <v>Venezuela</v>
      </c>
      <c r="R1399" s="14">
        <f>order_details[[#This Row],[UnitPrice]]*order_details[[#This Row],[Quantity]]*(1-order_details[[#This Row],[Discount]])</f>
        <v>195</v>
      </c>
    </row>
    <row r="1400" spans="1:18" x14ac:dyDescent="0.3">
      <c r="A1400">
        <v>10781</v>
      </c>
      <c r="B1400">
        <v>54</v>
      </c>
      <c r="C1400">
        <v>7.45</v>
      </c>
      <c r="D1400">
        <v>3</v>
      </c>
      <c r="E1400">
        <v>0.2</v>
      </c>
      <c r="F1400">
        <f>order_details[[#This Row],[UnitPrice]]*order_details[[#This Row],[Quantity]]*(1-order_details[[#This Row],[Discount]])</f>
        <v>17.880000000000003</v>
      </c>
      <c r="G1400" t="str">
        <f>_xlfn.XLOOKUP(order_details[[#This Row],[OrderID]],orders[OrderID],orders[CustomerID])</f>
        <v>WARTH</v>
      </c>
      <c r="H1400" t="str">
        <f>_xlfn.XLOOKUP(order_details[[#This Row],[CustomerID]],orders[CustomerID],orders[ShipCountry])</f>
        <v>Finland</v>
      </c>
      <c r="I1400" t="str">
        <f>_xlfn.XLOOKUP(order_details[[#This Row],[CustomerID]],orders[CustomerID],orders[ShipCity])</f>
        <v>Oulu</v>
      </c>
      <c r="J1400">
        <f>_xlfn.XLOOKUP(order_details[[#This Row],[ProductID]],products[ProductID],products[CategoryID])</f>
        <v>6</v>
      </c>
      <c r="K1400" t="str">
        <f>_xlfn.XLOOKUP(order_details[[#This Row],[CategoryID]],categories[CategoryID],categories[CategoryName])</f>
        <v>Meat/Poultry</v>
      </c>
      <c r="L1400" t="str">
        <f>_xlfn.XLOOKUP(order_details[[#This Row],[OrderID]],orders[OrderID],orders[month])</f>
        <v>Jan</v>
      </c>
      <c r="M1400">
        <f>_xlfn.XLOOKUP(order_details[[#This Row],[OrderID]],orders[OrderID],orders[month number])</f>
        <v>1</v>
      </c>
      <c r="N1400">
        <f>_xlfn.XLOOKUP(order_details[[#This Row],[OrderID]],orders[OrderID],orders[year])</f>
        <v>1996</v>
      </c>
      <c r="P1400" s="13" t="str">
        <f>_xlfn.XLOOKUP(order_details[[#This Row],[CustomerID]],orders[CustomerID],orders[ShipCity])</f>
        <v>Oulu</v>
      </c>
      <c r="Q1400" s="13" t="str">
        <f>_xlfn.XLOOKUP(order_details[[#This Row],[CustomerID]],orders[CustomerID],orders[ShipCountry])</f>
        <v>Finland</v>
      </c>
      <c r="R1400" s="13">
        <f>order_details[[#This Row],[UnitPrice]]*order_details[[#This Row],[Quantity]]*(1-order_details[[#This Row],[Discount]])</f>
        <v>17.880000000000003</v>
      </c>
    </row>
    <row r="1401" spans="1:18" x14ac:dyDescent="0.3">
      <c r="A1401">
        <v>10781</v>
      </c>
      <c r="B1401">
        <v>56</v>
      </c>
      <c r="C1401">
        <v>38</v>
      </c>
      <c r="D1401">
        <v>20</v>
      </c>
      <c r="E1401">
        <v>0.2</v>
      </c>
      <c r="F1401">
        <f>order_details[[#This Row],[UnitPrice]]*order_details[[#This Row],[Quantity]]*(1-order_details[[#This Row],[Discount]])</f>
        <v>608</v>
      </c>
      <c r="G1401" t="str">
        <f>_xlfn.XLOOKUP(order_details[[#This Row],[OrderID]],orders[OrderID],orders[CustomerID])</f>
        <v>WARTH</v>
      </c>
      <c r="H1401" t="str">
        <f>_xlfn.XLOOKUP(order_details[[#This Row],[CustomerID]],orders[CustomerID],orders[ShipCountry])</f>
        <v>Finland</v>
      </c>
      <c r="I1401" t="str">
        <f>_xlfn.XLOOKUP(order_details[[#This Row],[CustomerID]],orders[CustomerID],orders[ShipCity])</f>
        <v>Oulu</v>
      </c>
      <c r="J1401">
        <f>_xlfn.XLOOKUP(order_details[[#This Row],[ProductID]],products[ProductID],products[CategoryID])</f>
        <v>5</v>
      </c>
      <c r="K1401" t="str">
        <f>_xlfn.XLOOKUP(order_details[[#This Row],[CategoryID]],categories[CategoryID],categories[CategoryName])</f>
        <v>Grains/Cereals</v>
      </c>
      <c r="L1401" t="str">
        <f>_xlfn.XLOOKUP(order_details[[#This Row],[OrderID]],orders[OrderID],orders[month])</f>
        <v>Jan</v>
      </c>
      <c r="M1401">
        <f>_xlfn.XLOOKUP(order_details[[#This Row],[OrderID]],orders[OrderID],orders[month number])</f>
        <v>1</v>
      </c>
      <c r="N1401">
        <f>_xlfn.XLOOKUP(order_details[[#This Row],[OrderID]],orders[OrderID],orders[year])</f>
        <v>1996</v>
      </c>
      <c r="P1401" s="14" t="str">
        <f>_xlfn.XLOOKUP(order_details[[#This Row],[CustomerID]],orders[CustomerID],orders[ShipCity])</f>
        <v>Oulu</v>
      </c>
      <c r="Q1401" s="14" t="str">
        <f>_xlfn.XLOOKUP(order_details[[#This Row],[CustomerID]],orders[CustomerID],orders[ShipCountry])</f>
        <v>Finland</v>
      </c>
      <c r="R1401" s="14">
        <f>order_details[[#This Row],[UnitPrice]]*order_details[[#This Row],[Quantity]]*(1-order_details[[#This Row],[Discount]])</f>
        <v>608</v>
      </c>
    </row>
    <row r="1402" spans="1:18" x14ac:dyDescent="0.3">
      <c r="A1402">
        <v>10781</v>
      </c>
      <c r="B1402">
        <v>74</v>
      </c>
      <c r="C1402">
        <v>10</v>
      </c>
      <c r="D1402">
        <v>35</v>
      </c>
      <c r="E1402">
        <v>0</v>
      </c>
      <c r="F1402">
        <f>order_details[[#This Row],[UnitPrice]]*order_details[[#This Row],[Quantity]]*(1-order_details[[#This Row],[Discount]])</f>
        <v>350</v>
      </c>
      <c r="G1402" t="str">
        <f>_xlfn.XLOOKUP(order_details[[#This Row],[OrderID]],orders[OrderID],orders[CustomerID])</f>
        <v>WARTH</v>
      </c>
      <c r="H1402" t="str">
        <f>_xlfn.XLOOKUP(order_details[[#This Row],[CustomerID]],orders[CustomerID],orders[ShipCountry])</f>
        <v>Finland</v>
      </c>
      <c r="I1402" t="str">
        <f>_xlfn.XLOOKUP(order_details[[#This Row],[CustomerID]],orders[CustomerID],orders[ShipCity])</f>
        <v>Oulu</v>
      </c>
      <c r="J1402">
        <f>_xlfn.XLOOKUP(order_details[[#This Row],[ProductID]],products[ProductID],products[CategoryID])</f>
        <v>7</v>
      </c>
      <c r="K1402" t="str">
        <f>_xlfn.XLOOKUP(order_details[[#This Row],[CategoryID]],categories[CategoryID],categories[CategoryName])</f>
        <v>Produce</v>
      </c>
      <c r="L1402" t="str">
        <f>_xlfn.XLOOKUP(order_details[[#This Row],[OrderID]],orders[OrderID],orders[month])</f>
        <v>Jan</v>
      </c>
      <c r="M1402">
        <f>_xlfn.XLOOKUP(order_details[[#This Row],[OrderID]],orders[OrderID],orders[month number])</f>
        <v>1</v>
      </c>
      <c r="N1402">
        <f>_xlfn.XLOOKUP(order_details[[#This Row],[OrderID]],orders[OrderID],orders[year])</f>
        <v>1996</v>
      </c>
      <c r="P1402" s="13" t="str">
        <f>_xlfn.XLOOKUP(order_details[[#This Row],[CustomerID]],orders[CustomerID],orders[ShipCity])</f>
        <v>Oulu</v>
      </c>
      <c r="Q1402" s="13" t="str">
        <f>_xlfn.XLOOKUP(order_details[[#This Row],[CustomerID]],orders[CustomerID],orders[ShipCountry])</f>
        <v>Finland</v>
      </c>
      <c r="R1402" s="13">
        <f>order_details[[#This Row],[UnitPrice]]*order_details[[#This Row],[Quantity]]*(1-order_details[[#This Row],[Discount]])</f>
        <v>350</v>
      </c>
    </row>
    <row r="1403" spans="1:18" x14ac:dyDescent="0.3">
      <c r="A1403">
        <v>10782</v>
      </c>
      <c r="B1403">
        <v>31</v>
      </c>
      <c r="C1403">
        <v>12.5</v>
      </c>
      <c r="D1403">
        <v>1</v>
      </c>
      <c r="E1403">
        <v>0</v>
      </c>
      <c r="F1403">
        <f>order_details[[#This Row],[UnitPrice]]*order_details[[#This Row],[Quantity]]*(1-order_details[[#This Row],[Discount]])</f>
        <v>12.5</v>
      </c>
      <c r="G1403" t="str">
        <f>_xlfn.XLOOKUP(order_details[[#This Row],[OrderID]],orders[OrderID],orders[CustomerID])</f>
        <v>CACTU</v>
      </c>
      <c r="H1403" t="str">
        <f>_xlfn.XLOOKUP(order_details[[#This Row],[CustomerID]],orders[CustomerID],orders[ShipCountry])</f>
        <v>Argentina</v>
      </c>
      <c r="I1403" t="str">
        <f>_xlfn.XLOOKUP(order_details[[#This Row],[CustomerID]],orders[CustomerID],orders[ShipCity])</f>
        <v>Buenos Aires</v>
      </c>
      <c r="J1403">
        <f>_xlfn.XLOOKUP(order_details[[#This Row],[ProductID]],products[ProductID],products[CategoryID])</f>
        <v>4</v>
      </c>
      <c r="K1403" t="str">
        <f>_xlfn.XLOOKUP(order_details[[#This Row],[CategoryID]],categories[CategoryID],categories[CategoryName])</f>
        <v>Dairy Products</v>
      </c>
      <c r="L1403" t="str">
        <f>_xlfn.XLOOKUP(order_details[[#This Row],[OrderID]],orders[OrderID],orders[month])</f>
        <v>Jan</v>
      </c>
      <c r="M1403">
        <f>_xlfn.XLOOKUP(order_details[[#This Row],[OrderID]],orders[OrderID],orders[month number])</f>
        <v>1</v>
      </c>
      <c r="N1403">
        <f>_xlfn.XLOOKUP(order_details[[#This Row],[OrderID]],orders[OrderID],orders[year])</f>
        <v>1996</v>
      </c>
      <c r="P1403" s="14" t="str">
        <f>_xlfn.XLOOKUP(order_details[[#This Row],[CustomerID]],orders[CustomerID],orders[ShipCity])</f>
        <v>Buenos Aires</v>
      </c>
      <c r="Q1403" s="14" t="str">
        <f>_xlfn.XLOOKUP(order_details[[#This Row],[CustomerID]],orders[CustomerID],orders[ShipCountry])</f>
        <v>Argentina</v>
      </c>
      <c r="R1403" s="14">
        <f>order_details[[#This Row],[UnitPrice]]*order_details[[#This Row],[Quantity]]*(1-order_details[[#This Row],[Discount]])</f>
        <v>12.5</v>
      </c>
    </row>
    <row r="1404" spans="1:18" x14ac:dyDescent="0.3">
      <c r="A1404">
        <v>10783</v>
      </c>
      <c r="B1404">
        <v>31</v>
      </c>
      <c r="C1404">
        <v>12.5</v>
      </c>
      <c r="D1404">
        <v>10</v>
      </c>
      <c r="E1404">
        <v>0</v>
      </c>
      <c r="F1404">
        <f>order_details[[#This Row],[UnitPrice]]*order_details[[#This Row],[Quantity]]*(1-order_details[[#This Row],[Discount]])</f>
        <v>125</v>
      </c>
      <c r="G1404" t="str">
        <f>_xlfn.XLOOKUP(order_details[[#This Row],[OrderID]],orders[OrderID],orders[CustomerID])</f>
        <v>HANAR</v>
      </c>
      <c r="H1404" t="str">
        <f>_xlfn.XLOOKUP(order_details[[#This Row],[CustomerID]],orders[CustomerID],orders[ShipCountry])</f>
        <v>Brazil</v>
      </c>
      <c r="I1404" t="str">
        <f>_xlfn.XLOOKUP(order_details[[#This Row],[CustomerID]],orders[CustomerID],orders[ShipCity])</f>
        <v>Rio de Janeiro</v>
      </c>
      <c r="J1404">
        <f>_xlfn.XLOOKUP(order_details[[#This Row],[ProductID]],products[ProductID],products[CategoryID])</f>
        <v>4</v>
      </c>
      <c r="K1404" t="str">
        <f>_xlfn.XLOOKUP(order_details[[#This Row],[CategoryID]],categories[CategoryID],categories[CategoryName])</f>
        <v>Dairy Products</v>
      </c>
      <c r="L1404" t="str">
        <f>_xlfn.XLOOKUP(order_details[[#This Row],[OrderID]],orders[OrderID],orders[month])</f>
        <v>Jan</v>
      </c>
      <c r="M1404">
        <f>_xlfn.XLOOKUP(order_details[[#This Row],[OrderID]],orders[OrderID],orders[month number])</f>
        <v>1</v>
      </c>
      <c r="N1404">
        <f>_xlfn.XLOOKUP(order_details[[#This Row],[OrderID]],orders[OrderID],orders[year])</f>
        <v>1996</v>
      </c>
      <c r="P1404" s="13" t="str">
        <f>_xlfn.XLOOKUP(order_details[[#This Row],[CustomerID]],orders[CustomerID],orders[ShipCity])</f>
        <v>Rio de Janeiro</v>
      </c>
      <c r="Q1404" s="13" t="str">
        <f>_xlfn.XLOOKUP(order_details[[#This Row],[CustomerID]],orders[CustomerID],orders[ShipCountry])</f>
        <v>Brazil</v>
      </c>
      <c r="R1404" s="13">
        <f>order_details[[#This Row],[UnitPrice]]*order_details[[#This Row],[Quantity]]*(1-order_details[[#This Row],[Discount]])</f>
        <v>125</v>
      </c>
    </row>
    <row r="1405" spans="1:18" x14ac:dyDescent="0.3">
      <c r="A1405">
        <v>10783</v>
      </c>
      <c r="B1405">
        <v>38</v>
      </c>
      <c r="C1405">
        <v>263.5</v>
      </c>
      <c r="D1405">
        <v>5</v>
      </c>
      <c r="E1405">
        <v>0</v>
      </c>
      <c r="F1405">
        <f>order_details[[#This Row],[UnitPrice]]*order_details[[#This Row],[Quantity]]*(1-order_details[[#This Row],[Discount]])</f>
        <v>1317.5</v>
      </c>
      <c r="G1405" t="str">
        <f>_xlfn.XLOOKUP(order_details[[#This Row],[OrderID]],orders[OrderID],orders[CustomerID])</f>
        <v>HANAR</v>
      </c>
      <c r="H1405" t="str">
        <f>_xlfn.XLOOKUP(order_details[[#This Row],[CustomerID]],orders[CustomerID],orders[ShipCountry])</f>
        <v>Brazil</v>
      </c>
      <c r="I1405" t="str">
        <f>_xlfn.XLOOKUP(order_details[[#This Row],[CustomerID]],orders[CustomerID],orders[ShipCity])</f>
        <v>Rio de Janeiro</v>
      </c>
      <c r="J1405">
        <f>_xlfn.XLOOKUP(order_details[[#This Row],[ProductID]],products[ProductID],products[CategoryID])</f>
        <v>1</v>
      </c>
      <c r="K1405" t="str">
        <f>_xlfn.XLOOKUP(order_details[[#This Row],[CategoryID]],categories[CategoryID],categories[CategoryName])</f>
        <v>Beverages</v>
      </c>
      <c r="L1405" t="str">
        <f>_xlfn.XLOOKUP(order_details[[#This Row],[OrderID]],orders[OrderID],orders[month])</f>
        <v>Jan</v>
      </c>
      <c r="M1405">
        <f>_xlfn.XLOOKUP(order_details[[#This Row],[OrderID]],orders[OrderID],orders[month number])</f>
        <v>1</v>
      </c>
      <c r="N1405">
        <f>_xlfn.XLOOKUP(order_details[[#This Row],[OrderID]],orders[OrderID],orders[year])</f>
        <v>1996</v>
      </c>
      <c r="P1405" s="14" t="str">
        <f>_xlfn.XLOOKUP(order_details[[#This Row],[CustomerID]],orders[CustomerID],orders[ShipCity])</f>
        <v>Rio de Janeiro</v>
      </c>
      <c r="Q1405" s="14" t="str">
        <f>_xlfn.XLOOKUP(order_details[[#This Row],[CustomerID]],orders[CustomerID],orders[ShipCountry])</f>
        <v>Brazil</v>
      </c>
      <c r="R1405" s="14">
        <f>order_details[[#This Row],[UnitPrice]]*order_details[[#This Row],[Quantity]]*(1-order_details[[#This Row],[Discount]])</f>
        <v>1317.5</v>
      </c>
    </row>
    <row r="1406" spans="1:18" x14ac:dyDescent="0.3">
      <c r="A1406">
        <v>10784</v>
      </c>
      <c r="B1406">
        <v>36</v>
      </c>
      <c r="C1406">
        <v>19</v>
      </c>
      <c r="D1406">
        <v>30</v>
      </c>
      <c r="E1406">
        <v>0</v>
      </c>
      <c r="F1406">
        <f>order_details[[#This Row],[UnitPrice]]*order_details[[#This Row],[Quantity]]*(1-order_details[[#This Row],[Discount]])</f>
        <v>570</v>
      </c>
      <c r="G1406" t="str">
        <f>_xlfn.XLOOKUP(order_details[[#This Row],[OrderID]],orders[OrderID],orders[CustomerID])</f>
        <v>MAGAA</v>
      </c>
      <c r="H1406" t="str">
        <f>_xlfn.XLOOKUP(order_details[[#This Row],[CustomerID]],orders[CustomerID],orders[ShipCountry])</f>
        <v>Italy</v>
      </c>
      <c r="I1406" t="str">
        <f>_xlfn.XLOOKUP(order_details[[#This Row],[CustomerID]],orders[CustomerID],orders[ShipCity])</f>
        <v>Bergamo</v>
      </c>
      <c r="J1406">
        <f>_xlfn.XLOOKUP(order_details[[#This Row],[ProductID]],products[ProductID],products[CategoryID])</f>
        <v>8</v>
      </c>
      <c r="K1406" t="str">
        <f>_xlfn.XLOOKUP(order_details[[#This Row],[CategoryID]],categories[CategoryID],categories[CategoryName])</f>
        <v>Seafood</v>
      </c>
      <c r="L1406" t="str">
        <f>_xlfn.XLOOKUP(order_details[[#This Row],[OrderID]],orders[OrderID],orders[month])</f>
        <v>Jan</v>
      </c>
      <c r="M1406">
        <f>_xlfn.XLOOKUP(order_details[[#This Row],[OrderID]],orders[OrderID],orders[month number])</f>
        <v>1</v>
      </c>
      <c r="N1406">
        <f>_xlfn.XLOOKUP(order_details[[#This Row],[OrderID]],orders[OrderID],orders[year])</f>
        <v>1996</v>
      </c>
      <c r="P1406" s="13" t="str">
        <f>_xlfn.XLOOKUP(order_details[[#This Row],[CustomerID]],orders[CustomerID],orders[ShipCity])</f>
        <v>Bergamo</v>
      </c>
      <c r="Q1406" s="13" t="str">
        <f>_xlfn.XLOOKUP(order_details[[#This Row],[CustomerID]],orders[CustomerID],orders[ShipCountry])</f>
        <v>Italy</v>
      </c>
      <c r="R1406" s="13">
        <f>order_details[[#This Row],[UnitPrice]]*order_details[[#This Row],[Quantity]]*(1-order_details[[#This Row],[Discount]])</f>
        <v>570</v>
      </c>
    </row>
    <row r="1407" spans="1:18" x14ac:dyDescent="0.3">
      <c r="A1407">
        <v>10784</v>
      </c>
      <c r="B1407">
        <v>39</v>
      </c>
      <c r="C1407">
        <v>18</v>
      </c>
      <c r="D1407">
        <v>2</v>
      </c>
      <c r="E1407">
        <v>0.15</v>
      </c>
      <c r="F1407">
        <f>order_details[[#This Row],[UnitPrice]]*order_details[[#This Row],[Quantity]]*(1-order_details[[#This Row],[Discount]])</f>
        <v>30.599999999999998</v>
      </c>
      <c r="G1407" t="str">
        <f>_xlfn.XLOOKUP(order_details[[#This Row],[OrderID]],orders[OrderID],orders[CustomerID])</f>
        <v>MAGAA</v>
      </c>
      <c r="H1407" t="str">
        <f>_xlfn.XLOOKUP(order_details[[#This Row],[CustomerID]],orders[CustomerID],orders[ShipCountry])</f>
        <v>Italy</v>
      </c>
      <c r="I1407" t="str">
        <f>_xlfn.XLOOKUP(order_details[[#This Row],[CustomerID]],orders[CustomerID],orders[ShipCity])</f>
        <v>Bergamo</v>
      </c>
      <c r="J1407">
        <f>_xlfn.XLOOKUP(order_details[[#This Row],[ProductID]],products[ProductID],products[CategoryID])</f>
        <v>1</v>
      </c>
      <c r="K1407" t="str">
        <f>_xlfn.XLOOKUP(order_details[[#This Row],[CategoryID]],categories[CategoryID],categories[CategoryName])</f>
        <v>Beverages</v>
      </c>
      <c r="L1407" t="str">
        <f>_xlfn.XLOOKUP(order_details[[#This Row],[OrderID]],orders[OrderID],orders[month])</f>
        <v>Jan</v>
      </c>
      <c r="M1407">
        <f>_xlfn.XLOOKUP(order_details[[#This Row],[OrderID]],orders[OrderID],orders[month number])</f>
        <v>1</v>
      </c>
      <c r="N1407">
        <f>_xlfn.XLOOKUP(order_details[[#This Row],[OrderID]],orders[OrderID],orders[year])</f>
        <v>1996</v>
      </c>
      <c r="P1407" s="14" t="str">
        <f>_xlfn.XLOOKUP(order_details[[#This Row],[CustomerID]],orders[CustomerID],orders[ShipCity])</f>
        <v>Bergamo</v>
      </c>
      <c r="Q1407" s="14" t="str">
        <f>_xlfn.XLOOKUP(order_details[[#This Row],[CustomerID]],orders[CustomerID],orders[ShipCountry])</f>
        <v>Italy</v>
      </c>
      <c r="R1407" s="14">
        <f>order_details[[#This Row],[UnitPrice]]*order_details[[#This Row],[Quantity]]*(1-order_details[[#This Row],[Discount]])</f>
        <v>30.599999999999998</v>
      </c>
    </row>
    <row r="1408" spans="1:18" x14ac:dyDescent="0.3">
      <c r="A1408">
        <v>10784</v>
      </c>
      <c r="B1408">
        <v>72</v>
      </c>
      <c r="C1408">
        <v>34.799999999999997</v>
      </c>
      <c r="D1408">
        <v>30</v>
      </c>
      <c r="E1408">
        <v>0.15</v>
      </c>
      <c r="F1408">
        <f>order_details[[#This Row],[UnitPrice]]*order_details[[#This Row],[Quantity]]*(1-order_details[[#This Row],[Discount]])</f>
        <v>887.4</v>
      </c>
      <c r="G1408" t="str">
        <f>_xlfn.XLOOKUP(order_details[[#This Row],[OrderID]],orders[OrderID],orders[CustomerID])</f>
        <v>MAGAA</v>
      </c>
      <c r="H1408" t="str">
        <f>_xlfn.XLOOKUP(order_details[[#This Row],[CustomerID]],orders[CustomerID],orders[ShipCountry])</f>
        <v>Italy</v>
      </c>
      <c r="I1408" t="str">
        <f>_xlfn.XLOOKUP(order_details[[#This Row],[CustomerID]],orders[CustomerID],orders[ShipCity])</f>
        <v>Bergamo</v>
      </c>
      <c r="J1408">
        <f>_xlfn.XLOOKUP(order_details[[#This Row],[ProductID]],products[ProductID],products[CategoryID])</f>
        <v>4</v>
      </c>
      <c r="K1408" t="str">
        <f>_xlfn.XLOOKUP(order_details[[#This Row],[CategoryID]],categories[CategoryID],categories[CategoryName])</f>
        <v>Dairy Products</v>
      </c>
      <c r="L1408" t="str">
        <f>_xlfn.XLOOKUP(order_details[[#This Row],[OrderID]],orders[OrderID],orders[month])</f>
        <v>Jan</v>
      </c>
      <c r="M1408">
        <f>_xlfn.XLOOKUP(order_details[[#This Row],[OrderID]],orders[OrderID],orders[month number])</f>
        <v>1</v>
      </c>
      <c r="N1408">
        <f>_xlfn.XLOOKUP(order_details[[#This Row],[OrderID]],orders[OrderID],orders[year])</f>
        <v>1996</v>
      </c>
      <c r="P1408" s="13" t="str">
        <f>_xlfn.XLOOKUP(order_details[[#This Row],[CustomerID]],orders[CustomerID],orders[ShipCity])</f>
        <v>Bergamo</v>
      </c>
      <c r="Q1408" s="13" t="str">
        <f>_xlfn.XLOOKUP(order_details[[#This Row],[CustomerID]],orders[CustomerID],orders[ShipCountry])</f>
        <v>Italy</v>
      </c>
      <c r="R1408" s="13">
        <f>order_details[[#This Row],[UnitPrice]]*order_details[[#This Row],[Quantity]]*(1-order_details[[#This Row],[Discount]])</f>
        <v>887.4</v>
      </c>
    </row>
    <row r="1409" spans="1:18" x14ac:dyDescent="0.3">
      <c r="A1409">
        <v>10785</v>
      </c>
      <c r="B1409">
        <v>10</v>
      </c>
      <c r="C1409">
        <v>31</v>
      </c>
      <c r="D1409">
        <v>10</v>
      </c>
      <c r="E1409">
        <v>0</v>
      </c>
      <c r="F1409">
        <f>order_details[[#This Row],[UnitPrice]]*order_details[[#This Row],[Quantity]]*(1-order_details[[#This Row],[Discount]])</f>
        <v>310</v>
      </c>
      <c r="G1409" t="str">
        <f>_xlfn.XLOOKUP(order_details[[#This Row],[OrderID]],orders[OrderID],orders[CustomerID])</f>
        <v>GROSR</v>
      </c>
      <c r="H1409" t="str">
        <f>_xlfn.XLOOKUP(order_details[[#This Row],[CustomerID]],orders[CustomerID],orders[ShipCountry])</f>
        <v>Venezuela</v>
      </c>
      <c r="I1409" t="str">
        <f>_xlfn.XLOOKUP(order_details[[#This Row],[CustomerID]],orders[CustomerID],orders[ShipCity])</f>
        <v>Caracas</v>
      </c>
      <c r="J1409">
        <f>_xlfn.XLOOKUP(order_details[[#This Row],[ProductID]],products[ProductID],products[CategoryID])</f>
        <v>8</v>
      </c>
      <c r="K1409" t="str">
        <f>_xlfn.XLOOKUP(order_details[[#This Row],[CategoryID]],categories[CategoryID],categories[CategoryName])</f>
        <v>Seafood</v>
      </c>
      <c r="L1409" t="str">
        <f>_xlfn.XLOOKUP(order_details[[#This Row],[OrderID]],orders[OrderID],orders[month])</f>
        <v>Jan</v>
      </c>
      <c r="M1409">
        <f>_xlfn.XLOOKUP(order_details[[#This Row],[OrderID]],orders[OrderID],orders[month number])</f>
        <v>1</v>
      </c>
      <c r="N1409">
        <f>_xlfn.XLOOKUP(order_details[[#This Row],[OrderID]],orders[OrderID],orders[year])</f>
        <v>1996</v>
      </c>
      <c r="P1409" s="14" t="str">
        <f>_xlfn.XLOOKUP(order_details[[#This Row],[CustomerID]],orders[CustomerID],orders[ShipCity])</f>
        <v>Caracas</v>
      </c>
      <c r="Q1409" s="14" t="str">
        <f>_xlfn.XLOOKUP(order_details[[#This Row],[CustomerID]],orders[CustomerID],orders[ShipCountry])</f>
        <v>Venezuela</v>
      </c>
      <c r="R1409" s="14">
        <f>order_details[[#This Row],[UnitPrice]]*order_details[[#This Row],[Quantity]]*(1-order_details[[#This Row],[Discount]])</f>
        <v>310</v>
      </c>
    </row>
    <row r="1410" spans="1:18" x14ac:dyDescent="0.3">
      <c r="A1410">
        <v>10785</v>
      </c>
      <c r="B1410">
        <v>75</v>
      </c>
      <c r="C1410">
        <v>7.75</v>
      </c>
      <c r="D1410">
        <v>10</v>
      </c>
      <c r="E1410">
        <v>0</v>
      </c>
      <c r="F1410">
        <f>order_details[[#This Row],[UnitPrice]]*order_details[[#This Row],[Quantity]]*(1-order_details[[#This Row],[Discount]])</f>
        <v>77.5</v>
      </c>
      <c r="G1410" t="str">
        <f>_xlfn.XLOOKUP(order_details[[#This Row],[OrderID]],orders[OrderID],orders[CustomerID])</f>
        <v>GROSR</v>
      </c>
      <c r="H1410" t="str">
        <f>_xlfn.XLOOKUP(order_details[[#This Row],[CustomerID]],orders[CustomerID],orders[ShipCountry])</f>
        <v>Venezuela</v>
      </c>
      <c r="I1410" t="str">
        <f>_xlfn.XLOOKUP(order_details[[#This Row],[CustomerID]],orders[CustomerID],orders[ShipCity])</f>
        <v>Caracas</v>
      </c>
      <c r="J1410">
        <f>_xlfn.XLOOKUP(order_details[[#This Row],[ProductID]],products[ProductID],products[CategoryID])</f>
        <v>1</v>
      </c>
      <c r="K1410" t="str">
        <f>_xlfn.XLOOKUP(order_details[[#This Row],[CategoryID]],categories[CategoryID],categories[CategoryName])</f>
        <v>Beverages</v>
      </c>
      <c r="L1410" t="str">
        <f>_xlfn.XLOOKUP(order_details[[#This Row],[OrderID]],orders[OrderID],orders[month])</f>
        <v>Jan</v>
      </c>
      <c r="M1410">
        <f>_xlfn.XLOOKUP(order_details[[#This Row],[OrderID]],orders[OrderID],orders[month number])</f>
        <v>1</v>
      </c>
      <c r="N1410">
        <f>_xlfn.XLOOKUP(order_details[[#This Row],[OrderID]],orders[OrderID],orders[year])</f>
        <v>1996</v>
      </c>
      <c r="P1410" s="13" t="str">
        <f>_xlfn.XLOOKUP(order_details[[#This Row],[CustomerID]],orders[CustomerID],orders[ShipCity])</f>
        <v>Caracas</v>
      </c>
      <c r="Q1410" s="13" t="str">
        <f>_xlfn.XLOOKUP(order_details[[#This Row],[CustomerID]],orders[CustomerID],orders[ShipCountry])</f>
        <v>Venezuela</v>
      </c>
      <c r="R1410" s="13">
        <f>order_details[[#This Row],[UnitPrice]]*order_details[[#This Row],[Quantity]]*(1-order_details[[#This Row],[Discount]])</f>
        <v>77.5</v>
      </c>
    </row>
    <row r="1411" spans="1:18" x14ac:dyDescent="0.3">
      <c r="A1411">
        <v>10786</v>
      </c>
      <c r="B1411">
        <v>8</v>
      </c>
      <c r="C1411">
        <v>40</v>
      </c>
      <c r="D1411">
        <v>30</v>
      </c>
      <c r="E1411">
        <v>0.2</v>
      </c>
      <c r="F1411">
        <f>order_details[[#This Row],[UnitPrice]]*order_details[[#This Row],[Quantity]]*(1-order_details[[#This Row],[Discount]])</f>
        <v>960</v>
      </c>
      <c r="G1411" t="str">
        <f>_xlfn.XLOOKUP(order_details[[#This Row],[OrderID]],orders[OrderID],orders[CustomerID])</f>
        <v>QUEEN</v>
      </c>
      <c r="H1411" t="str">
        <f>_xlfn.XLOOKUP(order_details[[#This Row],[CustomerID]],orders[CustomerID],orders[ShipCountry])</f>
        <v>Brazil</v>
      </c>
      <c r="I1411" t="str">
        <f>_xlfn.XLOOKUP(order_details[[#This Row],[CustomerID]],orders[CustomerID],orders[ShipCity])</f>
        <v>São Paulo</v>
      </c>
      <c r="J1411">
        <f>_xlfn.XLOOKUP(order_details[[#This Row],[ProductID]],products[ProductID],products[CategoryID])</f>
        <v>2</v>
      </c>
      <c r="K1411" t="str">
        <f>_xlfn.XLOOKUP(order_details[[#This Row],[CategoryID]],categories[CategoryID],categories[CategoryName])</f>
        <v>Condiments</v>
      </c>
      <c r="L1411" t="str">
        <f>_xlfn.XLOOKUP(order_details[[#This Row],[OrderID]],orders[OrderID],orders[month])</f>
        <v>Jan</v>
      </c>
      <c r="M1411">
        <f>_xlfn.XLOOKUP(order_details[[#This Row],[OrderID]],orders[OrderID],orders[month number])</f>
        <v>1</v>
      </c>
      <c r="N1411">
        <f>_xlfn.XLOOKUP(order_details[[#This Row],[OrderID]],orders[OrderID],orders[year])</f>
        <v>1996</v>
      </c>
      <c r="P1411" s="14" t="str">
        <f>_xlfn.XLOOKUP(order_details[[#This Row],[CustomerID]],orders[CustomerID],orders[ShipCity])</f>
        <v>São Paulo</v>
      </c>
      <c r="Q1411" s="14" t="str">
        <f>_xlfn.XLOOKUP(order_details[[#This Row],[CustomerID]],orders[CustomerID],orders[ShipCountry])</f>
        <v>Brazil</v>
      </c>
      <c r="R1411" s="14">
        <f>order_details[[#This Row],[UnitPrice]]*order_details[[#This Row],[Quantity]]*(1-order_details[[#This Row],[Discount]])</f>
        <v>960</v>
      </c>
    </row>
    <row r="1412" spans="1:18" x14ac:dyDescent="0.3">
      <c r="A1412">
        <v>10786</v>
      </c>
      <c r="B1412">
        <v>30</v>
      </c>
      <c r="C1412">
        <v>25.89</v>
      </c>
      <c r="D1412">
        <v>15</v>
      </c>
      <c r="E1412">
        <v>0.2</v>
      </c>
      <c r="F1412">
        <f>order_details[[#This Row],[UnitPrice]]*order_details[[#This Row],[Quantity]]*(1-order_details[[#This Row],[Discount]])</f>
        <v>310.68000000000006</v>
      </c>
      <c r="G1412" t="str">
        <f>_xlfn.XLOOKUP(order_details[[#This Row],[OrderID]],orders[OrderID],orders[CustomerID])</f>
        <v>QUEEN</v>
      </c>
      <c r="H1412" t="str">
        <f>_xlfn.XLOOKUP(order_details[[#This Row],[CustomerID]],orders[CustomerID],orders[ShipCountry])</f>
        <v>Brazil</v>
      </c>
      <c r="I1412" t="str">
        <f>_xlfn.XLOOKUP(order_details[[#This Row],[CustomerID]],orders[CustomerID],orders[ShipCity])</f>
        <v>São Paulo</v>
      </c>
      <c r="J1412">
        <f>_xlfn.XLOOKUP(order_details[[#This Row],[ProductID]],products[ProductID],products[CategoryID])</f>
        <v>8</v>
      </c>
      <c r="K1412" t="str">
        <f>_xlfn.XLOOKUP(order_details[[#This Row],[CategoryID]],categories[CategoryID],categories[CategoryName])</f>
        <v>Seafood</v>
      </c>
      <c r="L1412" t="str">
        <f>_xlfn.XLOOKUP(order_details[[#This Row],[OrderID]],orders[OrderID],orders[month])</f>
        <v>Jan</v>
      </c>
      <c r="M1412">
        <f>_xlfn.XLOOKUP(order_details[[#This Row],[OrderID]],orders[OrderID],orders[month number])</f>
        <v>1</v>
      </c>
      <c r="N1412">
        <f>_xlfn.XLOOKUP(order_details[[#This Row],[OrderID]],orders[OrderID],orders[year])</f>
        <v>1996</v>
      </c>
      <c r="P1412" s="13" t="str">
        <f>_xlfn.XLOOKUP(order_details[[#This Row],[CustomerID]],orders[CustomerID],orders[ShipCity])</f>
        <v>São Paulo</v>
      </c>
      <c r="Q1412" s="13" t="str">
        <f>_xlfn.XLOOKUP(order_details[[#This Row],[CustomerID]],orders[CustomerID],orders[ShipCountry])</f>
        <v>Brazil</v>
      </c>
      <c r="R1412" s="13">
        <f>order_details[[#This Row],[UnitPrice]]*order_details[[#This Row],[Quantity]]*(1-order_details[[#This Row],[Discount]])</f>
        <v>310.68000000000006</v>
      </c>
    </row>
    <row r="1413" spans="1:18" x14ac:dyDescent="0.3">
      <c r="A1413">
        <v>10786</v>
      </c>
      <c r="B1413">
        <v>75</v>
      </c>
      <c r="C1413">
        <v>7.75</v>
      </c>
      <c r="D1413">
        <v>42</v>
      </c>
      <c r="E1413">
        <v>0.2</v>
      </c>
      <c r="F1413">
        <f>order_details[[#This Row],[UnitPrice]]*order_details[[#This Row],[Quantity]]*(1-order_details[[#This Row],[Discount]])</f>
        <v>260.40000000000003</v>
      </c>
      <c r="G1413" t="str">
        <f>_xlfn.XLOOKUP(order_details[[#This Row],[OrderID]],orders[OrderID],orders[CustomerID])</f>
        <v>QUEEN</v>
      </c>
      <c r="H1413" t="str">
        <f>_xlfn.XLOOKUP(order_details[[#This Row],[CustomerID]],orders[CustomerID],orders[ShipCountry])</f>
        <v>Brazil</v>
      </c>
      <c r="I1413" t="str">
        <f>_xlfn.XLOOKUP(order_details[[#This Row],[CustomerID]],orders[CustomerID],orders[ShipCity])</f>
        <v>São Paulo</v>
      </c>
      <c r="J1413">
        <f>_xlfn.XLOOKUP(order_details[[#This Row],[ProductID]],products[ProductID],products[CategoryID])</f>
        <v>1</v>
      </c>
      <c r="K1413" t="str">
        <f>_xlfn.XLOOKUP(order_details[[#This Row],[CategoryID]],categories[CategoryID],categories[CategoryName])</f>
        <v>Beverages</v>
      </c>
      <c r="L1413" t="str">
        <f>_xlfn.XLOOKUP(order_details[[#This Row],[OrderID]],orders[OrderID],orders[month])</f>
        <v>Jan</v>
      </c>
      <c r="M1413">
        <f>_xlfn.XLOOKUP(order_details[[#This Row],[OrderID]],orders[OrderID],orders[month number])</f>
        <v>1</v>
      </c>
      <c r="N1413">
        <f>_xlfn.XLOOKUP(order_details[[#This Row],[OrderID]],orders[OrderID],orders[year])</f>
        <v>1996</v>
      </c>
      <c r="P1413" s="14" t="str">
        <f>_xlfn.XLOOKUP(order_details[[#This Row],[CustomerID]],orders[CustomerID],orders[ShipCity])</f>
        <v>São Paulo</v>
      </c>
      <c r="Q1413" s="14" t="str">
        <f>_xlfn.XLOOKUP(order_details[[#This Row],[CustomerID]],orders[CustomerID],orders[ShipCountry])</f>
        <v>Brazil</v>
      </c>
      <c r="R1413" s="14">
        <f>order_details[[#This Row],[UnitPrice]]*order_details[[#This Row],[Quantity]]*(1-order_details[[#This Row],[Discount]])</f>
        <v>260.40000000000003</v>
      </c>
    </row>
    <row r="1414" spans="1:18" x14ac:dyDescent="0.3">
      <c r="A1414">
        <v>10787</v>
      </c>
      <c r="B1414">
        <v>2</v>
      </c>
      <c r="C1414">
        <v>19</v>
      </c>
      <c r="D1414">
        <v>15</v>
      </c>
      <c r="E1414">
        <v>0.05</v>
      </c>
      <c r="F1414">
        <f>order_details[[#This Row],[UnitPrice]]*order_details[[#This Row],[Quantity]]*(1-order_details[[#This Row],[Discount]])</f>
        <v>270.75</v>
      </c>
      <c r="G1414" t="str">
        <f>_xlfn.XLOOKUP(order_details[[#This Row],[OrderID]],orders[OrderID],orders[CustomerID])</f>
        <v>LAMAI</v>
      </c>
      <c r="H1414" t="str">
        <f>_xlfn.XLOOKUP(order_details[[#This Row],[CustomerID]],orders[CustomerID],orders[ShipCountry])</f>
        <v>France</v>
      </c>
      <c r="I1414" t="str">
        <f>_xlfn.XLOOKUP(order_details[[#This Row],[CustomerID]],orders[CustomerID],orders[ShipCity])</f>
        <v>Toulouse</v>
      </c>
      <c r="J1414">
        <f>_xlfn.XLOOKUP(order_details[[#This Row],[ProductID]],products[ProductID],products[CategoryID])</f>
        <v>1</v>
      </c>
      <c r="K1414" t="str">
        <f>_xlfn.XLOOKUP(order_details[[#This Row],[CategoryID]],categories[CategoryID],categories[CategoryName])</f>
        <v>Beverages</v>
      </c>
      <c r="L1414" t="str">
        <f>_xlfn.XLOOKUP(order_details[[#This Row],[OrderID]],orders[OrderID],orders[month])</f>
        <v>Jan</v>
      </c>
      <c r="M1414">
        <f>_xlfn.XLOOKUP(order_details[[#This Row],[OrderID]],orders[OrderID],orders[month number])</f>
        <v>1</v>
      </c>
      <c r="N1414">
        <f>_xlfn.XLOOKUP(order_details[[#This Row],[OrderID]],orders[OrderID],orders[year])</f>
        <v>1996</v>
      </c>
      <c r="P1414" s="13" t="str">
        <f>_xlfn.XLOOKUP(order_details[[#This Row],[CustomerID]],orders[CustomerID],orders[ShipCity])</f>
        <v>Toulouse</v>
      </c>
      <c r="Q1414" s="13" t="str">
        <f>_xlfn.XLOOKUP(order_details[[#This Row],[CustomerID]],orders[CustomerID],orders[ShipCountry])</f>
        <v>France</v>
      </c>
      <c r="R1414" s="13">
        <f>order_details[[#This Row],[UnitPrice]]*order_details[[#This Row],[Quantity]]*(1-order_details[[#This Row],[Discount]])</f>
        <v>270.75</v>
      </c>
    </row>
    <row r="1415" spans="1:18" x14ac:dyDescent="0.3">
      <c r="A1415">
        <v>10787</v>
      </c>
      <c r="B1415">
        <v>29</v>
      </c>
      <c r="C1415">
        <v>123.79</v>
      </c>
      <c r="D1415">
        <v>20</v>
      </c>
      <c r="E1415">
        <v>0.05</v>
      </c>
      <c r="F1415">
        <f>order_details[[#This Row],[UnitPrice]]*order_details[[#This Row],[Quantity]]*(1-order_details[[#This Row],[Discount]])</f>
        <v>2352.0100000000002</v>
      </c>
      <c r="G1415" t="str">
        <f>_xlfn.XLOOKUP(order_details[[#This Row],[OrderID]],orders[OrderID],orders[CustomerID])</f>
        <v>LAMAI</v>
      </c>
      <c r="H1415" t="str">
        <f>_xlfn.XLOOKUP(order_details[[#This Row],[CustomerID]],orders[CustomerID],orders[ShipCountry])</f>
        <v>France</v>
      </c>
      <c r="I1415" t="str">
        <f>_xlfn.XLOOKUP(order_details[[#This Row],[CustomerID]],orders[CustomerID],orders[ShipCity])</f>
        <v>Toulouse</v>
      </c>
      <c r="J1415">
        <f>_xlfn.XLOOKUP(order_details[[#This Row],[ProductID]],products[ProductID],products[CategoryID])</f>
        <v>6</v>
      </c>
      <c r="K1415" t="str">
        <f>_xlfn.XLOOKUP(order_details[[#This Row],[CategoryID]],categories[CategoryID],categories[CategoryName])</f>
        <v>Meat/Poultry</v>
      </c>
      <c r="L1415" t="str">
        <f>_xlfn.XLOOKUP(order_details[[#This Row],[OrderID]],orders[OrderID],orders[month])</f>
        <v>Jan</v>
      </c>
      <c r="M1415">
        <f>_xlfn.XLOOKUP(order_details[[#This Row],[OrderID]],orders[OrderID],orders[month number])</f>
        <v>1</v>
      </c>
      <c r="N1415">
        <f>_xlfn.XLOOKUP(order_details[[#This Row],[OrderID]],orders[OrderID],orders[year])</f>
        <v>1996</v>
      </c>
      <c r="P1415" s="14" t="str">
        <f>_xlfn.XLOOKUP(order_details[[#This Row],[CustomerID]],orders[CustomerID],orders[ShipCity])</f>
        <v>Toulouse</v>
      </c>
      <c r="Q1415" s="14" t="str">
        <f>_xlfn.XLOOKUP(order_details[[#This Row],[CustomerID]],orders[CustomerID],orders[ShipCountry])</f>
        <v>France</v>
      </c>
      <c r="R1415" s="14">
        <f>order_details[[#This Row],[UnitPrice]]*order_details[[#This Row],[Quantity]]*(1-order_details[[#This Row],[Discount]])</f>
        <v>2352.0100000000002</v>
      </c>
    </row>
    <row r="1416" spans="1:18" x14ac:dyDescent="0.3">
      <c r="A1416">
        <v>10788</v>
      </c>
      <c r="B1416">
        <v>19</v>
      </c>
      <c r="C1416">
        <v>9.1999999999999993</v>
      </c>
      <c r="D1416">
        <v>50</v>
      </c>
      <c r="E1416">
        <v>0.05</v>
      </c>
      <c r="F1416">
        <f>order_details[[#This Row],[UnitPrice]]*order_details[[#This Row],[Quantity]]*(1-order_details[[#This Row],[Discount]])</f>
        <v>436.99999999999994</v>
      </c>
      <c r="G1416" t="str">
        <f>_xlfn.XLOOKUP(order_details[[#This Row],[OrderID]],orders[OrderID],orders[CustomerID])</f>
        <v>QUICK</v>
      </c>
      <c r="H1416" t="str">
        <f>_xlfn.XLOOKUP(order_details[[#This Row],[CustomerID]],orders[CustomerID],orders[ShipCountry])</f>
        <v>Germany</v>
      </c>
      <c r="I1416" t="str">
        <f>_xlfn.XLOOKUP(order_details[[#This Row],[CustomerID]],orders[CustomerID],orders[ShipCity])</f>
        <v>Cunewalde</v>
      </c>
      <c r="J1416">
        <f>_xlfn.XLOOKUP(order_details[[#This Row],[ProductID]],products[ProductID],products[CategoryID])</f>
        <v>3</v>
      </c>
      <c r="K1416" t="str">
        <f>_xlfn.XLOOKUP(order_details[[#This Row],[CategoryID]],categories[CategoryID],categories[CategoryName])</f>
        <v>Confections</v>
      </c>
      <c r="L1416" t="str">
        <f>_xlfn.XLOOKUP(order_details[[#This Row],[OrderID]],orders[OrderID],orders[month])</f>
        <v>Jan</v>
      </c>
      <c r="M1416">
        <f>_xlfn.XLOOKUP(order_details[[#This Row],[OrderID]],orders[OrderID],orders[month number])</f>
        <v>1</v>
      </c>
      <c r="N1416">
        <f>_xlfn.XLOOKUP(order_details[[#This Row],[OrderID]],orders[OrderID],orders[year])</f>
        <v>1996</v>
      </c>
      <c r="P1416" s="13" t="str">
        <f>_xlfn.XLOOKUP(order_details[[#This Row],[CustomerID]],orders[CustomerID],orders[ShipCity])</f>
        <v>Cunewalde</v>
      </c>
      <c r="Q1416" s="13" t="str">
        <f>_xlfn.XLOOKUP(order_details[[#This Row],[CustomerID]],orders[CustomerID],orders[ShipCountry])</f>
        <v>Germany</v>
      </c>
      <c r="R1416" s="13">
        <f>order_details[[#This Row],[UnitPrice]]*order_details[[#This Row],[Quantity]]*(1-order_details[[#This Row],[Discount]])</f>
        <v>436.99999999999994</v>
      </c>
    </row>
    <row r="1417" spans="1:18" x14ac:dyDescent="0.3">
      <c r="A1417">
        <v>10788</v>
      </c>
      <c r="B1417">
        <v>75</v>
      </c>
      <c r="C1417">
        <v>7.75</v>
      </c>
      <c r="D1417">
        <v>40</v>
      </c>
      <c r="E1417">
        <v>0.05</v>
      </c>
      <c r="F1417">
        <f>order_details[[#This Row],[UnitPrice]]*order_details[[#This Row],[Quantity]]*(1-order_details[[#This Row],[Discount]])</f>
        <v>294.5</v>
      </c>
      <c r="G1417" t="str">
        <f>_xlfn.XLOOKUP(order_details[[#This Row],[OrderID]],orders[OrderID],orders[CustomerID])</f>
        <v>QUICK</v>
      </c>
      <c r="H1417" t="str">
        <f>_xlfn.XLOOKUP(order_details[[#This Row],[CustomerID]],orders[CustomerID],orders[ShipCountry])</f>
        <v>Germany</v>
      </c>
      <c r="I1417" t="str">
        <f>_xlfn.XLOOKUP(order_details[[#This Row],[CustomerID]],orders[CustomerID],orders[ShipCity])</f>
        <v>Cunewalde</v>
      </c>
      <c r="J1417">
        <f>_xlfn.XLOOKUP(order_details[[#This Row],[ProductID]],products[ProductID],products[CategoryID])</f>
        <v>1</v>
      </c>
      <c r="K1417" t="str">
        <f>_xlfn.XLOOKUP(order_details[[#This Row],[CategoryID]],categories[CategoryID],categories[CategoryName])</f>
        <v>Beverages</v>
      </c>
      <c r="L1417" t="str">
        <f>_xlfn.XLOOKUP(order_details[[#This Row],[OrderID]],orders[OrderID],orders[month])</f>
        <v>Jan</v>
      </c>
      <c r="M1417">
        <f>_xlfn.XLOOKUP(order_details[[#This Row],[OrderID]],orders[OrderID],orders[month number])</f>
        <v>1</v>
      </c>
      <c r="N1417">
        <f>_xlfn.XLOOKUP(order_details[[#This Row],[OrderID]],orders[OrderID],orders[year])</f>
        <v>1996</v>
      </c>
      <c r="P1417" s="14" t="str">
        <f>_xlfn.XLOOKUP(order_details[[#This Row],[CustomerID]],orders[CustomerID],orders[ShipCity])</f>
        <v>Cunewalde</v>
      </c>
      <c r="Q1417" s="14" t="str">
        <f>_xlfn.XLOOKUP(order_details[[#This Row],[CustomerID]],orders[CustomerID],orders[ShipCountry])</f>
        <v>Germany</v>
      </c>
      <c r="R1417" s="14">
        <f>order_details[[#This Row],[UnitPrice]]*order_details[[#This Row],[Quantity]]*(1-order_details[[#This Row],[Discount]])</f>
        <v>294.5</v>
      </c>
    </row>
    <row r="1418" spans="1:18" x14ac:dyDescent="0.3">
      <c r="A1418">
        <v>10789</v>
      </c>
      <c r="B1418">
        <v>18</v>
      </c>
      <c r="C1418">
        <v>62.5</v>
      </c>
      <c r="D1418">
        <v>30</v>
      </c>
      <c r="E1418">
        <v>0</v>
      </c>
      <c r="F1418">
        <f>order_details[[#This Row],[UnitPrice]]*order_details[[#This Row],[Quantity]]*(1-order_details[[#This Row],[Discount]])</f>
        <v>1875</v>
      </c>
      <c r="G1418" t="str">
        <f>_xlfn.XLOOKUP(order_details[[#This Row],[OrderID]],orders[OrderID],orders[CustomerID])</f>
        <v>FOLIG</v>
      </c>
      <c r="H1418" t="str">
        <f>_xlfn.XLOOKUP(order_details[[#This Row],[CustomerID]],orders[CustomerID],orders[ShipCountry])</f>
        <v>France</v>
      </c>
      <c r="I1418" t="str">
        <f>_xlfn.XLOOKUP(order_details[[#This Row],[CustomerID]],orders[CustomerID],orders[ShipCity])</f>
        <v>Lille</v>
      </c>
      <c r="J1418">
        <f>_xlfn.XLOOKUP(order_details[[#This Row],[ProductID]],products[ProductID],products[CategoryID])</f>
        <v>8</v>
      </c>
      <c r="K1418" t="str">
        <f>_xlfn.XLOOKUP(order_details[[#This Row],[CategoryID]],categories[CategoryID],categories[CategoryName])</f>
        <v>Seafood</v>
      </c>
      <c r="L1418" t="str">
        <f>_xlfn.XLOOKUP(order_details[[#This Row],[OrderID]],orders[OrderID],orders[month])</f>
        <v>Jan</v>
      </c>
      <c r="M1418">
        <f>_xlfn.XLOOKUP(order_details[[#This Row],[OrderID]],orders[OrderID],orders[month number])</f>
        <v>1</v>
      </c>
      <c r="N1418">
        <f>_xlfn.XLOOKUP(order_details[[#This Row],[OrderID]],orders[OrderID],orders[year])</f>
        <v>1996</v>
      </c>
      <c r="P1418" s="13" t="str">
        <f>_xlfn.XLOOKUP(order_details[[#This Row],[CustomerID]],orders[CustomerID],orders[ShipCity])</f>
        <v>Lille</v>
      </c>
      <c r="Q1418" s="13" t="str">
        <f>_xlfn.XLOOKUP(order_details[[#This Row],[CustomerID]],orders[CustomerID],orders[ShipCountry])</f>
        <v>France</v>
      </c>
      <c r="R1418" s="13">
        <f>order_details[[#This Row],[UnitPrice]]*order_details[[#This Row],[Quantity]]*(1-order_details[[#This Row],[Discount]])</f>
        <v>1875</v>
      </c>
    </row>
    <row r="1419" spans="1:18" x14ac:dyDescent="0.3">
      <c r="A1419">
        <v>10789</v>
      </c>
      <c r="B1419">
        <v>35</v>
      </c>
      <c r="C1419">
        <v>18</v>
      </c>
      <c r="D1419">
        <v>15</v>
      </c>
      <c r="E1419">
        <v>0</v>
      </c>
      <c r="F1419">
        <f>order_details[[#This Row],[UnitPrice]]*order_details[[#This Row],[Quantity]]*(1-order_details[[#This Row],[Discount]])</f>
        <v>270</v>
      </c>
      <c r="G1419" t="str">
        <f>_xlfn.XLOOKUP(order_details[[#This Row],[OrderID]],orders[OrderID],orders[CustomerID])</f>
        <v>FOLIG</v>
      </c>
      <c r="H1419" t="str">
        <f>_xlfn.XLOOKUP(order_details[[#This Row],[CustomerID]],orders[CustomerID],orders[ShipCountry])</f>
        <v>France</v>
      </c>
      <c r="I1419" t="str">
        <f>_xlfn.XLOOKUP(order_details[[#This Row],[CustomerID]],orders[CustomerID],orders[ShipCity])</f>
        <v>Lille</v>
      </c>
      <c r="J1419">
        <f>_xlfn.XLOOKUP(order_details[[#This Row],[ProductID]],products[ProductID],products[CategoryID])</f>
        <v>1</v>
      </c>
      <c r="K1419" t="str">
        <f>_xlfn.XLOOKUP(order_details[[#This Row],[CategoryID]],categories[CategoryID],categories[CategoryName])</f>
        <v>Beverages</v>
      </c>
      <c r="L1419" t="str">
        <f>_xlfn.XLOOKUP(order_details[[#This Row],[OrderID]],orders[OrderID],orders[month])</f>
        <v>Jan</v>
      </c>
      <c r="M1419">
        <f>_xlfn.XLOOKUP(order_details[[#This Row],[OrderID]],orders[OrderID],orders[month number])</f>
        <v>1</v>
      </c>
      <c r="N1419">
        <f>_xlfn.XLOOKUP(order_details[[#This Row],[OrderID]],orders[OrderID],orders[year])</f>
        <v>1996</v>
      </c>
      <c r="P1419" s="14" t="str">
        <f>_xlfn.XLOOKUP(order_details[[#This Row],[CustomerID]],orders[CustomerID],orders[ShipCity])</f>
        <v>Lille</v>
      </c>
      <c r="Q1419" s="14" t="str">
        <f>_xlfn.XLOOKUP(order_details[[#This Row],[CustomerID]],orders[CustomerID],orders[ShipCountry])</f>
        <v>France</v>
      </c>
      <c r="R1419" s="14">
        <f>order_details[[#This Row],[UnitPrice]]*order_details[[#This Row],[Quantity]]*(1-order_details[[#This Row],[Discount]])</f>
        <v>270</v>
      </c>
    </row>
    <row r="1420" spans="1:18" x14ac:dyDescent="0.3">
      <c r="A1420">
        <v>10789</v>
      </c>
      <c r="B1420">
        <v>63</v>
      </c>
      <c r="C1420">
        <v>43.9</v>
      </c>
      <c r="D1420">
        <v>30</v>
      </c>
      <c r="E1420">
        <v>0</v>
      </c>
      <c r="F1420">
        <f>order_details[[#This Row],[UnitPrice]]*order_details[[#This Row],[Quantity]]*(1-order_details[[#This Row],[Discount]])</f>
        <v>1317</v>
      </c>
      <c r="G1420" t="str">
        <f>_xlfn.XLOOKUP(order_details[[#This Row],[OrderID]],orders[OrderID],orders[CustomerID])</f>
        <v>FOLIG</v>
      </c>
      <c r="H1420" t="str">
        <f>_xlfn.XLOOKUP(order_details[[#This Row],[CustomerID]],orders[CustomerID],orders[ShipCountry])</f>
        <v>France</v>
      </c>
      <c r="I1420" t="str">
        <f>_xlfn.XLOOKUP(order_details[[#This Row],[CustomerID]],orders[CustomerID],orders[ShipCity])</f>
        <v>Lille</v>
      </c>
      <c r="J1420">
        <f>_xlfn.XLOOKUP(order_details[[#This Row],[ProductID]],products[ProductID],products[CategoryID])</f>
        <v>2</v>
      </c>
      <c r="K1420" t="str">
        <f>_xlfn.XLOOKUP(order_details[[#This Row],[CategoryID]],categories[CategoryID],categories[CategoryName])</f>
        <v>Condiments</v>
      </c>
      <c r="L1420" t="str">
        <f>_xlfn.XLOOKUP(order_details[[#This Row],[OrderID]],orders[OrderID],orders[month])</f>
        <v>Jan</v>
      </c>
      <c r="M1420">
        <f>_xlfn.XLOOKUP(order_details[[#This Row],[OrderID]],orders[OrderID],orders[month number])</f>
        <v>1</v>
      </c>
      <c r="N1420">
        <f>_xlfn.XLOOKUP(order_details[[#This Row],[OrderID]],orders[OrderID],orders[year])</f>
        <v>1996</v>
      </c>
      <c r="P1420" s="13" t="str">
        <f>_xlfn.XLOOKUP(order_details[[#This Row],[CustomerID]],orders[CustomerID],orders[ShipCity])</f>
        <v>Lille</v>
      </c>
      <c r="Q1420" s="13" t="str">
        <f>_xlfn.XLOOKUP(order_details[[#This Row],[CustomerID]],orders[CustomerID],orders[ShipCountry])</f>
        <v>France</v>
      </c>
      <c r="R1420" s="13">
        <f>order_details[[#This Row],[UnitPrice]]*order_details[[#This Row],[Quantity]]*(1-order_details[[#This Row],[Discount]])</f>
        <v>1317</v>
      </c>
    </row>
    <row r="1421" spans="1:18" x14ac:dyDescent="0.3">
      <c r="A1421">
        <v>10789</v>
      </c>
      <c r="B1421">
        <v>68</v>
      </c>
      <c r="C1421">
        <v>12.5</v>
      </c>
      <c r="D1421">
        <v>18</v>
      </c>
      <c r="E1421">
        <v>0</v>
      </c>
      <c r="F1421">
        <f>order_details[[#This Row],[UnitPrice]]*order_details[[#This Row],[Quantity]]*(1-order_details[[#This Row],[Discount]])</f>
        <v>225</v>
      </c>
      <c r="G1421" t="str">
        <f>_xlfn.XLOOKUP(order_details[[#This Row],[OrderID]],orders[OrderID],orders[CustomerID])</f>
        <v>FOLIG</v>
      </c>
      <c r="H1421" t="str">
        <f>_xlfn.XLOOKUP(order_details[[#This Row],[CustomerID]],orders[CustomerID],orders[ShipCountry])</f>
        <v>France</v>
      </c>
      <c r="I1421" t="str">
        <f>_xlfn.XLOOKUP(order_details[[#This Row],[CustomerID]],orders[CustomerID],orders[ShipCity])</f>
        <v>Lille</v>
      </c>
      <c r="J1421">
        <f>_xlfn.XLOOKUP(order_details[[#This Row],[ProductID]],products[ProductID],products[CategoryID])</f>
        <v>3</v>
      </c>
      <c r="K1421" t="str">
        <f>_xlfn.XLOOKUP(order_details[[#This Row],[CategoryID]],categories[CategoryID],categories[CategoryName])</f>
        <v>Confections</v>
      </c>
      <c r="L1421" t="str">
        <f>_xlfn.XLOOKUP(order_details[[#This Row],[OrderID]],orders[OrderID],orders[month])</f>
        <v>Jan</v>
      </c>
      <c r="M1421">
        <f>_xlfn.XLOOKUP(order_details[[#This Row],[OrderID]],orders[OrderID],orders[month number])</f>
        <v>1</v>
      </c>
      <c r="N1421">
        <f>_xlfn.XLOOKUP(order_details[[#This Row],[OrderID]],orders[OrderID],orders[year])</f>
        <v>1996</v>
      </c>
      <c r="P1421" s="14" t="str">
        <f>_xlfn.XLOOKUP(order_details[[#This Row],[CustomerID]],orders[CustomerID],orders[ShipCity])</f>
        <v>Lille</v>
      </c>
      <c r="Q1421" s="14" t="str">
        <f>_xlfn.XLOOKUP(order_details[[#This Row],[CustomerID]],orders[CustomerID],orders[ShipCountry])</f>
        <v>France</v>
      </c>
      <c r="R1421" s="14">
        <f>order_details[[#This Row],[UnitPrice]]*order_details[[#This Row],[Quantity]]*(1-order_details[[#This Row],[Discount]])</f>
        <v>225</v>
      </c>
    </row>
    <row r="1422" spans="1:18" x14ac:dyDescent="0.3">
      <c r="A1422">
        <v>10790</v>
      </c>
      <c r="B1422">
        <v>7</v>
      </c>
      <c r="C1422">
        <v>30</v>
      </c>
      <c r="D1422">
        <v>3</v>
      </c>
      <c r="E1422">
        <v>0.15</v>
      </c>
      <c r="F1422">
        <f>order_details[[#This Row],[UnitPrice]]*order_details[[#This Row],[Quantity]]*(1-order_details[[#This Row],[Discount]])</f>
        <v>76.5</v>
      </c>
      <c r="G1422" t="str">
        <f>_xlfn.XLOOKUP(order_details[[#This Row],[OrderID]],orders[OrderID],orders[CustomerID])</f>
        <v>GOURL</v>
      </c>
      <c r="H1422" t="str">
        <f>_xlfn.XLOOKUP(order_details[[#This Row],[CustomerID]],orders[CustomerID],orders[ShipCountry])</f>
        <v>Brazil</v>
      </c>
      <c r="I1422" t="str">
        <f>_xlfn.XLOOKUP(order_details[[#This Row],[CustomerID]],orders[CustomerID],orders[ShipCity])</f>
        <v>Campinas</v>
      </c>
      <c r="J1422">
        <f>_xlfn.XLOOKUP(order_details[[#This Row],[ProductID]],products[ProductID],products[CategoryID])</f>
        <v>7</v>
      </c>
      <c r="K1422" t="str">
        <f>_xlfn.XLOOKUP(order_details[[#This Row],[CategoryID]],categories[CategoryID],categories[CategoryName])</f>
        <v>Produce</v>
      </c>
      <c r="L1422" t="str">
        <f>_xlfn.XLOOKUP(order_details[[#This Row],[OrderID]],orders[OrderID],orders[month])</f>
        <v>Jan</v>
      </c>
      <c r="M1422">
        <f>_xlfn.XLOOKUP(order_details[[#This Row],[OrderID]],orders[OrderID],orders[month number])</f>
        <v>1</v>
      </c>
      <c r="N1422">
        <f>_xlfn.XLOOKUP(order_details[[#This Row],[OrderID]],orders[OrderID],orders[year])</f>
        <v>1996</v>
      </c>
      <c r="P1422" s="13" t="str">
        <f>_xlfn.XLOOKUP(order_details[[#This Row],[CustomerID]],orders[CustomerID],orders[ShipCity])</f>
        <v>Campinas</v>
      </c>
      <c r="Q1422" s="13" t="str">
        <f>_xlfn.XLOOKUP(order_details[[#This Row],[CustomerID]],orders[CustomerID],orders[ShipCountry])</f>
        <v>Brazil</v>
      </c>
      <c r="R1422" s="13">
        <f>order_details[[#This Row],[UnitPrice]]*order_details[[#This Row],[Quantity]]*(1-order_details[[#This Row],[Discount]])</f>
        <v>76.5</v>
      </c>
    </row>
    <row r="1423" spans="1:18" x14ac:dyDescent="0.3">
      <c r="A1423">
        <v>10790</v>
      </c>
      <c r="B1423">
        <v>56</v>
      </c>
      <c r="C1423">
        <v>38</v>
      </c>
      <c r="D1423">
        <v>20</v>
      </c>
      <c r="E1423">
        <v>0.15</v>
      </c>
      <c r="F1423">
        <f>order_details[[#This Row],[UnitPrice]]*order_details[[#This Row],[Quantity]]*(1-order_details[[#This Row],[Discount]])</f>
        <v>646</v>
      </c>
      <c r="G1423" t="str">
        <f>_xlfn.XLOOKUP(order_details[[#This Row],[OrderID]],orders[OrderID],orders[CustomerID])</f>
        <v>GOURL</v>
      </c>
      <c r="H1423" t="str">
        <f>_xlfn.XLOOKUP(order_details[[#This Row],[CustomerID]],orders[CustomerID],orders[ShipCountry])</f>
        <v>Brazil</v>
      </c>
      <c r="I1423" t="str">
        <f>_xlfn.XLOOKUP(order_details[[#This Row],[CustomerID]],orders[CustomerID],orders[ShipCity])</f>
        <v>Campinas</v>
      </c>
      <c r="J1423">
        <f>_xlfn.XLOOKUP(order_details[[#This Row],[ProductID]],products[ProductID],products[CategoryID])</f>
        <v>5</v>
      </c>
      <c r="K1423" t="str">
        <f>_xlfn.XLOOKUP(order_details[[#This Row],[CategoryID]],categories[CategoryID],categories[CategoryName])</f>
        <v>Grains/Cereals</v>
      </c>
      <c r="L1423" t="str">
        <f>_xlfn.XLOOKUP(order_details[[#This Row],[OrderID]],orders[OrderID],orders[month])</f>
        <v>Jan</v>
      </c>
      <c r="M1423">
        <f>_xlfn.XLOOKUP(order_details[[#This Row],[OrderID]],orders[OrderID],orders[month number])</f>
        <v>1</v>
      </c>
      <c r="N1423">
        <f>_xlfn.XLOOKUP(order_details[[#This Row],[OrderID]],orders[OrderID],orders[year])</f>
        <v>1996</v>
      </c>
      <c r="P1423" s="14" t="str">
        <f>_xlfn.XLOOKUP(order_details[[#This Row],[CustomerID]],orders[CustomerID],orders[ShipCity])</f>
        <v>Campinas</v>
      </c>
      <c r="Q1423" s="14" t="str">
        <f>_xlfn.XLOOKUP(order_details[[#This Row],[CustomerID]],orders[CustomerID],orders[ShipCountry])</f>
        <v>Brazil</v>
      </c>
      <c r="R1423" s="14">
        <f>order_details[[#This Row],[UnitPrice]]*order_details[[#This Row],[Quantity]]*(1-order_details[[#This Row],[Discount]])</f>
        <v>646</v>
      </c>
    </row>
    <row r="1424" spans="1:18" x14ac:dyDescent="0.3">
      <c r="A1424">
        <v>10791</v>
      </c>
      <c r="B1424">
        <v>29</v>
      </c>
      <c r="C1424">
        <v>123.79</v>
      </c>
      <c r="D1424">
        <v>14</v>
      </c>
      <c r="E1424">
        <v>0.05</v>
      </c>
      <c r="F1424">
        <f>order_details[[#This Row],[UnitPrice]]*order_details[[#This Row],[Quantity]]*(1-order_details[[#This Row],[Discount]])</f>
        <v>1646.4070000000002</v>
      </c>
      <c r="G1424" t="str">
        <f>_xlfn.XLOOKUP(order_details[[#This Row],[OrderID]],orders[OrderID],orders[CustomerID])</f>
        <v>FRANK</v>
      </c>
      <c r="H1424" t="str">
        <f>_xlfn.XLOOKUP(order_details[[#This Row],[CustomerID]],orders[CustomerID],orders[ShipCountry])</f>
        <v>Germany</v>
      </c>
      <c r="I1424" t="str">
        <f>_xlfn.XLOOKUP(order_details[[#This Row],[CustomerID]],orders[CustomerID],orders[ShipCity])</f>
        <v>München</v>
      </c>
      <c r="J1424">
        <f>_xlfn.XLOOKUP(order_details[[#This Row],[ProductID]],products[ProductID],products[CategoryID])</f>
        <v>6</v>
      </c>
      <c r="K1424" t="str">
        <f>_xlfn.XLOOKUP(order_details[[#This Row],[CategoryID]],categories[CategoryID],categories[CategoryName])</f>
        <v>Meat/Poultry</v>
      </c>
      <c r="L1424" t="str">
        <f>_xlfn.XLOOKUP(order_details[[#This Row],[OrderID]],orders[OrderID],orders[month])</f>
        <v>Jan</v>
      </c>
      <c r="M1424">
        <f>_xlfn.XLOOKUP(order_details[[#This Row],[OrderID]],orders[OrderID],orders[month number])</f>
        <v>1</v>
      </c>
      <c r="N1424">
        <f>_xlfn.XLOOKUP(order_details[[#This Row],[OrderID]],orders[OrderID],orders[year])</f>
        <v>1996</v>
      </c>
      <c r="P1424" s="13" t="str">
        <f>_xlfn.XLOOKUP(order_details[[#This Row],[CustomerID]],orders[CustomerID],orders[ShipCity])</f>
        <v>München</v>
      </c>
      <c r="Q1424" s="13" t="str">
        <f>_xlfn.XLOOKUP(order_details[[#This Row],[CustomerID]],orders[CustomerID],orders[ShipCountry])</f>
        <v>Germany</v>
      </c>
      <c r="R1424" s="13">
        <f>order_details[[#This Row],[UnitPrice]]*order_details[[#This Row],[Quantity]]*(1-order_details[[#This Row],[Discount]])</f>
        <v>1646.4070000000002</v>
      </c>
    </row>
    <row r="1425" spans="1:18" x14ac:dyDescent="0.3">
      <c r="A1425">
        <v>10791</v>
      </c>
      <c r="B1425">
        <v>41</v>
      </c>
      <c r="C1425">
        <v>9.65</v>
      </c>
      <c r="D1425">
        <v>20</v>
      </c>
      <c r="E1425">
        <v>0.05</v>
      </c>
      <c r="F1425">
        <f>order_details[[#This Row],[UnitPrice]]*order_details[[#This Row],[Quantity]]*(1-order_details[[#This Row],[Discount]])</f>
        <v>183.35</v>
      </c>
      <c r="G1425" t="str">
        <f>_xlfn.XLOOKUP(order_details[[#This Row],[OrderID]],orders[OrderID],orders[CustomerID])</f>
        <v>FRANK</v>
      </c>
      <c r="H1425" t="str">
        <f>_xlfn.XLOOKUP(order_details[[#This Row],[CustomerID]],orders[CustomerID],orders[ShipCountry])</f>
        <v>Germany</v>
      </c>
      <c r="I1425" t="str">
        <f>_xlfn.XLOOKUP(order_details[[#This Row],[CustomerID]],orders[CustomerID],orders[ShipCity])</f>
        <v>München</v>
      </c>
      <c r="J1425">
        <f>_xlfn.XLOOKUP(order_details[[#This Row],[ProductID]],products[ProductID],products[CategoryID])</f>
        <v>8</v>
      </c>
      <c r="K1425" t="str">
        <f>_xlfn.XLOOKUP(order_details[[#This Row],[CategoryID]],categories[CategoryID],categories[CategoryName])</f>
        <v>Seafood</v>
      </c>
      <c r="L1425" t="str">
        <f>_xlfn.XLOOKUP(order_details[[#This Row],[OrderID]],orders[OrderID],orders[month])</f>
        <v>Jan</v>
      </c>
      <c r="M1425">
        <f>_xlfn.XLOOKUP(order_details[[#This Row],[OrderID]],orders[OrderID],orders[month number])</f>
        <v>1</v>
      </c>
      <c r="N1425">
        <f>_xlfn.XLOOKUP(order_details[[#This Row],[OrderID]],orders[OrderID],orders[year])</f>
        <v>1996</v>
      </c>
      <c r="P1425" s="14" t="str">
        <f>_xlfn.XLOOKUP(order_details[[#This Row],[CustomerID]],orders[CustomerID],orders[ShipCity])</f>
        <v>München</v>
      </c>
      <c r="Q1425" s="14" t="str">
        <f>_xlfn.XLOOKUP(order_details[[#This Row],[CustomerID]],orders[CustomerID],orders[ShipCountry])</f>
        <v>Germany</v>
      </c>
      <c r="R1425" s="14">
        <f>order_details[[#This Row],[UnitPrice]]*order_details[[#This Row],[Quantity]]*(1-order_details[[#This Row],[Discount]])</f>
        <v>183.35</v>
      </c>
    </row>
    <row r="1426" spans="1:18" x14ac:dyDescent="0.3">
      <c r="A1426">
        <v>10792</v>
      </c>
      <c r="B1426">
        <v>2</v>
      </c>
      <c r="C1426">
        <v>19</v>
      </c>
      <c r="D1426">
        <v>10</v>
      </c>
      <c r="E1426">
        <v>0</v>
      </c>
      <c r="F1426">
        <f>order_details[[#This Row],[UnitPrice]]*order_details[[#This Row],[Quantity]]*(1-order_details[[#This Row],[Discount]])</f>
        <v>190</v>
      </c>
      <c r="G1426" t="str">
        <f>_xlfn.XLOOKUP(order_details[[#This Row],[OrderID]],orders[OrderID],orders[CustomerID])</f>
        <v>WOLZA</v>
      </c>
      <c r="H1426" t="str">
        <f>_xlfn.XLOOKUP(order_details[[#This Row],[CustomerID]],orders[CustomerID],orders[ShipCountry])</f>
        <v>Poland</v>
      </c>
      <c r="I1426" t="str">
        <f>_xlfn.XLOOKUP(order_details[[#This Row],[CustomerID]],orders[CustomerID],orders[ShipCity])</f>
        <v>Warszawa</v>
      </c>
      <c r="J1426">
        <f>_xlfn.XLOOKUP(order_details[[#This Row],[ProductID]],products[ProductID],products[CategoryID])</f>
        <v>1</v>
      </c>
      <c r="K1426" t="str">
        <f>_xlfn.XLOOKUP(order_details[[#This Row],[CategoryID]],categories[CategoryID],categories[CategoryName])</f>
        <v>Beverages</v>
      </c>
      <c r="L1426" t="str">
        <f>_xlfn.XLOOKUP(order_details[[#This Row],[OrderID]],orders[OrderID],orders[month])</f>
        <v>Jan</v>
      </c>
      <c r="M1426">
        <f>_xlfn.XLOOKUP(order_details[[#This Row],[OrderID]],orders[OrderID],orders[month number])</f>
        <v>1</v>
      </c>
      <c r="N1426">
        <f>_xlfn.XLOOKUP(order_details[[#This Row],[OrderID]],orders[OrderID],orders[year])</f>
        <v>1996</v>
      </c>
      <c r="P1426" s="13" t="str">
        <f>_xlfn.XLOOKUP(order_details[[#This Row],[CustomerID]],orders[CustomerID],orders[ShipCity])</f>
        <v>Warszawa</v>
      </c>
      <c r="Q1426" s="13" t="str">
        <f>_xlfn.XLOOKUP(order_details[[#This Row],[CustomerID]],orders[CustomerID],orders[ShipCountry])</f>
        <v>Poland</v>
      </c>
      <c r="R1426" s="13">
        <f>order_details[[#This Row],[UnitPrice]]*order_details[[#This Row],[Quantity]]*(1-order_details[[#This Row],[Discount]])</f>
        <v>190</v>
      </c>
    </row>
    <row r="1427" spans="1:18" x14ac:dyDescent="0.3">
      <c r="A1427">
        <v>10792</v>
      </c>
      <c r="B1427">
        <v>54</v>
      </c>
      <c r="C1427">
        <v>7.45</v>
      </c>
      <c r="D1427">
        <v>3</v>
      </c>
      <c r="E1427">
        <v>0</v>
      </c>
      <c r="F1427">
        <f>order_details[[#This Row],[UnitPrice]]*order_details[[#This Row],[Quantity]]*(1-order_details[[#This Row],[Discount]])</f>
        <v>22.35</v>
      </c>
      <c r="G1427" t="str">
        <f>_xlfn.XLOOKUP(order_details[[#This Row],[OrderID]],orders[OrderID],orders[CustomerID])</f>
        <v>WOLZA</v>
      </c>
      <c r="H1427" t="str">
        <f>_xlfn.XLOOKUP(order_details[[#This Row],[CustomerID]],orders[CustomerID],orders[ShipCountry])</f>
        <v>Poland</v>
      </c>
      <c r="I1427" t="str">
        <f>_xlfn.XLOOKUP(order_details[[#This Row],[CustomerID]],orders[CustomerID],orders[ShipCity])</f>
        <v>Warszawa</v>
      </c>
      <c r="J1427">
        <f>_xlfn.XLOOKUP(order_details[[#This Row],[ProductID]],products[ProductID],products[CategoryID])</f>
        <v>6</v>
      </c>
      <c r="K1427" t="str">
        <f>_xlfn.XLOOKUP(order_details[[#This Row],[CategoryID]],categories[CategoryID],categories[CategoryName])</f>
        <v>Meat/Poultry</v>
      </c>
      <c r="L1427" t="str">
        <f>_xlfn.XLOOKUP(order_details[[#This Row],[OrderID]],orders[OrderID],orders[month])</f>
        <v>Jan</v>
      </c>
      <c r="M1427">
        <f>_xlfn.XLOOKUP(order_details[[#This Row],[OrderID]],orders[OrderID],orders[month number])</f>
        <v>1</v>
      </c>
      <c r="N1427">
        <f>_xlfn.XLOOKUP(order_details[[#This Row],[OrderID]],orders[OrderID],orders[year])</f>
        <v>1996</v>
      </c>
      <c r="P1427" s="14" t="str">
        <f>_xlfn.XLOOKUP(order_details[[#This Row],[CustomerID]],orders[CustomerID],orders[ShipCity])</f>
        <v>Warszawa</v>
      </c>
      <c r="Q1427" s="14" t="str">
        <f>_xlfn.XLOOKUP(order_details[[#This Row],[CustomerID]],orders[CustomerID],orders[ShipCountry])</f>
        <v>Poland</v>
      </c>
      <c r="R1427" s="14">
        <f>order_details[[#This Row],[UnitPrice]]*order_details[[#This Row],[Quantity]]*(1-order_details[[#This Row],[Discount]])</f>
        <v>22.35</v>
      </c>
    </row>
    <row r="1428" spans="1:18" x14ac:dyDescent="0.3">
      <c r="A1428">
        <v>10792</v>
      </c>
      <c r="B1428">
        <v>68</v>
      </c>
      <c r="C1428">
        <v>12.5</v>
      </c>
      <c r="D1428">
        <v>15</v>
      </c>
      <c r="E1428">
        <v>0</v>
      </c>
      <c r="F1428">
        <f>order_details[[#This Row],[UnitPrice]]*order_details[[#This Row],[Quantity]]*(1-order_details[[#This Row],[Discount]])</f>
        <v>187.5</v>
      </c>
      <c r="G1428" t="str">
        <f>_xlfn.XLOOKUP(order_details[[#This Row],[OrderID]],orders[OrderID],orders[CustomerID])</f>
        <v>WOLZA</v>
      </c>
      <c r="H1428" t="str">
        <f>_xlfn.XLOOKUP(order_details[[#This Row],[CustomerID]],orders[CustomerID],orders[ShipCountry])</f>
        <v>Poland</v>
      </c>
      <c r="I1428" t="str">
        <f>_xlfn.XLOOKUP(order_details[[#This Row],[CustomerID]],orders[CustomerID],orders[ShipCity])</f>
        <v>Warszawa</v>
      </c>
      <c r="J1428">
        <f>_xlfn.XLOOKUP(order_details[[#This Row],[ProductID]],products[ProductID],products[CategoryID])</f>
        <v>3</v>
      </c>
      <c r="K1428" t="str">
        <f>_xlfn.XLOOKUP(order_details[[#This Row],[CategoryID]],categories[CategoryID],categories[CategoryName])</f>
        <v>Confections</v>
      </c>
      <c r="L1428" t="str">
        <f>_xlfn.XLOOKUP(order_details[[#This Row],[OrderID]],orders[OrderID],orders[month])</f>
        <v>Jan</v>
      </c>
      <c r="M1428">
        <f>_xlfn.XLOOKUP(order_details[[#This Row],[OrderID]],orders[OrderID],orders[month number])</f>
        <v>1</v>
      </c>
      <c r="N1428">
        <f>_xlfn.XLOOKUP(order_details[[#This Row],[OrderID]],orders[OrderID],orders[year])</f>
        <v>1996</v>
      </c>
      <c r="P1428" s="13" t="str">
        <f>_xlfn.XLOOKUP(order_details[[#This Row],[CustomerID]],orders[CustomerID],orders[ShipCity])</f>
        <v>Warszawa</v>
      </c>
      <c r="Q1428" s="13" t="str">
        <f>_xlfn.XLOOKUP(order_details[[#This Row],[CustomerID]],orders[CustomerID],orders[ShipCountry])</f>
        <v>Poland</v>
      </c>
      <c r="R1428" s="13">
        <f>order_details[[#This Row],[UnitPrice]]*order_details[[#This Row],[Quantity]]*(1-order_details[[#This Row],[Discount]])</f>
        <v>187.5</v>
      </c>
    </row>
    <row r="1429" spans="1:18" x14ac:dyDescent="0.3">
      <c r="A1429">
        <v>10793</v>
      </c>
      <c r="B1429">
        <v>41</v>
      </c>
      <c r="C1429">
        <v>9.65</v>
      </c>
      <c r="D1429">
        <v>14</v>
      </c>
      <c r="E1429">
        <v>0</v>
      </c>
      <c r="F1429">
        <f>order_details[[#This Row],[UnitPrice]]*order_details[[#This Row],[Quantity]]*(1-order_details[[#This Row],[Discount]])</f>
        <v>135.1</v>
      </c>
      <c r="G1429" t="str">
        <f>_xlfn.XLOOKUP(order_details[[#This Row],[OrderID]],orders[OrderID],orders[CustomerID])</f>
        <v>AROUT</v>
      </c>
      <c r="H1429" t="str">
        <f>_xlfn.XLOOKUP(order_details[[#This Row],[CustomerID]],orders[CustomerID],orders[ShipCountry])</f>
        <v>UK</v>
      </c>
      <c r="I1429" t="str">
        <f>_xlfn.XLOOKUP(order_details[[#This Row],[CustomerID]],orders[CustomerID],orders[ShipCity])</f>
        <v>Colchester</v>
      </c>
      <c r="J1429">
        <f>_xlfn.XLOOKUP(order_details[[#This Row],[ProductID]],products[ProductID],products[CategoryID])</f>
        <v>8</v>
      </c>
      <c r="K1429" t="str">
        <f>_xlfn.XLOOKUP(order_details[[#This Row],[CategoryID]],categories[CategoryID],categories[CategoryName])</f>
        <v>Seafood</v>
      </c>
      <c r="L1429" t="str">
        <f>_xlfn.XLOOKUP(order_details[[#This Row],[OrderID]],orders[OrderID],orders[month])</f>
        <v>Jan</v>
      </c>
      <c r="M1429">
        <f>_xlfn.XLOOKUP(order_details[[#This Row],[OrderID]],orders[OrderID],orders[month number])</f>
        <v>1</v>
      </c>
      <c r="N1429">
        <f>_xlfn.XLOOKUP(order_details[[#This Row],[OrderID]],orders[OrderID],orders[year])</f>
        <v>1996</v>
      </c>
      <c r="P1429" s="14" t="str">
        <f>_xlfn.XLOOKUP(order_details[[#This Row],[CustomerID]],orders[CustomerID],orders[ShipCity])</f>
        <v>Colchester</v>
      </c>
      <c r="Q1429" s="14" t="str">
        <f>_xlfn.XLOOKUP(order_details[[#This Row],[CustomerID]],orders[CustomerID],orders[ShipCountry])</f>
        <v>UK</v>
      </c>
      <c r="R1429" s="14">
        <f>order_details[[#This Row],[UnitPrice]]*order_details[[#This Row],[Quantity]]*(1-order_details[[#This Row],[Discount]])</f>
        <v>135.1</v>
      </c>
    </row>
    <row r="1430" spans="1:18" x14ac:dyDescent="0.3">
      <c r="A1430">
        <v>10793</v>
      </c>
      <c r="B1430">
        <v>52</v>
      </c>
      <c r="C1430">
        <v>7</v>
      </c>
      <c r="D1430">
        <v>8</v>
      </c>
      <c r="E1430">
        <v>0</v>
      </c>
      <c r="F1430">
        <f>order_details[[#This Row],[UnitPrice]]*order_details[[#This Row],[Quantity]]*(1-order_details[[#This Row],[Discount]])</f>
        <v>56</v>
      </c>
      <c r="G1430" t="str">
        <f>_xlfn.XLOOKUP(order_details[[#This Row],[OrderID]],orders[OrderID],orders[CustomerID])</f>
        <v>AROUT</v>
      </c>
      <c r="H1430" t="str">
        <f>_xlfn.XLOOKUP(order_details[[#This Row],[CustomerID]],orders[CustomerID],orders[ShipCountry])</f>
        <v>UK</v>
      </c>
      <c r="I1430" t="str">
        <f>_xlfn.XLOOKUP(order_details[[#This Row],[CustomerID]],orders[CustomerID],orders[ShipCity])</f>
        <v>Colchester</v>
      </c>
      <c r="J1430">
        <f>_xlfn.XLOOKUP(order_details[[#This Row],[ProductID]],products[ProductID],products[CategoryID])</f>
        <v>5</v>
      </c>
      <c r="K1430" t="str">
        <f>_xlfn.XLOOKUP(order_details[[#This Row],[CategoryID]],categories[CategoryID],categories[CategoryName])</f>
        <v>Grains/Cereals</v>
      </c>
      <c r="L1430" t="str">
        <f>_xlfn.XLOOKUP(order_details[[#This Row],[OrderID]],orders[OrderID],orders[month])</f>
        <v>Jan</v>
      </c>
      <c r="M1430">
        <f>_xlfn.XLOOKUP(order_details[[#This Row],[OrderID]],orders[OrderID],orders[month number])</f>
        <v>1</v>
      </c>
      <c r="N1430">
        <f>_xlfn.XLOOKUP(order_details[[#This Row],[OrderID]],orders[OrderID],orders[year])</f>
        <v>1996</v>
      </c>
      <c r="P1430" s="13" t="str">
        <f>_xlfn.XLOOKUP(order_details[[#This Row],[CustomerID]],orders[CustomerID],orders[ShipCity])</f>
        <v>Colchester</v>
      </c>
      <c r="Q1430" s="13" t="str">
        <f>_xlfn.XLOOKUP(order_details[[#This Row],[CustomerID]],orders[CustomerID],orders[ShipCountry])</f>
        <v>UK</v>
      </c>
      <c r="R1430" s="13">
        <f>order_details[[#This Row],[UnitPrice]]*order_details[[#This Row],[Quantity]]*(1-order_details[[#This Row],[Discount]])</f>
        <v>56</v>
      </c>
    </row>
    <row r="1431" spans="1:18" x14ac:dyDescent="0.3">
      <c r="A1431">
        <v>10794</v>
      </c>
      <c r="B1431">
        <v>14</v>
      </c>
      <c r="C1431">
        <v>23.25</v>
      </c>
      <c r="D1431">
        <v>15</v>
      </c>
      <c r="E1431">
        <v>0.2</v>
      </c>
      <c r="F1431">
        <f>order_details[[#This Row],[UnitPrice]]*order_details[[#This Row],[Quantity]]*(1-order_details[[#This Row],[Discount]])</f>
        <v>279</v>
      </c>
      <c r="G1431" t="str">
        <f>_xlfn.XLOOKUP(order_details[[#This Row],[OrderID]],orders[OrderID],orders[CustomerID])</f>
        <v>QUEDE</v>
      </c>
      <c r="H1431" t="str">
        <f>_xlfn.XLOOKUP(order_details[[#This Row],[CustomerID]],orders[CustomerID],orders[ShipCountry])</f>
        <v>Brazil</v>
      </c>
      <c r="I1431" t="str">
        <f>_xlfn.XLOOKUP(order_details[[#This Row],[CustomerID]],orders[CustomerID],orders[ShipCity])</f>
        <v>Rio de Janeiro</v>
      </c>
      <c r="J1431">
        <f>_xlfn.XLOOKUP(order_details[[#This Row],[ProductID]],products[ProductID],products[CategoryID])</f>
        <v>7</v>
      </c>
      <c r="K1431" t="str">
        <f>_xlfn.XLOOKUP(order_details[[#This Row],[CategoryID]],categories[CategoryID],categories[CategoryName])</f>
        <v>Produce</v>
      </c>
      <c r="L1431" t="str">
        <f>_xlfn.XLOOKUP(order_details[[#This Row],[OrderID]],orders[OrderID],orders[month])</f>
        <v>Jan</v>
      </c>
      <c r="M1431">
        <f>_xlfn.XLOOKUP(order_details[[#This Row],[OrderID]],orders[OrderID],orders[month number])</f>
        <v>1</v>
      </c>
      <c r="N1431">
        <f>_xlfn.XLOOKUP(order_details[[#This Row],[OrderID]],orders[OrderID],orders[year])</f>
        <v>1996</v>
      </c>
      <c r="P1431" s="14" t="str">
        <f>_xlfn.XLOOKUP(order_details[[#This Row],[CustomerID]],orders[CustomerID],orders[ShipCity])</f>
        <v>Rio de Janeiro</v>
      </c>
      <c r="Q1431" s="14" t="str">
        <f>_xlfn.XLOOKUP(order_details[[#This Row],[CustomerID]],orders[CustomerID],orders[ShipCountry])</f>
        <v>Brazil</v>
      </c>
      <c r="R1431" s="14">
        <f>order_details[[#This Row],[UnitPrice]]*order_details[[#This Row],[Quantity]]*(1-order_details[[#This Row],[Discount]])</f>
        <v>279</v>
      </c>
    </row>
    <row r="1432" spans="1:18" x14ac:dyDescent="0.3">
      <c r="A1432">
        <v>10794</v>
      </c>
      <c r="B1432">
        <v>54</v>
      </c>
      <c r="C1432">
        <v>7.45</v>
      </c>
      <c r="D1432">
        <v>6</v>
      </c>
      <c r="E1432">
        <v>0.2</v>
      </c>
      <c r="F1432">
        <f>order_details[[#This Row],[UnitPrice]]*order_details[[#This Row],[Quantity]]*(1-order_details[[#This Row],[Discount]])</f>
        <v>35.760000000000005</v>
      </c>
      <c r="G1432" t="str">
        <f>_xlfn.XLOOKUP(order_details[[#This Row],[OrderID]],orders[OrderID],orders[CustomerID])</f>
        <v>QUEDE</v>
      </c>
      <c r="H1432" t="str">
        <f>_xlfn.XLOOKUP(order_details[[#This Row],[CustomerID]],orders[CustomerID],orders[ShipCountry])</f>
        <v>Brazil</v>
      </c>
      <c r="I1432" t="str">
        <f>_xlfn.XLOOKUP(order_details[[#This Row],[CustomerID]],orders[CustomerID],orders[ShipCity])</f>
        <v>Rio de Janeiro</v>
      </c>
      <c r="J1432">
        <f>_xlfn.XLOOKUP(order_details[[#This Row],[ProductID]],products[ProductID],products[CategoryID])</f>
        <v>6</v>
      </c>
      <c r="K1432" t="str">
        <f>_xlfn.XLOOKUP(order_details[[#This Row],[CategoryID]],categories[CategoryID],categories[CategoryName])</f>
        <v>Meat/Poultry</v>
      </c>
      <c r="L1432" t="str">
        <f>_xlfn.XLOOKUP(order_details[[#This Row],[OrderID]],orders[OrderID],orders[month])</f>
        <v>Jan</v>
      </c>
      <c r="M1432">
        <f>_xlfn.XLOOKUP(order_details[[#This Row],[OrderID]],orders[OrderID],orders[month number])</f>
        <v>1</v>
      </c>
      <c r="N1432">
        <f>_xlfn.XLOOKUP(order_details[[#This Row],[OrderID]],orders[OrderID],orders[year])</f>
        <v>1996</v>
      </c>
      <c r="P1432" s="13" t="str">
        <f>_xlfn.XLOOKUP(order_details[[#This Row],[CustomerID]],orders[CustomerID],orders[ShipCity])</f>
        <v>Rio de Janeiro</v>
      </c>
      <c r="Q1432" s="13" t="str">
        <f>_xlfn.XLOOKUP(order_details[[#This Row],[CustomerID]],orders[CustomerID],orders[ShipCountry])</f>
        <v>Brazil</v>
      </c>
      <c r="R1432" s="13">
        <f>order_details[[#This Row],[UnitPrice]]*order_details[[#This Row],[Quantity]]*(1-order_details[[#This Row],[Discount]])</f>
        <v>35.760000000000005</v>
      </c>
    </row>
    <row r="1433" spans="1:18" x14ac:dyDescent="0.3">
      <c r="A1433">
        <v>10795</v>
      </c>
      <c r="B1433">
        <v>16</v>
      </c>
      <c r="C1433">
        <v>17.45</v>
      </c>
      <c r="D1433">
        <v>65</v>
      </c>
      <c r="E1433">
        <v>0</v>
      </c>
      <c r="F1433">
        <f>order_details[[#This Row],[UnitPrice]]*order_details[[#This Row],[Quantity]]*(1-order_details[[#This Row],[Discount]])</f>
        <v>1134.25</v>
      </c>
      <c r="G1433" t="str">
        <f>_xlfn.XLOOKUP(order_details[[#This Row],[OrderID]],orders[OrderID],orders[CustomerID])</f>
        <v>ERNSH</v>
      </c>
      <c r="H1433" t="str">
        <f>_xlfn.XLOOKUP(order_details[[#This Row],[CustomerID]],orders[CustomerID],orders[ShipCountry])</f>
        <v>Austria</v>
      </c>
      <c r="I1433" t="str">
        <f>_xlfn.XLOOKUP(order_details[[#This Row],[CustomerID]],orders[CustomerID],orders[ShipCity])</f>
        <v>Graz</v>
      </c>
      <c r="J1433">
        <f>_xlfn.XLOOKUP(order_details[[#This Row],[ProductID]],products[ProductID],products[CategoryID])</f>
        <v>3</v>
      </c>
      <c r="K1433" t="str">
        <f>_xlfn.XLOOKUP(order_details[[#This Row],[CategoryID]],categories[CategoryID],categories[CategoryName])</f>
        <v>Confections</v>
      </c>
      <c r="L1433" t="str">
        <f>_xlfn.XLOOKUP(order_details[[#This Row],[OrderID]],orders[OrderID],orders[month])</f>
        <v>Jan</v>
      </c>
      <c r="M1433">
        <f>_xlfn.XLOOKUP(order_details[[#This Row],[OrderID]],orders[OrderID],orders[month number])</f>
        <v>1</v>
      </c>
      <c r="N1433">
        <f>_xlfn.XLOOKUP(order_details[[#This Row],[OrderID]],orders[OrderID],orders[year])</f>
        <v>1996</v>
      </c>
      <c r="P1433" s="14" t="str">
        <f>_xlfn.XLOOKUP(order_details[[#This Row],[CustomerID]],orders[CustomerID],orders[ShipCity])</f>
        <v>Graz</v>
      </c>
      <c r="Q1433" s="14" t="str">
        <f>_xlfn.XLOOKUP(order_details[[#This Row],[CustomerID]],orders[CustomerID],orders[ShipCountry])</f>
        <v>Austria</v>
      </c>
      <c r="R1433" s="14">
        <f>order_details[[#This Row],[UnitPrice]]*order_details[[#This Row],[Quantity]]*(1-order_details[[#This Row],[Discount]])</f>
        <v>1134.25</v>
      </c>
    </row>
    <row r="1434" spans="1:18" x14ac:dyDescent="0.3">
      <c r="A1434">
        <v>10795</v>
      </c>
      <c r="B1434">
        <v>17</v>
      </c>
      <c r="C1434">
        <v>39</v>
      </c>
      <c r="D1434">
        <v>35</v>
      </c>
      <c r="E1434">
        <v>0.25</v>
      </c>
      <c r="F1434">
        <f>order_details[[#This Row],[UnitPrice]]*order_details[[#This Row],[Quantity]]*(1-order_details[[#This Row],[Discount]])</f>
        <v>1023.75</v>
      </c>
      <c r="G1434" t="str">
        <f>_xlfn.XLOOKUP(order_details[[#This Row],[OrderID]],orders[OrderID],orders[CustomerID])</f>
        <v>ERNSH</v>
      </c>
      <c r="H1434" t="str">
        <f>_xlfn.XLOOKUP(order_details[[#This Row],[CustomerID]],orders[CustomerID],orders[ShipCountry])</f>
        <v>Austria</v>
      </c>
      <c r="I1434" t="str">
        <f>_xlfn.XLOOKUP(order_details[[#This Row],[CustomerID]],orders[CustomerID],orders[ShipCity])</f>
        <v>Graz</v>
      </c>
      <c r="J1434">
        <f>_xlfn.XLOOKUP(order_details[[#This Row],[ProductID]],products[ProductID],products[CategoryID])</f>
        <v>6</v>
      </c>
      <c r="K1434" t="str">
        <f>_xlfn.XLOOKUP(order_details[[#This Row],[CategoryID]],categories[CategoryID],categories[CategoryName])</f>
        <v>Meat/Poultry</v>
      </c>
      <c r="L1434" t="str">
        <f>_xlfn.XLOOKUP(order_details[[#This Row],[OrderID]],orders[OrderID],orders[month])</f>
        <v>Jan</v>
      </c>
      <c r="M1434">
        <f>_xlfn.XLOOKUP(order_details[[#This Row],[OrderID]],orders[OrderID],orders[month number])</f>
        <v>1</v>
      </c>
      <c r="N1434">
        <f>_xlfn.XLOOKUP(order_details[[#This Row],[OrderID]],orders[OrderID],orders[year])</f>
        <v>1996</v>
      </c>
      <c r="P1434" s="13" t="str">
        <f>_xlfn.XLOOKUP(order_details[[#This Row],[CustomerID]],orders[CustomerID],orders[ShipCity])</f>
        <v>Graz</v>
      </c>
      <c r="Q1434" s="13" t="str">
        <f>_xlfn.XLOOKUP(order_details[[#This Row],[CustomerID]],orders[CustomerID],orders[ShipCountry])</f>
        <v>Austria</v>
      </c>
      <c r="R1434" s="13">
        <f>order_details[[#This Row],[UnitPrice]]*order_details[[#This Row],[Quantity]]*(1-order_details[[#This Row],[Discount]])</f>
        <v>1023.75</v>
      </c>
    </row>
    <row r="1435" spans="1:18" x14ac:dyDescent="0.3">
      <c r="A1435">
        <v>10796</v>
      </c>
      <c r="B1435">
        <v>26</v>
      </c>
      <c r="C1435">
        <v>31.23</v>
      </c>
      <c r="D1435">
        <v>21</v>
      </c>
      <c r="E1435">
        <v>0.2</v>
      </c>
      <c r="F1435">
        <f>order_details[[#This Row],[UnitPrice]]*order_details[[#This Row],[Quantity]]*(1-order_details[[#This Row],[Discount]])</f>
        <v>524.6640000000001</v>
      </c>
      <c r="G1435" t="str">
        <f>_xlfn.XLOOKUP(order_details[[#This Row],[OrderID]],orders[OrderID],orders[CustomerID])</f>
        <v>HILAA</v>
      </c>
      <c r="H1435" t="str">
        <f>_xlfn.XLOOKUP(order_details[[#This Row],[CustomerID]],orders[CustomerID],orders[ShipCountry])</f>
        <v>Venezuela</v>
      </c>
      <c r="I1435" t="str">
        <f>_xlfn.XLOOKUP(order_details[[#This Row],[CustomerID]],orders[CustomerID],orders[ShipCity])</f>
        <v>San Cristóbal</v>
      </c>
      <c r="J1435">
        <f>_xlfn.XLOOKUP(order_details[[#This Row],[ProductID]],products[ProductID],products[CategoryID])</f>
        <v>3</v>
      </c>
      <c r="K1435" t="str">
        <f>_xlfn.XLOOKUP(order_details[[#This Row],[CategoryID]],categories[CategoryID],categories[CategoryName])</f>
        <v>Confections</v>
      </c>
      <c r="L1435" t="str">
        <f>_xlfn.XLOOKUP(order_details[[#This Row],[OrderID]],orders[OrderID],orders[month])</f>
        <v>Jan</v>
      </c>
      <c r="M1435">
        <f>_xlfn.XLOOKUP(order_details[[#This Row],[OrderID]],orders[OrderID],orders[month number])</f>
        <v>1</v>
      </c>
      <c r="N1435">
        <f>_xlfn.XLOOKUP(order_details[[#This Row],[OrderID]],orders[OrderID],orders[year])</f>
        <v>1996</v>
      </c>
      <c r="P1435" s="14" t="str">
        <f>_xlfn.XLOOKUP(order_details[[#This Row],[CustomerID]],orders[CustomerID],orders[ShipCity])</f>
        <v>San Cristóbal</v>
      </c>
      <c r="Q1435" s="14" t="str">
        <f>_xlfn.XLOOKUP(order_details[[#This Row],[CustomerID]],orders[CustomerID],orders[ShipCountry])</f>
        <v>Venezuela</v>
      </c>
      <c r="R1435" s="14">
        <f>order_details[[#This Row],[UnitPrice]]*order_details[[#This Row],[Quantity]]*(1-order_details[[#This Row],[Discount]])</f>
        <v>524.6640000000001</v>
      </c>
    </row>
    <row r="1436" spans="1:18" x14ac:dyDescent="0.3">
      <c r="A1436">
        <v>10796</v>
      </c>
      <c r="B1436">
        <v>44</v>
      </c>
      <c r="C1436">
        <v>19.45</v>
      </c>
      <c r="D1436">
        <v>10</v>
      </c>
      <c r="E1436">
        <v>0</v>
      </c>
      <c r="F1436">
        <f>order_details[[#This Row],[UnitPrice]]*order_details[[#This Row],[Quantity]]*(1-order_details[[#This Row],[Discount]])</f>
        <v>194.5</v>
      </c>
      <c r="G1436" t="str">
        <f>_xlfn.XLOOKUP(order_details[[#This Row],[OrderID]],orders[OrderID],orders[CustomerID])</f>
        <v>HILAA</v>
      </c>
      <c r="H1436" t="str">
        <f>_xlfn.XLOOKUP(order_details[[#This Row],[CustomerID]],orders[CustomerID],orders[ShipCountry])</f>
        <v>Venezuela</v>
      </c>
      <c r="I1436" t="str">
        <f>_xlfn.XLOOKUP(order_details[[#This Row],[CustomerID]],orders[CustomerID],orders[ShipCity])</f>
        <v>San Cristóbal</v>
      </c>
      <c r="J1436">
        <f>_xlfn.XLOOKUP(order_details[[#This Row],[ProductID]],products[ProductID],products[CategoryID])</f>
        <v>2</v>
      </c>
      <c r="K1436" t="str">
        <f>_xlfn.XLOOKUP(order_details[[#This Row],[CategoryID]],categories[CategoryID],categories[CategoryName])</f>
        <v>Condiments</v>
      </c>
      <c r="L1436" t="str">
        <f>_xlfn.XLOOKUP(order_details[[#This Row],[OrderID]],orders[OrderID],orders[month])</f>
        <v>Jan</v>
      </c>
      <c r="M1436">
        <f>_xlfn.XLOOKUP(order_details[[#This Row],[OrderID]],orders[OrderID],orders[month number])</f>
        <v>1</v>
      </c>
      <c r="N1436">
        <f>_xlfn.XLOOKUP(order_details[[#This Row],[OrderID]],orders[OrderID],orders[year])</f>
        <v>1996</v>
      </c>
      <c r="P1436" s="13" t="str">
        <f>_xlfn.XLOOKUP(order_details[[#This Row],[CustomerID]],orders[CustomerID],orders[ShipCity])</f>
        <v>San Cristóbal</v>
      </c>
      <c r="Q1436" s="13" t="str">
        <f>_xlfn.XLOOKUP(order_details[[#This Row],[CustomerID]],orders[CustomerID],orders[ShipCountry])</f>
        <v>Venezuela</v>
      </c>
      <c r="R1436" s="13">
        <f>order_details[[#This Row],[UnitPrice]]*order_details[[#This Row],[Quantity]]*(1-order_details[[#This Row],[Discount]])</f>
        <v>194.5</v>
      </c>
    </row>
    <row r="1437" spans="1:18" x14ac:dyDescent="0.3">
      <c r="A1437">
        <v>10796</v>
      </c>
      <c r="B1437">
        <v>64</v>
      </c>
      <c r="C1437">
        <v>33.25</v>
      </c>
      <c r="D1437">
        <v>35</v>
      </c>
      <c r="E1437">
        <v>0.2</v>
      </c>
      <c r="F1437">
        <f>order_details[[#This Row],[UnitPrice]]*order_details[[#This Row],[Quantity]]*(1-order_details[[#This Row],[Discount]])</f>
        <v>931</v>
      </c>
      <c r="G1437" t="str">
        <f>_xlfn.XLOOKUP(order_details[[#This Row],[OrderID]],orders[OrderID],orders[CustomerID])</f>
        <v>HILAA</v>
      </c>
      <c r="H1437" t="str">
        <f>_xlfn.XLOOKUP(order_details[[#This Row],[CustomerID]],orders[CustomerID],orders[ShipCountry])</f>
        <v>Venezuela</v>
      </c>
      <c r="I1437" t="str">
        <f>_xlfn.XLOOKUP(order_details[[#This Row],[CustomerID]],orders[CustomerID],orders[ShipCity])</f>
        <v>San Cristóbal</v>
      </c>
      <c r="J1437">
        <f>_xlfn.XLOOKUP(order_details[[#This Row],[ProductID]],products[ProductID],products[CategoryID])</f>
        <v>5</v>
      </c>
      <c r="K1437" t="str">
        <f>_xlfn.XLOOKUP(order_details[[#This Row],[CategoryID]],categories[CategoryID],categories[CategoryName])</f>
        <v>Grains/Cereals</v>
      </c>
      <c r="L1437" t="str">
        <f>_xlfn.XLOOKUP(order_details[[#This Row],[OrderID]],orders[OrderID],orders[month])</f>
        <v>Jan</v>
      </c>
      <c r="M1437">
        <f>_xlfn.XLOOKUP(order_details[[#This Row],[OrderID]],orders[OrderID],orders[month number])</f>
        <v>1</v>
      </c>
      <c r="N1437">
        <f>_xlfn.XLOOKUP(order_details[[#This Row],[OrderID]],orders[OrderID],orders[year])</f>
        <v>1996</v>
      </c>
      <c r="P1437" s="14" t="str">
        <f>_xlfn.XLOOKUP(order_details[[#This Row],[CustomerID]],orders[CustomerID],orders[ShipCity])</f>
        <v>San Cristóbal</v>
      </c>
      <c r="Q1437" s="14" t="str">
        <f>_xlfn.XLOOKUP(order_details[[#This Row],[CustomerID]],orders[CustomerID],orders[ShipCountry])</f>
        <v>Venezuela</v>
      </c>
      <c r="R1437" s="14">
        <f>order_details[[#This Row],[UnitPrice]]*order_details[[#This Row],[Quantity]]*(1-order_details[[#This Row],[Discount]])</f>
        <v>931</v>
      </c>
    </row>
    <row r="1438" spans="1:18" x14ac:dyDescent="0.3">
      <c r="A1438">
        <v>10796</v>
      </c>
      <c r="B1438">
        <v>69</v>
      </c>
      <c r="C1438">
        <v>36</v>
      </c>
      <c r="D1438">
        <v>24</v>
      </c>
      <c r="E1438">
        <v>0.2</v>
      </c>
      <c r="F1438">
        <f>order_details[[#This Row],[UnitPrice]]*order_details[[#This Row],[Quantity]]*(1-order_details[[#This Row],[Discount]])</f>
        <v>691.2</v>
      </c>
      <c r="G1438" t="str">
        <f>_xlfn.XLOOKUP(order_details[[#This Row],[OrderID]],orders[OrderID],orders[CustomerID])</f>
        <v>HILAA</v>
      </c>
      <c r="H1438" t="str">
        <f>_xlfn.XLOOKUP(order_details[[#This Row],[CustomerID]],orders[CustomerID],orders[ShipCountry])</f>
        <v>Venezuela</v>
      </c>
      <c r="I1438" t="str">
        <f>_xlfn.XLOOKUP(order_details[[#This Row],[CustomerID]],orders[CustomerID],orders[ShipCity])</f>
        <v>San Cristóbal</v>
      </c>
      <c r="J1438">
        <f>_xlfn.XLOOKUP(order_details[[#This Row],[ProductID]],products[ProductID],products[CategoryID])</f>
        <v>4</v>
      </c>
      <c r="K1438" t="str">
        <f>_xlfn.XLOOKUP(order_details[[#This Row],[CategoryID]],categories[CategoryID],categories[CategoryName])</f>
        <v>Dairy Products</v>
      </c>
      <c r="L1438" t="str">
        <f>_xlfn.XLOOKUP(order_details[[#This Row],[OrderID]],orders[OrderID],orders[month])</f>
        <v>Jan</v>
      </c>
      <c r="M1438">
        <f>_xlfn.XLOOKUP(order_details[[#This Row],[OrderID]],orders[OrderID],orders[month number])</f>
        <v>1</v>
      </c>
      <c r="N1438">
        <f>_xlfn.XLOOKUP(order_details[[#This Row],[OrderID]],orders[OrderID],orders[year])</f>
        <v>1996</v>
      </c>
      <c r="P1438" s="13" t="str">
        <f>_xlfn.XLOOKUP(order_details[[#This Row],[CustomerID]],orders[CustomerID],orders[ShipCity])</f>
        <v>San Cristóbal</v>
      </c>
      <c r="Q1438" s="13" t="str">
        <f>_xlfn.XLOOKUP(order_details[[#This Row],[CustomerID]],orders[CustomerID],orders[ShipCountry])</f>
        <v>Venezuela</v>
      </c>
      <c r="R1438" s="13">
        <f>order_details[[#This Row],[UnitPrice]]*order_details[[#This Row],[Quantity]]*(1-order_details[[#This Row],[Discount]])</f>
        <v>691.2</v>
      </c>
    </row>
    <row r="1439" spans="1:18" x14ac:dyDescent="0.3">
      <c r="A1439">
        <v>10797</v>
      </c>
      <c r="B1439">
        <v>11</v>
      </c>
      <c r="C1439">
        <v>21</v>
      </c>
      <c r="D1439">
        <v>20</v>
      </c>
      <c r="E1439">
        <v>0</v>
      </c>
      <c r="F1439">
        <f>order_details[[#This Row],[UnitPrice]]*order_details[[#This Row],[Quantity]]*(1-order_details[[#This Row],[Discount]])</f>
        <v>420</v>
      </c>
      <c r="G1439" t="str">
        <f>_xlfn.XLOOKUP(order_details[[#This Row],[OrderID]],orders[OrderID],orders[CustomerID])</f>
        <v>DRACD</v>
      </c>
      <c r="H1439" t="str">
        <f>_xlfn.XLOOKUP(order_details[[#This Row],[CustomerID]],orders[CustomerID],orders[ShipCountry])</f>
        <v>Germany</v>
      </c>
      <c r="I1439" t="str">
        <f>_xlfn.XLOOKUP(order_details[[#This Row],[CustomerID]],orders[CustomerID],orders[ShipCity])</f>
        <v>Aachen</v>
      </c>
      <c r="J1439">
        <f>_xlfn.XLOOKUP(order_details[[#This Row],[ProductID]],products[ProductID],products[CategoryID])</f>
        <v>4</v>
      </c>
      <c r="K1439" t="str">
        <f>_xlfn.XLOOKUP(order_details[[#This Row],[CategoryID]],categories[CategoryID],categories[CategoryName])</f>
        <v>Dairy Products</v>
      </c>
      <c r="L1439" t="str">
        <f>_xlfn.XLOOKUP(order_details[[#This Row],[OrderID]],orders[OrderID],orders[month])</f>
        <v>Jan</v>
      </c>
      <c r="M1439">
        <f>_xlfn.XLOOKUP(order_details[[#This Row],[OrderID]],orders[OrderID],orders[month number])</f>
        <v>1</v>
      </c>
      <c r="N1439">
        <f>_xlfn.XLOOKUP(order_details[[#This Row],[OrderID]],orders[OrderID],orders[year])</f>
        <v>1996</v>
      </c>
      <c r="P1439" s="14" t="str">
        <f>_xlfn.XLOOKUP(order_details[[#This Row],[CustomerID]],orders[CustomerID],orders[ShipCity])</f>
        <v>Aachen</v>
      </c>
      <c r="Q1439" s="14" t="str">
        <f>_xlfn.XLOOKUP(order_details[[#This Row],[CustomerID]],orders[CustomerID],orders[ShipCountry])</f>
        <v>Germany</v>
      </c>
      <c r="R1439" s="14">
        <f>order_details[[#This Row],[UnitPrice]]*order_details[[#This Row],[Quantity]]*(1-order_details[[#This Row],[Discount]])</f>
        <v>420</v>
      </c>
    </row>
    <row r="1440" spans="1:18" x14ac:dyDescent="0.3">
      <c r="A1440">
        <v>10798</v>
      </c>
      <c r="B1440">
        <v>62</v>
      </c>
      <c r="C1440">
        <v>49.3</v>
      </c>
      <c r="D1440">
        <v>2</v>
      </c>
      <c r="E1440">
        <v>0</v>
      </c>
      <c r="F1440">
        <f>order_details[[#This Row],[UnitPrice]]*order_details[[#This Row],[Quantity]]*(1-order_details[[#This Row],[Discount]])</f>
        <v>98.6</v>
      </c>
      <c r="G1440" t="str">
        <f>_xlfn.XLOOKUP(order_details[[#This Row],[OrderID]],orders[OrderID],orders[CustomerID])</f>
        <v>ISLAT</v>
      </c>
      <c r="H1440" t="str">
        <f>_xlfn.XLOOKUP(order_details[[#This Row],[CustomerID]],orders[CustomerID],orders[ShipCountry])</f>
        <v>UK</v>
      </c>
      <c r="I1440" t="str">
        <f>_xlfn.XLOOKUP(order_details[[#This Row],[CustomerID]],orders[CustomerID],orders[ShipCity])</f>
        <v>Cowes</v>
      </c>
      <c r="J1440">
        <f>_xlfn.XLOOKUP(order_details[[#This Row],[ProductID]],products[ProductID],products[CategoryID])</f>
        <v>3</v>
      </c>
      <c r="K1440" t="str">
        <f>_xlfn.XLOOKUP(order_details[[#This Row],[CategoryID]],categories[CategoryID],categories[CategoryName])</f>
        <v>Confections</v>
      </c>
      <c r="L1440" t="str">
        <f>_xlfn.XLOOKUP(order_details[[#This Row],[OrderID]],orders[OrderID],orders[month])</f>
        <v>Jan</v>
      </c>
      <c r="M1440">
        <f>_xlfn.XLOOKUP(order_details[[#This Row],[OrderID]],orders[OrderID],orders[month number])</f>
        <v>1</v>
      </c>
      <c r="N1440">
        <f>_xlfn.XLOOKUP(order_details[[#This Row],[OrderID]],orders[OrderID],orders[year])</f>
        <v>1996</v>
      </c>
      <c r="P1440" s="13" t="str">
        <f>_xlfn.XLOOKUP(order_details[[#This Row],[CustomerID]],orders[CustomerID],orders[ShipCity])</f>
        <v>Cowes</v>
      </c>
      <c r="Q1440" s="13" t="str">
        <f>_xlfn.XLOOKUP(order_details[[#This Row],[CustomerID]],orders[CustomerID],orders[ShipCountry])</f>
        <v>UK</v>
      </c>
      <c r="R1440" s="13">
        <f>order_details[[#This Row],[UnitPrice]]*order_details[[#This Row],[Quantity]]*(1-order_details[[#This Row],[Discount]])</f>
        <v>98.6</v>
      </c>
    </row>
    <row r="1441" spans="1:18" x14ac:dyDescent="0.3">
      <c r="A1441">
        <v>10798</v>
      </c>
      <c r="B1441">
        <v>72</v>
      </c>
      <c r="C1441">
        <v>34.799999999999997</v>
      </c>
      <c r="D1441">
        <v>10</v>
      </c>
      <c r="E1441">
        <v>0</v>
      </c>
      <c r="F1441">
        <f>order_details[[#This Row],[UnitPrice]]*order_details[[#This Row],[Quantity]]*(1-order_details[[#This Row],[Discount]])</f>
        <v>348</v>
      </c>
      <c r="G1441" t="str">
        <f>_xlfn.XLOOKUP(order_details[[#This Row],[OrderID]],orders[OrderID],orders[CustomerID])</f>
        <v>ISLAT</v>
      </c>
      <c r="H1441" t="str">
        <f>_xlfn.XLOOKUP(order_details[[#This Row],[CustomerID]],orders[CustomerID],orders[ShipCountry])</f>
        <v>UK</v>
      </c>
      <c r="I1441" t="str">
        <f>_xlfn.XLOOKUP(order_details[[#This Row],[CustomerID]],orders[CustomerID],orders[ShipCity])</f>
        <v>Cowes</v>
      </c>
      <c r="J1441">
        <f>_xlfn.XLOOKUP(order_details[[#This Row],[ProductID]],products[ProductID],products[CategoryID])</f>
        <v>4</v>
      </c>
      <c r="K1441" t="str">
        <f>_xlfn.XLOOKUP(order_details[[#This Row],[CategoryID]],categories[CategoryID],categories[CategoryName])</f>
        <v>Dairy Products</v>
      </c>
      <c r="L1441" t="str">
        <f>_xlfn.XLOOKUP(order_details[[#This Row],[OrderID]],orders[OrderID],orders[month])</f>
        <v>Jan</v>
      </c>
      <c r="M1441">
        <f>_xlfn.XLOOKUP(order_details[[#This Row],[OrderID]],orders[OrderID],orders[month number])</f>
        <v>1</v>
      </c>
      <c r="N1441">
        <f>_xlfn.XLOOKUP(order_details[[#This Row],[OrderID]],orders[OrderID],orders[year])</f>
        <v>1996</v>
      </c>
      <c r="P1441" s="14" t="str">
        <f>_xlfn.XLOOKUP(order_details[[#This Row],[CustomerID]],orders[CustomerID],orders[ShipCity])</f>
        <v>Cowes</v>
      </c>
      <c r="Q1441" s="14" t="str">
        <f>_xlfn.XLOOKUP(order_details[[#This Row],[CustomerID]],orders[CustomerID],orders[ShipCountry])</f>
        <v>UK</v>
      </c>
      <c r="R1441" s="14">
        <f>order_details[[#This Row],[UnitPrice]]*order_details[[#This Row],[Quantity]]*(1-order_details[[#This Row],[Discount]])</f>
        <v>348</v>
      </c>
    </row>
    <row r="1442" spans="1:18" x14ac:dyDescent="0.3">
      <c r="A1442">
        <v>10799</v>
      </c>
      <c r="B1442">
        <v>13</v>
      </c>
      <c r="C1442">
        <v>6</v>
      </c>
      <c r="D1442">
        <v>20</v>
      </c>
      <c r="E1442">
        <v>0.15</v>
      </c>
      <c r="F1442">
        <f>order_details[[#This Row],[UnitPrice]]*order_details[[#This Row],[Quantity]]*(1-order_details[[#This Row],[Discount]])</f>
        <v>102</v>
      </c>
      <c r="G1442" t="str">
        <f>_xlfn.XLOOKUP(order_details[[#This Row],[OrderID]],orders[OrderID],orders[CustomerID])</f>
        <v>KOENE</v>
      </c>
      <c r="H1442" t="str">
        <f>_xlfn.XLOOKUP(order_details[[#This Row],[CustomerID]],orders[CustomerID],orders[ShipCountry])</f>
        <v>Germany</v>
      </c>
      <c r="I1442" t="str">
        <f>_xlfn.XLOOKUP(order_details[[#This Row],[CustomerID]],orders[CustomerID],orders[ShipCity])</f>
        <v>Brandenburg</v>
      </c>
      <c r="J1442">
        <f>_xlfn.XLOOKUP(order_details[[#This Row],[ProductID]],products[ProductID],products[CategoryID])</f>
        <v>8</v>
      </c>
      <c r="K1442" t="str">
        <f>_xlfn.XLOOKUP(order_details[[#This Row],[CategoryID]],categories[CategoryID],categories[CategoryName])</f>
        <v>Seafood</v>
      </c>
      <c r="L1442" t="str">
        <f>_xlfn.XLOOKUP(order_details[[#This Row],[OrderID]],orders[OrderID],orders[month])</f>
        <v>Jan</v>
      </c>
      <c r="M1442">
        <f>_xlfn.XLOOKUP(order_details[[#This Row],[OrderID]],orders[OrderID],orders[month number])</f>
        <v>1</v>
      </c>
      <c r="N1442">
        <f>_xlfn.XLOOKUP(order_details[[#This Row],[OrderID]],orders[OrderID],orders[year])</f>
        <v>1996</v>
      </c>
      <c r="P1442" s="13" t="str">
        <f>_xlfn.XLOOKUP(order_details[[#This Row],[CustomerID]],orders[CustomerID],orders[ShipCity])</f>
        <v>Brandenburg</v>
      </c>
      <c r="Q1442" s="13" t="str">
        <f>_xlfn.XLOOKUP(order_details[[#This Row],[CustomerID]],orders[CustomerID],orders[ShipCountry])</f>
        <v>Germany</v>
      </c>
      <c r="R1442" s="13">
        <f>order_details[[#This Row],[UnitPrice]]*order_details[[#This Row],[Quantity]]*(1-order_details[[#This Row],[Discount]])</f>
        <v>102</v>
      </c>
    </row>
    <row r="1443" spans="1:18" x14ac:dyDescent="0.3">
      <c r="A1443">
        <v>10799</v>
      </c>
      <c r="B1443">
        <v>24</v>
      </c>
      <c r="C1443">
        <v>4.5</v>
      </c>
      <c r="D1443">
        <v>20</v>
      </c>
      <c r="E1443">
        <v>0.15</v>
      </c>
      <c r="F1443">
        <f>order_details[[#This Row],[UnitPrice]]*order_details[[#This Row],[Quantity]]*(1-order_details[[#This Row],[Discount]])</f>
        <v>76.5</v>
      </c>
      <c r="G1443" t="str">
        <f>_xlfn.XLOOKUP(order_details[[#This Row],[OrderID]],orders[OrderID],orders[CustomerID])</f>
        <v>KOENE</v>
      </c>
      <c r="H1443" t="str">
        <f>_xlfn.XLOOKUP(order_details[[#This Row],[CustomerID]],orders[CustomerID],orders[ShipCountry])</f>
        <v>Germany</v>
      </c>
      <c r="I1443" t="str">
        <f>_xlfn.XLOOKUP(order_details[[#This Row],[CustomerID]],orders[CustomerID],orders[ShipCity])</f>
        <v>Brandenburg</v>
      </c>
      <c r="J1443">
        <f>_xlfn.XLOOKUP(order_details[[#This Row],[ProductID]],products[ProductID],products[CategoryID])</f>
        <v>1</v>
      </c>
      <c r="K1443" t="str">
        <f>_xlfn.XLOOKUP(order_details[[#This Row],[CategoryID]],categories[CategoryID],categories[CategoryName])</f>
        <v>Beverages</v>
      </c>
      <c r="L1443" t="str">
        <f>_xlfn.XLOOKUP(order_details[[#This Row],[OrderID]],orders[OrderID],orders[month])</f>
        <v>Jan</v>
      </c>
      <c r="M1443">
        <f>_xlfn.XLOOKUP(order_details[[#This Row],[OrderID]],orders[OrderID],orders[month number])</f>
        <v>1</v>
      </c>
      <c r="N1443">
        <f>_xlfn.XLOOKUP(order_details[[#This Row],[OrderID]],orders[OrderID],orders[year])</f>
        <v>1996</v>
      </c>
      <c r="P1443" s="14" t="str">
        <f>_xlfn.XLOOKUP(order_details[[#This Row],[CustomerID]],orders[CustomerID],orders[ShipCity])</f>
        <v>Brandenburg</v>
      </c>
      <c r="Q1443" s="14" t="str">
        <f>_xlfn.XLOOKUP(order_details[[#This Row],[CustomerID]],orders[CustomerID],orders[ShipCountry])</f>
        <v>Germany</v>
      </c>
      <c r="R1443" s="14">
        <f>order_details[[#This Row],[UnitPrice]]*order_details[[#This Row],[Quantity]]*(1-order_details[[#This Row],[Discount]])</f>
        <v>76.5</v>
      </c>
    </row>
    <row r="1444" spans="1:18" x14ac:dyDescent="0.3">
      <c r="A1444">
        <v>10799</v>
      </c>
      <c r="B1444">
        <v>59</v>
      </c>
      <c r="C1444">
        <v>55</v>
      </c>
      <c r="D1444">
        <v>25</v>
      </c>
      <c r="E1444">
        <v>0</v>
      </c>
      <c r="F1444">
        <f>order_details[[#This Row],[UnitPrice]]*order_details[[#This Row],[Quantity]]*(1-order_details[[#This Row],[Discount]])</f>
        <v>1375</v>
      </c>
      <c r="G1444" t="str">
        <f>_xlfn.XLOOKUP(order_details[[#This Row],[OrderID]],orders[OrderID],orders[CustomerID])</f>
        <v>KOENE</v>
      </c>
      <c r="H1444" t="str">
        <f>_xlfn.XLOOKUP(order_details[[#This Row],[CustomerID]],orders[CustomerID],orders[ShipCountry])</f>
        <v>Germany</v>
      </c>
      <c r="I1444" t="str">
        <f>_xlfn.XLOOKUP(order_details[[#This Row],[CustomerID]],orders[CustomerID],orders[ShipCity])</f>
        <v>Brandenburg</v>
      </c>
      <c r="J1444">
        <f>_xlfn.XLOOKUP(order_details[[#This Row],[ProductID]],products[ProductID],products[CategoryID])</f>
        <v>4</v>
      </c>
      <c r="K1444" t="str">
        <f>_xlfn.XLOOKUP(order_details[[#This Row],[CategoryID]],categories[CategoryID],categories[CategoryName])</f>
        <v>Dairy Products</v>
      </c>
      <c r="L1444" t="str">
        <f>_xlfn.XLOOKUP(order_details[[#This Row],[OrderID]],orders[OrderID],orders[month])</f>
        <v>Jan</v>
      </c>
      <c r="M1444">
        <f>_xlfn.XLOOKUP(order_details[[#This Row],[OrderID]],orders[OrderID],orders[month number])</f>
        <v>1</v>
      </c>
      <c r="N1444">
        <f>_xlfn.XLOOKUP(order_details[[#This Row],[OrderID]],orders[OrderID],orders[year])</f>
        <v>1996</v>
      </c>
      <c r="P1444" s="13" t="str">
        <f>_xlfn.XLOOKUP(order_details[[#This Row],[CustomerID]],orders[CustomerID],orders[ShipCity])</f>
        <v>Brandenburg</v>
      </c>
      <c r="Q1444" s="13" t="str">
        <f>_xlfn.XLOOKUP(order_details[[#This Row],[CustomerID]],orders[CustomerID],orders[ShipCountry])</f>
        <v>Germany</v>
      </c>
      <c r="R1444" s="13">
        <f>order_details[[#This Row],[UnitPrice]]*order_details[[#This Row],[Quantity]]*(1-order_details[[#This Row],[Discount]])</f>
        <v>1375</v>
      </c>
    </row>
    <row r="1445" spans="1:18" x14ac:dyDescent="0.3">
      <c r="A1445">
        <v>10800</v>
      </c>
      <c r="B1445">
        <v>11</v>
      </c>
      <c r="C1445">
        <v>21</v>
      </c>
      <c r="D1445">
        <v>50</v>
      </c>
      <c r="E1445">
        <v>0.1</v>
      </c>
      <c r="F1445">
        <f>order_details[[#This Row],[UnitPrice]]*order_details[[#This Row],[Quantity]]*(1-order_details[[#This Row],[Discount]])</f>
        <v>945</v>
      </c>
      <c r="G1445" t="str">
        <f>_xlfn.XLOOKUP(order_details[[#This Row],[OrderID]],orders[OrderID],orders[CustomerID])</f>
        <v>SEVES</v>
      </c>
      <c r="H1445" t="str">
        <f>_xlfn.XLOOKUP(order_details[[#This Row],[CustomerID]],orders[CustomerID],orders[ShipCountry])</f>
        <v>UK</v>
      </c>
      <c r="I1445" t="str">
        <f>_xlfn.XLOOKUP(order_details[[#This Row],[CustomerID]],orders[CustomerID],orders[ShipCity])</f>
        <v>London</v>
      </c>
      <c r="J1445">
        <f>_xlfn.XLOOKUP(order_details[[#This Row],[ProductID]],products[ProductID],products[CategoryID])</f>
        <v>4</v>
      </c>
      <c r="K1445" t="str">
        <f>_xlfn.XLOOKUP(order_details[[#This Row],[CategoryID]],categories[CategoryID],categories[CategoryName])</f>
        <v>Dairy Products</v>
      </c>
      <c r="L1445" t="str">
        <f>_xlfn.XLOOKUP(order_details[[#This Row],[OrderID]],orders[OrderID],orders[month])</f>
        <v>Jan</v>
      </c>
      <c r="M1445">
        <f>_xlfn.XLOOKUP(order_details[[#This Row],[OrderID]],orders[OrderID],orders[month number])</f>
        <v>1</v>
      </c>
      <c r="N1445">
        <f>_xlfn.XLOOKUP(order_details[[#This Row],[OrderID]],orders[OrderID],orders[year])</f>
        <v>1996</v>
      </c>
      <c r="P1445" s="14" t="str">
        <f>_xlfn.XLOOKUP(order_details[[#This Row],[CustomerID]],orders[CustomerID],orders[ShipCity])</f>
        <v>London</v>
      </c>
      <c r="Q1445" s="14" t="str">
        <f>_xlfn.XLOOKUP(order_details[[#This Row],[CustomerID]],orders[CustomerID],orders[ShipCountry])</f>
        <v>UK</v>
      </c>
      <c r="R1445" s="14">
        <f>order_details[[#This Row],[UnitPrice]]*order_details[[#This Row],[Quantity]]*(1-order_details[[#This Row],[Discount]])</f>
        <v>945</v>
      </c>
    </row>
    <row r="1446" spans="1:18" x14ac:dyDescent="0.3">
      <c r="A1446">
        <v>10800</v>
      </c>
      <c r="B1446">
        <v>51</v>
      </c>
      <c r="C1446">
        <v>53</v>
      </c>
      <c r="D1446">
        <v>10</v>
      </c>
      <c r="E1446">
        <v>0.1</v>
      </c>
      <c r="F1446">
        <f>order_details[[#This Row],[UnitPrice]]*order_details[[#This Row],[Quantity]]*(1-order_details[[#This Row],[Discount]])</f>
        <v>477</v>
      </c>
      <c r="G1446" t="str">
        <f>_xlfn.XLOOKUP(order_details[[#This Row],[OrderID]],orders[OrderID],orders[CustomerID])</f>
        <v>SEVES</v>
      </c>
      <c r="H1446" t="str">
        <f>_xlfn.XLOOKUP(order_details[[#This Row],[CustomerID]],orders[CustomerID],orders[ShipCountry])</f>
        <v>UK</v>
      </c>
      <c r="I1446" t="str">
        <f>_xlfn.XLOOKUP(order_details[[#This Row],[CustomerID]],orders[CustomerID],orders[ShipCity])</f>
        <v>London</v>
      </c>
      <c r="J1446">
        <f>_xlfn.XLOOKUP(order_details[[#This Row],[ProductID]],products[ProductID],products[CategoryID])</f>
        <v>7</v>
      </c>
      <c r="K1446" t="str">
        <f>_xlfn.XLOOKUP(order_details[[#This Row],[CategoryID]],categories[CategoryID],categories[CategoryName])</f>
        <v>Produce</v>
      </c>
      <c r="L1446" t="str">
        <f>_xlfn.XLOOKUP(order_details[[#This Row],[OrderID]],orders[OrderID],orders[month])</f>
        <v>Jan</v>
      </c>
      <c r="M1446">
        <f>_xlfn.XLOOKUP(order_details[[#This Row],[OrderID]],orders[OrderID],orders[month number])</f>
        <v>1</v>
      </c>
      <c r="N1446">
        <f>_xlfn.XLOOKUP(order_details[[#This Row],[OrderID]],orders[OrderID],orders[year])</f>
        <v>1996</v>
      </c>
      <c r="P1446" s="13" t="str">
        <f>_xlfn.XLOOKUP(order_details[[#This Row],[CustomerID]],orders[CustomerID],orders[ShipCity])</f>
        <v>London</v>
      </c>
      <c r="Q1446" s="13" t="str">
        <f>_xlfn.XLOOKUP(order_details[[#This Row],[CustomerID]],orders[CustomerID],orders[ShipCountry])</f>
        <v>UK</v>
      </c>
      <c r="R1446" s="13">
        <f>order_details[[#This Row],[UnitPrice]]*order_details[[#This Row],[Quantity]]*(1-order_details[[#This Row],[Discount]])</f>
        <v>477</v>
      </c>
    </row>
    <row r="1447" spans="1:18" x14ac:dyDescent="0.3">
      <c r="A1447">
        <v>10800</v>
      </c>
      <c r="B1447">
        <v>54</v>
      </c>
      <c r="C1447">
        <v>7.45</v>
      </c>
      <c r="D1447">
        <v>7</v>
      </c>
      <c r="E1447">
        <v>0.1</v>
      </c>
      <c r="F1447">
        <f>order_details[[#This Row],[UnitPrice]]*order_details[[#This Row],[Quantity]]*(1-order_details[[#This Row],[Discount]])</f>
        <v>46.935000000000002</v>
      </c>
      <c r="G1447" t="str">
        <f>_xlfn.XLOOKUP(order_details[[#This Row],[OrderID]],orders[OrderID],orders[CustomerID])</f>
        <v>SEVES</v>
      </c>
      <c r="H1447" t="str">
        <f>_xlfn.XLOOKUP(order_details[[#This Row],[CustomerID]],orders[CustomerID],orders[ShipCountry])</f>
        <v>UK</v>
      </c>
      <c r="I1447" t="str">
        <f>_xlfn.XLOOKUP(order_details[[#This Row],[CustomerID]],orders[CustomerID],orders[ShipCity])</f>
        <v>London</v>
      </c>
      <c r="J1447">
        <f>_xlfn.XLOOKUP(order_details[[#This Row],[ProductID]],products[ProductID],products[CategoryID])</f>
        <v>6</v>
      </c>
      <c r="K1447" t="str">
        <f>_xlfn.XLOOKUP(order_details[[#This Row],[CategoryID]],categories[CategoryID],categories[CategoryName])</f>
        <v>Meat/Poultry</v>
      </c>
      <c r="L1447" t="str">
        <f>_xlfn.XLOOKUP(order_details[[#This Row],[OrderID]],orders[OrderID],orders[month])</f>
        <v>Jan</v>
      </c>
      <c r="M1447">
        <f>_xlfn.XLOOKUP(order_details[[#This Row],[OrderID]],orders[OrderID],orders[month number])</f>
        <v>1</v>
      </c>
      <c r="N1447">
        <f>_xlfn.XLOOKUP(order_details[[#This Row],[OrderID]],orders[OrderID],orders[year])</f>
        <v>1996</v>
      </c>
      <c r="P1447" s="14" t="str">
        <f>_xlfn.XLOOKUP(order_details[[#This Row],[CustomerID]],orders[CustomerID],orders[ShipCity])</f>
        <v>London</v>
      </c>
      <c r="Q1447" s="14" t="str">
        <f>_xlfn.XLOOKUP(order_details[[#This Row],[CustomerID]],orders[CustomerID],orders[ShipCountry])</f>
        <v>UK</v>
      </c>
      <c r="R1447" s="14">
        <f>order_details[[#This Row],[UnitPrice]]*order_details[[#This Row],[Quantity]]*(1-order_details[[#This Row],[Discount]])</f>
        <v>46.935000000000002</v>
      </c>
    </row>
    <row r="1448" spans="1:18" x14ac:dyDescent="0.3">
      <c r="A1448">
        <v>10801</v>
      </c>
      <c r="B1448">
        <v>17</v>
      </c>
      <c r="C1448">
        <v>39</v>
      </c>
      <c r="D1448">
        <v>40</v>
      </c>
      <c r="E1448">
        <v>0.25</v>
      </c>
      <c r="F1448">
        <f>order_details[[#This Row],[UnitPrice]]*order_details[[#This Row],[Quantity]]*(1-order_details[[#This Row],[Discount]])</f>
        <v>1170</v>
      </c>
      <c r="G1448" t="str">
        <f>_xlfn.XLOOKUP(order_details[[#This Row],[OrderID]],orders[OrderID],orders[CustomerID])</f>
        <v>BOLID</v>
      </c>
      <c r="H1448" t="str">
        <f>_xlfn.XLOOKUP(order_details[[#This Row],[CustomerID]],orders[CustomerID],orders[ShipCountry])</f>
        <v>Spain</v>
      </c>
      <c r="I1448" t="str">
        <f>_xlfn.XLOOKUP(order_details[[#This Row],[CustomerID]],orders[CustomerID],orders[ShipCity])</f>
        <v>Madrid</v>
      </c>
      <c r="J1448">
        <f>_xlfn.XLOOKUP(order_details[[#This Row],[ProductID]],products[ProductID],products[CategoryID])</f>
        <v>6</v>
      </c>
      <c r="K1448" t="str">
        <f>_xlfn.XLOOKUP(order_details[[#This Row],[CategoryID]],categories[CategoryID],categories[CategoryName])</f>
        <v>Meat/Poultry</v>
      </c>
      <c r="L1448" t="str">
        <f>_xlfn.XLOOKUP(order_details[[#This Row],[OrderID]],orders[OrderID],orders[month])</f>
        <v>Jan</v>
      </c>
      <c r="M1448">
        <f>_xlfn.XLOOKUP(order_details[[#This Row],[OrderID]],orders[OrderID],orders[month number])</f>
        <v>1</v>
      </c>
      <c r="N1448">
        <f>_xlfn.XLOOKUP(order_details[[#This Row],[OrderID]],orders[OrderID],orders[year])</f>
        <v>1996</v>
      </c>
      <c r="P1448" s="13" t="str">
        <f>_xlfn.XLOOKUP(order_details[[#This Row],[CustomerID]],orders[CustomerID],orders[ShipCity])</f>
        <v>Madrid</v>
      </c>
      <c r="Q1448" s="13" t="str">
        <f>_xlfn.XLOOKUP(order_details[[#This Row],[CustomerID]],orders[CustomerID],orders[ShipCountry])</f>
        <v>Spain</v>
      </c>
      <c r="R1448" s="13">
        <f>order_details[[#This Row],[UnitPrice]]*order_details[[#This Row],[Quantity]]*(1-order_details[[#This Row],[Discount]])</f>
        <v>1170</v>
      </c>
    </row>
    <row r="1449" spans="1:18" x14ac:dyDescent="0.3">
      <c r="A1449">
        <v>10801</v>
      </c>
      <c r="B1449">
        <v>29</v>
      </c>
      <c r="C1449">
        <v>123.79</v>
      </c>
      <c r="D1449">
        <v>20</v>
      </c>
      <c r="E1449">
        <v>0.25</v>
      </c>
      <c r="F1449">
        <f>order_details[[#This Row],[UnitPrice]]*order_details[[#This Row],[Quantity]]*(1-order_details[[#This Row],[Discount]])</f>
        <v>1856.8500000000001</v>
      </c>
      <c r="G1449" t="str">
        <f>_xlfn.XLOOKUP(order_details[[#This Row],[OrderID]],orders[OrderID],orders[CustomerID])</f>
        <v>BOLID</v>
      </c>
      <c r="H1449" t="str">
        <f>_xlfn.XLOOKUP(order_details[[#This Row],[CustomerID]],orders[CustomerID],orders[ShipCountry])</f>
        <v>Spain</v>
      </c>
      <c r="I1449" t="str">
        <f>_xlfn.XLOOKUP(order_details[[#This Row],[CustomerID]],orders[CustomerID],orders[ShipCity])</f>
        <v>Madrid</v>
      </c>
      <c r="J1449">
        <f>_xlfn.XLOOKUP(order_details[[#This Row],[ProductID]],products[ProductID],products[CategoryID])</f>
        <v>6</v>
      </c>
      <c r="K1449" t="str">
        <f>_xlfn.XLOOKUP(order_details[[#This Row],[CategoryID]],categories[CategoryID],categories[CategoryName])</f>
        <v>Meat/Poultry</v>
      </c>
      <c r="L1449" t="str">
        <f>_xlfn.XLOOKUP(order_details[[#This Row],[OrderID]],orders[OrderID],orders[month])</f>
        <v>Jan</v>
      </c>
      <c r="M1449">
        <f>_xlfn.XLOOKUP(order_details[[#This Row],[OrderID]],orders[OrderID],orders[month number])</f>
        <v>1</v>
      </c>
      <c r="N1449">
        <f>_xlfn.XLOOKUP(order_details[[#This Row],[OrderID]],orders[OrderID],orders[year])</f>
        <v>1996</v>
      </c>
      <c r="P1449" s="14" t="str">
        <f>_xlfn.XLOOKUP(order_details[[#This Row],[CustomerID]],orders[CustomerID],orders[ShipCity])</f>
        <v>Madrid</v>
      </c>
      <c r="Q1449" s="14" t="str">
        <f>_xlfn.XLOOKUP(order_details[[#This Row],[CustomerID]],orders[CustomerID],orders[ShipCountry])</f>
        <v>Spain</v>
      </c>
      <c r="R1449" s="14">
        <f>order_details[[#This Row],[UnitPrice]]*order_details[[#This Row],[Quantity]]*(1-order_details[[#This Row],[Discount]])</f>
        <v>1856.8500000000001</v>
      </c>
    </row>
    <row r="1450" spans="1:18" x14ac:dyDescent="0.3">
      <c r="A1450">
        <v>10802</v>
      </c>
      <c r="B1450">
        <v>30</v>
      </c>
      <c r="C1450">
        <v>25.89</v>
      </c>
      <c r="D1450">
        <v>25</v>
      </c>
      <c r="E1450">
        <v>0.25</v>
      </c>
      <c r="F1450">
        <f>order_details[[#This Row],[UnitPrice]]*order_details[[#This Row],[Quantity]]*(1-order_details[[#This Row],[Discount]])</f>
        <v>485.4375</v>
      </c>
      <c r="G1450" t="str">
        <f>_xlfn.XLOOKUP(order_details[[#This Row],[OrderID]],orders[OrderID],orders[CustomerID])</f>
        <v>SIMOB</v>
      </c>
      <c r="H1450" t="str">
        <f>_xlfn.XLOOKUP(order_details[[#This Row],[CustomerID]],orders[CustomerID],orders[ShipCountry])</f>
        <v>Denmark</v>
      </c>
      <c r="I1450" t="str">
        <f>_xlfn.XLOOKUP(order_details[[#This Row],[CustomerID]],orders[CustomerID],orders[ShipCity])</f>
        <v>København</v>
      </c>
      <c r="J1450">
        <f>_xlfn.XLOOKUP(order_details[[#This Row],[ProductID]],products[ProductID],products[CategoryID])</f>
        <v>8</v>
      </c>
      <c r="K1450" t="str">
        <f>_xlfn.XLOOKUP(order_details[[#This Row],[CategoryID]],categories[CategoryID],categories[CategoryName])</f>
        <v>Seafood</v>
      </c>
      <c r="L1450" t="str">
        <f>_xlfn.XLOOKUP(order_details[[#This Row],[OrderID]],orders[OrderID],orders[month])</f>
        <v>Jan</v>
      </c>
      <c r="M1450">
        <f>_xlfn.XLOOKUP(order_details[[#This Row],[OrderID]],orders[OrderID],orders[month number])</f>
        <v>1</v>
      </c>
      <c r="N1450">
        <f>_xlfn.XLOOKUP(order_details[[#This Row],[OrderID]],orders[OrderID],orders[year])</f>
        <v>1996</v>
      </c>
      <c r="P1450" s="13" t="str">
        <f>_xlfn.XLOOKUP(order_details[[#This Row],[CustomerID]],orders[CustomerID],orders[ShipCity])</f>
        <v>København</v>
      </c>
      <c r="Q1450" s="13" t="str">
        <f>_xlfn.XLOOKUP(order_details[[#This Row],[CustomerID]],orders[CustomerID],orders[ShipCountry])</f>
        <v>Denmark</v>
      </c>
      <c r="R1450" s="13">
        <f>order_details[[#This Row],[UnitPrice]]*order_details[[#This Row],[Quantity]]*(1-order_details[[#This Row],[Discount]])</f>
        <v>485.4375</v>
      </c>
    </row>
    <row r="1451" spans="1:18" x14ac:dyDescent="0.3">
      <c r="A1451">
        <v>10802</v>
      </c>
      <c r="B1451">
        <v>51</v>
      </c>
      <c r="C1451">
        <v>53</v>
      </c>
      <c r="D1451">
        <v>30</v>
      </c>
      <c r="E1451">
        <v>0.25</v>
      </c>
      <c r="F1451">
        <f>order_details[[#This Row],[UnitPrice]]*order_details[[#This Row],[Quantity]]*(1-order_details[[#This Row],[Discount]])</f>
        <v>1192.5</v>
      </c>
      <c r="G1451" t="str">
        <f>_xlfn.XLOOKUP(order_details[[#This Row],[OrderID]],orders[OrderID],orders[CustomerID])</f>
        <v>SIMOB</v>
      </c>
      <c r="H1451" t="str">
        <f>_xlfn.XLOOKUP(order_details[[#This Row],[CustomerID]],orders[CustomerID],orders[ShipCountry])</f>
        <v>Denmark</v>
      </c>
      <c r="I1451" t="str">
        <f>_xlfn.XLOOKUP(order_details[[#This Row],[CustomerID]],orders[CustomerID],orders[ShipCity])</f>
        <v>København</v>
      </c>
      <c r="J1451">
        <f>_xlfn.XLOOKUP(order_details[[#This Row],[ProductID]],products[ProductID],products[CategoryID])</f>
        <v>7</v>
      </c>
      <c r="K1451" t="str">
        <f>_xlfn.XLOOKUP(order_details[[#This Row],[CategoryID]],categories[CategoryID],categories[CategoryName])</f>
        <v>Produce</v>
      </c>
      <c r="L1451" t="str">
        <f>_xlfn.XLOOKUP(order_details[[#This Row],[OrderID]],orders[OrderID],orders[month])</f>
        <v>Jan</v>
      </c>
      <c r="M1451">
        <f>_xlfn.XLOOKUP(order_details[[#This Row],[OrderID]],orders[OrderID],orders[month number])</f>
        <v>1</v>
      </c>
      <c r="N1451">
        <f>_xlfn.XLOOKUP(order_details[[#This Row],[OrderID]],orders[OrderID],orders[year])</f>
        <v>1996</v>
      </c>
      <c r="P1451" s="14" t="str">
        <f>_xlfn.XLOOKUP(order_details[[#This Row],[CustomerID]],orders[CustomerID],orders[ShipCity])</f>
        <v>København</v>
      </c>
      <c r="Q1451" s="14" t="str">
        <f>_xlfn.XLOOKUP(order_details[[#This Row],[CustomerID]],orders[CustomerID],orders[ShipCountry])</f>
        <v>Denmark</v>
      </c>
      <c r="R1451" s="14">
        <f>order_details[[#This Row],[UnitPrice]]*order_details[[#This Row],[Quantity]]*(1-order_details[[#This Row],[Discount]])</f>
        <v>1192.5</v>
      </c>
    </row>
    <row r="1452" spans="1:18" x14ac:dyDescent="0.3">
      <c r="A1452">
        <v>10802</v>
      </c>
      <c r="B1452">
        <v>55</v>
      </c>
      <c r="C1452">
        <v>24</v>
      </c>
      <c r="D1452">
        <v>60</v>
      </c>
      <c r="E1452">
        <v>0.25</v>
      </c>
      <c r="F1452">
        <f>order_details[[#This Row],[UnitPrice]]*order_details[[#This Row],[Quantity]]*(1-order_details[[#This Row],[Discount]])</f>
        <v>1080</v>
      </c>
      <c r="G1452" t="str">
        <f>_xlfn.XLOOKUP(order_details[[#This Row],[OrderID]],orders[OrderID],orders[CustomerID])</f>
        <v>SIMOB</v>
      </c>
      <c r="H1452" t="str">
        <f>_xlfn.XLOOKUP(order_details[[#This Row],[CustomerID]],orders[CustomerID],orders[ShipCountry])</f>
        <v>Denmark</v>
      </c>
      <c r="I1452" t="str">
        <f>_xlfn.XLOOKUP(order_details[[#This Row],[CustomerID]],orders[CustomerID],orders[ShipCity])</f>
        <v>København</v>
      </c>
      <c r="J1452">
        <f>_xlfn.XLOOKUP(order_details[[#This Row],[ProductID]],products[ProductID],products[CategoryID])</f>
        <v>6</v>
      </c>
      <c r="K1452" t="str">
        <f>_xlfn.XLOOKUP(order_details[[#This Row],[CategoryID]],categories[CategoryID],categories[CategoryName])</f>
        <v>Meat/Poultry</v>
      </c>
      <c r="L1452" t="str">
        <f>_xlfn.XLOOKUP(order_details[[#This Row],[OrderID]],orders[OrderID],orders[month])</f>
        <v>Jan</v>
      </c>
      <c r="M1452">
        <f>_xlfn.XLOOKUP(order_details[[#This Row],[OrderID]],orders[OrderID],orders[month number])</f>
        <v>1</v>
      </c>
      <c r="N1452">
        <f>_xlfn.XLOOKUP(order_details[[#This Row],[OrderID]],orders[OrderID],orders[year])</f>
        <v>1996</v>
      </c>
      <c r="P1452" s="13" t="str">
        <f>_xlfn.XLOOKUP(order_details[[#This Row],[CustomerID]],orders[CustomerID],orders[ShipCity])</f>
        <v>København</v>
      </c>
      <c r="Q1452" s="13" t="str">
        <f>_xlfn.XLOOKUP(order_details[[#This Row],[CustomerID]],orders[CustomerID],orders[ShipCountry])</f>
        <v>Denmark</v>
      </c>
      <c r="R1452" s="13">
        <f>order_details[[#This Row],[UnitPrice]]*order_details[[#This Row],[Quantity]]*(1-order_details[[#This Row],[Discount]])</f>
        <v>1080</v>
      </c>
    </row>
    <row r="1453" spans="1:18" x14ac:dyDescent="0.3">
      <c r="A1453">
        <v>10802</v>
      </c>
      <c r="B1453">
        <v>62</v>
      </c>
      <c r="C1453">
        <v>49.3</v>
      </c>
      <c r="D1453">
        <v>5</v>
      </c>
      <c r="E1453">
        <v>0.25</v>
      </c>
      <c r="F1453">
        <f>order_details[[#This Row],[UnitPrice]]*order_details[[#This Row],[Quantity]]*(1-order_details[[#This Row],[Discount]])</f>
        <v>184.875</v>
      </c>
      <c r="G1453" t="str">
        <f>_xlfn.XLOOKUP(order_details[[#This Row],[OrderID]],orders[OrderID],orders[CustomerID])</f>
        <v>SIMOB</v>
      </c>
      <c r="H1453" t="str">
        <f>_xlfn.XLOOKUP(order_details[[#This Row],[CustomerID]],orders[CustomerID],orders[ShipCountry])</f>
        <v>Denmark</v>
      </c>
      <c r="I1453" t="str">
        <f>_xlfn.XLOOKUP(order_details[[#This Row],[CustomerID]],orders[CustomerID],orders[ShipCity])</f>
        <v>København</v>
      </c>
      <c r="J1453">
        <f>_xlfn.XLOOKUP(order_details[[#This Row],[ProductID]],products[ProductID],products[CategoryID])</f>
        <v>3</v>
      </c>
      <c r="K1453" t="str">
        <f>_xlfn.XLOOKUP(order_details[[#This Row],[CategoryID]],categories[CategoryID],categories[CategoryName])</f>
        <v>Confections</v>
      </c>
      <c r="L1453" t="str">
        <f>_xlfn.XLOOKUP(order_details[[#This Row],[OrderID]],orders[OrderID],orders[month])</f>
        <v>Jan</v>
      </c>
      <c r="M1453">
        <f>_xlfn.XLOOKUP(order_details[[#This Row],[OrderID]],orders[OrderID],orders[month number])</f>
        <v>1</v>
      </c>
      <c r="N1453">
        <f>_xlfn.XLOOKUP(order_details[[#This Row],[OrderID]],orders[OrderID],orders[year])</f>
        <v>1996</v>
      </c>
      <c r="P1453" s="14" t="str">
        <f>_xlfn.XLOOKUP(order_details[[#This Row],[CustomerID]],orders[CustomerID],orders[ShipCity])</f>
        <v>København</v>
      </c>
      <c r="Q1453" s="14" t="str">
        <f>_xlfn.XLOOKUP(order_details[[#This Row],[CustomerID]],orders[CustomerID],orders[ShipCountry])</f>
        <v>Denmark</v>
      </c>
      <c r="R1453" s="14">
        <f>order_details[[#This Row],[UnitPrice]]*order_details[[#This Row],[Quantity]]*(1-order_details[[#This Row],[Discount]])</f>
        <v>184.875</v>
      </c>
    </row>
    <row r="1454" spans="1:18" x14ac:dyDescent="0.3">
      <c r="A1454">
        <v>10803</v>
      </c>
      <c r="B1454">
        <v>19</v>
      </c>
      <c r="C1454">
        <v>9.1999999999999993</v>
      </c>
      <c r="D1454">
        <v>24</v>
      </c>
      <c r="E1454">
        <v>0.05</v>
      </c>
      <c r="F1454">
        <f>order_details[[#This Row],[UnitPrice]]*order_details[[#This Row],[Quantity]]*(1-order_details[[#This Row],[Discount]])</f>
        <v>209.75999999999996</v>
      </c>
      <c r="G1454" t="str">
        <f>_xlfn.XLOOKUP(order_details[[#This Row],[OrderID]],orders[OrderID],orders[CustomerID])</f>
        <v>WELLI</v>
      </c>
      <c r="H1454" t="str">
        <f>_xlfn.XLOOKUP(order_details[[#This Row],[CustomerID]],orders[CustomerID],orders[ShipCountry])</f>
        <v>Brazil</v>
      </c>
      <c r="I1454" t="str">
        <f>_xlfn.XLOOKUP(order_details[[#This Row],[CustomerID]],orders[CustomerID],orders[ShipCity])</f>
        <v>Resende</v>
      </c>
      <c r="J1454">
        <f>_xlfn.XLOOKUP(order_details[[#This Row],[ProductID]],products[ProductID],products[CategoryID])</f>
        <v>3</v>
      </c>
      <c r="K1454" t="str">
        <f>_xlfn.XLOOKUP(order_details[[#This Row],[CategoryID]],categories[CategoryID],categories[CategoryName])</f>
        <v>Confections</v>
      </c>
      <c r="L1454" t="str">
        <f>_xlfn.XLOOKUP(order_details[[#This Row],[OrderID]],orders[OrderID],orders[month])</f>
        <v>Jan</v>
      </c>
      <c r="M1454">
        <f>_xlfn.XLOOKUP(order_details[[#This Row],[OrderID]],orders[OrderID],orders[month number])</f>
        <v>1</v>
      </c>
      <c r="N1454">
        <f>_xlfn.XLOOKUP(order_details[[#This Row],[OrderID]],orders[OrderID],orders[year])</f>
        <v>1996</v>
      </c>
      <c r="P1454" s="13" t="str">
        <f>_xlfn.XLOOKUP(order_details[[#This Row],[CustomerID]],orders[CustomerID],orders[ShipCity])</f>
        <v>Resende</v>
      </c>
      <c r="Q1454" s="13" t="str">
        <f>_xlfn.XLOOKUP(order_details[[#This Row],[CustomerID]],orders[CustomerID],orders[ShipCountry])</f>
        <v>Brazil</v>
      </c>
      <c r="R1454" s="13">
        <f>order_details[[#This Row],[UnitPrice]]*order_details[[#This Row],[Quantity]]*(1-order_details[[#This Row],[Discount]])</f>
        <v>209.75999999999996</v>
      </c>
    </row>
    <row r="1455" spans="1:18" x14ac:dyDescent="0.3">
      <c r="A1455">
        <v>10803</v>
      </c>
      <c r="B1455">
        <v>25</v>
      </c>
      <c r="C1455">
        <v>14</v>
      </c>
      <c r="D1455">
        <v>15</v>
      </c>
      <c r="E1455">
        <v>0.05</v>
      </c>
      <c r="F1455">
        <f>order_details[[#This Row],[UnitPrice]]*order_details[[#This Row],[Quantity]]*(1-order_details[[#This Row],[Discount]])</f>
        <v>199.5</v>
      </c>
      <c r="G1455" t="str">
        <f>_xlfn.XLOOKUP(order_details[[#This Row],[OrderID]],orders[OrderID],orders[CustomerID])</f>
        <v>WELLI</v>
      </c>
      <c r="H1455" t="str">
        <f>_xlfn.XLOOKUP(order_details[[#This Row],[CustomerID]],orders[CustomerID],orders[ShipCountry])</f>
        <v>Brazil</v>
      </c>
      <c r="I1455" t="str">
        <f>_xlfn.XLOOKUP(order_details[[#This Row],[CustomerID]],orders[CustomerID],orders[ShipCity])</f>
        <v>Resende</v>
      </c>
      <c r="J1455">
        <f>_xlfn.XLOOKUP(order_details[[#This Row],[ProductID]],products[ProductID],products[CategoryID])</f>
        <v>3</v>
      </c>
      <c r="K1455" t="str">
        <f>_xlfn.XLOOKUP(order_details[[#This Row],[CategoryID]],categories[CategoryID],categories[CategoryName])</f>
        <v>Confections</v>
      </c>
      <c r="L1455" t="str">
        <f>_xlfn.XLOOKUP(order_details[[#This Row],[OrderID]],orders[OrderID],orders[month])</f>
        <v>Jan</v>
      </c>
      <c r="M1455">
        <f>_xlfn.XLOOKUP(order_details[[#This Row],[OrderID]],orders[OrderID],orders[month number])</f>
        <v>1</v>
      </c>
      <c r="N1455">
        <f>_xlfn.XLOOKUP(order_details[[#This Row],[OrderID]],orders[OrderID],orders[year])</f>
        <v>1996</v>
      </c>
      <c r="P1455" s="14" t="str">
        <f>_xlfn.XLOOKUP(order_details[[#This Row],[CustomerID]],orders[CustomerID],orders[ShipCity])</f>
        <v>Resende</v>
      </c>
      <c r="Q1455" s="14" t="str">
        <f>_xlfn.XLOOKUP(order_details[[#This Row],[CustomerID]],orders[CustomerID],orders[ShipCountry])</f>
        <v>Brazil</v>
      </c>
      <c r="R1455" s="14">
        <f>order_details[[#This Row],[UnitPrice]]*order_details[[#This Row],[Quantity]]*(1-order_details[[#This Row],[Discount]])</f>
        <v>199.5</v>
      </c>
    </row>
    <row r="1456" spans="1:18" x14ac:dyDescent="0.3">
      <c r="A1456">
        <v>10803</v>
      </c>
      <c r="B1456">
        <v>59</v>
      </c>
      <c r="C1456">
        <v>55</v>
      </c>
      <c r="D1456">
        <v>15</v>
      </c>
      <c r="E1456">
        <v>0.05</v>
      </c>
      <c r="F1456">
        <f>order_details[[#This Row],[UnitPrice]]*order_details[[#This Row],[Quantity]]*(1-order_details[[#This Row],[Discount]])</f>
        <v>783.75</v>
      </c>
      <c r="G1456" t="str">
        <f>_xlfn.XLOOKUP(order_details[[#This Row],[OrderID]],orders[OrderID],orders[CustomerID])</f>
        <v>WELLI</v>
      </c>
      <c r="H1456" t="str">
        <f>_xlfn.XLOOKUP(order_details[[#This Row],[CustomerID]],orders[CustomerID],orders[ShipCountry])</f>
        <v>Brazil</v>
      </c>
      <c r="I1456" t="str">
        <f>_xlfn.XLOOKUP(order_details[[#This Row],[CustomerID]],orders[CustomerID],orders[ShipCity])</f>
        <v>Resende</v>
      </c>
      <c r="J1456">
        <f>_xlfn.XLOOKUP(order_details[[#This Row],[ProductID]],products[ProductID],products[CategoryID])</f>
        <v>4</v>
      </c>
      <c r="K1456" t="str">
        <f>_xlfn.XLOOKUP(order_details[[#This Row],[CategoryID]],categories[CategoryID],categories[CategoryName])</f>
        <v>Dairy Products</v>
      </c>
      <c r="L1456" t="str">
        <f>_xlfn.XLOOKUP(order_details[[#This Row],[OrderID]],orders[OrderID],orders[month])</f>
        <v>Jan</v>
      </c>
      <c r="M1456">
        <f>_xlfn.XLOOKUP(order_details[[#This Row],[OrderID]],orders[OrderID],orders[month number])</f>
        <v>1</v>
      </c>
      <c r="N1456">
        <f>_xlfn.XLOOKUP(order_details[[#This Row],[OrderID]],orders[OrderID],orders[year])</f>
        <v>1996</v>
      </c>
      <c r="P1456" s="13" t="str">
        <f>_xlfn.XLOOKUP(order_details[[#This Row],[CustomerID]],orders[CustomerID],orders[ShipCity])</f>
        <v>Resende</v>
      </c>
      <c r="Q1456" s="13" t="str">
        <f>_xlfn.XLOOKUP(order_details[[#This Row],[CustomerID]],orders[CustomerID],orders[ShipCountry])</f>
        <v>Brazil</v>
      </c>
      <c r="R1456" s="13">
        <f>order_details[[#This Row],[UnitPrice]]*order_details[[#This Row],[Quantity]]*(1-order_details[[#This Row],[Discount]])</f>
        <v>783.75</v>
      </c>
    </row>
    <row r="1457" spans="1:18" x14ac:dyDescent="0.3">
      <c r="A1457">
        <v>10804</v>
      </c>
      <c r="B1457">
        <v>10</v>
      </c>
      <c r="C1457">
        <v>31</v>
      </c>
      <c r="D1457">
        <v>36</v>
      </c>
      <c r="E1457">
        <v>0</v>
      </c>
      <c r="F1457">
        <f>order_details[[#This Row],[UnitPrice]]*order_details[[#This Row],[Quantity]]*(1-order_details[[#This Row],[Discount]])</f>
        <v>1116</v>
      </c>
      <c r="G1457" t="str">
        <f>_xlfn.XLOOKUP(order_details[[#This Row],[OrderID]],orders[OrderID],orders[CustomerID])</f>
        <v>SEVES</v>
      </c>
      <c r="H1457" t="str">
        <f>_xlfn.XLOOKUP(order_details[[#This Row],[CustomerID]],orders[CustomerID],orders[ShipCountry])</f>
        <v>UK</v>
      </c>
      <c r="I1457" t="str">
        <f>_xlfn.XLOOKUP(order_details[[#This Row],[CustomerID]],orders[CustomerID],orders[ShipCity])</f>
        <v>London</v>
      </c>
      <c r="J1457">
        <f>_xlfn.XLOOKUP(order_details[[#This Row],[ProductID]],products[ProductID],products[CategoryID])</f>
        <v>8</v>
      </c>
      <c r="K1457" t="str">
        <f>_xlfn.XLOOKUP(order_details[[#This Row],[CategoryID]],categories[CategoryID],categories[CategoryName])</f>
        <v>Seafood</v>
      </c>
      <c r="L1457" t="str">
        <f>_xlfn.XLOOKUP(order_details[[#This Row],[OrderID]],orders[OrderID],orders[month])</f>
        <v>Jan</v>
      </c>
      <c r="M1457">
        <f>_xlfn.XLOOKUP(order_details[[#This Row],[OrderID]],orders[OrderID],orders[month number])</f>
        <v>1</v>
      </c>
      <c r="N1457">
        <f>_xlfn.XLOOKUP(order_details[[#This Row],[OrderID]],orders[OrderID],orders[year])</f>
        <v>1996</v>
      </c>
      <c r="P1457" s="14" t="str">
        <f>_xlfn.XLOOKUP(order_details[[#This Row],[CustomerID]],orders[CustomerID],orders[ShipCity])</f>
        <v>London</v>
      </c>
      <c r="Q1457" s="14" t="str">
        <f>_xlfn.XLOOKUP(order_details[[#This Row],[CustomerID]],orders[CustomerID],orders[ShipCountry])</f>
        <v>UK</v>
      </c>
      <c r="R1457" s="14">
        <f>order_details[[#This Row],[UnitPrice]]*order_details[[#This Row],[Quantity]]*(1-order_details[[#This Row],[Discount]])</f>
        <v>1116</v>
      </c>
    </row>
    <row r="1458" spans="1:18" x14ac:dyDescent="0.3">
      <c r="A1458">
        <v>10804</v>
      </c>
      <c r="B1458">
        <v>28</v>
      </c>
      <c r="C1458">
        <v>45.6</v>
      </c>
      <c r="D1458">
        <v>24</v>
      </c>
      <c r="E1458">
        <v>0</v>
      </c>
      <c r="F1458">
        <f>order_details[[#This Row],[UnitPrice]]*order_details[[#This Row],[Quantity]]*(1-order_details[[#This Row],[Discount]])</f>
        <v>1094.4000000000001</v>
      </c>
      <c r="G1458" t="str">
        <f>_xlfn.XLOOKUP(order_details[[#This Row],[OrderID]],orders[OrderID],orders[CustomerID])</f>
        <v>SEVES</v>
      </c>
      <c r="H1458" t="str">
        <f>_xlfn.XLOOKUP(order_details[[#This Row],[CustomerID]],orders[CustomerID],orders[ShipCountry])</f>
        <v>UK</v>
      </c>
      <c r="I1458" t="str">
        <f>_xlfn.XLOOKUP(order_details[[#This Row],[CustomerID]],orders[CustomerID],orders[ShipCity])</f>
        <v>London</v>
      </c>
      <c r="J1458">
        <f>_xlfn.XLOOKUP(order_details[[#This Row],[ProductID]],products[ProductID],products[CategoryID])</f>
        <v>7</v>
      </c>
      <c r="K1458" t="str">
        <f>_xlfn.XLOOKUP(order_details[[#This Row],[CategoryID]],categories[CategoryID],categories[CategoryName])</f>
        <v>Produce</v>
      </c>
      <c r="L1458" t="str">
        <f>_xlfn.XLOOKUP(order_details[[#This Row],[OrderID]],orders[OrderID],orders[month])</f>
        <v>Jan</v>
      </c>
      <c r="M1458">
        <f>_xlfn.XLOOKUP(order_details[[#This Row],[OrderID]],orders[OrderID],orders[month number])</f>
        <v>1</v>
      </c>
      <c r="N1458">
        <f>_xlfn.XLOOKUP(order_details[[#This Row],[OrderID]],orders[OrderID],orders[year])</f>
        <v>1996</v>
      </c>
      <c r="P1458" s="13" t="str">
        <f>_xlfn.XLOOKUP(order_details[[#This Row],[CustomerID]],orders[CustomerID],orders[ShipCity])</f>
        <v>London</v>
      </c>
      <c r="Q1458" s="13" t="str">
        <f>_xlfn.XLOOKUP(order_details[[#This Row],[CustomerID]],orders[CustomerID],orders[ShipCountry])</f>
        <v>UK</v>
      </c>
      <c r="R1458" s="13">
        <f>order_details[[#This Row],[UnitPrice]]*order_details[[#This Row],[Quantity]]*(1-order_details[[#This Row],[Discount]])</f>
        <v>1094.4000000000001</v>
      </c>
    </row>
    <row r="1459" spans="1:18" x14ac:dyDescent="0.3">
      <c r="A1459">
        <v>10804</v>
      </c>
      <c r="B1459">
        <v>49</v>
      </c>
      <c r="C1459">
        <v>20</v>
      </c>
      <c r="D1459">
        <v>4</v>
      </c>
      <c r="E1459">
        <v>0.15</v>
      </c>
      <c r="F1459">
        <f>order_details[[#This Row],[UnitPrice]]*order_details[[#This Row],[Quantity]]*(1-order_details[[#This Row],[Discount]])</f>
        <v>68</v>
      </c>
      <c r="G1459" t="str">
        <f>_xlfn.XLOOKUP(order_details[[#This Row],[OrderID]],orders[OrderID],orders[CustomerID])</f>
        <v>SEVES</v>
      </c>
      <c r="H1459" t="str">
        <f>_xlfn.XLOOKUP(order_details[[#This Row],[CustomerID]],orders[CustomerID],orders[ShipCountry])</f>
        <v>UK</v>
      </c>
      <c r="I1459" t="str">
        <f>_xlfn.XLOOKUP(order_details[[#This Row],[CustomerID]],orders[CustomerID],orders[ShipCity])</f>
        <v>London</v>
      </c>
      <c r="J1459">
        <f>_xlfn.XLOOKUP(order_details[[#This Row],[ProductID]],products[ProductID],products[CategoryID])</f>
        <v>3</v>
      </c>
      <c r="K1459" t="str">
        <f>_xlfn.XLOOKUP(order_details[[#This Row],[CategoryID]],categories[CategoryID],categories[CategoryName])</f>
        <v>Confections</v>
      </c>
      <c r="L1459" t="str">
        <f>_xlfn.XLOOKUP(order_details[[#This Row],[OrderID]],orders[OrderID],orders[month])</f>
        <v>Jan</v>
      </c>
      <c r="M1459">
        <f>_xlfn.XLOOKUP(order_details[[#This Row],[OrderID]],orders[OrderID],orders[month number])</f>
        <v>1</v>
      </c>
      <c r="N1459">
        <f>_xlfn.XLOOKUP(order_details[[#This Row],[OrderID]],orders[OrderID],orders[year])</f>
        <v>1996</v>
      </c>
      <c r="P1459" s="14" t="str">
        <f>_xlfn.XLOOKUP(order_details[[#This Row],[CustomerID]],orders[CustomerID],orders[ShipCity])</f>
        <v>London</v>
      </c>
      <c r="Q1459" s="14" t="str">
        <f>_xlfn.XLOOKUP(order_details[[#This Row],[CustomerID]],orders[CustomerID],orders[ShipCountry])</f>
        <v>UK</v>
      </c>
      <c r="R1459" s="14">
        <f>order_details[[#This Row],[UnitPrice]]*order_details[[#This Row],[Quantity]]*(1-order_details[[#This Row],[Discount]])</f>
        <v>68</v>
      </c>
    </row>
    <row r="1460" spans="1:18" x14ac:dyDescent="0.3">
      <c r="A1460">
        <v>10805</v>
      </c>
      <c r="B1460">
        <v>34</v>
      </c>
      <c r="C1460">
        <v>14</v>
      </c>
      <c r="D1460">
        <v>10</v>
      </c>
      <c r="E1460">
        <v>0</v>
      </c>
      <c r="F1460">
        <f>order_details[[#This Row],[UnitPrice]]*order_details[[#This Row],[Quantity]]*(1-order_details[[#This Row],[Discount]])</f>
        <v>140</v>
      </c>
      <c r="G1460" t="str">
        <f>_xlfn.XLOOKUP(order_details[[#This Row],[OrderID]],orders[OrderID],orders[CustomerID])</f>
        <v>THEBI</v>
      </c>
      <c r="H1460" t="str">
        <f>_xlfn.XLOOKUP(order_details[[#This Row],[CustomerID]],orders[CustomerID],orders[ShipCountry])</f>
        <v>USA</v>
      </c>
      <c r="I1460" t="str">
        <f>_xlfn.XLOOKUP(order_details[[#This Row],[CustomerID]],orders[CustomerID],orders[ShipCity])</f>
        <v>Portland</v>
      </c>
      <c r="J1460">
        <f>_xlfn.XLOOKUP(order_details[[#This Row],[ProductID]],products[ProductID],products[CategoryID])</f>
        <v>1</v>
      </c>
      <c r="K1460" t="str">
        <f>_xlfn.XLOOKUP(order_details[[#This Row],[CategoryID]],categories[CategoryID],categories[CategoryName])</f>
        <v>Beverages</v>
      </c>
      <c r="L1460" t="str">
        <f>_xlfn.XLOOKUP(order_details[[#This Row],[OrderID]],orders[OrderID],orders[month])</f>
        <v>Jan</v>
      </c>
      <c r="M1460">
        <f>_xlfn.XLOOKUP(order_details[[#This Row],[OrderID]],orders[OrderID],orders[month number])</f>
        <v>1</v>
      </c>
      <c r="N1460">
        <f>_xlfn.XLOOKUP(order_details[[#This Row],[OrderID]],orders[OrderID],orders[year])</f>
        <v>1996</v>
      </c>
      <c r="P1460" s="13" t="str">
        <f>_xlfn.XLOOKUP(order_details[[#This Row],[CustomerID]],orders[CustomerID],orders[ShipCity])</f>
        <v>Portland</v>
      </c>
      <c r="Q1460" s="13" t="str">
        <f>_xlfn.XLOOKUP(order_details[[#This Row],[CustomerID]],orders[CustomerID],orders[ShipCountry])</f>
        <v>USA</v>
      </c>
      <c r="R1460" s="13">
        <f>order_details[[#This Row],[UnitPrice]]*order_details[[#This Row],[Quantity]]*(1-order_details[[#This Row],[Discount]])</f>
        <v>140</v>
      </c>
    </row>
    <row r="1461" spans="1:18" x14ac:dyDescent="0.3">
      <c r="A1461">
        <v>10805</v>
      </c>
      <c r="B1461">
        <v>38</v>
      </c>
      <c r="C1461">
        <v>263.5</v>
      </c>
      <c r="D1461">
        <v>10</v>
      </c>
      <c r="E1461">
        <v>0</v>
      </c>
      <c r="F1461">
        <f>order_details[[#This Row],[UnitPrice]]*order_details[[#This Row],[Quantity]]*(1-order_details[[#This Row],[Discount]])</f>
        <v>2635</v>
      </c>
      <c r="G1461" t="str">
        <f>_xlfn.XLOOKUP(order_details[[#This Row],[OrderID]],orders[OrderID],orders[CustomerID])</f>
        <v>THEBI</v>
      </c>
      <c r="H1461" t="str">
        <f>_xlfn.XLOOKUP(order_details[[#This Row],[CustomerID]],orders[CustomerID],orders[ShipCountry])</f>
        <v>USA</v>
      </c>
      <c r="I1461" t="str">
        <f>_xlfn.XLOOKUP(order_details[[#This Row],[CustomerID]],orders[CustomerID],orders[ShipCity])</f>
        <v>Portland</v>
      </c>
      <c r="J1461">
        <f>_xlfn.XLOOKUP(order_details[[#This Row],[ProductID]],products[ProductID],products[CategoryID])</f>
        <v>1</v>
      </c>
      <c r="K1461" t="str">
        <f>_xlfn.XLOOKUP(order_details[[#This Row],[CategoryID]],categories[CategoryID],categories[CategoryName])</f>
        <v>Beverages</v>
      </c>
      <c r="L1461" t="str">
        <f>_xlfn.XLOOKUP(order_details[[#This Row],[OrderID]],orders[OrderID],orders[month])</f>
        <v>Jan</v>
      </c>
      <c r="M1461">
        <f>_xlfn.XLOOKUP(order_details[[#This Row],[OrderID]],orders[OrderID],orders[month number])</f>
        <v>1</v>
      </c>
      <c r="N1461">
        <f>_xlfn.XLOOKUP(order_details[[#This Row],[OrderID]],orders[OrderID],orders[year])</f>
        <v>1996</v>
      </c>
      <c r="P1461" s="14" t="str">
        <f>_xlfn.XLOOKUP(order_details[[#This Row],[CustomerID]],orders[CustomerID],orders[ShipCity])</f>
        <v>Portland</v>
      </c>
      <c r="Q1461" s="14" t="str">
        <f>_xlfn.XLOOKUP(order_details[[#This Row],[CustomerID]],orders[CustomerID],orders[ShipCountry])</f>
        <v>USA</v>
      </c>
      <c r="R1461" s="14">
        <f>order_details[[#This Row],[UnitPrice]]*order_details[[#This Row],[Quantity]]*(1-order_details[[#This Row],[Discount]])</f>
        <v>2635</v>
      </c>
    </row>
    <row r="1462" spans="1:18" x14ac:dyDescent="0.3">
      <c r="A1462">
        <v>10806</v>
      </c>
      <c r="B1462">
        <v>2</v>
      </c>
      <c r="C1462">
        <v>19</v>
      </c>
      <c r="D1462">
        <v>20</v>
      </c>
      <c r="E1462">
        <v>0.25</v>
      </c>
      <c r="F1462">
        <f>order_details[[#This Row],[UnitPrice]]*order_details[[#This Row],[Quantity]]*(1-order_details[[#This Row],[Discount]])</f>
        <v>285</v>
      </c>
      <c r="G1462" t="str">
        <f>_xlfn.XLOOKUP(order_details[[#This Row],[OrderID]],orders[OrderID],orders[CustomerID])</f>
        <v>VICTE</v>
      </c>
      <c r="H1462" t="str">
        <f>_xlfn.XLOOKUP(order_details[[#This Row],[CustomerID]],orders[CustomerID],orders[ShipCountry])</f>
        <v>France</v>
      </c>
      <c r="I1462" t="str">
        <f>_xlfn.XLOOKUP(order_details[[#This Row],[CustomerID]],orders[CustomerID],orders[ShipCity])</f>
        <v>Lyon</v>
      </c>
      <c r="J1462">
        <f>_xlfn.XLOOKUP(order_details[[#This Row],[ProductID]],products[ProductID],products[CategoryID])</f>
        <v>1</v>
      </c>
      <c r="K1462" t="str">
        <f>_xlfn.XLOOKUP(order_details[[#This Row],[CategoryID]],categories[CategoryID],categories[CategoryName])</f>
        <v>Beverages</v>
      </c>
      <c r="L1462" t="str">
        <f>_xlfn.XLOOKUP(order_details[[#This Row],[OrderID]],orders[OrderID],orders[month])</f>
        <v>Jan</v>
      </c>
      <c r="M1462">
        <f>_xlfn.XLOOKUP(order_details[[#This Row],[OrderID]],orders[OrderID],orders[month number])</f>
        <v>1</v>
      </c>
      <c r="N1462">
        <f>_xlfn.XLOOKUP(order_details[[#This Row],[OrderID]],orders[OrderID],orders[year])</f>
        <v>1996</v>
      </c>
      <c r="P1462" s="13" t="str">
        <f>_xlfn.XLOOKUP(order_details[[#This Row],[CustomerID]],orders[CustomerID],orders[ShipCity])</f>
        <v>Lyon</v>
      </c>
      <c r="Q1462" s="13" t="str">
        <f>_xlfn.XLOOKUP(order_details[[#This Row],[CustomerID]],orders[CustomerID],orders[ShipCountry])</f>
        <v>France</v>
      </c>
      <c r="R1462" s="13">
        <f>order_details[[#This Row],[UnitPrice]]*order_details[[#This Row],[Quantity]]*(1-order_details[[#This Row],[Discount]])</f>
        <v>285</v>
      </c>
    </row>
    <row r="1463" spans="1:18" x14ac:dyDescent="0.3">
      <c r="A1463">
        <v>10806</v>
      </c>
      <c r="B1463">
        <v>65</v>
      </c>
      <c r="C1463">
        <v>21.05</v>
      </c>
      <c r="D1463">
        <v>2</v>
      </c>
      <c r="E1463">
        <v>0</v>
      </c>
      <c r="F1463">
        <f>order_details[[#This Row],[UnitPrice]]*order_details[[#This Row],[Quantity]]*(1-order_details[[#This Row],[Discount]])</f>
        <v>42.1</v>
      </c>
      <c r="G1463" t="str">
        <f>_xlfn.XLOOKUP(order_details[[#This Row],[OrderID]],orders[OrderID],orders[CustomerID])</f>
        <v>VICTE</v>
      </c>
      <c r="H1463" t="str">
        <f>_xlfn.XLOOKUP(order_details[[#This Row],[CustomerID]],orders[CustomerID],orders[ShipCountry])</f>
        <v>France</v>
      </c>
      <c r="I1463" t="str">
        <f>_xlfn.XLOOKUP(order_details[[#This Row],[CustomerID]],orders[CustomerID],orders[ShipCity])</f>
        <v>Lyon</v>
      </c>
      <c r="J1463">
        <f>_xlfn.XLOOKUP(order_details[[#This Row],[ProductID]],products[ProductID],products[CategoryID])</f>
        <v>2</v>
      </c>
      <c r="K1463" t="str">
        <f>_xlfn.XLOOKUP(order_details[[#This Row],[CategoryID]],categories[CategoryID],categories[CategoryName])</f>
        <v>Condiments</v>
      </c>
      <c r="L1463" t="str">
        <f>_xlfn.XLOOKUP(order_details[[#This Row],[OrderID]],orders[OrderID],orders[month])</f>
        <v>Jan</v>
      </c>
      <c r="M1463">
        <f>_xlfn.XLOOKUP(order_details[[#This Row],[OrderID]],orders[OrderID],orders[month number])</f>
        <v>1</v>
      </c>
      <c r="N1463">
        <f>_xlfn.XLOOKUP(order_details[[#This Row],[OrderID]],orders[OrderID],orders[year])</f>
        <v>1996</v>
      </c>
      <c r="P1463" s="14" t="str">
        <f>_xlfn.XLOOKUP(order_details[[#This Row],[CustomerID]],orders[CustomerID],orders[ShipCity])</f>
        <v>Lyon</v>
      </c>
      <c r="Q1463" s="14" t="str">
        <f>_xlfn.XLOOKUP(order_details[[#This Row],[CustomerID]],orders[CustomerID],orders[ShipCountry])</f>
        <v>France</v>
      </c>
      <c r="R1463" s="14">
        <f>order_details[[#This Row],[UnitPrice]]*order_details[[#This Row],[Quantity]]*(1-order_details[[#This Row],[Discount]])</f>
        <v>42.1</v>
      </c>
    </row>
    <row r="1464" spans="1:18" x14ac:dyDescent="0.3">
      <c r="A1464">
        <v>10806</v>
      </c>
      <c r="B1464">
        <v>74</v>
      </c>
      <c r="C1464">
        <v>10</v>
      </c>
      <c r="D1464">
        <v>15</v>
      </c>
      <c r="E1464">
        <v>0.25</v>
      </c>
      <c r="F1464">
        <f>order_details[[#This Row],[UnitPrice]]*order_details[[#This Row],[Quantity]]*(1-order_details[[#This Row],[Discount]])</f>
        <v>112.5</v>
      </c>
      <c r="G1464" t="str">
        <f>_xlfn.XLOOKUP(order_details[[#This Row],[OrderID]],orders[OrderID],orders[CustomerID])</f>
        <v>VICTE</v>
      </c>
      <c r="H1464" t="str">
        <f>_xlfn.XLOOKUP(order_details[[#This Row],[CustomerID]],orders[CustomerID],orders[ShipCountry])</f>
        <v>France</v>
      </c>
      <c r="I1464" t="str">
        <f>_xlfn.XLOOKUP(order_details[[#This Row],[CustomerID]],orders[CustomerID],orders[ShipCity])</f>
        <v>Lyon</v>
      </c>
      <c r="J1464">
        <f>_xlfn.XLOOKUP(order_details[[#This Row],[ProductID]],products[ProductID],products[CategoryID])</f>
        <v>7</v>
      </c>
      <c r="K1464" t="str">
        <f>_xlfn.XLOOKUP(order_details[[#This Row],[CategoryID]],categories[CategoryID],categories[CategoryName])</f>
        <v>Produce</v>
      </c>
      <c r="L1464" t="str">
        <f>_xlfn.XLOOKUP(order_details[[#This Row],[OrderID]],orders[OrderID],orders[month])</f>
        <v>Jan</v>
      </c>
      <c r="M1464">
        <f>_xlfn.XLOOKUP(order_details[[#This Row],[OrderID]],orders[OrderID],orders[month number])</f>
        <v>1</v>
      </c>
      <c r="N1464">
        <f>_xlfn.XLOOKUP(order_details[[#This Row],[OrderID]],orders[OrderID],orders[year])</f>
        <v>1996</v>
      </c>
      <c r="P1464" s="13" t="str">
        <f>_xlfn.XLOOKUP(order_details[[#This Row],[CustomerID]],orders[CustomerID],orders[ShipCity])</f>
        <v>Lyon</v>
      </c>
      <c r="Q1464" s="13" t="str">
        <f>_xlfn.XLOOKUP(order_details[[#This Row],[CustomerID]],orders[CustomerID],orders[ShipCountry])</f>
        <v>France</v>
      </c>
      <c r="R1464" s="13">
        <f>order_details[[#This Row],[UnitPrice]]*order_details[[#This Row],[Quantity]]*(1-order_details[[#This Row],[Discount]])</f>
        <v>112.5</v>
      </c>
    </row>
    <row r="1465" spans="1:18" x14ac:dyDescent="0.3">
      <c r="A1465">
        <v>10807</v>
      </c>
      <c r="B1465">
        <v>40</v>
      </c>
      <c r="C1465">
        <v>18.399999999999999</v>
      </c>
      <c r="D1465">
        <v>1</v>
      </c>
      <c r="E1465">
        <v>0</v>
      </c>
      <c r="F1465">
        <f>order_details[[#This Row],[UnitPrice]]*order_details[[#This Row],[Quantity]]*(1-order_details[[#This Row],[Discount]])</f>
        <v>18.399999999999999</v>
      </c>
      <c r="G1465" t="str">
        <f>_xlfn.XLOOKUP(order_details[[#This Row],[OrderID]],orders[OrderID],orders[CustomerID])</f>
        <v>FRANS</v>
      </c>
      <c r="H1465" t="str">
        <f>_xlfn.XLOOKUP(order_details[[#This Row],[CustomerID]],orders[CustomerID],orders[ShipCountry])</f>
        <v>Italy</v>
      </c>
      <c r="I1465" t="str">
        <f>_xlfn.XLOOKUP(order_details[[#This Row],[CustomerID]],orders[CustomerID],orders[ShipCity])</f>
        <v>Torino</v>
      </c>
      <c r="J1465">
        <f>_xlfn.XLOOKUP(order_details[[#This Row],[ProductID]],products[ProductID],products[CategoryID])</f>
        <v>8</v>
      </c>
      <c r="K1465" t="str">
        <f>_xlfn.XLOOKUP(order_details[[#This Row],[CategoryID]],categories[CategoryID],categories[CategoryName])</f>
        <v>Seafood</v>
      </c>
      <c r="L1465" t="str">
        <f>_xlfn.XLOOKUP(order_details[[#This Row],[OrderID]],orders[OrderID],orders[month])</f>
        <v>Jan</v>
      </c>
      <c r="M1465">
        <f>_xlfn.XLOOKUP(order_details[[#This Row],[OrderID]],orders[OrderID],orders[month number])</f>
        <v>1</v>
      </c>
      <c r="N1465">
        <f>_xlfn.XLOOKUP(order_details[[#This Row],[OrderID]],orders[OrderID],orders[year])</f>
        <v>1996</v>
      </c>
      <c r="P1465" s="14" t="str">
        <f>_xlfn.XLOOKUP(order_details[[#This Row],[CustomerID]],orders[CustomerID],orders[ShipCity])</f>
        <v>Torino</v>
      </c>
      <c r="Q1465" s="14" t="str">
        <f>_xlfn.XLOOKUP(order_details[[#This Row],[CustomerID]],orders[CustomerID],orders[ShipCountry])</f>
        <v>Italy</v>
      </c>
      <c r="R1465" s="14">
        <f>order_details[[#This Row],[UnitPrice]]*order_details[[#This Row],[Quantity]]*(1-order_details[[#This Row],[Discount]])</f>
        <v>18.399999999999999</v>
      </c>
    </row>
    <row r="1466" spans="1:18" x14ac:dyDescent="0.3">
      <c r="A1466">
        <v>10808</v>
      </c>
      <c r="B1466">
        <v>56</v>
      </c>
      <c r="C1466">
        <v>38</v>
      </c>
      <c r="D1466">
        <v>20</v>
      </c>
      <c r="E1466">
        <v>0.15</v>
      </c>
      <c r="F1466">
        <f>order_details[[#This Row],[UnitPrice]]*order_details[[#This Row],[Quantity]]*(1-order_details[[#This Row],[Discount]])</f>
        <v>646</v>
      </c>
      <c r="G1466" t="str">
        <f>_xlfn.XLOOKUP(order_details[[#This Row],[OrderID]],orders[OrderID],orders[CustomerID])</f>
        <v>OLDWO</v>
      </c>
      <c r="H1466" t="str">
        <f>_xlfn.XLOOKUP(order_details[[#This Row],[CustomerID]],orders[CustomerID],orders[ShipCountry])</f>
        <v>USA</v>
      </c>
      <c r="I1466" t="str">
        <f>_xlfn.XLOOKUP(order_details[[#This Row],[CustomerID]],orders[CustomerID],orders[ShipCity])</f>
        <v>Anchorage</v>
      </c>
      <c r="J1466">
        <f>_xlfn.XLOOKUP(order_details[[#This Row],[ProductID]],products[ProductID],products[CategoryID])</f>
        <v>5</v>
      </c>
      <c r="K1466" t="str">
        <f>_xlfn.XLOOKUP(order_details[[#This Row],[CategoryID]],categories[CategoryID],categories[CategoryName])</f>
        <v>Grains/Cereals</v>
      </c>
      <c r="L1466" t="str">
        <f>_xlfn.XLOOKUP(order_details[[#This Row],[OrderID]],orders[OrderID],orders[month])</f>
        <v>Feb</v>
      </c>
      <c r="M1466">
        <f>_xlfn.XLOOKUP(order_details[[#This Row],[OrderID]],orders[OrderID],orders[month number])</f>
        <v>2</v>
      </c>
      <c r="N1466">
        <f>_xlfn.XLOOKUP(order_details[[#This Row],[OrderID]],orders[OrderID],orders[year])</f>
        <v>1996</v>
      </c>
      <c r="P1466" s="13" t="str">
        <f>_xlfn.XLOOKUP(order_details[[#This Row],[CustomerID]],orders[CustomerID],orders[ShipCity])</f>
        <v>Anchorage</v>
      </c>
      <c r="Q1466" s="13" t="str">
        <f>_xlfn.XLOOKUP(order_details[[#This Row],[CustomerID]],orders[CustomerID],orders[ShipCountry])</f>
        <v>USA</v>
      </c>
      <c r="R1466" s="13">
        <f>order_details[[#This Row],[UnitPrice]]*order_details[[#This Row],[Quantity]]*(1-order_details[[#This Row],[Discount]])</f>
        <v>646</v>
      </c>
    </row>
    <row r="1467" spans="1:18" x14ac:dyDescent="0.3">
      <c r="A1467">
        <v>10808</v>
      </c>
      <c r="B1467">
        <v>76</v>
      </c>
      <c r="C1467">
        <v>18</v>
      </c>
      <c r="D1467">
        <v>50</v>
      </c>
      <c r="E1467">
        <v>0.15</v>
      </c>
      <c r="F1467">
        <f>order_details[[#This Row],[UnitPrice]]*order_details[[#This Row],[Quantity]]*(1-order_details[[#This Row],[Discount]])</f>
        <v>765</v>
      </c>
      <c r="G1467" t="str">
        <f>_xlfn.XLOOKUP(order_details[[#This Row],[OrderID]],orders[OrderID],orders[CustomerID])</f>
        <v>OLDWO</v>
      </c>
      <c r="H1467" t="str">
        <f>_xlfn.XLOOKUP(order_details[[#This Row],[CustomerID]],orders[CustomerID],orders[ShipCountry])</f>
        <v>USA</v>
      </c>
      <c r="I1467" t="str">
        <f>_xlfn.XLOOKUP(order_details[[#This Row],[CustomerID]],orders[CustomerID],orders[ShipCity])</f>
        <v>Anchorage</v>
      </c>
      <c r="J1467">
        <f>_xlfn.XLOOKUP(order_details[[#This Row],[ProductID]],products[ProductID],products[CategoryID])</f>
        <v>1</v>
      </c>
      <c r="K1467" t="str">
        <f>_xlfn.XLOOKUP(order_details[[#This Row],[CategoryID]],categories[CategoryID],categories[CategoryName])</f>
        <v>Beverages</v>
      </c>
      <c r="L1467" t="str">
        <f>_xlfn.XLOOKUP(order_details[[#This Row],[OrderID]],orders[OrderID],orders[month])</f>
        <v>Feb</v>
      </c>
      <c r="M1467">
        <f>_xlfn.XLOOKUP(order_details[[#This Row],[OrderID]],orders[OrderID],orders[month number])</f>
        <v>2</v>
      </c>
      <c r="N1467">
        <f>_xlfn.XLOOKUP(order_details[[#This Row],[OrderID]],orders[OrderID],orders[year])</f>
        <v>1996</v>
      </c>
      <c r="P1467" s="14" t="str">
        <f>_xlfn.XLOOKUP(order_details[[#This Row],[CustomerID]],orders[CustomerID],orders[ShipCity])</f>
        <v>Anchorage</v>
      </c>
      <c r="Q1467" s="14" t="str">
        <f>_xlfn.XLOOKUP(order_details[[#This Row],[CustomerID]],orders[CustomerID],orders[ShipCountry])</f>
        <v>USA</v>
      </c>
      <c r="R1467" s="14">
        <f>order_details[[#This Row],[UnitPrice]]*order_details[[#This Row],[Quantity]]*(1-order_details[[#This Row],[Discount]])</f>
        <v>765</v>
      </c>
    </row>
    <row r="1468" spans="1:18" x14ac:dyDescent="0.3">
      <c r="A1468">
        <v>10809</v>
      </c>
      <c r="B1468">
        <v>52</v>
      </c>
      <c r="C1468">
        <v>7</v>
      </c>
      <c r="D1468">
        <v>20</v>
      </c>
      <c r="E1468">
        <v>0</v>
      </c>
      <c r="F1468">
        <f>order_details[[#This Row],[UnitPrice]]*order_details[[#This Row],[Quantity]]*(1-order_details[[#This Row],[Discount]])</f>
        <v>140</v>
      </c>
      <c r="G1468" t="str">
        <f>_xlfn.XLOOKUP(order_details[[#This Row],[OrderID]],orders[OrderID],orders[CustomerID])</f>
        <v>WELLI</v>
      </c>
      <c r="H1468" t="str">
        <f>_xlfn.XLOOKUP(order_details[[#This Row],[CustomerID]],orders[CustomerID],orders[ShipCountry])</f>
        <v>Brazil</v>
      </c>
      <c r="I1468" t="str">
        <f>_xlfn.XLOOKUP(order_details[[#This Row],[CustomerID]],orders[CustomerID],orders[ShipCity])</f>
        <v>Resende</v>
      </c>
      <c r="J1468">
        <f>_xlfn.XLOOKUP(order_details[[#This Row],[ProductID]],products[ProductID],products[CategoryID])</f>
        <v>5</v>
      </c>
      <c r="K1468" t="str">
        <f>_xlfn.XLOOKUP(order_details[[#This Row],[CategoryID]],categories[CategoryID],categories[CategoryName])</f>
        <v>Grains/Cereals</v>
      </c>
      <c r="L1468" t="str">
        <f>_xlfn.XLOOKUP(order_details[[#This Row],[OrderID]],orders[OrderID],orders[month])</f>
        <v>Feb</v>
      </c>
      <c r="M1468">
        <f>_xlfn.XLOOKUP(order_details[[#This Row],[OrderID]],orders[OrderID],orders[month number])</f>
        <v>2</v>
      </c>
      <c r="N1468">
        <f>_xlfn.XLOOKUP(order_details[[#This Row],[OrderID]],orders[OrderID],orders[year])</f>
        <v>1996</v>
      </c>
      <c r="P1468" s="13" t="str">
        <f>_xlfn.XLOOKUP(order_details[[#This Row],[CustomerID]],orders[CustomerID],orders[ShipCity])</f>
        <v>Resende</v>
      </c>
      <c r="Q1468" s="13" t="str">
        <f>_xlfn.XLOOKUP(order_details[[#This Row],[CustomerID]],orders[CustomerID],orders[ShipCountry])</f>
        <v>Brazil</v>
      </c>
      <c r="R1468" s="13">
        <f>order_details[[#This Row],[UnitPrice]]*order_details[[#This Row],[Quantity]]*(1-order_details[[#This Row],[Discount]])</f>
        <v>140</v>
      </c>
    </row>
    <row r="1469" spans="1:18" x14ac:dyDescent="0.3">
      <c r="A1469">
        <v>10810</v>
      </c>
      <c r="B1469">
        <v>13</v>
      </c>
      <c r="C1469">
        <v>6</v>
      </c>
      <c r="D1469">
        <v>7</v>
      </c>
      <c r="E1469">
        <v>0</v>
      </c>
      <c r="F1469">
        <f>order_details[[#This Row],[UnitPrice]]*order_details[[#This Row],[Quantity]]*(1-order_details[[#This Row],[Discount]])</f>
        <v>42</v>
      </c>
      <c r="G1469" t="str">
        <f>_xlfn.XLOOKUP(order_details[[#This Row],[OrderID]],orders[OrderID],orders[CustomerID])</f>
        <v>LAUGB</v>
      </c>
      <c r="H1469" t="str">
        <f>_xlfn.XLOOKUP(order_details[[#This Row],[CustomerID]],orders[CustomerID],orders[ShipCountry])</f>
        <v>Canada</v>
      </c>
      <c r="I1469" t="str">
        <f>_xlfn.XLOOKUP(order_details[[#This Row],[CustomerID]],orders[CustomerID],orders[ShipCity])</f>
        <v>Vancouver</v>
      </c>
      <c r="J1469">
        <f>_xlfn.XLOOKUP(order_details[[#This Row],[ProductID]],products[ProductID],products[CategoryID])</f>
        <v>8</v>
      </c>
      <c r="K1469" t="str">
        <f>_xlfn.XLOOKUP(order_details[[#This Row],[CategoryID]],categories[CategoryID],categories[CategoryName])</f>
        <v>Seafood</v>
      </c>
      <c r="L1469" t="str">
        <f>_xlfn.XLOOKUP(order_details[[#This Row],[OrderID]],orders[OrderID],orders[month])</f>
        <v>Feb</v>
      </c>
      <c r="M1469">
        <f>_xlfn.XLOOKUP(order_details[[#This Row],[OrderID]],orders[OrderID],orders[month number])</f>
        <v>2</v>
      </c>
      <c r="N1469">
        <f>_xlfn.XLOOKUP(order_details[[#This Row],[OrderID]],orders[OrderID],orders[year])</f>
        <v>1996</v>
      </c>
      <c r="P1469" s="14" t="str">
        <f>_xlfn.XLOOKUP(order_details[[#This Row],[CustomerID]],orders[CustomerID],orders[ShipCity])</f>
        <v>Vancouver</v>
      </c>
      <c r="Q1469" s="14" t="str">
        <f>_xlfn.XLOOKUP(order_details[[#This Row],[CustomerID]],orders[CustomerID],orders[ShipCountry])</f>
        <v>Canada</v>
      </c>
      <c r="R1469" s="14">
        <f>order_details[[#This Row],[UnitPrice]]*order_details[[#This Row],[Quantity]]*(1-order_details[[#This Row],[Discount]])</f>
        <v>42</v>
      </c>
    </row>
    <row r="1470" spans="1:18" x14ac:dyDescent="0.3">
      <c r="A1470">
        <v>10810</v>
      </c>
      <c r="B1470">
        <v>25</v>
      </c>
      <c r="C1470">
        <v>14</v>
      </c>
      <c r="D1470">
        <v>5</v>
      </c>
      <c r="E1470">
        <v>0</v>
      </c>
      <c r="F1470">
        <f>order_details[[#This Row],[UnitPrice]]*order_details[[#This Row],[Quantity]]*(1-order_details[[#This Row],[Discount]])</f>
        <v>70</v>
      </c>
      <c r="G1470" t="str">
        <f>_xlfn.XLOOKUP(order_details[[#This Row],[OrderID]],orders[OrderID],orders[CustomerID])</f>
        <v>LAUGB</v>
      </c>
      <c r="H1470" t="str">
        <f>_xlfn.XLOOKUP(order_details[[#This Row],[CustomerID]],orders[CustomerID],orders[ShipCountry])</f>
        <v>Canada</v>
      </c>
      <c r="I1470" t="str">
        <f>_xlfn.XLOOKUP(order_details[[#This Row],[CustomerID]],orders[CustomerID],orders[ShipCity])</f>
        <v>Vancouver</v>
      </c>
      <c r="J1470">
        <f>_xlfn.XLOOKUP(order_details[[#This Row],[ProductID]],products[ProductID],products[CategoryID])</f>
        <v>3</v>
      </c>
      <c r="K1470" t="str">
        <f>_xlfn.XLOOKUP(order_details[[#This Row],[CategoryID]],categories[CategoryID],categories[CategoryName])</f>
        <v>Confections</v>
      </c>
      <c r="L1470" t="str">
        <f>_xlfn.XLOOKUP(order_details[[#This Row],[OrderID]],orders[OrderID],orders[month])</f>
        <v>Feb</v>
      </c>
      <c r="M1470">
        <f>_xlfn.XLOOKUP(order_details[[#This Row],[OrderID]],orders[OrderID],orders[month number])</f>
        <v>2</v>
      </c>
      <c r="N1470">
        <f>_xlfn.XLOOKUP(order_details[[#This Row],[OrderID]],orders[OrderID],orders[year])</f>
        <v>1996</v>
      </c>
      <c r="P1470" s="13" t="str">
        <f>_xlfn.XLOOKUP(order_details[[#This Row],[CustomerID]],orders[CustomerID],orders[ShipCity])</f>
        <v>Vancouver</v>
      </c>
      <c r="Q1470" s="13" t="str">
        <f>_xlfn.XLOOKUP(order_details[[#This Row],[CustomerID]],orders[CustomerID],orders[ShipCountry])</f>
        <v>Canada</v>
      </c>
      <c r="R1470" s="13">
        <f>order_details[[#This Row],[UnitPrice]]*order_details[[#This Row],[Quantity]]*(1-order_details[[#This Row],[Discount]])</f>
        <v>70</v>
      </c>
    </row>
    <row r="1471" spans="1:18" x14ac:dyDescent="0.3">
      <c r="A1471">
        <v>10810</v>
      </c>
      <c r="B1471">
        <v>70</v>
      </c>
      <c r="C1471">
        <v>15</v>
      </c>
      <c r="D1471">
        <v>5</v>
      </c>
      <c r="E1471">
        <v>0</v>
      </c>
      <c r="F1471">
        <f>order_details[[#This Row],[UnitPrice]]*order_details[[#This Row],[Quantity]]*(1-order_details[[#This Row],[Discount]])</f>
        <v>75</v>
      </c>
      <c r="G1471" t="str">
        <f>_xlfn.XLOOKUP(order_details[[#This Row],[OrderID]],orders[OrderID],orders[CustomerID])</f>
        <v>LAUGB</v>
      </c>
      <c r="H1471" t="str">
        <f>_xlfn.XLOOKUP(order_details[[#This Row],[CustomerID]],orders[CustomerID],orders[ShipCountry])</f>
        <v>Canada</v>
      </c>
      <c r="I1471" t="str">
        <f>_xlfn.XLOOKUP(order_details[[#This Row],[CustomerID]],orders[CustomerID],orders[ShipCity])</f>
        <v>Vancouver</v>
      </c>
      <c r="J1471">
        <f>_xlfn.XLOOKUP(order_details[[#This Row],[ProductID]],products[ProductID],products[CategoryID])</f>
        <v>1</v>
      </c>
      <c r="K1471" t="str">
        <f>_xlfn.XLOOKUP(order_details[[#This Row],[CategoryID]],categories[CategoryID],categories[CategoryName])</f>
        <v>Beverages</v>
      </c>
      <c r="L1471" t="str">
        <f>_xlfn.XLOOKUP(order_details[[#This Row],[OrderID]],orders[OrderID],orders[month])</f>
        <v>Feb</v>
      </c>
      <c r="M1471">
        <f>_xlfn.XLOOKUP(order_details[[#This Row],[OrderID]],orders[OrderID],orders[month number])</f>
        <v>2</v>
      </c>
      <c r="N1471">
        <f>_xlfn.XLOOKUP(order_details[[#This Row],[OrderID]],orders[OrderID],orders[year])</f>
        <v>1996</v>
      </c>
      <c r="P1471" s="14" t="str">
        <f>_xlfn.XLOOKUP(order_details[[#This Row],[CustomerID]],orders[CustomerID],orders[ShipCity])</f>
        <v>Vancouver</v>
      </c>
      <c r="Q1471" s="14" t="str">
        <f>_xlfn.XLOOKUP(order_details[[#This Row],[CustomerID]],orders[CustomerID],orders[ShipCountry])</f>
        <v>Canada</v>
      </c>
      <c r="R1471" s="14">
        <f>order_details[[#This Row],[UnitPrice]]*order_details[[#This Row],[Quantity]]*(1-order_details[[#This Row],[Discount]])</f>
        <v>75</v>
      </c>
    </row>
    <row r="1472" spans="1:18" x14ac:dyDescent="0.3">
      <c r="A1472">
        <v>10811</v>
      </c>
      <c r="B1472">
        <v>19</v>
      </c>
      <c r="C1472">
        <v>9.1999999999999993</v>
      </c>
      <c r="D1472">
        <v>15</v>
      </c>
      <c r="E1472">
        <v>0</v>
      </c>
      <c r="F1472">
        <f>order_details[[#This Row],[UnitPrice]]*order_details[[#This Row],[Quantity]]*(1-order_details[[#This Row],[Discount]])</f>
        <v>138</v>
      </c>
      <c r="G1472" t="str">
        <f>_xlfn.XLOOKUP(order_details[[#This Row],[OrderID]],orders[OrderID],orders[CustomerID])</f>
        <v>LINOD</v>
      </c>
      <c r="H1472" t="str">
        <f>_xlfn.XLOOKUP(order_details[[#This Row],[CustomerID]],orders[CustomerID],orders[ShipCountry])</f>
        <v>Venezuela</v>
      </c>
      <c r="I1472" t="str">
        <f>_xlfn.XLOOKUP(order_details[[#This Row],[CustomerID]],orders[CustomerID],orders[ShipCity])</f>
        <v>I. de Margarita</v>
      </c>
      <c r="J1472">
        <f>_xlfn.XLOOKUP(order_details[[#This Row],[ProductID]],products[ProductID],products[CategoryID])</f>
        <v>3</v>
      </c>
      <c r="K1472" t="str">
        <f>_xlfn.XLOOKUP(order_details[[#This Row],[CategoryID]],categories[CategoryID],categories[CategoryName])</f>
        <v>Confections</v>
      </c>
      <c r="L1472" t="str">
        <f>_xlfn.XLOOKUP(order_details[[#This Row],[OrderID]],orders[OrderID],orders[month])</f>
        <v>Feb</v>
      </c>
      <c r="M1472">
        <f>_xlfn.XLOOKUP(order_details[[#This Row],[OrderID]],orders[OrderID],orders[month number])</f>
        <v>2</v>
      </c>
      <c r="N1472">
        <f>_xlfn.XLOOKUP(order_details[[#This Row],[OrderID]],orders[OrderID],orders[year])</f>
        <v>1996</v>
      </c>
      <c r="P1472" s="13" t="str">
        <f>_xlfn.XLOOKUP(order_details[[#This Row],[CustomerID]],orders[CustomerID],orders[ShipCity])</f>
        <v>I. de Margarita</v>
      </c>
      <c r="Q1472" s="13" t="str">
        <f>_xlfn.XLOOKUP(order_details[[#This Row],[CustomerID]],orders[CustomerID],orders[ShipCountry])</f>
        <v>Venezuela</v>
      </c>
      <c r="R1472" s="13">
        <f>order_details[[#This Row],[UnitPrice]]*order_details[[#This Row],[Quantity]]*(1-order_details[[#This Row],[Discount]])</f>
        <v>138</v>
      </c>
    </row>
    <row r="1473" spans="1:18" x14ac:dyDescent="0.3">
      <c r="A1473">
        <v>10811</v>
      </c>
      <c r="B1473">
        <v>23</v>
      </c>
      <c r="C1473">
        <v>9</v>
      </c>
      <c r="D1473">
        <v>18</v>
      </c>
      <c r="E1473">
        <v>0</v>
      </c>
      <c r="F1473">
        <f>order_details[[#This Row],[UnitPrice]]*order_details[[#This Row],[Quantity]]*(1-order_details[[#This Row],[Discount]])</f>
        <v>162</v>
      </c>
      <c r="G1473" t="str">
        <f>_xlfn.XLOOKUP(order_details[[#This Row],[OrderID]],orders[OrderID],orders[CustomerID])</f>
        <v>LINOD</v>
      </c>
      <c r="H1473" t="str">
        <f>_xlfn.XLOOKUP(order_details[[#This Row],[CustomerID]],orders[CustomerID],orders[ShipCountry])</f>
        <v>Venezuela</v>
      </c>
      <c r="I1473" t="str">
        <f>_xlfn.XLOOKUP(order_details[[#This Row],[CustomerID]],orders[CustomerID],orders[ShipCity])</f>
        <v>I. de Margarita</v>
      </c>
      <c r="J1473">
        <f>_xlfn.XLOOKUP(order_details[[#This Row],[ProductID]],products[ProductID],products[CategoryID])</f>
        <v>5</v>
      </c>
      <c r="K1473" t="str">
        <f>_xlfn.XLOOKUP(order_details[[#This Row],[CategoryID]],categories[CategoryID],categories[CategoryName])</f>
        <v>Grains/Cereals</v>
      </c>
      <c r="L1473" t="str">
        <f>_xlfn.XLOOKUP(order_details[[#This Row],[OrderID]],orders[OrderID],orders[month])</f>
        <v>Feb</v>
      </c>
      <c r="M1473">
        <f>_xlfn.XLOOKUP(order_details[[#This Row],[OrderID]],orders[OrderID],orders[month number])</f>
        <v>2</v>
      </c>
      <c r="N1473">
        <f>_xlfn.XLOOKUP(order_details[[#This Row],[OrderID]],orders[OrderID],orders[year])</f>
        <v>1996</v>
      </c>
      <c r="P1473" s="14" t="str">
        <f>_xlfn.XLOOKUP(order_details[[#This Row],[CustomerID]],orders[CustomerID],orders[ShipCity])</f>
        <v>I. de Margarita</v>
      </c>
      <c r="Q1473" s="14" t="str">
        <f>_xlfn.XLOOKUP(order_details[[#This Row],[CustomerID]],orders[CustomerID],orders[ShipCountry])</f>
        <v>Venezuela</v>
      </c>
      <c r="R1473" s="14">
        <f>order_details[[#This Row],[UnitPrice]]*order_details[[#This Row],[Quantity]]*(1-order_details[[#This Row],[Discount]])</f>
        <v>162</v>
      </c>
    </row>
    <row r="1474" spans="1:18" x14ac:dyDescent="0.3">
      <c r="A1474">
        <v>10811</v>
      </c>
      <c r="B1474">
        <v>40</v>
      </c>
      <c r="C1474">
        <v>18.399999999999999</v>
      </c>
      <c r="D1474">
        <v>30</v>
      </c>
      <c r="E1474">
        <v>0</v>
      </c>
      <c r="F1474">
        <f>order_details[[#This Row],[UnitPrice]]*order_details[[#This Row],[Quantity]]*(1-order_details[[#This Row],[Discount]])</f>
        <v>552</v>
      </c>
      <c r="G1474" t="str">
        <f>_xlfn.XLOOKUP(order_details[[#This Row],[OrderID]],orders[OrderID],orders[CustomerID])</f>
        <v>LINOD</v>
      </c>
      <c r="H1474" t="str">
        <f>_xlfn.XLOOKUP(order_details[[#This Row],[CustomerID]],orders[CustomerID],orders[ShipCountry])</f>
        <v>Venezuela</v>
      </c>
      <c r="I1474" t="str">
        <f>_xlfn.XLOOKUP(order_details[[#This Row],[CustomerID]],orders[CustomerID],orders[ShipCity])</f>
        <v>I. de Margarita</v>
      </c>
      <c r="J1474">
        <f>_xlfn.XLOOKUP(order_details[[#This Row],[ProductID]],products[ProductID],products[CategoryID])</f>
        <v>8</v>
      </c>
      <c r="K1474" t="str">
        <f>_xlfn.XLOOKUP(order_details[[#This Row],[CategoryID]],categories[CategoryID],categories[CategoryName])</f>
        <v>Seafood</v>
      </c>
      <c r="L1474" t="str">
        <f>_xlfn.XLOOKUP(order_details[[#This Row],[OrderID]],orders[OrderID],orders[month])</f>
        <v>Feb</v>
      </c>
      <c r="M1474">
        <f>_xlfn.XLOOKUP(order_details[[#This Row],[OrderID]],orders[OrderID],orders[month number])</f>
        <v>2</v>
      </c>
      <c r="N1474">
        <f>_xlfn.XLOOKUP(order_details[[#This Row],[OrderID]],orders[OrderID],orders[year])</f>
        <v>1996</v>
      </c>
      <c r="P1474" s="13" t="str">
        <f>_xlfn.XLOOKUP(order_details[[#This Row],[CustomerID]],orders[CustomerID],orders[ShipCity])</f>
        <v>I. de Margarita</v>
      </c>
      <c r="Q1474" s="13" t="str">
        <f>_xlfn.XLOOKUP(order_details[[#This Row],[CustomerID]],orders[CustomerID],orders[ShipCountry])</f>
        <v>Venezuela</v>
      </c>
      <c r="R1474" s="13">
        <f>order_details[[#This Row],[UnitPrice]]*order_details[[#This Row],[Quantity]]*(1-order_details[[#This Row],[Discount]])</f>
        <v>552</v>
      </c>
    </row>
    <row r="1475" spans="1:18" x14ac:dyDescent="0.3">
      <c r="A1475">
        <v>10812</v>
      </c>
      <c r="B1475">
        <v>31</v>
      </c>
      <c r="C1475">
        <v>12.5</v>
      </c>
      <c r="D1475">
        <v>16</v>
      </c>
      <c r="E1475">
        <v>0.1</v>
      </c>
      <c r="F1475">
        <f>order_details[[#This Row],[UnitPrice]]*order_details[[#This Row],[Quantity]]*(1-order_details[[#This Row],[Discount]])</f>
        <v>180</v>
      </c>
      <c r="G1475" t="str">
        <f>_xlfn.XLOOKUP(order_details[[#This Row],[OrderID]],orders[OrderID],orders[CustomerID])</f>
        <v>REGGC</v>
      </c>
      <c r="H1475" t="str">
        <f>_xlfn.XLOOKUP(order_details[[#This Row],[CustomerID]],orders[CustomerID],orders[ShipCountry])</f>
        <v>Italy</v>
      </c>
      <c r="I1475" t="str">
        <f>_xlfn.XLOOKUP(order_details[[#This Row],[CustomerID]],orders[CustomerID],orders[ShipCity])</f>
        <v>Reggio Emilia</v>
      </c>
      <c r="J1475">
        <f>_xlfn.XLOOKUP(order_details[[#This Row],[ProductID]],products[ProductID],products[CategoryID])</f>
        <v>4</v>
      </c>
      <c r="K1475" t="str">
        <f>_xlfn.XLOOKUP(order_details[[#This Row],[CategoryID]],categories[CategoryID],categories[CategoryName])</f>
        <v>Dairy Products</v>
      </c>
      <c r="L1475" t="str">
        <f>_xlfn.XLOOKUP(order_details[[#This Row],[OrderID]],orders[OrderID],orders[month])</f>
        <v>Feb</v>
      </c>
      <c r="M1475">
        <f>_xlfn.XLOOKUP(order_details[[#This Row],[OrderID]],orders[OrderID],orders[month number])</f>
        <v>2</v>
      </c>
      <c r="N1475">
        <f>_xlfn.XLOOKUP(order_details[[#This Row],[OrderID]],orders[OrderID],orders[year])</f>
        <v>1996</v>
      </c>
      <c r="P1475" s="14" t="str">
        <f>_xlfn.XLOOKUP(order_details[[#This Row],[CustomerID]],orders[CustomerID],orders[ShipCity])</f>
        <v>Reggio Emilia</v>
      </c>
      <c r="Q1475" s="14" t="str">
        <f>_xlfn.XLOOKUP(order_details[[#This Row],[CustomerID]],orders[CustomerID],orders[ShipCountry])</f>
        <v>Italy</v>
      </c>
      <c r="R1475" s="14">
        <f>order_details[[#This Row],[UnitPrice]]*order_details[[#This Row],[Quantity]]*(1-order_details[[#This Row],[Discount]])</f>
        <v>180</v>
      </c>
    </row>
    <row r="1476" spans="1:18" x14ac:dyDescent="0.3">
      <c r="A1476">
        <v>10812</v>
      </c>
      <c r="B1476">
        <v>72</v>
      </c>
      <c r="C1476">
        <v>34.799999999999997</v>
      </c>
      <c r="D1476">
        <v>40</v>
      </c>
      <c r="E1476">
        <v>0.1</v>
      </c>
      <c r="F1476">
        <f>order_details[[#This Row],[UnitPrice]]*order_details[[#This Row],[Quantity]]*(1-order_details[[#This Row],[Discount]])</f>
        <v>1252.8</v>
      </c>
      <c r="G1476" t="str">
        <f>_xlfn.XLOOKUP(order_details[[#This Row],[OrderID]],orders[OrderID],orders[CustomerID])</f>
        <v>REGGC</v>
      </c>
      <c r="H1476" t="str">
        <f>_xlfn.XLOOKUP(order_details[[#This Row],[CustomerID]],orders[CustomerID],orders[ShipCountry])</f>
        <v>Italy</v>
      </c>
      <c r="I1476" t="str">
        <f>_xlfn.XLOOKUP(order_details[[#This Row],[CustomerID]],orders[CustomerID],orders[ShipCity])</f>
        <v>Reggio Emilia</v>
      </c>
      <c r="J1476">
        <f>_xlfn.XLOOKUP(order_details[[#This Row],[ProductID]],products[ProductID],products[CategoryID])</f>
        <v>4</v>
      </c>
      <c r="K1476" t="str">
        <f>_xlfn.XLOOKUP(order_details[[#This Row],[CategoryID]],categories[CategoryID],categories[CategoryName])</f>
        <v>Dairy Products</v>
      </c>
      <c r="L1476" t="str">
        <f>_xlfn.XLOOKUP(order_details[[#This Row],[OrderID]],orders[OrderID],orders[month])</f>
        <v>Feb</v>
      </c>
      <c r="M1476">
        <f>_xlfn.XLOOKUP(order_details[[#This Row],[OrderID]],orders[OrderID],orders[month number])</f>
        <v>2</v>
      </c>
      <c r="N1476">
        <f>_xlfn.XLOOKUP(order_details[[#This Row],[OrderID]],orders[OrderID],orders[year])</f>
        <v>1996</v>
      </c>
      <c r="P1476" s="13" t="str">
        <f>_xlfn.XLOOKUP(order_details[[#This Row],[CustomerID]],orders[CustomerID],orders[ShipCity])</f>
        <v>Reggio Emilia</v>
      </c>
      <c r="Q1476" s="13" t="str">
        <f>_xlfn.XLOOKUP(order_details[[#This Row],[CustomerID]],orders[CustomerID],orders[ShipCountry])</f>
        <v>Italy</v>
      </c>
      <c r="R1476" s="13">
        <f>order_details[[#This Row],[UnitPrice]]*order_details[[#This Row],[Quantity]]*(1-order_details[[#This Row],[Discount]])</f>
        <v>1252.8</v>
      </c>
    </row>
    <row r="1477" spans="1:18" x14ac:dyDescent="0.3">
      <c r="A1477">
        <v>10812</v>
      </c>
      <c r="B1477">
        <v>77</v>
      </c>
      <c r="C1477">
        <v>13</v>
      </c>
      <c r="D1477">
        <v>20</v>
      </c>
      <c r="E1477">
        <v>0</v>
      </c>
      <c r="F1477">
        <f>order_details[[#This Row],[UnitPrice]]*order_details[[#This Row],[Quantity]]*(1-order_details[[#This Row],[Discount]])</f>
        <v>260</v>
      </c>
      <c r="G1477" t="str">
        <f>_xlfn.XLOOKUP(order_details[[#This Row],[OrderID]],orders[OrderID],orders[CustomerID])</f>
        <v>REGGC</v>
      </c>
      <c r="H1477" t="str">
        <f>_xlfn.XLOOKUP(order_details[[#This Row],[CustomerID]],orders[CustomerID],orders[ShipCountry])</f>
        <v>Italy</v>
      </c>
      <c r="I1477" t="str">
        <f>_xlfn.XLOOKUP(order_details[[#This Row],[CustomerID]],orders[CustomerID],orders[ShipCity])</f>
        <v>Reggio Emilia</v>
      </c>
      <c r="J1477">
        <f>_xlfn.XLOOKUP(order_details[[#This Row],[ProductID]],products[ProductID],products[CategoryID])</f>
        <v>2</v>
      </c>
      <c r="K1477" t="str">
        <f>_xlfn.XLOOKUP(order_details[[#This Row],[CategoryID]],categories[CategoryID],categories[CategoryName])</f>
        <v>Condiments</v>
      </c>
      <c r="L1477" t="str">
        <f>_xlfn.XLOOKUP(order_details[[#This Row],[OrderID]],orders[OrderID],orders[month])</f>
        <v>Feb</v>
      </c>
      <c r="M1477">
        <f>_xlfn.XLOOKUP(order_details[[#This Row],[OrderID]],orders[OrderID],orders[month number])</f>
        <v>2</v>
      </c>
      <c r="N1477">
        <f>_xlfn.XLOOKUP(order_details[[#This Row],[OrderID]],orders[OrderID],orders[year])</f>
        <v>1996</v>
      </c>
      <c r="P1477" s="14" t="str">
        <f>_xlfn.XLOOKUP(order_details[[#This Row],[CustomerID]],orders[CustomerID],orders[ShipCity])</f>
        <v>Reggio Emilia</v>
      </c>
      <c r="Q1477" s="14" t="str">
        <f>_xlfn.XLOOKUP(order_details[[#This Row],[CustomerID]],orders[CustomerID],orders[ShipCountry])</f>
        <v>Italy</v>
      </c>
      <c r="R1477" s="14">
        <f>order_details[[#This Row],[UnitPrice]]*order_details[[#This Row],[Quantity]]*(1-order_details[[#This Row],[Discount]])</f>
        <v>260</v>
      </c>
    </row>
    <row r="1478" spans="1:18" x14ac:dyDescent="0.3">
      <c r="A1478">
        <v>10813</v>
      </c>
      <c r="B1478">
        <v>2</v>
      </c>
      <c r="C1478">
        <v>19</v>
      </c>
      <c r="D1478">
        <v>12</v>
      </c>
      <c r="E1478">
        <v>0.2</v>
      </c>
      <c r="F1478">
        <f>order_details[[#This Row],[UnitPrice]]*order_details[[#This Row],[Quantity]]*(1-order_details[[#This Row],[Discount]])</f>
        <v>182.4</v>
      </c>
      <c r="G1478" t="str">
        <f>_xlfn.XLOOKUP(order_details[[#This Row],[OrderID]],orders[OrderID],orders[CustomerID])</f>
        <v>RICAR</v>
      </c>
      <c r="H1478" t="str">
        <f>_xlfn.XLOOKUP(order_details[[#This Row],[CustomerID]],orders[CustomerID],orders[ShipCountry])</f>
        <v>Brazil</v>
      </c>
      <c r="I1478" t="str">
        <f>_xlfn.XLOOKUP(order_details[[#This Row],[CustomerID]],orders[CustomerID],orders[ShipCity])</f>
        <v>Rio de Janeiro</v>
      </c>
      <c r="J1478">
        <f>_xlfn.XLOOKUP(order_details[[#This Row],[ProductID]],products[ProductID],products[CategoryID])</f>
        <v>1</v>
      </c>
      <c r="K1478" t="str">
        <f>_xlfn.XLOOKUP(order_details[[#This Row],[CategoryID]],categories[CategoryID],categories[CategoryName])</f>
        <v>Beverages</v>
      </c>
      <c r="L1478" t="str">
        <f>_xlfn.XLOOKUP(order_details[[#This Row],[OrderID]],orders[OrderID],orders[month])</f>
        <v>Feb</v>
      </c>
      <c r="M1478">
        <f>_xlfn.XLOOKUP(order_details[[#This Row],[OrderID]],orders[OrderID],orders[month number])</f>
        <v>2</v>
      </c>
      <c r="N1478">
        <f>_xlfn.XLOOKUP(order_details[[#This Row],[OrderID]],orders[OrderID],orders[year])</f>
        <v>1996</v>
      </c>
      <c r="P1478" s="13" t="str">
        <f>_xlfn.XLOOKUP(order_details[[#This Row],[CustomerID]],orders[CustomerID],orders[ShipCity])</f>
        <v>Rio de Janeiro</v>
      </c>
      <c r="Q1478" s="13" t="str">
        <f>_xlfn.XLOOKUP(order_details[[#This Row],[CustomerID]],orders[CustomerID],orders[ShipCountry])</f>
        <v>Brazil</v>
      </c>
      <c r="R1478" s="13">
        <f>order_details[[#This Row],[UnitPrice]]*order_details[[#This Row],[Quantity]]*(1-order_details[[#This Row],[Discount]])</f>
        <v>182.4</v>
      </c>
    </row>
    <row r="1479" spans="1:18" x14ac:dyDescent="0.3">
      <c r="A1479">
        <v>10813</v>
      </c>
      <c r="B1479">
        <v>46</v>
      </c>
      <c r="C1479">
        <v>12</v>
      </c>
      <c r="D1479">
        <v>35</v>
      </c>
      <c r="E1479">
        <v>0</v>
      </c>
      <c r="F1479">
        <f>order_details[[#This Row],[UnitPrice]]*order_details[[#This Row],[Quantity]]*(1-order_details[[#This Row],[Discount]])</f>
        <v>420</v>
      </c>
      <c r="G1479" t="str">
        <f>_xlfn.XLOOKUP(order_details[[#This Row],[OrderID]],orders[OrderID],orders[CustomerID])</f>
        <v>RICAR</v>
      </c>
      <c r="H1479" t="str">
        <f>_xlfn.XLOOKUP(order_details[[#This Row],[CustomerID]],orders[CustomerID],orders[ShipCountry])</f>
        <v>Brazil</v>
      </c>
      <c r="I1479" t="str">
        <f>_xlfn.XLOOKUP(order_details[[#This Row],[CustomerID]],orders[CustomerID],orders[ShipCity])</f>
        <v>Rio de Janeiro</v>
      </c>
      <c r="J1479">
        <f>_xlfn.XLOOKUP(order_details[[#This Row],[ProductID]],products[ProductID],products[CategoryID])</f>
        <v>8</v>
      </c>
      <c r="K1479" t="str">
        <f>_xlfn.XLOOKUP(order_details[[#This Row],[CategoryID]],categories[CategoryID],categories[CategoryName])</f>
        <v>Seafood</v>
      </c>
      <c r="L1479" t="str">
        <f>_xlfn.XLOOKUP(order_details[[#This Row],[OrderID]],orders[OrderID],orders[month])</f>
        <v>Feb</v>
      </c>
      <c r="M1479">
        <f>_xlfn.XLOOKUP(order_details[[#This Row],[OrderID]],orders[OrderID],orders[month number])</f>
        <v>2</v>
      </c>
      <c r="N1479">
        <f>_xlfn.XLOOKUP(order_details[[#This Row],[OrderID]],orders[OrderID],orders[year])</f>
        <v>1996</v>
      </c>
      <c r="P1479" s="14" t="str">
        <f>_xlfn.XLOOKUP(order_details[[#This Row],[CustomerID]],orders[CustomerID],orders[ShipCity])</f>
        <v>Rio de Janeiro</v>
      </c>
      <c r="Q1479" s="14" t="str">
        <f>_xlfn.XLOOKUP(order_details[[#This Row],[CustomerID]],orders[CustomerID],orders[ShipCountry])</f>
        <v>Brazil</v>
      </c>
      <c r="R1479" s="14">
        <f>order_details[[#This Row],[UnitPrice]]*order_details[[#This Row],[Quantity]]*(1-order_details[[#This Row],[Discount]])</f>
        <v>420</v>
      </c>
    </row>
    <row r="1480" spans="1:18" x14ac:dyDescent="0.3">
      <c r="A1480">
        <v>10814</v>
      </c>
      <c r="B1480">
        <v>41</v>
      </c>
      <c r="C1480">
        <v>9.65</v>
      </c>
      <c r="D1480">
        <v>20</v>
      </c>
      <c r="E1480">
        <v>0</v>
      </c>
      <c r="F1480">
        <f>order_details[[#This Row],[UnitPrice]]*order_details[[#This Row],[Quantity]]*(1-order_details[[#This Row],[Discount]])</f>
        <v>193</v>
      </c>
      <c r="G1480" t="str">
        <f>_xlfn.XLOOKUP(order_details[[#This Row],[OrderID]],orders[OrderID],orders[CustomerID])</f>
        <v>VICTE</v>
      </c>
      <c r="H1480" t="str">
        <f>_xlfn.XLOOKUP(order_details[[#This Row],[CustomerID]],orders[CustomerID],orders[ShipCountry])</f>
        <v>France</v>
      </c>
      <c r="I1480" t="str">
        <f>_xlfn.XLOOKUP(order_details[[#This Row],[CustomerID]],orders[CustomerID],orders[ShipCity])</f>
        <v>Lyon</v>
      </c>
      <c r="J1480">
        <f>_xlfn.XLOOKUP(order_details[[#This Row],[ProductID]],products[ProductID],products[CategoryID])</f>
        <v>8</v>
      </c>
      <c r="K1480" t="str">
        <f>_xlfn.XLOOKUP(order_details[[#This Row],[CategoryID]],categories[CategoryID],categories[CategoryName])</f>
        <v>Seafood</v>
      </c>
      <c r="L1480" t="str">
        <f>_xlfn.XLOOKUP(order_details[[#This Row],[OrderID]],orders[OrderID],orders[month])</f>
        <v>Feb</v>
      </c>
      <c r="M1480">
        <f>_xlfn.XLOOKUP(order_details[[#This Row],[OrderID]],orders[OrderID],orders[month number])</f>
        <v>2</v>
      </c>
      <c r="N1480">
        <f>_xlfn.XLOOKUP(order_details[[#This Row],[OrderID]],orders[OrderID],orders[year])</f>
        <v>1996</v>
      </c>
      <c r="P1480" s="13" t="str">
        <f>_xlfn.XLOOKUP(order_details[[#This Row],[CustomerID]],orders[CustomerID],orders[ShipCity])</f>
        <v>Lyon</v>
      </c>
      <c r="Q1480" s="13" t="str">
        <f>_xlfn.XLOOKUP(order_details[[#This Row],[CustomerID]],orders[CustomerID],orders[ShipCountry])</f>
        <v>France</v>
      </c>
      <c r="R1480" s="13">
        <f>order_details[[#This Row],[UnitPrice]]*order_details[[#This Row],[Quantity]]*(1-order_details[[#This Row],[Discount]])</f>
        <v>193</v>
      </c>
    </row>
    <row r="1481" spans="1:18" x14ac:dyDescent="0.3">
      <c r="A1481">
        <v>10814</v>
      </c>
      <c r="B1481">
        <v>43</v>
      </c>
      <c r="C1481">
        <v>46</v>
      </c>
      <c r="D1481">
        <v>20</v>
      </c>
      <c r="E1481">
        <v>0.15</v>
      </c>
      <c r="F1481">
        <f>order_details[[#This Row],[UnitPrice]]*order_details[[#This Row],[Quantity]]*(1-order_details[[#This Row],[Discount]])</f>
        <v>782</v>
      </c>
      <c r="G1481" t="str">
        <f>_xlfn.XLOOKUP(order_details[[#This Row],[OrderID]],orders[OrderID],orders[CustomerID])</f>
        <v>VICTE</v>
      </c>
      <c r="H1481" t="str">
        <f>_xlfn.XLOOKUP(order_details[[#This Row],[CustomerID]],orders[CustomerID],orders[ShipCountry])</f>
        <v>France</v>
      </c>
      <c r="I1481" t="str">
        <f>_xlfn.XLOOKUP(order_details[[#This Row],[CustomerID]],orders[CustomerID],orders[ShipCity])</f>
        <v>Lyon</v>
      </c>
      <c r="J1481">
        <f>_xlfn.XLOOKUP(order_details[[#This Row],[ProductID]],products[ProductID],products[CategoryID])</f>
        <v>1</v>
      </c>
      <c r="K1481" t="str">
        <f>_xlfn.XLOOKUP(order_details[[#This Row],[CategoryID]],categories[CategoryID],categories[CategoryName])</f>
        <v>Beverages</v>
      </c>
      <c r="L1481" t="str">
        <f>_xlfn.XLOOKUP(order_details[[#This Row],[OrderID]],orders[OrderID],orders[month])</f>
        <v>Feb</v>
      </c>
      <c r="M1481">
        <f>_xlfn.XLOOKUP(order_details[[#This Row],[OrderID]],orders[OrderID],orders[month number])</f>
        <v>2</v>
      </c>
      <c r="N1481">
        <f>_xlfn.XLOOKUP(order_details[[#This Row],[OrderID]],orders[OrderID],orders[year])</f>
        <v>1996</v>
      </c>
      <c r="P1481" s="14" t="str">
        <f>_xlfn.XLOOKUP(order_details[[#This Row],[CustomerID]],orders[CustomerID],orders[ShipCity])</f>
        <v>Lyon</v>
      </c>
      <c r="Q1481" s="14" t="str">
        <f>_xlfn.XLOOKUP(order_details[[#This Row],[CustomerID]],orders[CustomerID],orders[ShipCountry])</f>
        <v>France</v>
      </c>
      <c r="R1481" s="14">
        <f>order_details[[#This Row],[UnitPrice]]*order_details[[#This Row],[Quantity]]*(1-order_details[[#This Row],[Discount]])</f>
        <v>782</v>
      </c>
    </row>
    <row r="1482" spans="1:18" x14ac:dyDescent="0.3">
      <c r="A1482">
        <v>10814</v>
      </c>
      <c r="B1482">
        <v>48</v>
      </c>
      <c r="C1482">
        <v>12.75</v>
      </c>
      <c r="D1482">
        <v>8</v>
      </c>
      <c r="E1482">
        <v>0.15</v>
      </c>
      <c r="F1482">
        <f>order_details[[#This Row],[UnitPrice]]*order_details[[#This Row],[Quantity]]*(1-order_details[[#This Row],[Discount]])</f>
        <v>86.7</v>
      </c>
      <c r="G1482" t="str">
        <f>_xlfn.XLOOKUP(order_details[[#This Row],[OrderID]],orders[OrderID],orders[CustomerID])</f>
        <v>VICTE</v>
      </c>
      <c r="H1482" t="str">
        <f>_xlfn.XLOOKUP(order_details[[#This Row],[CustomerID]],orders[CustomerID],orders[ShipCountry])</f>
        <v>France</v>
      </c>
      <c r="I1482" t="str">
        <f>_xlfn.XLOOKUP(order_details[[#This Row],[CustomerID]],orders[CustomerID],orders[ShipCity])</f>
        <v>Lyon</v>
      </c>
      <c r="J1482">
        <f>_xlfn.XLOOKUP(order_details[[#This Row],[ProductID]],products[ProductID],products[CategoryID])</f>
        <v>3</v>
      </c>
      <c r="K1482" t="str">
        <f>_xlfn.XLOOKUP(order_details[[#This Row],[CategoryID]],categories[CategoryID],categories[CategoryName])</f>
        <v>Confections</v>
      </c>
      <c r="L1482" t="str">
        <f>_xlfn.XLOOKUP(order_details[[#This Row],[OrderID]],orders[OrderID],orders[month])</f>
        <v>Feb</v>
      </c>
      <c r="M1482">
        <f>_xlfn.XLOOKUP(order_details[[#This Row],[OrderID]],orders[OrderID],orders[month number])</f>
        <v>2</v>
      </c>
      <c r="N1482">
        <f>_xlfn.XLOOKUP(order_details[[#This Row],[OrderID]],orders[OrderID],orders[year])</f>
        <v>1996</v>
      </c>
      <c r="P1482" s="13" t="str">
        <f>_xlfn.XLOOKUP(order_details[[#This Row],[CustomerID]],orders[CustomerID],orders[ShipCity])</f>
        <v>Lyon</v>
      </c>
      <c r="Q1482" s="13" t="str">
        <f>_xlfn.XLOOKUP(order_details[[#This Row],[CustomerID]],orders[CustomerID],orders[ShipCountry])</f>
        <v>France</v>
      </c>
      <c r="R1482" s="13">
        <f>order_details[[#This Row],[UnitPrice]]*order_details[[#This Row],[Quantity]]*(1-order_details[[#This Row],[Discount]])</f>
        <v>86.7</v>
      </c>
    </row>
    <row r="1483" spans="1:18" x14ac:dyDescent="0.3">
      <c r="A1483">
        <v>10814</v>
      </c>
      <c r="B1483">
        <v>61</v>
      </c>
      <c r="C1483">
        <v>28.5</v>
      </c>
      <c r="D1483">
        <v>30</v>
      </c>
      <c r="E1483">
        <v>0.15</v>
      </c>
      <c r="F1483">
        <f>order_details[[#This Row],[UnitPrice]]*order_details[[#This Row],[Quantity]]*(1-order_details[[#This Row],[Discount]])</f>
        <v>726.75</v>
      </c>
      <c r="G1483" t="str">
        <f>_xlfn.XLOOKUP(order_details[[#This Row],[OrderID]],orders[OrderID],orders[CustomerID])</f>
        <v>VICTE</v>
      </c>
      <c r="H1483" t="str">
        <f>_xlfn.XLOOKUP(order_details[[#This Row],[CustomerID]],orders[CustomerID],orders[ShipCountry])</f>
        <v>France</v>
      </c>
      <c r="I1483" t="str">
        <f>_xlfn.XLOOKUP(order_details[[#This Row],[CustomerID]],orders[CustomerID],orders[ShipCity])</f>
        <v>Lyon</v>
      </c>
      <c r="J1483">
        <f>_xlfn.XLOOKUP(order_details[[#This Row],[ProductID]],products[ProductID],products[CategoryID])</f>
        <v>2</v>
      </c>
      <c r="K1483" t="str">
        <f>_xlfn.XLOOKUP(order_details[[#This Row],[CategoryID]],categories[CategoryID],categories[CategoryName])</f>
        <v>Condiments</v>
      </c>
      <c r="L1483" t="str">
        <f>_xlfn.XLOOKUP(order_details[[#This Row],[OrderID]],orders[OrderID],orders[month])</f>
        <v>Feb</v>
      </c>
      <c r="M1483">
        <f>_xlfn.XLOOKUP(order_details[[#This Row],[OrderID]],orders[OrderID],orders[month number])</f>
        <v>2</v>
      </c>
      <c r="N1483">
        <f>_xlfn.XLOOKUP(order_details[[#This Row],[OrderID]],orders[OrderID],orders[year])</f>
        <v>1996</v>
      </c>
      <c r="P1483" s="14" t="str">
        <f>_xlfn.XLOOKUP(order_details[[#This Row],[CustomerID]],orders[CustomerID],orders[ShipCity])</f>
        <v>Lyon</v>
      </c>
      <c r="Q1483" s="14" t="str">
        <f>_xlfn.XLOOKUP(order_details[[#This Row],[CustomerID]],orders[CustomerID],orders[ShipCountry])</f>
        <v>France</v>
      </c>
      <c r="R1483" s="14">
        <f>order_details[[#This Row],[UnitPrice]]*order_details[[#This Row],[Quantity]]*(1-order_details[[#This Row],[Discount]])</f>
        <v>726.75</v>
      </c>
    </row>
    <row r="1484" spans="1:18" x14ac:dyDescent="0.3">
      <c r="A1484">
        <v>10815</v>
      </c>
      <c r="B1484">
        <v>33</v>
      </c>
      <c r="C1484">
        <v>2.5</v>
      </c>
      <c r="D1484">
        <v>16</v>
      </c>
      <c r="E1484">
        <v>0</v>
      </c>
      <c r="F1484">
        <f>order_details[[#This Row],[UnitPrice]]*order_details[[#This Row],[Quantity]]*(1-order_details[[#This Row],[Discount]])</f>
        <v>40</v>
      </c>
      <c r="G1484" t="str">
        <f>_xlfn.XLOOKUP(order_details[[#This Row],[OrderID]],orders[OrderID],orders[CustomerID])</f>
        <v>SAVEA</v>
      </c>
      <c r="H1484" t="str">
        <f>_xlfn.XLOOKUP(order_details[[#This Row],[CustomerID]],orders[CustomerID],orders[ShipCountry])</f>
        <v>USA</v>
      </c>
      <c r="I1484" t="str">
        <f>_xlfn.XLOOKUP(order_details[[#This Row],[CustomerID]],orders[CustomerID],orders[ShipCity])</f>
        <v>Boise</v>
      </c>
      <c r="J1484">
        <f>_xlfn.XLOOKUP(order_details[[#This Row],[ProductID]],products[ProductID],products[CategoryID])</f>
        <v>4</v>
      </c>
      <c r="K1484" t="str">
        <f>_xlfn.XLOOKUP(order_details[[#This Row],[CategoryID]],categories[CategoryID],categories[CategoryName])</f>
        <v>Dairy Products</v>
      </c>
      <c r="L1484" t="str">
        <f>_xlfn.XLOOKUP(order_details[[#This Row],[OrderID]],orders[OrderID],orders[month])</f>
        <v>Feb</v>
      </c>
      <c r="M1484">
        <f>_xlfn.XLOOKUP(order_details[[#This Row],[OrderID]],orders[OrderID],orders[month number])</f>
        <v>2</v>
      </c>
      <c r="N1484">
        <f>_xlfn.XLOOKUP(order_details[[#This Row],[OrderID]],orders[OrderID],orders[year])</f>
        <v>1996</v>
      </c>
      <c r="P1484" s="13" t="str">
        <f>_xlfn.XLOOKUP(order_details[[#This Row],[CustomerID]],orders[CustomerID],orders[ShipCity])</f>
        <v>Boise</v>
      </c>
      <c r="Q1484" s="13" t="str">
        <f>_xlfn.XLOOKUP(order_details[[#This Row],[CustomerID]],orders[CustomerID],orders[ShipCountry])</f>
        <v>USA</v>
      </c>
      <c r="R1484" s="13">
        <f>order_details[[#This Row],[UnitPrice]]*order_details[[#This Row],[Quantity]]*(1-order_details[[#This Row],[Discount]])</f>
        <v>40</v>
      </c>
    </row>
    <row r="1485" spans="1:18" x14ac:dyDescent="0.3">
      <c r="A1485">
        <v>10816</v>
      </c>
      <c r="B1485">
        <v>38</v>
      </c>
      <c r="C1485">
        <v>263.5</v>
      </c>
      <c r="D1485">
        <v>30</v>
      </c>
      <c r="E1485">
        <v>0.05</v>
      </c>
      <c r="F1485">
        <f>order_details[[#This Row],[UnitPrice]]*order_details[[#This Row],[Quantity]]*(1-order_details[[#This Row],[Discount]])</f>
        <v>7509.75</v>
      </c>
      <c r="G1485" t="str">
        <f>_xlfn.XLOOKUP(order_details[[#This Row],[OrderID]],orders[OrderID],orders[CustomerID])</f>
        <v>GREAL</v>
      </c>
      <c r="H1485" t="str">
        <f>_xlfn.XLOOKUP(order_details[[#This Row],[CustomerID]],orders[CustomerID],orders[ShipCountry])</f>
        <v>USA</v>
      </c>
      <c r="I1485" t="str">
        <f>_xlfn.XLOOKUP(order_details[[#This Row],[CustomerID]],orders[CustomerID],orders[ShipCity])</f>
        <v>Eugene</v>
      </c>
      <c r="J1485">
        <f>_xlfn.XLOOKUP(order_details[[#This Row],[ProductID]],products[ProductID],products[CategoryID])</f>
        <v>1</v>
      </c>
      <c r="K1485" t="str">
        <f>_xlfn.XLOOKUP(order_details[[#This Row],[CategoryID]],categories[CategoryID],categories[CategoryName])</f>
        <v>Beverages</v>
      </c>
      <c r="L1485" t="str">
        <f>_xlfn.XLOOKUP(order_details[[#This Row],[OrderID]],orders[OrderID],orders[month])</f>
        <v>Feb</v>
      </c>
      <c r="M1485">
        <f>_xlfn.XLOOKUP(order_details[[#This Row],[OrderID]],orders[OrderID],orders[month number])</f>
        <v>2</v>
      </c>
      <c r="N1485">
        <f>_xlfn.XLOOKUP(order_details[[#This Row],[OrderID]],orders[OrderID],orders[year])</f>
        <v>1996</v>
      </c>
      <c r="P1485" s="14" t="str">
        <f>_xlfn.XLOOKUP(order_details[[#This Row],[CustomerID]],orders[CustomerID],orders[ShipCity])</f>
        <v>Eugene</v>
      </c>
      <c r="Q1485" s="14" t="str">
        <f>_xlfn.XLOOKUP(order_details[[#This Row],[CustomerID]],orders[CustomerID],orders[ShipCountry])</f>
        <v>USA</v>
      </c>
      <c r="R1485" s="14">
        <f>order_details[[#This Row],[UnitPrice]]*order_details[[#This Row],[Quantity]]*(1-order_details[[#This Row],[Discount]])</f>
        <v>7509.75</v>
      </c>
    </row>
    <row r="1486" spans="1:18" x14ac:dyDescent="0.3">
      <c r="A1486">
        <v>10816</v>
      </c>
      <c r="B1486">
        <v>62</v>
      </c>
      <c r="C1486">
        <v>49.3</v>
      </c>
      <c r="D1486">
        <v>20</v>
      </c>
      <c r="E1486">
        <v>0.05</v>
      </c>
      <c r="F1486">
        <f>order_details[[#This Row],[UnitPrice]]*order_details[[#This Row],[Quantity]]*(1-order_details[[#This Row],[Discount]])</f>
        <v>936.69999999999993</v>
      </c>
      <c r="G1486" t="str">
        <f>_xlfn.XLOOKUP(order_details[[#This Row],[OrderID]],orders[OrderID],orders[CustomerID])</f>
        <v>GREAL</v>
      </c>
      <c r="H1486" t="str">
        <f>_xlfn.XLOOKUP(order_details[[#This Row],[CustomerID]],orders[CustomerID],orders[ShipCountry])</f>
        <v>USA</v>
      </c>
      <c r="I1486" t="str">
        <f>_xlfn.XLOOKUP(order_details[[#This Row],[CustomerID]],orders[CustomerID],orders[ShipCity])</f>
        <v>Eugene</v>
      </c>
      <c r="J1486">
        <f>_xlfn.XLOOKUP(order_details[[#This Row],[ProductID]],products[ProductID],products[CategoryID])</f>
        <v>3</v>
      </c>
      <c r="K1486" t="str">
        <f>_xlfn.XLOOKUP(order_details[[#This Row],[CategoryID]],categories[CategoryID],categories[CategoryName])</f>
        <v>Confections</v>
      </c>
      <c r="L1486" t="str">
        <f>_xlfn.XLOOKUP(order_details[[#This Row],[OrderID]],orders[OrderID],orders[month])</f>
        <v>Feb</v>
      </c>
      <c r="M1486">
        <f>_xlfn.XLOOKUP(order_details[[#This Row],[OrderID]],orders[OrderID],orders[month number])</f>
        <v>2</v>
      </c>
      <c r="N1486">
        <f>_xlfn.XLOOKUP(order_details[[#This Row],[OrderID]],orders[OrderID],orders[year])</f>
        <v>1996</v>
      </c>
      <c r="P1486" s="13" t="str">
        <f>_xlfn.XLOOKUP(order_details[[#This Row],[CustomerID]],orders[CustomerID],orders[ShipCity])</f>
        <v>Eugene</v>
      </c>
      <c r="Q1486" s="13" t="str">
        <f>_xlfn.XLOOKUP(order_details[[#This Row],[CustomerID]],orders[CustomerID],orders[ShipCountry])</f>
        <v>USA</v>
      </c>
      <c r="R1486" s="13">
        <f>order_details[[#This Row],[UnitPrice]]*order_details[[#This Row],[Quantity]]*(1-order_details[[#This Row],[Discount]])</f>
        <v>936.69999999999993</v>
      </c>
    </row>
    <row r="1487" spans="1:18" x14ac:dyDescent="0.3">
      <c r="A1487">
        <v>10817</v>
      </c>
      <c r="B1487">
        <v>26</v>
      </c>
      <c r="C1487">
        <v>31.23</v>
      </c>
      <c r="D1487">
        <v>40</v>
      </c>
      <c r="E1487">
        <v>0.15</v>
      </c>
      <c r="F1487">
        <f>order_details[[#This Row],[UnitPrice]]*order_details[[#This Row],[Quantity]]*(1-order_details[[#This Row],[Discount]])</f>
        <v>1061.82</v>
      </c>
      <c r="G1487" t="str">
        <f>_xlfn.XLOOKUP(order_details[[#This Row],[OrderID]],orders[OrderID],orders[CustomerID])</f>
        <v>KOENE</v>
      </c>
      <c r="H1487" t="str">
        <f>_xlfn.XLOOKUP(order_details[[#This Row],[CustomerID]],orders[CustomerID],orders[ShipCountry])</f>
        <v>Germany</v>
      </c>
      <c r="I1487" t="str">
        <f>_xlfn.XLOOKUP(order_details[[#This Row],[CustomerID]],orders[CustomerID],orders[ShipCity])</f>
        <v>Brandenburg</v>
      </c>
      <c r="J1487">
        <f>_xlfn.XLOOKUP(order_details[[#This Row],[ProductID]],products[ProductID],products[CategoryID])</f>
        <v>3</v>
      </c>
      <c r="K1487" t="str">
        <f>_xlfn.XLOOKUP(order_details[[#This Row],[CategoryID]],categories[CategoryID],categories[CategoryName])</f>
        <v>Confections</v>
      </c>
      <c r="L1487" t="str">
        <f>_xlfn.XLOOKUP(order_details[[#This Row],[OrderID]],orders[OrderID],orders[month])</f>
        <v>Feb</v>
      </c>
      <c r="M1487">
        <f>_xlfn.XLOOKUP(order_details[[#This Row],[OrderID]],orders[OrderID],orders[month number])</f>
        <v>2</v>
      </c>
      <c r="N1487">
        <f>_xlfn.XLOOKUP(order_details[[#This Row],[OrderID]],orders[OrderID],orders[year])</f>
        <v>1996</v>
      </c>
      <c r="P1487" s="14" t="str">
        <f>_xlfn.XLOOKUP(order_details[[#This Row],[CustomerID]],orders[CustomerID],orders[ShipCity])</f>
        <v>Brandenburg</v>
      </c>
      <c r="Q1487" s="14" t="str">
        <f>_xlfn.XLOOKUP(order_details[[#This Row],[CustomerID]],orders[CustomerID],orders[ShipCountry])</f>
        <v>Germany</v>
      </c>
      <c r="R1487" s="14">
        <f>order_details[[#This Row],[UnitPrice]]*order_details[[#This Row],[Quantity]]*(1-order_details[[#This Row],[Discount]])</f>
        <v>1061.82</v>
      </c>
    </row>
    <row r="1488" spans="1:18" x14ac:dyDescent="0.3">
      <c r="A1488">
        <v>10817</v>
      </c>
      <c r="B1488">
        <v>38</v>
      </c>
      <c r="C1488">
        <v>263.5</v>
      </c>
      <c r="D1488">
        <v>30</v>
      </c>
      <c r="E1488">
        <v>0</v>
      </c>
      <c r="F1488">
        <f>order_details[[#This Row],[UnitPrice]]*order_details[[#This Row],[Quantity]]*(1-order_details[[#This Row],[Discount]])</f>
        <v>7905</v>
      </c>
      <c r="G1488" t="str">
        <f>_xlfn.XLOOKUP(order_details[[#This Row],[OrderID]],orders[OrderID],orders[CustomerID])</f>
        <v>KOENE</v>
      </c>
      <c r="H1488" t="str">
        <f>_xlfn.XLOOKUP(order_details[[#This Row],[CustomerID]],orders[CustomerID],orders[ShipCountry])</f>
        <v>Germany</v>
      </c>
      <c r="I1488" t="str">
        <f>_xlfn.XLOOKUP(order_details[[#This Row],[CustomerID]],orders[CustomerID],orders[ShipCity])</f>
        <v>Brandenburg</v>
      </c>
      <c r="J1488">
        <f>_xlfn.XLOOKUP(order_details[[#This Row],[ProductID]],products[ProductID],products[CategoryID])</f>
        <v>1</v>
      </c>
      <c r="K1488" t="str">
        <f>_xlfn.XLOOKUP(order_details[[#This Row],[CategoryID]],categories[CategoryID],categories[CategoryName])</f>
        <v>Beverages</v>
      </c>
      <c r="L1488" t="str">
        <f>_xlfn.XLOOKUP(order_details[[#This Row],[OrderID]],orders[OrderID],orders[month])</f>
        <v>Feb</v>
      </c>
      <c r="M1488">
        <f>_xlfn.XLOOKUP(order_details[[#This Row],[OrderID]],orders[OrderID],orders[month number])</f>
        <v>2</v>
      </c>
      <c r="N1488">
        <f>_xlfn.XLOOKUP(order_details[[#This Row],[OrderID]],orders[OrderID],orders[year])</f>
        <v>1996</v>
      </c>
      <c r="P1488" s="13" t="str">
        <f>_xlfn.XLOOKUP(order_details[[#This Row],[CustomerID]],orders[CustomerID],orders[ShipCity])</f>
        <v>Brandenburg</v>
      </c>
      <c r="Q1488" s="13" t="str">
        <f>_xlfn.XLOOKUP(order_details[[#This Row],[CustomerID]],orders[CustomerID],orders[ShipCountry])</f>
        <v>Germany</v>
      </c>
      <c r="R1488" s="13">
        <f>order_details[[#This Row],[UnitPrice]]*order_details[[#This Row],[Quantity]]*(1-order_details[[#This Row],[Discount]])</f>
        <v>7905</v>
      </c>
    </row>
    <row r="1489" spans="1:18" x14ac:dyDescent="0.3">
      <c r="A1489">
        <v>10817</v>
      </c>
      <c r="B1489">
        <v>40</v>
      </c>
      <c r="C1489">
        <v>18.399999999999999</v>
      </c>
      <c r="D1489">
        <v>60</v>
      </c>
      <c r="E1489">
        <v>0.15</v>
      </c>
      <c r="F1489">
        <f>order_details[[#This Row],[UnitPrice]]*order_details[[#This Row],[Quantity]]*(1-order_details[[#This Row],[Discount]])</f>
        <v>938.4</v>
      </c>
      <c r="G1489" t="str">
        <f>_xlfn.XLOOKUP(order_details[[#This Row],[OrderID]],orders[OrderID],orders[CustomerID])</f>
        <v>KOENE</v>
      </c>
      <c r="H1489" t="str">
        <f>_xlfn.XLOOKUP(order_details[[#This Row],[CustomerID]],orders[CustomerID],orders[ShipCountry])</f>
        <v>Germany</v>
      </c>
      <c r="I1489" t="str">
        <f>_xlfn.XLOOKUP(order_details[[#This Row],[CustomerID]],orders[CustomerID],orders[ShipCity])</f>
        <v>Brandenburg</v>
      </c>
      <c r="J1489">
        <f>_xlfn.XLOOKUP(order_details[[#This Row],[ProductID]],products[ProductID],products[CategoryID])</f>
        <v>8</v>
      </c>
      <c r="K1489" t="str">
        <f>_xlfn.XLOOKUP(order_details[[#This Row],[CategoryID]],categories[CategoryID],categories[CategoryName])</f>
        <v>Seafood</v>
      </c>
      <c r="L1489" t="str">
        <f>_xlfn.XLOOKUP(order_details[[#This Row],[OrderID]],orders[OrderID],orders[month])</f>
        <v>Feb</v>
      </c>
      <c r="M1489">
        <f>_xlfn.XLOOKUP(order_details[[#This Row],[OrderID]],orders[OrderID],orders[month number])</f>
        <v>2</v>
      </c>
      <c r="N1489">
        <f>_xlfn.XLOOKUP(order_details[[#This Row],[OrderID]],orders[OrderID],orders[year])</f>
        <v>1996</v>
      </c>
      <c r="P1489" s="14" t="str">
        <f>_xlfn.XLOOKUP(order_details[[#This Row],[CustomerID]],orders[CustomerID],orders[ShipCity])</f>
        <v>Brandenburg</v>
      </c>
      <c r="Q1489" s="14" t="str">
        <f>_xlfn.XLOOKUP(order_details[[#This Row],[CustomerID]],orders[CustomerID],orders[ShipCountry])</f>
        <v>Germany</v>
      </c>
      <c r="R1489" s="14">
        <f>order_details[[#This Row],[UnitPrice]]*order_details[[#This Row],[Quantity]]*(1-order_details[[#This Row],[Discount]])</f>
        <v>938.4</v>
      </c>
    </row>
    <row r="1490" spans="1:18" x14ac:dyDescent="0.3">
      <c r="A1490">
        <v>10817</v>
      </c>
      <c r="B1490">
        <v>62</v>
      </c>
      <c r="C1490">
        <v>49.3</v>
      </c>
      <c r="D1490">
        <v>25</v>
      </c>
      <c r="E1490">
        <v>0.15</v>
      </c>
      <c r="F1490">
        <f>order_details[[#This Row],[UnitPrice]]*order_details[[#This Row],[Quantity]]*(1-order_details[[#This Row],[Discount]])</f>
        <v>1047.625</v>
      </c>
      <c r="G1490" t="str">
        <f>_xlfn.XLOOKUP(order_details[[#This Row],[OrderID]],orders[OrderID],orders[CustomerID])</f>
        <v>KOENE</v>
      </c>
      <c r="H1490" t="str">
        <f>_xlfn.XLOOKUP(order_details[[#This Row],[CustomerID]],orders[CustomerID],orders[ShipCountry])</f>
        <v>Germany</v>
      </c>
      <c r="I1490" t="str">
        <f>_xlfn.XLOOKUP(order_details[[#This Row],[CustomerID]],orders[CustomerID],orders[ShipCity])</f>
        <v>Brandenburg</v>
      </c>
      <c r="J1490">
        <f>_xlfn.XLOOKUP(order_details[[#This Row],[ProductID]],products[ProductID],products[CategoryID])</f>
        <v>3</v>
      </c>
      <c r="K1490" t="str">
        <f>_xlfn.XLOOKUP(order_details[[#This Row],[CategoryID]],categories[CategoryID],categories[CategoryName])</f>
        <v>Confections</v>
      </c>
      <c r="L1490" t="str">
        <f>_xlfn.XLOOKUP(order_details[[#This Row],[OrderID]],orders[OrderID],orders[month])</f>
        <v>Feb</v>
      </c>
      <c r="M1490">
        <f>_xlfn.XLOOKUP(order_details[[#This Row],[OrderID]],orders[OrderID],orders[month number])</f>
        <v>2</v>
      </c>
      <c r="N1490">
        <f>_xlfn.XLOOKUP(order_details[[#This Row],[OrderID]],orders[OrderID],orders[year])</f>
        <v>1996</v>
      </c>
      <c r="P1490" s="13" t="str">
        <f>_xlfn.XLOOKUP(order_details[[#This Row],[CustomerID]],orders[CustomerID],orders[ShipCity])</f>
        <v>Brandenburg</v>
      </c>
      <c r="Q1490" s="13" t="str">
        <f>_xlfn.XLOOKUP(order_details[[#This Row],[CustomerID]],orders[CustomerID],orders[ShipCountry])</f>
        <v>Germany</v>
      </c>
      <c r="R1490" s="13">
        <f>order_details[[#This Row],[UnitPrice]]*order_details[[#This Row],[Quantity]]*(1-order_details[[#This Row],[Discount]])</f>
        <v>1047.625</v>
      </c>
    </row>
    <row r="1491" spans="1:18" x14ac:dyDescent="0.3">
      <c r="A1491">
        <v>10818</v>
      </c>
      <c r="B1491">
        <v>32</v>
      </c>
      <c r="C1491">
        <v>32</v>
      </c>
      <c r="D1491">
        <v>20</v>
      </c>
      <c r="E1491">
        <v>0</v>
      </c>
      <c r="F1491">
        <f>order_details[[#This Row],[UnitPrice]]*order_details[[#This Row],[Quantity]]*(1-order_details[[#This Row],[Discount]])</f>
        <v>640</v>
      </c>
      <c r="G1491" t="str">
        <f>_xlfn.XLOOKUP(order_details[[#This Row],[OrderID]],orders[OrderID],orders[CustomerID])</f>
        <v>MAGAA</v>
      </c>
      <c r="H1491" t="str">
        <f>_xlfn.XLOOKUP(order_details[[#This Row],[CustomerID]],orders[CustomerID],orders[ShipCountry])</f>
        <v>Italy</v>
      </c>
      <c r="I1491" t="str">
        <f>_xlfn.XLOOKUP(order_details[[#This Row],[CustomerID]],orders[CustomerID],orders[ShipCity])</f>
        <v>Bergamo</v>
      </c>
      <c r="J1491">
        <f>_xlfn.XLOOKUP(order_details[[#This Row],[ProductID]],products[ProductID],products[CategoryID])</f>
        <v>4</v>
      </c>
      <c r="K1491" t="str">
        <f>_xlfn.XLOOKUP(order_details[[#This Row],[CategoryID]],categories[CategoryID],categories[CategoryName])</f>
        <v>Dairy Products</v>
      </c>
      <c r="L1491" t="str">
        <f>_xlfn.XLOOKUP(order_details[[#This Row],[OrderID]],orders[OrderID],orders[month])</f>
        <v>Feb</v>
      </c>
      <c r="M1491">
        <f>_xlfn.XLOOKUP(order_details[[#This Row],[OrderID]],orders[OrderID],orders[month number])</f>
        <v>2</v>
      </c>
      <c r="N1491">
        <f>_xlfn.XLOOKUP(order_details[[#This Row],[OrderID]],orders[OrderID],orders[year])</f>
        <v>1996</v>
      </c>
      <c r="P1491" s="14" t="str">
        <f>_xlfn.XLOOKUP(order_details[[#This Row],[CustomerID]],orders[CustomerID],orders[ShipCity])</f>
        <v>Bergamo</v>
      </c>
      <c r="Q1491" s="14" t="str">
        <f>_xlfn.XLOOKUP(order_details[[#This Row],[CustomerID]],orders[CustomerID],orders[ShipCountry])</f>
        <v>Italy</v>
      </c>
      <c r="R1491" s="14">
        <f>order_details[[#This Row],[UnitPrice]]*order_details[[#This Row],[Quantity]]*(1-order_details[[#This Row],[Discount]])</f>
        <v>640</v>
      </c>
    </row>
    <row r="1492" spans="1:18" x14ac:dyDescent="0.3">
      <c r="A1492">
        <v>10818</v>
      </c>
      <c r="B1492">
        <v>41</v>
      </c>
      <c r="C1492">
        <v>9.65</v>
      </c>
      <c r="D1492">
        <v>20</v>
      </c>
      <c r="E1492">
        <v>0</v>
      </c>
      <c r="F1492">
        <f>order_details[[#This Row],[UnitPrice]]*order_details[[#This Row],[Quantity]]*(1-order_details[[#This Row],[Discount]])</f>
        <v>193</v>
      </c>
      <c r="G1492" t="str">
        <f>_xlfn.XLOOKUP(order_details[[#This Row],[OrderID]],orders[OrderID],orders[CustomerID])</f>
        <v>MAGAA</v>
      </c>
      <c r="H1492" t="str">
        <f>_xlfn.XLOOKUP(order_details[[#This Row],[CustomerID]],orders[CustomerID],orders[ShipCountry])</f>
        <v>Italy</v>
      </c>
      <c r="I1492" t="str">
        <f>_xlfn.XLOOKUP(order_details[[#This Row],[CustomerID]],orders[CustomerID],orders[ShipCity])</f>
        <v>Bergamo</v>
      </c>
      <c r="J1492">
        <f>_xlfn.XLOOKUP(order_details[[#This Row],[ProductID]],products[ProductID],products[CategoryID])</f>
        <v>8</v>
      </c>
      <c r="K1492" t="str">
        <f>_xlfn.XLOOKUP(order_details[[#This Row],[CategoryID]],categories[CategoryID],categories[CategoryName])</f>
        <v>Seafood</v>
      </c>
      <c r="L1492" t="str">
        <f>_xlfn.XLOOKUP(order_details[[#This Row],[OrderID]],orders[OrderID],orders[month])</f>
        <v>Feb</v>
      </c>
      <c r="M1492">
        <f>_xlfn.XLOOKUP(order_details[[#This Row],[OrderID]],orders[OrderID],orders[month number])</f>
        <v>2</v>
      </c>
      <c r="N1492">
        <f>_xlfn.XLOOKUP(order_details[[#This Row],[OrderID]],orders[OrderID],orders[year])</f>
        <v>1996</v>
      </c>
      <c r="P1492" s="13" t="str">
        <f>_xlfn.XLOOKUP(order_details[[#This Row],[CustomerID]],orders[CustomerID],orders[ShipCity])</f>
        <v>Bergamo</v>
      </c>
      <c r="Q1492" s="13" t="str">
        <f>_xlfn.XLOOKUP(order_details[[#This Row],[CustomerID]],orders[CustomerID],orders[ShipCountry])</f>
        <v>Italy</v>
      </c>
      <c r="R1492" s="13">
        <f>order_details[[#This Row],[UnitPrice]]*order_details[[#This Row],[Quantity]]*(1-order_details[[#This Row],[Discount]])</f>
        <v>193</v>
      </c>
    </row>
    <row r="1493" spans="1:18" x14ac:dyDescent="0.3">
      <c r="A1493">
        <v>10819</v>
      </c>
      <c r="B1493">
        <v>43</v>
      </c>
      <c r="C1493">
        <v>46</v>
      </c>
      <c r="D1493">
        <v>7</v>
      </c>
      <c r="E1493">
        <v>0</v>
      </c>
      <c r="F1493">
        <f>order_details[[#This Row],[UnitPrice]]*order_details[[#This Row],[Quantity]]*(1-order_details[[#This Row],[Discount]])</f>
        <v>322</v>
      </c>
      <c r="G1493" t="str">
        <f>_xlfn.XLOOKUP(order_details[[#This Row],[OrderID]],orders[OrderID],orders[CustomerID])</f>
        <v>CACTU</v>
      </c>
      <c r="H1493" t="str">
        <f>_xlfn.XLOOKUP(order_details[[#This Row],[CustomerID]],orders[CustomerID],orders[ShipCountry])</f>
        <v>Argentina</v>
      </c>
      <c r="I1493" t="str">
        <f>_xlfn.XLOOKUP(order_details[[#This Row],[CustomerID]],orders[CustomerID],orders[ShipCity])</f>
        <v>Buenos Aires</v>
      </c>
      <c r="J1493">
        <f>_xlfn.XLOOKUP(order_details[[#This Row],[ProductID]],products[ProductID],products[CategoryID])</f>
        <v>1</v>
      </c>
      <c r="K1493" t="str">
        <f>_xlfn.XLOOKUP(order_details[[#This Row],[CategoryID]],categories[CategoryID],categories[CategoryName])</f>
        <v>Beverages</v>
      </c>
      <c r="L1493" t="str">
        <f>_xlfn.XLOOKUP(order_details[[#This Row],[OrderID]],orders[OrderID],orders[month])</f>
        <v>Feb</v>
      </c>
      <c r="M1493">
        <f>_xlfn.XLOOKUP(order_details[[#This Row],[OrderID]],orders[OrderID],orders[month number])</f>
        <v>2</v>
      </c>
      <c r="N1493">
        <f>_xlfn.XLOOKUP(order_details[[#This Row],[OrderID]],orders[OrderID],orders[year])</f>
        <v>1996</v>
      </c>
      <c r="P1493" s="14" t="str">
        <f>_xlfn.XLOOKUP(order_details[[#This Row],[CustomerID]],orders[CustomerID],orders[ShipCity])</f>
        <v>Buenos Aires</v>
      </c>
      <c r="Q1493" s="14" t="str">
        <f>_xlfn.XLOOKUP(order_details[[#This Row],[CustomerID]],orders[CustomerID],orders[ShipCountry])</f>
        <v>Argentina</v>
      </c>
      <c r="R1493" s="14">
        <f>order_details[[#This Row],[UnitPrice]]*order_details[[#This Row],[Quantity]]*(1-order_details[[#This Row],[Discount]])</f>
        <v>322</v>
      </c>
    </row>
    <row r="1494" spans="1:18" x14ac:dyDescent="0.3">
      <c r="A1494">
        <v>10819</v>
      </c>
      <c r="B1494">
        <v>75</v>
      </c>
      <c r="C1494">
        <v>7.75</v>
      </c>
      <c r="D1494">
        <v>20</v>
      </c>
      <c r="E1494">
        <v>0</v>
      </c>
      <c r="F1494">
        <f>order_details[[#This Row],[UnitPrice]]*order_details[[#This Row],[Quantity]]*(1-order_details[[#This Row],[Discount]])</f>
        <v>155</v>
      </c>
      <c r="G1494" t="str">
        <f>_xlfn.XLOOKUP(order_details[[#This Row],[OrderID]],orders[OrderID],orders[CustomerID])</f>
        <v>CACTU</v>
      </c>
      <c r="H1494" t="str">
        <f>_xlfn.XLOOKUP(order_details[[#This Row],[CustomerID]],orders[CustomerID],orders[ShipCountry])</f>
        <v>Argentina</v>
      </c>
      <c r="I1494" t="str">
        <f>_xlfn.XLOOKUP(order_details[[#This Row],[CustomerID]],orders[CustomerID],orders[ShipCity])</f>
        <v>Buenos Aires</v>
      </c>
      <c r="J1494">
        <f>_xlfn.XLOOKUP(order_details[[#This Row],[ProductID]],products[ProductID],products[CategoryID])</f>
        <v>1</v>
      </c>
      <c r="K1494" t="str">
        <f>_xlfn.XLOOKUP(order_details[[#This Row],[CategoryID]],categories[CategoryID],categories[CategoryName])</f>
        <v>Beverages</v>
      </c>
      <c r="L1494" t="str">
        <f>_xlfn.XLOOKUP(order_details[[#This Row],[OrderID]],orders[OrderID],orders[month])</f>
        <v>Feb</v>
      </c>
      <c r="M1494">
        <f>_xlfn.XLOOKUP(order_details[[#This Row],[OrderID]],orders[OrderID],orders[month number])</f>
        <v>2</v>
      </c>
      <c r="N1494">
        <f>_xlfn.XLOOKUP(order_details[[#This Row],[OrderID]],orders[OrderID],orders[year])</f>
        <v>1996</v>
      </c>
      <c r="P1494" s="13" t="str">
        <f>_xlfn.XLOOKUP(order_details[[#This Row],[CustomerID]],orders[CustomerID],orders[ShipCity])</f>
        <v>Buenos Aires</v>
      </c>
      <c r="Q1494" s="13" t="str">
        <f>_xlfn.XLOOKUP(order_details[[#This Row],[CustomerID]],orders[CustomerID],orders[ShipCountry])</f>
        <v>Argentina</v>
      </c>
      <c r="R1494" s="13">
        <f>order_details[[#This Row],[UnitPrice]]*order_details[[#This Row],[Quantity]]*(1-order_details[[#This Row],[Discount]])</f>
        <v>155</v>
      </c>
    </row>
    <row r="1495" spans="1:18" x14ac:dyDescent="0.3">
      <c r="A1495">
        <v>10820</v>
      </c>
      <c r="B1495">
        <v>56</v>
      </c>
      <c r="C1495">
        <v>38</v>
      </c>
      <c r="D1495">
        <v>30</v>
      </c>
      <c r="E1495">
        <v>0</v>
      </c>
      <c r="F1495">
        <f>order_details[[#This Row],[UnitPrice]]*order_details[[#This Row],[Quantity]]*(1-order_details[[#This Row],[Discount]])</f>
        <v>1140</v>
      </c>
      <c r="G1495" t="str">
        <f>_xlfn.XLOOKUP(order_details[[#This Row],[OrderID]],orders[OrderID],orders[CustomerID])</f>
        <v>RATTC</v>
      </c>
      <c r="H1495" t="str">
        <f>_xlfn.XLOOKUP(order_details[[#This Row],[CustomerID]],orders[CustomerID],orders[ShipCountry])</f>
        <v>USA</v>
      </c>
      <c r="I1495" t="str">
        <f>_xlfn.XLOOKUP(order_details[[#This Row],[CustomerID]],orders[CustomerID],orders[ShipCity])</f>
        <v>Albuquerque</v>
      </c>
      <c r="J1495">
        <f>_xlfn.XLOOKUP(order_details[[#This Row],[ProductID]],products[ProductID],products[CategoryID])</f>
        <v>5</v>
      </c>
      <c r="K1495" t="str">
        <f>_xlfn.XLOOKUP(order_details[[#This Row],[CategoryID]],categories[CategoryID],categories[CategoryName])</f>
        <v>Grains/Cereals</v>
      </c>
      <c r="L1495" t="str">
        <f>_xlfn.XLOOKUP(order_details[[#This Row],[OrderID]],orders[OrderID],orders[month])</f>
        <v>Feb</v>
      </c>
      <c r="M1495">
        <f>_xlfn.XLOOKUP(order_details[[#This Row],[OrderID]],orders[OrderID],orders[month number])</f>
        <v>2</v>
      </c>
      <c r="N1495">
        <f>_xlfn.XLOOKUP(order_details[[#This Row],[OrderID]],orders[OrderID],orders[year])</f>
        <v>1996</v>
      </c>
      <c r="P1495" s="14" t="str">
        <f>_xlfn.XLOOKUP(order_details[[#This Row],[CustomerID]],orders[CustomerID],orders[ShipCity])</f>
        <v>Albuquerque</v>
      </c>
      <c r="Q1495" s="14" t="str">
        <f>_xlfn.XLOOKUP(order_details[[#This Row],[CustomerID]],orders[CustomerID],orders[ShipCountry])</f>
        <v>USA</v>
      </c>
      <c r="R1495" s="14">
        <f>order_details[[#This Row],[UnitPrice]]*order_details[[#This Row],[Quantity]]*(1-order_details[[#This Row],[Discount]])</f>
        <v>1140</v>
      </c>
    </row>
    <row r="1496" spans="1:18" x14ac:dyDescent="0.3">
      <c r="A1496">
        <v>10821</v>
      </c>
      <c r="B1496">
        <v>35</v>
      </c>
      <c r="C1496">
        <v>18</v>
      </c>
      <c r="D1496">
        <v>20</v>
      </c>
      <c r="E1496">
        <v>0</v>
      </c>
      <c r="F1496">
        <f>order_details[[#This Row],[UnitPrice]]*order_details[[#This Row],[Quantity]]*(1-order_details[[#This Row],[Discount]])</f>
        <v>360</v>
      </c>
      <c r="G1496" t="str">
        <f>_xlfn.XLOOKUP(order_details[[#This Row],[OrderID]],orders[OrderID],orders[CustomerID])</f>
        <v>SPLIR</v>
      </c>
      <c r="H1496" t="str">
        <f>_xlfn.XLOOKUP(order_details[[#This Row],[CustomerID]],orders[CustomerID],orders[ShipCountry])</f>
        <v>USA</v>
      </c>
      <c r="I1496" t="str">
        <f>_xlfn.XLOOKUP(order_details[[#This Row],[CustomerID]],orders[CustomerID],orders[ShipCity])</f>
        <v>Lander</v>
      </c>
      <c r="J1496">
        <f>_xlfn.XLOOKUP(order_details[[#This Row],[ProductID]],products[ProductID],products[CategoryID])</f>
        <v>1</v>
      </c>
      <c r="K1496" t="str">
        <f>_xlfn.XLOOKUP(order_details[[#This Row],[CategoryID]],categories[CategoryID],categories[CategoryName])</f>
        <v>Beverages</v>
      </c>
      <c r="L1496" t="str">
        <f>_xlfn.XLOOKUP(order_details[[#This Row],[OrderID]],orders[OrderID],orders[month])</f>
        <v>Feb</v>
      </c>
      <c r="M1496">
        <f>_xlfn.XLOOKUP(order_details[[#This Row],[OrderID]],orders[OrderID],orders[month number])</f>
        <v>2</v>
      </c>
      <c r="N1496">
        <f>_xlfn.XLOOKUP(order_details[[#This Row],[OrderID]],orders[OrderID],orders[year])</f>
        <v>1996</v>
      </c>
      <c r="P1496" s="13" t="str">
        <f>_xlfn.XLOOKUP(order_details[[#This Row],[CustomerID]],orders[CustomerID],orders[ShipCity])</f>
        <v>Lander</v>
      </c>
      <c r="Q1496" s="13" t="str">
        <f>_xlfn.XLOOKUP(order_details[[#This Row],[CustomerID]],orders[CustomerID],orders[ShipCountry])</f>
        <v>USA</v>
      </c>
      <c r="R1496" s="13">
        <f>order_details[[#This Row],[UnitPrice]]*order_details[[#This Row],[Quantity]]*(1-order_details[[#This Row],[Discount]])</f>
        <v>360</v>
      </c>
    </row>
    <row r="1497" spans="1:18" x14ac:dyDescent="0.3">
      <c r="A1497">
        <v>10821</v>
      </c>
      <c r="B1497">
        <v>51</v>
      </c>
      <c r="C1497">
        <v>53</v>
      </c>
      <c r="D1497">
        <v>6</v>
      </c>
      <c r="E1497">
        <v>0</v>
      </c>
      <c r="F1497">
        <f>order_details[[#This Row],[UnitPrice]]*order_details[[#This Row],[Quantity]]*(1-order_details[[#This Row],[Discount]])</f>
        <v>318</v>
      </c>
      <c r="G1497" t="str">
        <f>_xlfn.XLOOKUP(order_details[[#This Row],[OrderID]],orders[OrderID],orders[CustomerID])</f>
        <v>SPLIR</v>
      </c>
      <c r="H1497" t="str">
        <f>_xlfn.XLOOKUP(order_details[[#This Row],[CustomerID]],orders[CustomerID],orders[ShipCountry])</f>
        <v>USA</v>
      </c>
      <c r="I1497" t="str">
        <f>_xlfn.XLOOKUP(order_details[[#This Row],[CustomerID]],orders[CustomerID],orders[ShipCity])</f>
        <v>Lander</v>
      </c>
      <c r="J1497">
        <f>_xlfn.XLOOKUP(order_details[[#This Row],[ProductID]],products[ProductID],products[CategoryID])</f>
        <v>7</v>
      </c>
      <c r="K1497" t="str">
        <f>_xlfn.XLOOKUP(order_details[[#This Row],[CategoryID]],categories[CategoryID],categories[CategoryName])</f>
        <v>Produce</v>
      </c>
      <c r="L1497" t="str">
        <f>_xlfn.XLOOKUP(order_details[[#This Row],[OrderID]],orders[OrderID],orders[month])</f>
        <v>Feb</v>
      </c>
      <c r="M1497">
        <f>_xlfn.XLOOKUP(order_details[[#This Row],[OrderID]],orders[OrderID],orders[month number])</f>
        <v>2</v>
      </c>
      <c r="N1497">
        <f>_xlfn.XLOOKUP(order_details[[#This Row],[OrderID]],orders[OrderID],orders[year])</f>
        <v>1996</v>
      </c>
      <c r="P1497" s="14" t="str">
        <f>_xlfn.XLOOKUP(order_details[[#This Row],[CustomerID]],orders[CustomerID],orders[ShipCity])</f>
        <v>Lander</v>
      </c>
      <c r="Q1497" s="14" t="str">
        <f>_xlfn.XLOOKUP(order_details[[#This Row],[CustomerID]],orders[CustomerID],orders[ShipCountry])</f>
        <v>USA</v>
      </c>
      <c r="R1497" s="14">
        <f>order_details[[#This Row],[UnitPrice]]*order_details[[#This Row],[Quantity]]*(1-order_details[[#This Row],[Discount]])</f>
        <v>318</v>
      </c>
    </row>
    <row r="1498" spans="1:18" x14ac:dyDescent="0.3">
      <c r="A1498">
        <v>10822</v>
      </c>
      <c r="B1498">
        <v>62</v>
      </c>
      <c r="C1498">
        <v>49.3</v>
      </c>
      <c r="D1498">
        <v>3</v>
      </c>
      <c r="E1498">
        <v>0</v>
      </c>
      <c r="F1498">
        <f>order_details[[#This Row],[UnitPrice]]*order_details[[#This Row],[Quantity]]*(1-order_details[[#This Row],[Discount]])</f>
        <v>147.89999999999998</v>
      </c>
      <c r="G1498" t="str">
        <f>_xlfn.XLOOKUP(order_details[[#This Row],[OrderID]],orders[OrderID],orders[CustomerID])</f>
        <v>TRAIH</v>
      </c>
      <c r="H1498" t="str">
        <f>_xlfn.XLOOKUP(order_details[[#This Row],[CustomerID]],orders[CustomerID],orders[ShipCountry])</f>
        <v>USA</v>
      </c>
      <c r="I1498" t="str">
        <f>_xlfn.XLOOKUP(order_details[[#This Row],[CustomerID]],orders[CustomerID],orders[ShipCity])</f>
        <v>Kirkland</v>
      </c>
      <c r="J1498">
        <f>_xlfn.XLOOKUP(order_details[[#This Row],[ProductID]],products[ProductID],products[CategoryID])</f>
        <v>3</v>
      </c>
      <c r="K1498" t="str">
        <f>_xlfn.XLOOKUP(order_details[[#This Row],[CategoryID]],categories[CategoryID],categories[CategoryName])</f>
        <v>Confections</v>
      </c>
      <c r="L1498" t="str">
        <f>_xlfn.XLOOKUP(order_details[[#This Row],[OrderID]],orders[OrderID],orders[month])</f>
        <v>Feb</v>
      </c>
      <c r="M1498">
        <f>_xlfn.XLOOKUP(order_details[[#This Row],[OrderID]],orders[OrderID],orders[month number])</f>
        <v>2</v>
      </c>
      <c r="N1498">
        <f>_xlfn.XLOOKUP(order_details[[#This Row],[OrderID]],orders[OrderID],orders[year])</f>
        <v>1996</v>
      </c>
      <c r="P1498" s="13" t="str">
        <f>_xlfn.XLOOKUP(order_details[[#This Row],[CustomerID]],orders[CustomerID],orders[ShipCity])</f>
        <v>Kirkland</v>
      </c>
      <c r="Q1498" s="13" t="str">
        <f>_xlfn.XLOOKUP(order_details[[#This Row],[CustomerID]],orders[CustomerID],orders[ShipCountry])</f>
        <v>USA</v>
      </c>
      <c r="R1498" s="13">
        <f>order_details[[#This Row],[UnitPrice]]*order_details[[#This Row],[Quantity]]*(1-order_details[[#This Row],[Discount]])</f>
        <v>147.89999999999998</v>
      </c>
    </row>
    <row r="1499" spans="1:18" x14ac:dyDescent="0.3">
      <c r="A1499">
        <v>10822</v>
      </c>
      <c r="B1499">
        <v>70</v>
      </c>
      <c r="C1499">
        <v>15</v>
      </c>
      <c r="D1499">
        <v>6</v>
      </c>
      <c r="E1499">
        <v>0</v>
      </c>
      <c r="F1499">
        <f>order_details[[#This Row],[UnitPrice]]*order_details[[#This Row],[Quantity]]*(1-order_details[[#This Row],[Discount]])</f>
        <v>90</v>
      </c>
      <c r="G1499" t="str">
        <f>_xlfn.XLOOKUP(order_details[[#This Row],[OrderID]],orders[OrderID],orders[CustomerID])</f>
        <v>TRAIH</v>
      </c>
      <c r="H1499" t="str">
        <f>_xlfn.XLOOKUP(order_details[[#This Row],[CustomerID]],orders[CustomerID],orders[ShipCountry])</f>
        <v>USA</v>
      </c>
      <c r="I1499" t="str">
        <f>_xlfn.XLOOKUP(order_details[[#This Row],[CustomerID]],orders[CustomerID],orders[ShipCity])</f>
        <v>Kirkland</v>
      </c>
      <c r="J1499">
        <f>_xlfn.XLOOKUP(order_details[[#This Row],[ProductID]],products[ProductID],products[CategoryID])</f>
        <v>1</v>
      </c>
      <c r="K1499" t="str">
        <f>_xlfn.XLOOKUP(order_details[[#This Row],[CategoryID]],categories[CategoryID],categories[CategoryName])</f>
        <v>Beverages</v>
      </c>
      <c r="L1499" t="str">
        <f>_xlfn.XLOOKUP(order_details[[#This Row],[OrderID]],orders[OrderID],orders[month])</f>
        <v>Feb</v>
      </c>
      <c r="M1499">
        <f>_xlfn.XLOOKUP(order_details[[#This Row],[OrderID]],orders[OrderID],orders[month number])</f>
        <v>2</v>
      </c>
      <c r="N1499">
        <f>_xlfn.XLOOKUP(order_details[[#This Row],[OrderID]],orders[OrderID],orders[year])</f>
        <v>1996</v>
      </c>
      <c r="P1499" s="14" t="str">
        <f>_xlfn.XLOOKUP(order_details[[#This Row],[CustomerID]],orders[CustomerID],orders[ShipCity])</f>
        <v>Kirkland</v>
      </c>
      <c r="Q1499" s="14" t="str">
        <f>_xlfn.XLOOKUP(order_details[[#This Row],[CustomerID]],orders[CustomerID],orders[ShipCountry])</f>
        <v>USA</v>
      </c>
      <c r="R1499" s="14">
        <f>order_details[[#This Row],[UnitPrice]]*order_details[[#This Row],[Quantity]]*(1-order_details[[#This Row],[Discount]])</f>
        <v>90</v>
      </c>
    </row>
    <row r="1500" spans="1:18" x14ac:dyDescent="0.3">
      <c r="A1500">
        <v>10823</v>
      </c>
      <c r="B1500">
        <v>11</v>
      </c>
      <c r="C1500">
        <v>21</v>
      </c>
      <c r="D1500">
        <v>20</v>
      </c>
      <c r="E1500">
        <v>0.1</v>
      </c>
      <c r="F1500">
        <f>order_details[[#This Row],[UnitPrice]]*order_details[[#This Row],[Quantity]]*(1-order_details[[#This Row],[Discount]])</f>
        <v>378</v>
      </c>
      <c r="G1500" t="str">
        <f>_xlfn.XLOOKUP(order_details[[#This Row],[OrderID]],orders[OrderID],orders[CustomerID])</f>
        <v>LILAS</v>
      </c>
      <c r="H1500" t="str">
        <f>_xlfn.XLOOKUP(order_details[[#This Row],[CustomerID]],orders[CustomerID],orders[ShipCountry])</f>
        <v>Venezuela</v>
      </c>
      <c r="I1500" t="str">
        <f>_xlfn.XLOOKUP(order_details[[#This Row],[CustomerID]],orders[CustomerID],orders[ShipCity])</f>
        <v>Barquisimeto</v>
      </c>
      <c r="J1500">
        <f>_xlfn.XLOOKUP(order_details[[#This Row],[ProductID]],products[ProductID],products[CategoryID])</f>
        <v>4</v>
      </c>
      <c r="K1500" t="str">
        <f>_xlfn.XLOOKUP(order_details[[#This Row],[CategoryID]],categories[CategoryID],categories[CategoryName])</f>
        <v>Dairy Products</v>
      </c>
      <c r="L1500" t="str">
        <f>_xlfn.XLOOKUP(order_details[[#This Row],[OrderID]],orders[OrderID],orders[month])</f>
        <v>Feb</v>
      </c>
      <c r="M1500">
        <f>_xlfn.XLOOKUP(order_details[[#This Row],[OrderID]],orders[OrderID],orders[month number])</f>
        <v>2</v>
      </c>
      <c r="N1500">
        <f>_xlfn.XLOOKUP(order_details[[#This Row],[OrderID]],orders[OrderID],orders[year])</f>
        <v>1996</v>
      </c>
      <c r="P1500" s="13" t="str">
        <f>_xlfn.XLOOKUP(order_details[[#This Row],[CustomerID]],orders[CustomerID],orders[ShipCity])</f>
        <v>Barquisimeto</v>
      </c>
      <c r="Q1500" s="13" t="str">
        <f>_xlfn.XLOOKUP(order_details[[#This Row],[CustomerID]],orders[CustomerID],orders[ShipCountry])</f>
        <v>Venezuela</v>
      </c>
      <c r="R1500" s="13">
        <f>order_details[[#This Row],[UnitPrice]]*order_details[[#This Row],[Quantity]]*(1-order_details[[#This Row],[Discount]])</f>
        <v>378</v>
      </c>
    </row>
    <row r="1501" spans="1:18" x14ac:dyDescent="0.3">
      <c r="A1501">
        <v>10823</v>
      </c>
      <c r="B1501">
        <v>57</v>
      </c>
      <c r="C1501">
        <v>19.5</v>
      </c>
      <c r="D1501">
        <v>15</v>
      </c>
      <c r="E1501">
        <v>0</v>
      </c>
      <c r="F1501">
        <f>order_details[[#This Row],[UnitPrice]]*order_details[[#This Row],[Quantity]]*(1-order_details[[#This Row],[Discount]])</f>
        <v>292.5</v>
      </c>
      <c r="G1501" t="str">
        <f>_xlfn.XLOOKUP(order_details[[#This Row],[OrderID]],orders[OrderID],orders[CustomerID])</f>
        <v>LILAS</v>
      </c>
      <c r="H1501" t="str">
        <f>_xlfn.XLOOKUP(order_details[[#This Row],[CustomerID]],orders[CustomerID],orders[ShipCountry])</f>
        <v>Venezuela</v>
      </c>
      <c r="I1501" t="str">
        <f>_xlfn.XLOOKUP(order_details[[#This Row],[CustomerID]],orders[CustomerID],orders[ShipCity])</f>
        <v>Barquisimeto</v>
      </c>
      <c r="J1501">
        <f>_xlfn.XLOOKUP(order_details[[#This Row],[ProductID]],products[ProductID],products[CategoryID])</f>
        <v>5</v>
      </c>
      <c r="K1501" t="str">
        <f>_xlfn.XLOOKUP(order_details[[#This Row],[CategoryID]],categories[CategoryID],categories[CategoryName])</f>
        <v>Grains/Cereals</v>
      </c>
      <c r="L1501" t="str">
        <f>_xlfn.XLOOKUP(order_details[[#This Row],[OrderID]],orders[OrderID],orders[month])</f>
        <v>Feb</v>
      </c>
      <c r="M1501">
        <f>_xlfn.XLOOKUP(order_details[[#This Row],[OrderID]],orders[OrderID],orders[month number])</f>
        <v>2</v>
      </c>
      <c r="N1501">
        <f>_xlfn.XLOOKUP(order_details[[#This Row],[OrderID]],orders[OrderID],orders[year])</f>
        <v>1996</v>
      </c>
      <c r="P1501" s="14" t="str">
        <f>_xlfn.XLOOKUP(order_details[[#This Row],[CustomerID]],orders[CustomerID],orders[ShipCity])</f>
        <v>Barquisimeto</v>
      </c>
      <c r="Q1501" s="14" t="str">
        <f>_xlfn.XLOOKUP(order_details[[#This Row],[CustomerID]],orders[CustomerID],orders[ShipCountry])</f>
        <v>Venezuela</v>
      </c>
      <c r="R1501" s="14">
        <f>order_details[[#This Row],[UnitPrice]]*order_details[[#This Row],[Quantity]]*(1-order_details[[#This Row],[Discount]])</f>
        <v>292.5</v>
      </c>
    </row>
    <row r="1502" spans="1:18" x14ac:dyDescent="0.3">
      <c r="A1502">
        <v>10823</v>
      </c>
      <c r="B1502">
        <v>59</v>
      </c>
      <c r="C1502">
        <v>55</v>
      </c>
      <c r="D1502">
        <v>40</v>
      </c>
      <c r="E1502">
        <v>0.1</v>
      </c>
      <c r="F1502">
        <f>order_details[[#This Row],[UnitPrice]]*order_details[[#This Row],[Quantity]]*(1-order_details[[#This Row],[Discount]])</f>
        <v>1980</v>
      </c>
      <c r="G1502" t="str">
        <f>_xlfn.XLOOKUP(order_details[[#This Row],[OrderID]],orders[OrderID],orders[CustomerID])</f>
        <v>LILAS</v>
      </c>
      <c r="H1502" t="str">
        <f>_xlfn.XLOOKUP(order_details[[#This Row],[CustomerID]],orders[CustomerID],orders[ShipCountry])</f>
        <v>Venezuela</v>
      </c>
      <c r="I1502" t="str">
        <f>_xlfn.XLOOKUP(order_details[[#This Row],[CustomerID]],orders[CustomerID],orders[ShipCity])</f>
        <v>Barquisimeto</v>
      </c>
      <c r="J1502">
        <f>_xlfn.XLOOKUP(order_details[[#This Row],[ProductID]],products[ProductID],products[CategoryID])</f>
        <v>4</v>
      </c>
      <c r="K1502" t="str">
        <f>_xlfn.XLOOKUP(order_details[[#This Row],[CategoryID]],categories[CategoryID],categories[CategoryName])</f>
        <v>Dairy Products</v>
      </c>
      <c r="L1502" t="str">
        <f>_xlfn.XLOOKUP(order_details[[#This Row],[OrderID]],orders[OrderID],orders[month])</f>
        <v>Feb</v>
      </c>
      <c r="M1502">
        <f>_xlfn.XLOOKUP(order_details[[#This Row],[OrderID]],orders[OrderID],orders[month number])</f>
        <v>2</v>
      </c>
      <c r="N1502">
        <f>_xlfn.XLOOKUP(order_details[[#This Row],[OrderID]],orders[OrderID],orders[year])</f>
        <v>1996</v>
      </c>
      <c r="P1502" s="13" t="str">
        <f>_xlfn.XLOOKUP(order_details[[#This Row],[CustomerID]],orders[CustomerID],orders[ShipCity])</f>
        <v>Barquisimeto</v>
      </c>
      <c r="Q1502" s="13" t="str">
        <f>_xlfn.XLOOKUP(order_details[[#This Row],[CustomerID]],orders[CustomerID],orders[ShipCountry])</f>
        <v>Venezuela</v>
      </c>
      <c r="R1502" s="13">
        <f>order_details[[#This Row],[UnitPrice]]*order_details[[#This Row],[Quantity]]*(1-order_details[[#This Row],[Discount]])</f>
        <v>1980</v>
      </c>
    </row>
    <row r="1503" spans="1:18" x14ac:dyDescent="0.3">
      <c r="A1503">
        <v>10823</v>
      </c>
      <c r="B1503">
        <v>77</v>
      </c>
      <c r="C1503">
        <v>13</v>
      </c>
      <c r="D1503">
        <v>15</v>
      </c>
      <c r="E1503">
        <v>0.1</v>
      </c>
      <c r="F1503">
        <f>order_details[[#This Row],[UnitPrice]]*order_details[[#This Row],[Quantity]]*(1-order_details[[#This Row],[Discount]])</f>
        <v>175.5</v>
      </c>
      <c r="G1503" t="str">
        <f>_xlfn.XLOOKUP(order_details[[#This Row],[OrderID]],orders[OrderID],orders[CustomerID])</f>
        <v>LILAS</v>
      </c>
      <c r="H1503" t="str">
        <f>_xlfn.XLOOKUP(order_details[[#This Row],[CustomerID]],orders[CustomerID],orders[ShipCountry])</f>
        <v>Venezuela</v>
      </c>
      <c r="I1503" t="str">
        <f>_xlfn.XLOOKUP(order_details[[#This Row],[CustomerID]],orders[CustomerID],orders[ShipCity])</f>
        <v>Barquisimeto</v>
      </c>
      <c r="J1503">
        <f>_xlfn.XLOOKUP(order_details[[#This Row],[ProductID]],products[ProductID],products[CategoryID])</f>
        <v>2</v>
      </c>
      <c r="K1503" t="str">
        <f>_xlfn.XLOOKUP(order_details[[#This Row],[CategoryID]],categories[CategoryID],categories[CategoryName])</f>
        <v>Condiments</v>
      </c>
      <c r="L1503" t="str">
        <f>_xlfn.XLOOKUP(order_details[[#This Row],[OrderID]],orders[OrderID],orders[month])</f>
        <v>Feb</v>
      </c>
      <c r="M1503">
        <f>_xlfn.XLOOKUP(order_details[[#This Row],[OrderID]],orders[OrderID],orders[month number])</f>
        <v>2</v>
      </c>
      <c r="N1503">
        <f>_xlfn.XLOOKUP(order_details[[#This Row],[OrderID]],orders[OrderID],orders[year])</f>
        <v>1996</v>
      </c>
      <c r="P1503" s="14" t="str">
        <f>_xlfn.XLOOKUP(order_details[[#This Row],[CustomerID]],orders[CustomerID],orders[ShipCity])</f>
        <v>Barquisimeto</v>
      </c>
      <c r="Q1503" s="14" t="str">
        <f>_xlfn.XLOOKUP(order_details[[#This Row],[CustomerID]],orders[CustomerID],orders[ShipCountry])</f>
        <v>Venezuela</v>
      </c>
      <c r="R1503" s="14">
        <f>order_details[[#This Row],[UnitPrice]]*order_details[[#This Row],[Quantity]]*(1-order_details[[#This Row],[Discount]])</f>
        <v>175.5</v>
      </c>
    </row>
    <row r="1504" spans="1:18" x14ac:dyDescent="0.3">
      <c r="A1504">
        <v>10824</v>
      </c>
      <c r="B1504">
        <v>41</v>
      </c>
      <c r="C1504">
        <v>9.65</v>
      </c>
      <c r="D1504">
        <v>12</v>
      </c>
      <c r="E1504">
        <v>0</v>
      </c>
      <c r="F1504">
        <f>order_details[[#This Row],[UnitPrice]]*order_details[[#This Row],[Quantity]]*(1-order_details[[#This Row],[Discount]])</f>
        <v>115.80000000000001</v>
      </c>
      <c r="G1504" t="str">
        <f>_xlfn.XLOOKUP(order_details[[#This Row],[OrderID]],orders[OrderID],orders[CustomerID])</f>
        <v>FOLKO</v>
      </c>
      <c r="H1504" t="str">
        <f>_xlfn.XLOOKUP(order_details[[#This Row],[CustomerID]],orders[CustomerID],orders[ShipCountry])</f>
        <v>Sweden</v>
      </c>
      <c r="I1504" t="str">
        <f>_xlfn.XLOOKUP(order_details[[#This Row],[CustomerID]],orders[CustomerID],orders[ShipCity])</f>
        <v>Bräcke</v>
      </c>
      <c r="J1504">
        <f>_xlfn.XLOOKUP(order_details[[#This Row],[ProductID]],products[ProductID],products[CategoryID])</f>
        <v>8</v>
      </c>
      <c r="K1504" t="str">
        <f>_xlfn.XLOOKUP(order_details[[#This Row],[CategoryID]],categories[CategoryID],categories[CategoryName])</f>
        <v>Seafood</v>
      </c>
      <c r="L1504" t="str">
        <f>_xlfn.XLOOKUP(order_details[[#This Row],[OrderID]],orders[OrderID],orders[month])</f>
        <v>Feb</v>
      </c>
      <c r="M1504">
        <f>_xlfn.XLOOKUP(order_details[[#This Row],[OrderID]],orders[OrderID],orders[month number])</f>
        <v>2</v>
      </c>
      <c r="N1504">
        <f>_xlfn.XLOOKUP(order_details[[#This Row],[OrderID]],orders[OrderID],orders[year])</f>
        <v>1996</v>
      </c>
      <c r="P1504" s="13" t="str">
        <f>_xlfn.XLOOKUP(order_details[[#This Row],[CustomerID]],orders[CustomerID],orders[ShipCity])</f>
        <v>Bräcke</v>
      </c>
      <c r="Q1504" s="13" t="str">
        <f>_xlfn.XLOOKUP(order_details[[#This Row],[CustomerID]],orders[CustomerID],orders[ShipCountry])</f>
        <v>Sweden</v>
      </c>
      <c r="R1504" s="13">
        <f>order_details[[#This Row],[UnitPrice]]*order_details[[#This Row],[Quantity]]*(1-order_details[[#This Row],[Discount]])</f>
        <v>115.80000000000001</v>
      </c>
    </row>
    <row r="1505" spans="1:18" x14ac:dyDescent="0.3">
      <c r="A1505">
        <v>10824</v>
      </c>
      <c r="B1505">
        <v>70</v>
      </c>
      <c r="C1505">
        <v>15</v>
      </c>
      <c r="D1505">
        <v>9</v>
      </c>
      <c r="E1505">
        <v>0</v>
      </c>
      <c r="F1505">
        <f>order_details[[#This Row],[UnitPrice]]*order_details[[#This Row],[Quantity]]*(1-order_details[[#This Row],[Discount]])</f>
        <v>135</v>
      </c>
      <c r="G1505" t="str">
        <f>_xlfn.XLOOKUP(order_details[[#This Row],[OrderID]],orders[OrderID],orders[CustomerID])</f>
        <v>FOLKO</v>
      </c>
      <c r="H1505" t="str">
        <f>_xlfn.XLOOKUP(order_details[[#This Row],[CustomerID]],orders[CustomerID],orders[ShipCountry])</f>
        <v>Sweden</v>
      </c>
      <c r="I1505" t="str">
        <f>_xlfn.XLOOKUP(order_details[[#This Row],[CustomerID]],orders[CustomerID],orders[ShipCity])</f>
        <v>Bräcke</v>
      </c>
      <c r="J1505">
        <f>_xlfn.XLOOKUP(order_details[[#This Row],[ProductID]],products[ProductID],products[CategoryID])</f>
        <v>1</v>
      </c>
      <c r="K1505" t="str">
        <f>_xlfn.XLOOKUP(order_details[[#This Row],[CategoryID]],categories[CategoryID],categories[CategoryName])</f>
        <v>Beverages</v>
      </c>
      <c r="L1505" t="str">
        <f>_xlfn.XLOOKUP(order_details[[#This Row],[OrderID]],orders[OrderID],orders[month])</f>
        <v>Feb</v>
      </c>
      <c r="M1505">
        <f>_xlfn.XLOOKUP(order_details[[#This Row],[OrderID]],orders[OrderID],orders[month number])</f>
        <v>2</v>
      </c>
      <c r="N1505">
        <f>_xlfn.XLOOKUP(order_details[[#This Row],[OrderID]],orders[OrderID],orders[year])</f>
        <v>1996</v>
      </c>
      <c r="P1505" s="14" t="str">
        <f>_xlfn.XLOOKUP(order_details[[#This Row],[CustomerID]],orders[CustomerID],orders[ShipCity])</f>
        <v>Bräcke</v>
      </c>
      <c r="Q1505" s="14" t="str">
        <f>_xlfn.XLOOKUP(order_details[[#This Row],[CustomerID]],orders[CustomerID],orders[ShipCountry])</f>
        <v>Sweden</v>
      </c>
      <c r="R1505" s="14">
        <f>order_details[[#This Row],[UnitPrice]]*order_details[[#This Row],[Quantity]]*(1-order_details[[#This Row],[Discount]])</f>
        <v>135</v>
      </c>
    </row>
    <row r="1506" spans="1:18" x14ac:dyDescent="0.3">
      <c r="A1506">
        <v>10825</v>
      </c>
      <c r="B1506">
        <v>26</v>
      </c>
      <c r="C1506">
        <v>31.23</v>
      </c>
      <c r="D1506">
        <v>12</v>
      </c>
      <c r="E1506">
        <v>0</v>
      </c>
      <c r="F1506">
        <f>order_details[[#This Row],[UnitPrice]]*order_details[[#This Row],[Quantity]]*(1-order_details[[#This Row],[Discount]])</f>
        <v>374.76</v>
      </c>
      <c r="G1506" t="str">
        <f>_xlfn.XLOOKUP(order_details[[#This Row],[OrderID]],orders[OrderID],orders[CustomerID])</f>
        <v>DRACD</v>
      </c>
      <c r="H1506" t="str">
        <f>_xlfn.XLOOKUP(order_details[[#This Row],[CustomerID]],orders[CustomerID],orders[ShipCountry])</f>
        <v>Germany</v>
      </c>
      <c r="I1506" t="str">
        <f>_xlfn.XLOOKUP(order_details[[#This Row],[CustomerID]],orders[CustomerID],orders[ShipCity])</f>
        <v>Aachen</v>
      </c>
      <c r="J1506">
        <f>_xlfn.XLOOKUP(order_details[[#This Row],[ProductID]],products[ProductID],products[CategoryID])</f>
        <v>3</v>
      </c>
      <c r="K1506" t="str">
        <f>_xlfn.XLOOKUP(order_details[[#This Row],[CategoryID]],categories[CategoryID],categories[CategoryName])</f>
        <v>Confections</v>
      </c>
      <c r="L1506" t="str">
        <f>_xlfn.XLOOKUP(order_details[[#This Row],[OrderID]],orders[OrderID],orders[month])</f>
        <v>Feb</v>
      </c>
      <c r="M1506">
        <f>_xlfn.XLOOKUP(order_details[[#This Row],[OrderID]],orders[OrderID],orders[month number])</f>
        <v>2</v>
      </c>
      <c r="N1506">
        <f>_xlfn.XLOOKUP(order_details[[#This Row],[OrderID]],orders[OrderID],orders[year])</f>
        <v>1996</v>
      </c>
      <c r="P1506" s="13" t="str">
        <f>_xlfn.XLOOKUP(order_details[[#This Row],[CustomerID]],orders[CustomerID],orders[ShipCity])</f>
        <v>Aachen</v>
      </c>
      <c r="Q1506" s="13" t="str">
        <f>_xlfn.XLOOKUP(order_details[[#This Row],[CustomerID]],orders[CustomerID],orders[ShipCountry])</f>
        <v>Germany</v>
      </c>
      <c r="R1506" s="13">
        <f>order_details[[#This Row],[UnitPrice]]*order_details[[#This Row],[Quantity]]*(1-order_details[[#This Row],[Discount]])</f>
        <v>374.76</v>
      </c>
    </row>
    <row r="1507" spans="1:18" x14ac:dyDescent="0.3">
      <c r="A1507">
        <v>10825</v>
      </c>
      <c r="B1507">
        <v>53</v>
      </c>
      <c r="C1507">
        <v>32.799999999999997</v>
      </c>
      <c r="D1507">
        <v>20</v>
      </c>
      <c r="E1507">
        <v>0</v>
      </c>
      <c r="F1507">
        <f>order_details[[#This Row],[UnitPrice]]*order_details[[#This Row],[Quantity]]*(1-order_details[[#This Row],[Discount]])</f>
        <v>656</v>
      </c>
      <c r="G1507" t="str">
        <f>_xlfn.XLOOKUP(order_details[[#This Row],[OrderID]],orders[OrderID],orders[CustomerID])</f>
        <v>DRACD</v>
      </c>
      <c r="H1507" t="str">
        <f>_xlfn.XLOOKUP(order_details[[#This Row],[CustomerID]],orders[CustomerID],orders[ShipCountry])</f>
        <v>Germany</v>
      </c>
      <c r="I1507" t="str">
        <f>_xlfn.XLOOKUP(order_details[[#This Row],[CustomerID]],orders[CustomerID],orders[ShipCity])</f>
        <v>Aachen</v>
      </c>
      <c r="J1507">
        <f>_xlfn.XLOOKUP(order_details[[#This Row],[ProductID]],products[ProductID],products[CategoryID])</f>
        <v>6</v>
      </c>
      <c r="K1507" t="str">
        <f>_xlfn.XLOOKUP(order_details[[#This Row],[CategoryID]],categories[CategoryID],categories[CategoryName])</f>
        <v>Meat/Poultry</v>
      </c>
      <c r="L1507" t="str">
        <f>_xlfn.XLOOKUP(order_details[[#This Row],[OrderID]],orders[OrderID],orders[month])</f>
        <v>Feb</v>
      </c>
      <c r="M1507">
        <f>_xlfn.XLOOKUP(order_details[[#This Row],[OrderID]],orders[OrderID],orders[month number])</f>
        <v>2</v>
      </c>
      <c r="N1507">
        <f>_xlfn.XLOOKUP(order_details[[#This Row],[OrderID]],orders[OrderID],orders[year])</f>
        <v>1996</v>
      </c>
      <c r="P1507" s="14" t="str">
        <f>_xlfn.XLOOKUP(order_details[[#This Row],[CustomerID]],orders[CustomerID],orders[ShipCity])</f>
        <v>Aachen</v>
      </c>
      <c r="Q1507" s="14" t="str">
        <f>_xlfn.XLOOKUP(order_details[[#This Row],[CustomerID]],orders[CustomerID],orders[ShipCountry])</f>
        <v>Germany</v>
      </c>
      <c r="R1507" s="14">
        <f>order_details[[#This Row],[UnitPrice]]*order_details[[#This Row],[Quantity]]*(1-order_details[[#This Row],[Discount]])</f>
        <v>656</v>
      </c>
    </row>
    <row r="1508" spans="1:18" x14ac:dyDescent="0.3">
      <c r="A1508">
        <v>10826</v>
      </c>
      <c r="B1508">
        <v>31</v>
      </c>
      <c r="C1508">
        <v>12.5</v>
      </c>
      <c r="D1508">
        <v>35</v>
      </c>
      <c r="E1508">
        <v>0</v>
      </c>
      <c r="F1508">
        <f>order_details[[#This Row],[UnitPrice]]*order_details[[#This Row],[Quantity]]*(1-order_details[[#This Row],[Discount]])</f>
        <v>437.5</v>
      </c>
      <c r="G1508" t="str">
        <f>_xlfn.XLOOKUP(order_details[[#This Row],[OrderID]],orders[OrderID],orders[CustomerID])</f>
        <v>BLONP</v>
      </c>
      <c r="H1508" t="str">
        <f>_xlfn.XLOOKUP(order_details[[#This Row],[CustomerID]],orders[CustomerID],orders[ShipCountry])</f>
        <v>France</v>
      </c>
      <c r="I1508" t="str">
        <f>_xlfn.XLOOKUP(order_details[[#This Row],[CustomerID]],orders[CustomerID],orders[ShipCity])</f>
        <v>Strasbourg</v>
      </c>
      <c r="J1508">
        <f>_xlfn.XLOOKUP(order_details[[#This Row],[ProductID]],products[ProductID],products[CategoryID])</f>
        <v>4</v>
      </c>
      <c r="K1508" t="str">
        <f>_xlfn.XLOOKUP(order_details[[#This Row],[CategoryID]],categories[CategoryID],categories[CategoryName])</f>
        <v>Dairy Products</v>
      </c>
      <c r="L1508" t="str">
        <f>_xlfn.XLOOKUP(order_details[[#This Row],[OrderID]],orders[OrderID],orders[month])</f>
        <v>Feb</v>
      </c>
      <c r="M1508">
        <f>_xlfn.XLOOKUP(order_details[[#This Row],[OrderID]],orders[OrderID],orders[month number])</f>
        <v>2</v>
      </c>
      <c r="N1508">
        <f>_xlfn.XLOOKUP(order_details[[#This Row],[OrderID]],orders[OrderID],orders[year])</f>
        <v>1996</v>
      </c>
      <c r="P1508" s="13" t="str">
        <f>_xlfn.XLOOKUP(order_details[[#This Row],[CustomerID]],orders[CustomerID],orders[ShipCity])</f>
        <v>Strasbourg</v>
      </c>
      <c r="Q1508" s="13" t="str">
        <f>_xlfn.XLOOKUP(order_details[[#This Row],[CustomerID]],orders[CustomerID],orders[ShipCountry])</f>
        <v>France</v>
      </c>
      <c r="R1508" s="13">
        <f>order_details[[#This Row],[UnitPrice]]*order_details[[#This Row],[Quantity]]*(1-order_details[[#This Row],[Discount]])</f>
        <v>437.5</v>
      </c>
    </row>
    <row r="1509" spans="1:18" x14ac:dyDescent="0.3">
      <c r="A1509">
        <v>10826</v>
      </c>
      <c r="B1509">
        <v>57</v>
      </c>
      <c r="C1509">
        <v>19.5</v>
      </c>
      <c r="D1509">
        <v>15</v>
      </c>
      <c r="E1509">
        <v>0</v>
      </c>
      <c r="F1509">
        <f>order_details[[#This Row],[UnitPrice]]*order_details[[#This Row],[Quantity]]*(1-order_details[[#This Row],[Discount]])</f>
        <v>292.5</v>
      </c>
      <c r="G1509" t="str">
        <f>_xlfn.XLOOKUP(order_details[[#This Row],[OrderID]],orders[OrderID],orders[CustomerID])</f>
        <v>BLONP</v>
      </c>
      <c r="H1509" t="str">
        <f>_xlfn.XLOOKUP(order_details[[#This Row],[CustomerID]],orders[CustomerID],orders[ShipCountry])</f>
        <v>France</v>
      </c>
      <c r="I1509" t="str">
        <f>_xlfn.XLOOKUP(order_details[[#This Row],[CustomerID]],orders[CustomerID],orders[ShipCity])</f>
        <v>Strasbourg</v>
      </c>
      <c r="J1509">
        <f>_xlfn.XLOOKUP(order_details[[#This Row],[ProductID]],products[ProductID],products[CategoryID])</f>
        <v>5</v>
      </c>
      <c r="K1509" t="str">
        <f>_xlfn.XLOOKUP(order_details[[#This Row],[CategoryID]],categories[CategoryID],categories[CategoryName])</f>
        <v>Grains/Cereals</v>
      </c>
      <c r="L1509" t="str">
        <f>_xlfn.XLOOKUP(order_details[[#This Row],[OrderID]],orders[OrderID],orders[month])</f>
        <v>Feb</v>
      </c>
      <c r="M1509">
        <f>_xlfn.XLOOKUP(order_details[[#This Row],[OrderID]],orders[OrderID],orders[month number])</f>
        <v>2</v>
      </c>
      <c r="N1509">
        <f>_xlfn.XLOOKUP(order_details[[#This Row],[OrderID]],orders[OrderID],orders[year])</f>
        <v>1996</v>
      </c>
      <c r="P1509" s="14" t="str">
        <f>_xlfn.XLOOKUP(order_details[[#This Row],[CustomerID]],orders[CustomerID],orders[ShipCity])</f>
        <v>Strasbourg</v>
      </c>
      <c r="Q1509" s="14" t="str">
        <f>_xlfn.XLOOKUP(order_details[[#This Row],[CustomerID]],orders[CustomerID],orders[ShipCountry])</f>
        <v>France</v>
      </c>
      <c r="R1509" s="14">
        <f>order_details[[#This Row],[UnitPrice]]*order_details[[#This Row],[Quantity]]*(1-order_details[[#This Row],[Discount]])</f>
        <v>292.5</v>
      </c>
    </row>
    <row r="1510" spans="1:18" x14ac:dyDescent="0.3">
      <c r="A1510">
        <v>10827</v>
      </c>
      <c r="B1510">
        <v>10</v>
      </c>
      <c r="C1510">
        <v>31</v>
      </c>
      <c r="D1510">
        <v>15</v>
      </c>
      <c r="E1510">
        <v>0</v>
      </c>
      <c r="F1510">
        <f>order_details[[#This Row],[UnitPrice]]*order_details[[#This Row],[Quantity]]*(1-order_details[[#This Row],[Discount]])</f>
        <v>465</v>
      </c>
      <c r="G1510" t="str">
        <f>_xlfn.XLOOKUP(order_details[[#This Row],[OrderID]],orders[OrderID],orders[CustomerID])</f>
        <v>BONAP</v>
      </c>
      <c r="H1510" t="str">
        <f>_xlfn.XLOOKUP(order_details[[#This Row],[CustomerID]],orders[CustomerID],orders[ShipCountry])</f>
        <v>France</v>
      </c>
      <c r="I1510" t="str">
        <f>_xlfn.XLOOKUP(order_details[[#This Row],[CustomerID]],orders[CustomerID],orders[ShipCity])</f>
        <v>Marseille</v>
      </c>
      <c r="J1510">
        <f>_xlfn.XLOOKUP(order_details[[#This Row],[ProductID]],products[ProductID],products[CategoryID])</f>
        <v>8</v>
      </c>
      <c r="K1510" t="str">
        <f>_xlfn.XLOOKUP(order_details[[#This Row],[CategoryID]],categories[CategoryID],categories[CategoryName])</f>
        <v>Seafood</v>
      </c>
      <c r="L1510" t="str">
        <f>_xlfn.XLOOKUP(order_details[[#This Row],[OrderID]],orders[OrderID],orders[month])</f>
        <v>Feb</v>
      </c>
      <c r="M1510">
        <f>_xlfn.XLOOKUP(order_details[[#This Row],[OrderID]],orders[OrderID],orders[month number])</f>
        <v>2</v>
      </c>
      <c r="N1510">
        <f>_xlfn.XLOOKUP(order_details[[#This Row],[OrderID]],orders[OrderID],orders[year])</f>
        <v>1996</v>
      </c>
      <c r="P1510" s="13" t="str">
        <f>_xlfn.XLOOKUP(order_details[[#This Row],[CustomerID]],orders[CustomerID],orders[ShipCity])</f>
        <v>Marseille</v>
      </c>
      <c r="Q1510" s="13" t="str">
        <f>_xlfn.XLOOKUP(order_details[[#This Row],[CustomerID]],orders[CustomerID],orders[ShipCountry])</f>
        <v>France</v>
      </c>
      <c r="R1510" s="13">
        <f>order_details[[#This Row],[UnitPrice]]*order_details[[#This Row],[Quantity]]*(1-order_details[[#This Row],[Discount]])</f>
        <v>465</v>
      </c>
    </row>
    <row r="1511" spans="1:18" x14ac:dyDescent="0.3">
      <c r="A1511">
        <v>10827</v>
      </c>
      <c r="B1511">
        <v>39</v>
      </c>
      <c r="C1511">
        <v>18</v>
      </c>
      <c r="D1511">
        <v>21</v>
      </c>
      <c r="E1511">
        <v>0</v>
      </c>
      <c r="F1511">
        <f>order_details[[#This Row],[UnitPrice]]*order_details[[#This Row],[Quantity]]*(1-order_details[[#This Row],[Discount]])</f>
        <v>378</v>
      </c>
      <c r="G1511" t="str">
        <f>_xlfn.XLOOKUP(order_details[[#This Row],[OrderID]],orders[OrderID],orders[CustomerID])</f>
        <v>BONAP</v>
      </c>
      <c r="H1511" t="str">
        <f>_xlfn.XLOOKUP(order_details[[#This Row],[CustomerID]],orders[CustomerID],orders[ShipCountry])</f>
        <v>France</v>
      </c>
      <c r="I1511" t="str">
        <f>_xlfn.XLOOKUP(order_details[[#This Row],[CustomerID]],orders[CustomerID],orders[ShipCity])</f>
        <v>Marseille</v>
      </c>
      <c r="J1511">
        <f>_xlfn.XLOOKUP(order_details[[#This Row],[ProductID]],products[ProductID],products[CategoryID])</f>
        <v>1</v>
      </c>
      <c r="K1511" t="str">
        <f>_xlfn.XLOOKUP(order_details[[#This Row],[CategoryID]],categories[CategoryID],categories[CategoryName])</f>
        <v>Beverages</v>
      </c>
      <c r="L1511" t="str">
        <f>_xlfn.XLOOKUP(order_details[[#This Row],[OrderID]],orders[OrderID],orders[month])</f>
        <v>Feb</v>
      </c>
      <c r="M1511">
        <f>_xlfn.XLOOKUP(order_details[[#This Row],[OrderID]],orders[OrderID],orders[month number])</f>
        <v>2</v>
      </c>
      <c r="N1511">
        <f>_xlfn.XLOOKUP(order_details[[#This Row],[OrderID]],orders[OrderID],orders[year])</f>
        <v>1996</v>
      </c>
      <c r="P1511" s="14" t="str">
        <f>_xlfn.XLOOKUP(order_details[[#This Row],[CustomerID]],orders[CustomerID],orders[ShipCity])</f>
        <v>Marseille</v>
      </c>
      <c r="Q1511" s="14" t="str">
        <f>_xlfn.XLOOKUP(order_details[[#This Row],[CustomerID]],orders[CustomerID],orders[ShipCountry])</f>
        <v>France</v>
      </c>
      <c r="R1511" s="14">
        <f>order_details[[#This Row],[UnitPrice]]*order_details[[#This Row],[Quantity]]*(1-order_details[[#This Row],[Discount]])</f>
        <v>378</v>
      </c>
    </row>
    <row r="1512" spans="1:18" x14ac:dyDescent="0.3">
      <c r="A1512">
        <v>10828</v>
      </c>
      <c r="B1512">
        <v>20</v>
      </c>
      <c r="C1512">
        <v>81</v>
      </c>
      <c r="D1512">
        <v>5</v>
      </c>
      <c r="E1512">
        <v>0</v>
      </c>
      <c r="F1512">
        <f>order_details[[#This Row],[UnitPrice]]*order_details[[#This Row],[Quantity]]*(1-order_details[[#This Row],[Discount]])</f>
        <v>405</v>
      </c>
      <c r="G1512" t="str">
        <f>_xlfn.XLOOKUP(order_details[[#This Row],[OrderID]],orders[OrderID],orders[CustomerID])</f>
        <v>RANCH</v>
      </c>
      <c r="H1512" t="str">
        <f>_xlfn.XLOOKUP(order_details[[#This Row],[CustomerID]],orders[CustomerID],orders[ShipCountry])</f>
        <v>Argentina</v>
      </c>
      <c r="I1512" t="str">
        <f>_xlfn.XLOOKUP(order_details[[#This Row],[CustomerID]],orders[CustomerID],orders[ShipCity])</f>
        <v>Buenos Aires</v>
      </c>
      <c r="J1512">
        <f>_xlfn.XLOOKUP(order_details[[#This Row],[ProductID]],products[ProductID],products[CategoryID])</f>
        <v>3</v>
      </c>
      <c r="K1512" t="str">
        <f>_xlfn.XLOOKUP(order_details[[#This Row],[CategoryID]],categories[CategoryID],categories[CategoryName])</f>
        <v>Confections</v>
      </c>
      <c r="L1512" t="str">
        <f>_xlfn.XLOOKUP(order_details[[#This Row],[OrderID]],orders[OrderID],orders[month])</f>
        <v>Feb</v>
      </c>
      <c r="M1512">
        <f>_xlfn.XLOOKUP(order_details[[#This Row],[OrderID]],orders[OrderID],orders[month number])</f>
        <v>2</v>
      </c>
      <c r="N1512">
        <f>_xlfn.XLOOKUP(order_details[[#This Row],[OrderID]],orders[OrderID],orders[year])</f>
        <v>1996</v>
      </c>
      <c r="P1512" s="13" t="str">
        <f>_xlfn.XLOOKUP(order_details[[#This Row],[CustomerID]],orders[CustomerID],orders[ShipCity])</f>
        <v>Buenos Aires</v>
      </c>
      <c r="Q1512" s="13" t="str">
        <f>_xlfn.XLOOKUP(order_details[[#This Row],[CustomerID]],orders[CustomerID],orders[ShipCountry])</f>
        <v>Argentina</v>
      </c>
      <c r="R1512" s="13">
        <f>order_details[[#This Row],[UnitPrice]]*order_details[[#This Row],[Quantity]]*(1-order_details[[#This Row],[Discount]])</f>
        <v>405</v>
      </c>
    </row>
    <row r="1513" spans="1:18" x14ac:dyDescent="0.3">
      <c r="A1513">
        <v>10828</v>
      </c>
      <c r="B1513">
        <v>38</v>
      </c>
      <c r="C1513">
        <v>263.5</v>
      </c>
      <c r="D1513">
        <v>2</v>
      </c>
      <c r="E1513">
        <v>0</v>
      </c>
      <c r="F1513">
        <f>order_details[[#This Row],[UnitPrice]]*order_details[[#This Row],[Quantity]]*(1-order_details[[#This Row],[Discount]])</f>
        <v>527</v>
      </c>
      <c r="G1513" t="str">
        <f>_xlfn.XLOOKUP(order_details[[#This Row],[OrderID]],orders[OrderID],orders[CustomerID])</f>
        <v>RANCH</v>
      </c>
      <c r="H1513" t="str">
        <f>_xlfn.XLOOKUP(order_details[[#This Row],[CustomerID]],orders[CustomerID],orders[ShipCountry])</f>
        <v>Argentina</v>
      </c>
      <c r="I1513" t="str">
        <f>_xlfn.XLOOKUP(order_details[[#This Row],[CustomerID]],orders[CustomerID],orders[ShipCity])</f>
        <v>Buenos Aires</v>
      </c>
      <c r="J1513">
        <f>_xlfn.XLOOKUP(order_details[[#This Row],[ProductID]],products[ProductID],products[CategoryID])</f>
        <v>1</v>
      </c>
      <c r="K1513" t="str">
        <f>_xlfn.XLOOKUP(order_details[[#This Row],[CategoryID]],categories[CategoryID],categories[CategoryName])</f>
        <v>Beverages</v>
      </c>
      <c r="L1513" t="str">
        <f>_xlfn.XLOOKUP(order_details[[#This Row],[OrderID]],orders[OrderID],orders[month])</f>
        <v>Feb</v>
      </c>
      <c r="M1513">
        <f>_xlfn.XLOOKUP(order_details[[#This Row],[OrderID]],orders[OrderID],orders[month number])</f>
        <v>2</v>
      </c>
      <c r="N1513">
        <f>_xlfn.XLOOKUP(order_details[[#This Row],[OrderID]],orders[OrderID],orders[year])</f>
        <v>1996</v>
      </c>
      <c r="P1513" s="14" t="str">
        <f>_xlfn.XLOOKUP(order_details[[#This Row],[CustomerID]],orders[CustomerID],orders[ShipCity])</f>
        <v>Buenos Aires</v>
      </c>
      <c r="Q1513" s="14" t="str">
        <f>_xlfn.XLOOKUP(order_details[[#This Row],[CustomerID]],orders[CustomerID],orders[ShipCountry])</f>
        <v>Argentina</v>
      </c>
      <c r="R1513" s="14">
        <f>order_details[[#This Row],[UnitPrice]]*order_details[[#This Row],[Quantity]]*(1-order_details[[#This Row],[Discount]])</f>
        <v>527</v>
      </c>
    </row>
    <row r="1514" spans="1:18" x14ac:dyDescent="0.3">
      <c r="A1514">
        <v>10829</v>
      </c>
      <c r="B1514">
        <v>2</v>
      </c>
      <c r="C1514">
        <v>19</v>
      </c>
      <c r="D1514">
        <v>10</v>
      </c>
      <c r="E1514">
        <v>0</v>
      </c>
      <c r="F1514">
        <f>order_details[[#This Row],[UnitPrice]]*order_details[[#This Row],[Quantity]]*(1-order_details[[#This Row],[Discount]])</f>
        <v>190</v>
      </c>
      <c r="G1514" t="str">
        <f>_xlfn.XLOOKUP(order_details[[#This Row],[OrderID]],orders[OrderID],orders[CustomerID])</f>
        <v>ISLAT</v>
      </c>
      <c r="H1514" t="str">
        <f>_xlfn.XLOOKUP(order_details[[#This Row],[CustomerID]],orders[CustomerID],orders[ShipCountry])</f>
        <v>UK</v>
      </c>
      <c r="I1514" t="str">
        <f>_xlfn.XLOOKUP(order_details[[#This Row],[CustomerID]],orders[CustomerID],orders[ShipCity])</f>
        <v>Cowes</v>
      </c>
      <c r="J1514">
        <f>_xlfn.XLOOKUP(order_details[[#This Row],[ProductID]],products[ProductID],products[CategoryID])</f>
        <v>1</v>
      </c>
      <c r="K1514" t="str">
        <f>_xlfn.XLOOKUP(order_details[[#This Row],[CategoryID]],categories[CategoryID],categories[CategoryName])</f>
        <v>Beverages</v>
      </c>
      <c r="L1514" t="str">
        <f>_xlfn.XLOOKUP(order_details[[#This Row],[OrderID]],orders[OrderID],orders[month])</f>
        <v>Feb</v>
      </c>
      <c r="M1514">
        <f>_xlfn.XLOOKUP(order_details[[#This Row],[OrderID]],orders[OrderID],orders[month number])</f>
        <v>2</v>
      </c>
      <c r="N1514">
        <f>_xlfn.XLOOKUP(order_details[[#This Row],[OrderID]],orders[OrderID],orders[year])</f>
        <v>1996</v>
      </c>
      <c r="P1514" s="13" t="str">
        <f>_xlfn.XLOOKUP(order_details[[#This Row],[CustomerID]],orders[CustomerID],orders[ShipCity])</f>
        <v>Cowes</v>
      </c>
      <c r="Q1514" s="13" t="str">
        <f>_xlfn.XLOOKUP(order_details[[#This Row],[CustomerID]],orders[CustomerID],orders[ShipCountry])</f>
        <v>UK</v>
      </c>
      <c r="R1514" s="13">
        <f>order_details[[#This Row],[UnitPrice]]*order_details[[#This Row],[Quantity]]*(1-order_details[[#This Row],[Discount]])</f>
        <v>190</v>
      </c>
    </row>
    <row r="1515" spans="1:18" x14ac:dyDescent="0.3">
      <c r="A1515">
        <v>10829</v>
      </c>
      <c r="B1515">
        <v>8</v>
      </c>
      <c r="C1515">
        <v>40</v>
      </c>
      <c r="D1515">
        <v>20</v>
      </c>
      <c r="E1515">
        <v>0</v>
      </c>
      <c r="F1515">
        <f>order_details[[#This Row],[UnitPrice]]*order_details[[#This Row],[Quantity]]*(1-order_details[[#This Row],[Discount]])</f>
        <v>800</v>
      </c>
      <c r="G1515" t="str">
        <f>_xlfn.XLOOKUP(order_details[[#This Row],[OrderID]],orders[OrderID],orders[CustomerID])</f>
        <v>ISLAT</v>
      </c>
      <c r="H1515" t="str">
        <f>_xlfn.XLOOKUP(order_details[[#This Row],[CustomerID]],orders[CustomerID],orders[ShipCountry])</f>
        <v>UK</v>
      </c>
      <c r="I1515" t="str">
        <f>_xlfn.XLOOKUP(order_details[[#This Row],[CustomerID]],orders[CustomerID],orders[ShipCity])</f>
        <v>Cowes</v>
      </c>
      <c r="J1515">
        <f>_xlfn.XLOOKUP(order_details[[#This Row],[ProductID]],products[ProductID],products[CategoryID])</f>
        <v>2</v>
      </c>
      <c r="K1515" t="str">
        <f>_xlfn.XLOOKUP(order_details[[#This Row],[CategoryID]],categories[CategoryID],categories[CategoryName])</f>
        <v>Condiments</v>
      </c>
      <c r="L1515" t="str">
        <f>_xlfn.XLOOKUP(order_details[[#This Row],[OrderID]],orders[OrderID],orders[month])</f>
        <v>Feb</v>
      </c>
      <c r="M1515">
        <f>_xlfn.XLOOKUP(order_details[[#This Row],[OrderID]],orders[OrderID],orders[month number])</f>
        <v>2</v>
      </c>
      <c r="N1515">
        <f>_xlfn.XLOOKUP(order_details[[#This Row],[OrderID]],orders[OrderID],orders[year])</f>
        <v>1996</v>
      </c>
      <c r="P1515" s="14" t="str">
        <f>_xlfn.XLOOKUP(order_details[[#This Row],[CustomerID]],orders[CustomerID],orders[ShipCity])</f>
        <v>Cowes</v>
      </c>
      <c r="Q1515" s="14" t="str">
        <f>_xlfn.XLOOKUP(order_details[[#This Row],[CustomerID]],orders[CustomerID],orders[ShipCountry])</f>
        <v>UK</v>
      </c>
      <c r="R1515" s="14">
        <f>order_details[[#This Row],[UnitPrice]]*order_details[[#This Row],[Quantity]]*(1-order_details[[#This Row],[Discount]])</f>
        <v>800</v>
      </c>
    </row>
    <row r="1516" spans="1:18" x14ac:dyDescent="0.3">
      <c r="A1516">
        <v>10829</v>
      </c>
      <c r="B1516">
        <v>13</v>
      </c>
      <c r="C1516">
        <v>6</v>
      </c>
      <c r="D1516">
        <v>10</v>
      </c>
      <c r="E1516">
        <v>0</v>
      </c>
      <c r="F1516">
        <f>order_details[[#This Row],[UnitPrice]]*order_details[[#This Row],[Quantity]]*(1-order_details[[#This Row],[Discount]])</f>
        <v>60</v>
      </c>
      <c r="G1516" t="str">
        <f>_xlfn.XLOOKUP(order_details[[#This Row],[OrderID]],orders[OrderID],orders[CustomerID])</f>
        <v>ISLAT</v>
      </c>
      <c r="H1516" t="str">
        <f>_xlfn.XLOOKUP(order_details[[#This Row],[CustomerID]],orders[CustomerID],orders[ShipCountry])</f>
        <v>UK</v>
      </c>
      <c r="I1516" t="str">
        <f>_xlfn.XLOOKUP(order_details[[#This Row],[CustomerID]],orders[CustomerID],orders[ShipCity])</f>
        <v>Cowes</v>
      </c>
      <c r="J1516">
        <f>_xlfn.XLOOKUP(order_details[[#This Row],[ProductID]],products[ProductID],products[CategoryID])</f>
        <v>8</v>
      </c>
      <c r="K1516" t="str">
        <f>_xlfn.XLOOKUP(order_details[[#This Row],[CategoryID]],categories[CategoryID],categories[CategoryName])</f>
        <v>Seafood</v>
      </c>
      <c r="L1516" t="str">
        <f>_xlfn.XLOOKUP(order_details[[#This Row],[OrderID]],orders[OrderID],orders[month])</f>
        <v>Feb</v>
      </c>
      <c r="M1516">
        <f>_xlfn.XLOOKUP(order_details[[#This Row],[OrderID]],orders[OrderID],orders[month number])</f>
        <v>2</v>
      </c>
      <c r="N1516">
        <f>_xlfn.XLOOKUP(order_details[[#This Row],[OrderID]],orders[OrderID],orders[year])</f>
        <v>1996</v>
      </c>
      <c r="P1516" s="13" t="str">
        <f>_xlfn.XLOOKUP(order_details[[#This Row],[CustomerID]],orders[CustomerID],orders[ShipCity])</f>
        <v>Cowes</v>
      </c>
      <c r="Q1516" s="13" t="str">
        <f>_xlfn.XLOOKUP(order_details[[#This Row],[CustomerID]],orders[CustomerID],orders[ShipCountry])</f>
        <v>UK</v>
      </c>
      <c r="R1516" s="13">
        <f>order_details[[#This Row],[UnitPrice]]*order_details[[#This Row],[Quantity]]*(1-order_details[[#This Row],[Discount]])</f>
        <v>60</v>
      </c>
    </row>
    <row r="1517" spans="1:18" x14ac:dyDescent="0.3">
      <c r="A1517">
        <v>10829</v>
      </c>
      <c r="B1517">
        <v>60</v>
      </c>
      <c r="C1517">
        <v>34</v>
      </c>
      <c r="D1517">
        <v>21</v>
      </c>
      <c r="E1517">
        <v>0</v>
      </c>
      <c r="F1517">
        <f>order_details[[#This Row],[UnitPrice]]*order_details[[#This Row],[Quantity]]*(1-order_details[[#This Row],[Discount]])</f>
        <v>714</v>
      </c>
      <c r="G1517" t="str">
        <f>_xlfn.XLOOKUP(order_details[[#This Row],[OrderID]],orders[OrderID],orders[CustomerID])</f>
        <v>ISLAT</v>
      </c>
      <c r="H1517" t="str">
        <f>_xlfn.XLOOKUP(order_details[[#This Row],[CustomerID]],orders[CustomerID],orders[ShipCountry])</f>
        <v>UK</v>
      </c>
      <c r="I1517" t="str">
        <f>_xlfn.XLOOKUP(order_details[[#This Row],[CustomerID]],orders[CustomerID],orders[ShipCity])</f>
        <v>Cowes</v>
      </c>
      <c r="J1517">
        <f>_xlfn.XLOOKUP(order_details[[#This Row],[ProductID]],products[ProductID],products[CategoryID])</f>
        <v>4</v>
      </c>
      <c r="K1517" t="str">
        <f>_xlfn.XLOOKUP(order_details[[#This Row],[CategoryID]],categories[CategoryID],categories[CategoryName])</f>
        <v>Dairy Products</v>
      </c>
      <c r="L1517" t="str">
        <f>_xlfn.XLOOKUP(order_details[[#This Row],[OrderID]],orders[OrderID],orders[month])</f>
        <v>Feb</v>
      </c>
      <c r="M1517">
        <f>_xlfn.XLOOKUP(order_details[[#This Row],[OrderID]],orders[OrderID],orders[month number])</f>
        <v>2</v>
      </c>
      <c r="N1517">
        <f>_xlfn.XLOOKUP(order_details[[#This Row],[OrderID]],orders[OrderID],orders[year])</f>
        <v>1996</v>
      </c>
      <c r="P1517" s="14" t="str">
        <f>_xlfn.XLOOKUP(order_details[[#This Row],[CustomerID]],orders[CustomerID],orders[ShipCity])</f>
        <v>Cowes</v>
      </c>
      <c r="Q1517" s="14" t="str">
        <f>_xlfn.XLOOKUP(order_details[[#This Row],[CustomerID]],orders[CustomerID],orders[ShipCountry])</f>
        <v>UK</v>
      </c>
      <c r="R1517" s="14">
        <f>order_details[[#This Row],[UnitPrice]]*order_details[[#This Row],[Quantity]]*(1-order_details[[#This Row],[Discount]])</f>
        <v>714</v>
      </c>
    </row>
    <row r="1518" spans="1:18" x14ac:dyDescent="0.3">
      <c r="A1518">
        <v>10830</v>
      </c>
      <c r="B1518">
        <v>6</v>
      </c>
      <c r="C1518">
        <v>25</v>
      </c>
      <c r="D1518">
        <v>6</v>
      </c>
      <c r="E1518">
        <v>0</v>
      </c>
      <c r="F1518">
        <f>order_details[[#This Row],[UnitPrice]]*order_details[[#This Row],[Quantity]]*(1-order_details[[#This Row],[Discount]])</f>
        <v>150</v>
      </c>
      <c r="G1518" t="str">
        <f>_xlfn.XLOOKUP(order_details[[#This Row],[OrderID]],orders[OrderID],orders[CustomerID])</f>
        <v>TRADH</v>
      </c>
      <c r="H1518" t="str">
        <f>_xlfn.XLOOKUP(order_details[[#This Row],[CustomerID]],orders[CustomerID],orders[ShipCountry])</f>
        <v>Brazil</v>
      </c>
      <c r="I1518" t="str">
        <f>_xlfn.XLOOKUP(order_details[[#This Row],[CustomerID]],orders[CustomerID],orders[ShipCity])</f>
        <v>São Paulo</v>
      </c>
      <c r="J1518">
        <f>_xlfn.XLOOKUP(order_details[[#This Row],[ProductID]],products[ProductID],products[CategoryID])</f>
        <v>2</v>
      </c>
      <c r="K1518" t="str">
        <f>_xlfn.XLOOKUP(order_details[[#This Row],[CategoryID]],categories[CategoryID],categories[CategoryName])</f>
        <v>Condiments</v>
      </c>
      <c r="L1518" t="str">
        <f>_xlfn.XLOOKUP(order_details[[#This Row],[OrderID]],orders[OrderID],orders[month])</f>
        <v>Feb</v>
      </c>
      <c r="M1518">
        <f>_xlfn.XLOOKUP(order_details[[#This Row],[OrderID]],orders[OrderID],orders[month number])</f>
        <v>2</v>
      </c>
      <c r="N1518">
        <f>_xlfn.XLOOKUP(order_details[[#This Row],[OrderID]],orders[OrderID],orders[year])</f>
        <v>1996</v>
      </c>
      <c r="P1518" s="13" t="str">
        <f>_xlfn.XLOOKUP(order_details[[#This Row],[CustomerID]],orders[CustomerID],orders[ShipCity])</f>
        <v>São Paulo</v>
      </c>
      <c r="Q1518" s="13" t="str">
        <f>_xlfn.XLOOKUP(order_details[[#This Row],[CustomerID]],orders[CustomerID],orders[ShipCountry])</f>
        <v>Brazil</v>
      </c>
      <c r="R1518" s="13">
        <f>order_details[[#This Row],[UnitPrice]]*order_details[[#This Row],[Quantity]]*(1-order_details[[#This Row],[Discount]])</f>
        <v>150</v>
      </c>
    </row>
    <row r="1519" spans="1:18" x14ac:dyDescent="0.3">
      <c r="A1519">
        <v>10830</v>
      </c>
      <c r="B1519">
        <v>39</v>
      </c>
      <c r="C1519">
        <v>18</v>
      </c>
      <c r="D1519">
        <v>28</v>
      </c>
      <c r="E1519">
        <v>0</v>
      </c>
      <c r="F1519">
        <f>order_details[[#This Row],[UnitPrice]]*order_details[[#This Row],[Quantity]]*(1-order_details[[#This Row],[Discount]])</f>
        <v>504</v>
      </c>
      <c r="G1519" t="str">
        <f>_xlfn.XLOOKUP(order_details[[#This Row],[OrderID]],orders[OrderID],orders[CustomerID])</f>
        <v>TRADH</v>
      </c>
      <c r="H1519" t="str">
        <f>_xlfn.XLOOKUP(order_details[[#This Row],[CustomerID]],orders[CustomerID],orders[ShipCountry])</f>
        <v>Brazil</v>
      </c>
      <c r="I1519" t="str">
        <f>_xlfn.XLOOKUP(order_details[[#This Row],[CustomerID]],orders[CustomerID],orders[ShipCity])</f>
        <v>São Paulo</v>
      </c>
      <c r="J1519">
        <f>_xlfn.XLOOKUP(order_details[[#This Row],[ProductID]],products[ProductID],products[CategoryID])</f>
        <v>1</v>
      </c>
      <c r="K1519" t="str">
        <f>_xlfn.XLOOKUP(order_details[[#This Row],[CategoryID]],categories[CategoryID],categories[CategoryName])</f>
        <v>Beverages</v>
      </c>
      <c r="L1519" t="str">
        <f>_xlfn.XLOOKUP(order_details[[#This Row],[OrderID]],orders[OrderID],orders[month])</f>
        <v>Feb</v>
      </c>
      <c r="M1519">
        <f>_xlfn.XLOOKUP(order_details[[#This Row],[OrderID]],orders[OrderID],orders[month number])</f>
        <v>2</v>
      </c>
      <c r="N1519">
        <f>_xlfn.XLOOKUP(order_details[[#This Row],[OrderID]],orders[OrderID],orders[year])</f>
        <v>1996</v>
      </c>
      <c r="P1519" s="14" t="str">
        <f>_xlfn.XLOOKUP(order_details[[#This Row],[CustomerID]],orders[CustomerID],orders[ShipCity])</f>
        <v>São Paulo</v>
      </c>
      <c r="Q1519" s="14" t="str">
        <f>_xlfn.XLOOKUP(order_details[[#This Row],[CustomerID]],orders[CustomerID],orders[ShipCountry])</f>
        <v>Brazil</v>
      </c>
      <c r="R1519" s="14">
        <f>order_details[[#This Row],[UnitPrice]]*order_details[[#This Row],[Quantity]]*(1-order_details[[#This Row],[Discount]])</f>
        <v>504</v>
      </c>
    </row>
    <row r="1520" spans="1:18" x14ac:dyDescent="0.3">
      <c r="A1520">
        <v>10830</v>
      </c>
      <c r="B1520">
        <v>60</v>
      </c>
      <c r="C1520">
        <v>34</v>
      </c>
      <c r="D1520">
        <v>30</v>
      </c>
      <c r="E1520">
        <v>0</v>
      </c>
      <c r="F1520">
        <f>order_details[[#This Row],[UnitPrice]]*order_details[[#This Row],[Quantity]]*(1-order_details[[#This Row],[Discount]])</f>
        <v>1020</v>
      </c>
      <c r="G1520" t="str">
        <f>_xlfn.XLOOKUP(order_details[[#This Row],[OrderID]],orders[OrderID],orders[CustomerID])</f>
        <v>TRADH</v>
      </c>
      <c r="H1520" t="str">
        <f>_xlfn.XLOOKUP(order_details[[#This Row],[CustomerID]],orders[CustomerID],orders[ShipCountry])</f>
        <v>Brazil</v>
      </c>
      <c r="I1520" t="str">
        <f>_xlfn.XLOOKUP(order_details[[#This Row],[CustomerID]],orders[CustomerID],orders[ShipCity])</f>
        <v>São Paulo</v>
      </c>
      <c r="J1520">
        <f>_xlfn.XLOOKUP(order_details[[#This Row],[ProductID]],products[ProductID],products[CategoryID])</f>
        <v>4</v>
      </c>
      <c r="K1520" t="str">
        <f>_xlfn.XLOOKUP(order_details[[#This Row],[CategoryID]],categories[CategoryID],categories[CategoryName])</f>
        <v>Dairy Products</v>
      </c>
      <c r="L1520" t="str">
        <f>_xlfn.XLOOKUP(order_details[[#This Row],[OrderID]],orders[OrderID],orders[month])</f>
        <v>Feb</v>
      </c>
      <c r="M1520">
        <f>_xlfn.XLOOKUP(order_details[[#This Row],[OrderID]],orders[OrderID],orders[month number])</f>
        <v>2</v>
      </c>
      <c r="N1520">
        <f>_xlfn.XLOOKUP(order_details[[#This Row],[OrderID]],orders[OrderID],orders[year])</f>
        <v>1996</v>
      </c>
      <c r="P1520" s="13" t="str">
        <f>_xlfn.XLOOKUP(order_details[[#This Row],[CustomerID]],orders[CustomerID],orders[ShipCity])</f>
        <v>São Paulo</v>
      </c>
      <c r="Q1520" s="13" t="str">
        <f>_xlfn.XLOOKUP(order_details[[#This Row],[CustomerID]],orders[CustomerID],orders[ShipCountry])</f>
        <v>Brazil</v>
      </c>
      <c r="R1520" s="13">
        <f>order_details[[#This Row],[UnitPrice]]*order_details[[#This Row],[Quantity]]*(1-order_details[[#This Row],[Discount]])</f>
        <v>1020</v>
      </c>
    </row>
    <row r="1521" spans="1:18" x14ac:dyDescent="0.3">
      <c r="A1521">
        <v>10830</v>
      </c>
      <c r="B1521">
        <v>68</v>
      </c>
      <c r="C1521">
        <v>12.5</v>
      </c>
      <c r="D1521">
        <v>24</v>
      </c>
      <c r="E1521">
        <v>0</v>
      </c>
      <c r="F1521">
        <f>order_details[[#This Row],[UnitPrice]]*order_details[[#This Row],[Quantity]]*(1-order_details[[#This Row],[Discount]])</f>
        <v>300</v>
      </c>
      <c r="G1521" t="str">
        <f>_xlfn.XLOOKUP(order_details[[#This Row],[OrderID]],orders[OrderID],orders[CustomerID])</f>
        <v>TRADH</v>
      </c>
      <c r="H1521" t="str">
        <f>_xlfn.XLOOKUP(order_details[[#This Row],[CustomerID]],orders[CustomerID],orders[ShipCountry])</f>
        <v>Brazil</v>
      </c>
      <c r="I1521" t="str">
        <f>_xlfn.XLOOKUP(order_details[[#This Row],[CustomerID]],orders[CustomerID],orders[ShipCity])</f>
        <v>São Paulo</v>
      </c>
      <c r="J1521">
        <f>_xlfn.XLOOKUP(order_details[[#This Row],[ProductID]],products[ProductID],products[CategoryID])</f>
        <v>3</v>
      </c>
      <c r="K1521" t="str">
        <f>_xlfn.XLOOKUP(order_details[[#This Row],[CategoryID]],categories[CategoryID],categories[CategoryName])</f>
        <v>Confections</v>
      </c>
      <c r="L1521" t="str">
        <f>_xlfn.XLOOKUP(order_details[[#This Row],[OrderID]],orders[OrderID],orders[month])</f>
        <v>Feb</v>
      </c>
      <c r="M1521">
        <f>_xlfn.XLOOKUP(order_details[[#This Row],[OrderID]],orders[OrderID],orders[month number])</f>
        <v>2</v>
      </c>
      <c r="N1521">
        <f>_xlfn.XLOOKUP(order_details[[#This Row],[OrderID]],orders[OrderID],orders[year])</f>
        <v>1996</v>
      </c>
      <c r="P1521" s="14" t="str">
        <f>_xlfn.XLOOKUP(order_details[[#This Row],[CustomerID]],orders[CustomerID],orders[ShipCity])</f>
        <v>São Paulo</v>
      </c>
      <c r="Q1521" s="14" t="str">
        <f>_xlfn.XLOOKUP(order_details[[#This Row],[CustomerID]],orders[CustomerID],orders[ShipCountry])</f>
        <v>Brazil</v>
      </c>
      <c r="R1521" s="14">
        <f>order_details[[#This Row],[UnitPrice]]*order_details[[#This Row],[Quantity]]*(1-order_details[[#This Row],[Discount]])</f>
        <v>300</v>
      </c>
    </row>
    <row r="1522" spans="1:18" x14ac:dyDescent="0.3">
      <c r="A1522">
        <v>10831</v>
      </c>
      <c r="B1522">
        <v>19</v>
      </c>
      <c r="C1522">
        <v>9.1999999999999993</v>
      </c>
      <c r="D1522">
        <v>2</v>
      </c>
      <c r="E1522">
        <v>0</v>
      </c>
      <c r="F1522">
        <f>order_details[[#This Row],[UnitPrice]]*order_details[[#This Row],[Quantity]]*(1-order_details[[#This Row],[Discount]])</f>
        <v>18.399999999999999</v>
      </c>
      <c r="G1522" t="str">
        <f>_xlfn.XLOOKUP(order_details[[#This Row],[OrderID]],orders[OrderID],orders[CustomerID])</f>
        <v>SANTG</v>
      </c>
      <c r="H1522" t="str">
        <f>_xlfn.XLOOKUP(order_details[[#This Row],[CustomerID]],orders[CustomerID],orders[ShipCountry])</f>
        <v>Norway</v>
      </c>
      <c r="I1522" t="str">
        <f>_xlfn.XLOOKUP(order_details[[#This Row],[CustomerID]],orders[CustomerID],orders[ShipCity])</f>
        <v>Stavern</v>
      </c>
      <c r="J1522">
        <f>_xlfn.XLOOKUP(order_details[[#This Row],[ProductID]],products[ProductID],products[CategoryID])</f>
        <v>3</v>
      </c>
      <c r="K1522" t="str">
        <f>_xlfn.XLOOKUP(order_details[[#This Row],[CategoryID]],categories[CategoryID],categories[CategoryName])</f>
        <v>Confections</v>
      </c>
      <c r="L1522" t="str">
        <f>_xlfn.XLOOKUP(order_details[[#This Row],[OrderID]],orders[OrderID],orders[month])</f>
        <v>Feb</v>
      </c>
      <c r="M1522">
        <f>_xlfn.XLOOKUP(order_details[[#This Row],[OrderID]],orders[OrderID],orders[month number])</f>
        <v>2</v>
      </c>
      <c r="N1522">
        <f>_xlfn.XLOOKUP(order_details[[#This Row],[OrderID]],orders[OrderID],orders[year])</f>
        <v>1996</v>
      </c>
      <c r="P1522" s="13" t="str">
        <f>_xlfn.XLOOKUP(order_details[[#This Row],[CustomerID]],orders[CustomerID],orders[ShipCity])</f>
        <v>Stavern</v>
      </c>
      <c r="Q1522" s="13" t="str">
        <f>_xlfn.XLOOKUP(order_details[[#This Row],[CustomerID]],orders[CustomerID],orders[ShipCountry])</f>
        <v>Norway</v>
      </c>
      <c r="R1522" s="13">
        <f>order_details[[#This Row],[UnitPrice]]*order_details[[#This Row],[Quantity]]*(1-order_details[[#This Row],[Discount]])</f>
        <v>18.399999999999999</v>
      </c>
    </row>
    <row r="1523" spans="1:18" x14ac:dyDescent="0.3">
      <c r="A1523">
        <v>10831</v>
      </c>
      <c r="B1523">
        <v>35</v>
      </c>
      <c r="C1523">
        <v>18</v>
      </c>
      <c r="D1523">
        <v>8</v>
      </c>
      <c r="E1523">
        <v>0</v>
      </c>
      <c r="F1523">
        <f>order_details[[#This Row],[UnitPrice]]*order_details[[#This Row],[Quantity]]*(1-order_details[[#This Row],[Discount]])</f>
        <v>144</v>
      </c>
      <c r="G1523" t="str">
        <f>_xlfn.XLOOKUP(order_details[[#This Row],[OrderID]],orders[OrderID],orders[CustomerID])</f>
        <v>SANTG</v>
      </c>
      <c r="H1523" t="str">
        <f>_xlfn.XLOOKUP(order_details[[#This Row],[CustomerID]],orders[CustomerID],orders[ShipCountry])</f>
        <v>Norway</v>
      </c>
      <c r="I1523" t="str">
        <f>_xlfn.XLOOKUP(order_details[[#This Row],[CustomerID]],orders[CustomerID],orders[ShipCity])</f>
        <v>Stavern</v>
      </c>
      <c r="J1523">
        <f>_xlfn.XLOOKUP(order_details[[#This Row],[ProductID]],products[ProductID],products[CategoryID])</f>
        <v>1</v>
      </c>
      <c r="K1523" t="str">
        <f>_xlfn.XLOOKUP(order_details[[#This Row],[CategoryID]],categories[CategoryID],categories[CategoryName])</f>
        <v>Beverages</v>
      </c>
      <c r="L1523" t="str">
        <f>_xlfn.XLOOKUP(order_details[[#This Row],[OrderID]],orders[OrderID],orders[month])</f>
        <v>Feb</v>
      </c>
      <c r="M1523">
        <f>_xlfn.XLOOKUP(order_details[[#This Row],[OrderID]],orders[OrderID],orders[month number])</f>
        <v>2</v>
      </c>
      <c r="N1523">
        <f>_xlfn.XLOOKUP(order_details[[#This Row],[OrderID]],orders[OrderID],orders[year])</f>
        <v>1996</v>
      </c>
      <c r="P1523" s="14" t="str">
        <f>_xlfn.XLOOKUP(order_details[[#This Row],[CustomerID]],orders[CustomerID],orders[ShipCity])</f>
        <v>Stavern</v>
      </c>
      <c r="Q1523" s="14" t="str">
        <f>_xlfn.XLOOKUP(order_details[[#This Row],[CustomerID]],orders[CustomerID],orders[ShipCountry])</f>
        <v>Norway</v>
      </c>
      <c r="R1523" s="14">
        <f>order_details[[#This Row],[UnitPrice]]*order_details[[#This Row],[Quantity]]*(1-order_details[[#This Row],[Discount]])</f>
        <v>144</v>
      </c>
    </row>
    <row r="1524" spans="1:18" x14ac:dyDescent="0.3">
      <c r="A1524">
        <v>10831</v>
      </c>
      <c r="B1524">
        <v>38</v>
      </c>
      <c r="C1524">
        <v>263.5</v>
      </c>
      <c r="D1524">
        <v>8</v>
      </c>
      <c r="E1524">
        <v>0</v>
      </c>
      <c r="F1524">
        <f>order_details[[#This Row],[UnitPrice]]*order_details[[#This Row],[Quantity]]*(1-order_details[[#This Row],[Discount]])</f>
        <v>2108</v>
      </c>
      <c r="G1524" t="str">
        <f>_xlfn.XLOOKUP(order_details[[#This Row],[OrderID]],orders[OrderID],orders[CustomerID])</f>
        <v>SANTG</v>
      </c>
      <c r="H1524" t="str">
        <f>_xlfn.XLOOKUP(order_details[[#This Row],[CustomerID]],orders[CustomerID],orders[ShipCountry])</f>
        <v>Norway</v>
      </c>
      <c r="I1524" t="str">
        <f>_xlfn.XLOOKUP(order_details[[#This Row],[CustomerID]],orders[CustomerID],orders[ShipCity])</f>
        <v>Stavern</v>
      </c>
      <c r="J1524">
        <f>_xlfn.XLOOKUP(order_details[[#This Row],[ProductID]],products[ProductID],products[CategoryID])</f>
        <v>1</v>
      </c>
      <c r="K1524" t="str">
        <f>_xlfn.XLOOKUP(order_details[[#This Row],[CategoryID]],categories[CategoryID],categories[CategoryName])</f>
        <v>Beverages</v>
      </c>
      <c r="L1524" t="str">
        <f>_xlfn.XLOOKUP(order_details[[#This Row],[OrderID]],orders[OrderID],orders[month])</f>
        <v>Feb</v>
      </c>
      <c r="M1524">
        <f>_xlfn.XLOOKUP(order_details[[#This Row],[OrderID]],orders[OrderID],orders[month number])</f>
        <v>2</v>
      </c>
      <c r="N1524">
        <f>_xlfn.XLOOKUP(order_details[[#This Row],[OrderID]],orders[OrderID],orders[year])</f>
        <v>1996</v>
      </c>
      <c r="P1524" s="13" t="str">
        <f>_xlfn.XLOOKUP(order_details[[#This Row],[CustomerID]],orders[CustomerID],orders[ShipCity])</f>
        <v>Stavern</v>
      </c>
      <c r="Q1524" s="13" t="str">
        <f>_xlfn.XLOOKUP(order_details[[#This Row],[CustomerID]],orders[CustomerID],orders[ShipCountry])</f>
        <v>Norway</v>
      </c>
      <c r="R1524" s="13">
        <f>order_details[[#This Row],[UnitPrice]]*order_details[[#This Row],[Quantity]]*(1-order_details[[#This Row],[Discount]])</f>
        <v>2108</v>
      </c>
    </row>
    <row r="1525" spans="1:18" x14ac:dyDescent="0.3">
      <c r="A1525">
        <v>10831</v>
      </c>
      <c r="B1525">
        <v>43</v>
      </c>
      <c r="C1525">
        <v>46</v>
      </c>
      <c r="D1525">
        <v>9</v>
      </c>
      <c r="E1525">
        <v>0</v>
      </c>
      <c r="F1525">
        <f>order_details[[#This Row],[UnitPrice]]*order_details[[#This Row],[Quantity]]*(1-order_details[[#This Row],[Discount]])</f>
        <v>414</v>
      </c>
      <c r="G1525" t="str">
        <f>_xlfn.XLOOKUP(order_details[[#This Row],[OrderID]],orders[OrderID],orders[CustomerID])</f>
        <v>SANTG</v>
      </c>
      <c r="H1525" t="str">
        <f>_xlfn.XLOOKUP(order_details[[#This Row],[CustomerID]],orders[CustomerID],orders[ShipCountry])</f>
        <v>Norway</v>
      </c>
      <c r="I1525" t="str">
        <f>_xlfn.XLOOKUP(order_details[[#This Row],[CustomerID]],orders[CustomerID],orders[ShipCity])</f>
        <v>Stavern</v>
      </c>
      <c r="J1525">
        <f>_xlfn.XLOOKUP(order_details[[#This Row],[ProductID]],products[ProductID],products[CategoryID])</f>
        <v>1</v>
      </c>
      <c r="K1525" t="str">
        <f>_xlfn.XLOOKUP(order_details[[#This Row],[CategoryID]],categories[CategoryID],categories[CategoryName])</f>
        <v>Beverages</v>
      </c>
      <c r="L1525" t="str">
        <f>_xlfn.XLOOKUP(order_details[[#This Row],[OrderID]],orders[OrderID],orders[month])</f>
        <v>Feb</v>
      </c>
      <c r="M1525">
        <f>_xlfn.XLOOKUP(order_details[[#This Row],[OrderID]],orders[OrderID],orders[month number])</f>
        <v>2</v>
      </c>
      <c r="N1525">
        <f>_xlfn.XLOOKUP(order_details[[#This Row],[OrderID]],orders[OrderID],orders[year])</f>
        <v>1996</v>
      </c>
      <c r="P1525" s="14" t="str">
        <f>_xlfn.XLOOKUP(order_details[[#This Row],[CustomerID]],orders[CustomerID],orders[ShipCity])</f>
        <v>Stavern</v>
      </c>
      <c r="Q1525" s="14" t="str">
        <f>_xlfn.XLOOKUP(order_details[[#This Row],[CustomerID]],orders[CustomerID],orders[ShipCountry])</f>
        <v>Norway</v>
      </c>
      <c r="R1525" s="14">
        <f>order_details[[#This Row],[UnitPrice]]*order_details[[#This Row],[Quantity]]*(1-order_details[[#This Row],[Discount]])</f>
        <v>414</v>
      </c>
    </row>
    <row r="1526" spans="1:18" x14ac:dyDescent="0.3">
      <c r="A1526">
        <v>10832</v>
      </c>
      <c r="B1526">
        <v>13</v>
      </c>
      <c r="C1526">
        <v>6</v>
      </c>
      <c r="D1526">
        <v>3</v>
      </c>
      <c r="E1526">
        <v>0.2</v>
      </c>
      <c r="F1526">
        <f>order_details[[#This Row],[UnitPrice]]*order_details[[#This Row],[Quantity]]*(1-order_details[[#This Row],[Discount]])</f>
        <v>14.4</v>
      </c>
      <c r="G1526" t="str">
        <f>_xlfn.XLOOKUP(order_details[[#This Row],[OrderID]],orders[OrderID],orders[CustomerID])</f>
        <v>LAMAI</v>
      </c>
      <c r="H1526" t="str">
        <f>_xlfn.XLOOKUP(order_details[[#This Row],[CustomerID]],orders[CustomerID],orders[ShipCountry])</f>
        <v>France</v>
      </c>
      <c r="I1526" t="str">
        <f>_xlfn.XLOOKUP(order_details[[#This Row],[CustomerID]],orders[CustomerID],orders[ShipCity])</f>
        <v>Toulouse</v>
      </c>
      <c r="J1526">
        <f>_xlfn.XLOOKUP(order_details[[#This Row],[ProductID]],products[ProductID],products[CategoryID])</f>
        <v>8</v>
      </c>
      <c r="K1526" t="str">
        <f>_xlfn.XLOOKUP(order_details[[#This Row],[CategoryID]],categories[CategoryID],categories[CategoryName])</f>
        <v>Seafood</v>
      </c>
      <c r="L1526" t="str">
        <f>_xlfn.XLOOKUP(order_details[[#This Row],[OrderID]],orders[OrderID],orders[month])</f>
        <v>Feb</v>
      </c>
      <c r="M1526">
        <f>_xlfn.XLOOKUP(order_details[[#This Row],[OrderID]],orders[OrderID],orders[month number])</f>
        <v>2</v>
      </c>
      <c r="N1526">
        <f>_xlfn.XLOOKUP(order_details[[#This Row],[OrderID]],orders[OrderID],orders[year])</f>
        <v>1996</v>
      </c>
      <c r="P1526" s="13" t="str">
        <f>_xlfn.XLOOKUP(order_details[[#This Row],[CustomerID]],orders[CustomerID],orders[ShipCity])</f>
        <v>Toulouse</v>
      </c>
      <c r="Q1526" s="13" t="str">
        <f>_xlfn.XLOOKUP(order_details[[#This Row],[CustomerID]],orders[CustomerID],orders[ShipCountry])</f>
        <v>France</v>
      </c>
      <c r="R1526" s="13">
        <f>order_details[[#This Row],[UnitPrice]]*order_details[[#This Row],[Quantity]]*(1-order_details[[#This Row],[Discount]])</f>
        <v>14.4</v>
      </c>
    </row>
    <row r="1527" spans="1:18" x14ac:dyDescent="0.3">
      <c r="A1527">
        <v>10832</v>
      </c>
      <c r="B1527">
        <v>25</v>
      </c>
      <c r="C1527">
        <v>14</v>
      </c>
      <c r="D1527">
        <v>10</v>
      </c>
      <c r="E1527">
        <v>0.2</v>
      </c>
      <c r="F1527">
        <f>order_details[[#This Row],[UnitPrice]]*order_details[[#This Row],[Quantity]]*(1-order_details[[#This Row],[Discount]])</f>
        <v>112</v>
      </c>
      <c r="G1527" t="str">
        <f>_xlfn.XLOOKUP(order_details[[#This Row],[OrderID]],orders[OrderID],orders[CustomerID])</f>
        <v>LAMAI</v>
      </c>
      <c r="H1527" t="str">
        <f>_xlfn.XLOOKUP(order_details[[#This Row],[CustomerID]],orders[CustomerID],orders[ShipCountry])</f>
        <v>France</v>
      </c>
      <c r="I1527" t="str">
        <f>_xlfn.XLOOKUP(order_details[[#This Row],[CustomerID]],orders[CustomerID],orders[ShipCity])</f>
        <v>Toulouse</v>
      </c>
      <c r="J1527">
        <f>_xlfn.XLOOKUP(order_details[[#This Row],[ProductID]],products[ProductID],products[CategoryID])</f>
        <v>3</v>
      </c>
      <c r="K1527" t="str">
        <f>_xlfn.XLOOKUP(order_details[[#This Row],[CategoryID]],categories[CategoryID],categories[CategoryName])</f>
        <v>Confections</v>
      </c>
      <c r="L1527" t="str">
        <f>_xlfn.XLOOKUP(order_details[[#This Row],[OrderID]],orders[OrderID],orders[month])</f>
        <v>Feb</v>
      </c>
      <c r="M1527">
        <f>_xlfn.XLOOKUP(order_details[[#This Row],[OrderID]],orders[OrderID],orders[month number])</f>
        <v>2</v>
      </c>
      <c r="N1527">
        <f>_xlfn.XLOOKUP(order_details[[#This Row],[OrderID]],orders[OrderID],orders[year])</f>
        <v>1996</v>
      </c>
      <c r="P1527" s="14" t="str">
        <f>_xlfn.XLOOKUP(order_details[[#This Row],[CustomerID]],orders[CustomerID],orders[ShipCity])</f>
        <v>Toulouse</v>
      </c>
      <c r="Q1527" s="14" t="str">
        <f>_xlfn.XLOOKUP(order_details[[#This Row],[CustomerID]],orders[CustomerID],orders[ShipCountry])</f>
        <v>France</v>
      </c>
      <c r="R1527" s="14">
        <f>order_details[[#This Row],[UnitPrice]]*order_details[[#This Row],[Quantity]]*(1-order_details[[#This Row],[Discount]])</f>
        <v>112</v>
      </c>
    </row>
    <row r="1528" spans="1:18" x14ac:dyDescent="0.3">
      <c r="A1528">
        <v>10832</v>
      </c>
      <c r="B1528">
        <v>44</v>
      </c>
      <c r="C1528">
        <v>19.45</v>
      </c>
      <c r="D1528">
        <v>16</v>
      </c>
      <c r="E1528">
        <v>0.2</v>
      </c>
      <c r="F1528">
        <f>order_details[[#This Row],[UnitPrice]]*order_details[[#This Row],[Quantity]]*(1-order_details[[#This Row],[Discount]])</f>
        <v>248.96</v>
      </c>
      <c r="G1528" t="str">
        <f>_xlfn.XLOOKUP(order_details[[#This Row],[OrderID]],orders[OrderID],orders[CustomerID])</f>
        <v>LAMAI</v>
      </c>
      <c r="H1528" t="str">
        <f>_xlfn.XLOOKUP(order_details[[#This Row],[CustomerID]],orders[CustomerID],orders[ShipCountry])</f>
        <v>France</v>
      </c>
      <c r="I1528" t="str">
        <f>_xlfn.XLOOKUP(order_details[[#This Row],[CustomerID]],orders[CustomerID],orders[ShipCity])</f>
        <v>Toulouse</v>
      </c>
      <c r="J1528">
        <f>_xlfn.XLOOKUP(order_details[[#This Row],[ProductID]],products[ProductID],products[CategoryID])</f>
        <v>2</v>
      </c>
      <c r="K1528" t="str">
        <f>_xlfn.XLOOKUP(order_details[[#This Row],[CategoryID]],categories[CategoryID],categories[CategoryName])</f>
        <v>Condiments</v>
      </c>
      <c r="L1528" t="str">
        <f>_xlfn.XLOOKUP(order_details[[#This Row],[OrderID]],orders[OrderID],orders[month])</f>
        <v>Feb</v>
      </c>
      <c r="M1528">
        <f>_xlfn.XLOOKUP(order_details[[#This Row],[OrderID]],orders[OrderID],orders[month number])</f>
        <v>2</v>
      </c>
      <c r="N1528">
        <f>_xlfn.XLOOKUP(order_details[[#This Row],[OrderID]],orders[OrderID],orders[year])</f>
        <v>1996</v>
      </c>
      <c r="P1528" s="13" t="str">
        <f>_xlfn.XLOOKUP(order_details[[#This Row],[CustomerID]],orders[CustomerID],orders[ShipCity])</f>
        <v>Toulouse</v>
      </c>
      <c r="Q1528" s="13" t="str">
        <f>_xlfn.XLOOKUP(order_details[[#This Row],[CustomerID]],orders[CustomerID],orders[ShipCountry])</f>
        <v>France</v>
      </c>
      <c r="R1528" s="13">
        <f>order_details[[#This Row],[UnitPrice]]*order_details[[#This Row],[Quantity]]*(1-order_details[[#This Row],[Discount]])</f>
        <v>248.96</v>
      </c>
    </row>
    <row r="1529" spans="1:18" x14ac:dyDescent="0.3">
      <c r="A1529">
        <v>10832</v>
      </c>
      <c r="B1529">
        <v>64</v>
      </c>
      <c r="C1529">
        <v>33.25</v>
      </c>
      <c r="D1529">
        <v>3</v>
      </c>
      <c r="E1529">
        <v>0</v>
      </c>
      <c r="F1529">
        <f>order_details[[#This Row],[UnitPrice]]*order_details[[#This Row],[Quantity]]*(1-order_details[[#This Row],[Discount]])</f>
        <v>99.75</v>
      </c>
      <c r="G1529" t="str">
        <f>_xlfn.XLOOKUP(order_details[[#This Row],[OrderID]],orders[OrderID],orders[CustomerID])</f>
        <v>LAMAI</v>
      </c>
      <c r="H1529" t="str">
        <f>_xlfn.XLOOKUP(order_details[[#This Row],[CustomerID]],orders[CustomerID],orders[ShipCountry])</f>
        <v>France</v>
      </c>
      <c r="I1529" t="str">
        <f>_xlfn.XLOOKUP(order_details[[#This Row],[CustomerID]],orders[CustomerID],orders[ShipCity])</f>
        <v>Toulouse</v>
      </c>
      <c r="J1529">
        <f>_xlfn.XLOOKUP(order_details[[#This Row],[ProductID]],products[ProductID],products[CategoryID])</f>
        <v>5</v>
      </c>
      <c r="K1529" t="str">
        <f>_xlfn.XLOOKUP(order_details[[#This Row],[CategoryID]],categories[CategoryID],categories[CategoryName])</f>
        <v>Grains/Cereals</v>
      </c>
      <c r="L1529" t="str">
        <f>_xlfn.XLOOKUP(order_details[[#This Row],[OrderID]],orders[OrderID],orders[month])</f>
        <v>Feb</v>
      </c>
      <c r="M1529">
        <f>_xlfn.XLOOKUP(order_details[[#This Row],[OrderID]],orders[OrderID],orders[month number])</f>
        <v>2</v>
      </c>
      <c r="N1529">
        <f>_xlfn.XLOOKUP(order_details[[#This Row],[OrderID]],orders[OrderID],orders[year])</f>
        <v>1996</v>
      </c>
      <c r="P1529" s="14" t="str">
        <f>_xlfn.XLOOKUP(order_details[[#This Row],[CustomerID]],orders[CustomerID],orders[ShipCity])</f>
        <v>Toulouse</v>
      </c>
      <c r="Q1529" s="14" t="str">
        <f>_xlfn.XLOOKUP(order_details[[#This Row],[CustomerID]],orders[CustomerID],orders[ShipCountry])</f>
        <v>France</v>
      </c>
      <c r="R1529" s="14">
        <f>order_details[[#This Row],[UnitPrice]]*order_details[[#This Row],[Quantity]]*(1-order_details[[#This Row],[Discount]])</f>
        <v>99.75</v>
      </c>
    </row>
    <row r="1530" spans="1:18" x14ac:dyDescent="0.3">
      <c r="A1530">
        <v>10833</v>
      </c>
      <c r="B1530">
        <v>7</v>
      </c>
      <c r="C1530">
        <v>30</v>
      </c>
      <c r="D1530">
        <v>20</v>
      </c>
      <c r="E1530">
        <v>0.1</v>
      </c>
      <c r="F1530">
        <f>order_details[[#This Row],[UnitPrice]]*order_details[[#This Row],[Quantity]]*(1-order_details[[#This Row],[Discount]])</f>
        <v>540</v>
      </c>
      <c r="G1530" t="str">
        <f>_xlfn.XLOOKUP(order_details[[#This Row],[OrderID]],orders[OrderID],orders[CustomerID])</f>
        <v>OTTIK</v>
      </c>
      <c r="H1530" t="str">
        <f>_xlfn.XLOOKUP(order_details[[#This Row],[CustomerID]],orders[CustomerID],orders[ShipCountry])</f>
        <v>Germany</v>
      </c>
      <c r="I1530" t="str">
        <f>_xlfn.XLOOKUP(order_details[[#This Row],[CustomerID]],orders[CustomerID],orders[ShipCity])</f>
        <v>Köln</v>
      </c>
      <c r="J1530">
        <f>_xlfn.XLOOKUP(order_details[[#This Row],[ProductID]],products[ProductID],products[CategoryID])</f>
        <v>7</v>
      </c>
      <c r="K1530" t="str">
        <f>_xlfn.XLOOKUP(order_details[[#This Row],[CategoryID]],categories[CategoryID],categories[CategoryName])</f>
        <v>Produce</v>
      </c>
      <c r="L1530" t="str">
        <f>_xlfn.XLOOKUP(order_details[[#This Row],[OrderID]],orders[OrderID],orders[month])</f>
        <v>Feb</v>
      </c>
      <c r="M1530">
        <f>_xlfn.XLOOKUP(order_details[[#This Row],[OrderID]],orders[OrderID],orders[month number])</f>
        <v>2</v>
      </c>
      <c r="N1530">
        <f>_xlfn.XLOOKUP(order_details[[#This Row],[OrderID]],orders[OrderID],orders[year])</f>
        <v>1996</v>
      </c>
      <c r="P1530" s="13" t="str">
        <f>_xlfn.XLOOKUP(order_details[[#This Row],[CustomerID]],orders[CustomerID],orders[ShipCity])</f>
        <v>Köln</v>
      </c>
      <c r="Q1530" s="13" t="str">
        <f>_xlfn.XLOOKUP(order_details[[#This Row],[CustomerID]],orders[CustomerID],orders[ShipCountry])</f>
        <v>Germany</v>
      </c>
      <c r="R1530" s="13">
        <f>order_details[[#This Row],[UnitPrice]]*order_details[[#This Row],[Quantity]]*(1-order_details[[#This Row],[Discount]])</f>
        <v>540</v>
      </c>
    </row>
    <row r="1531" spans="1:18" x14ac:dyDescent="0.3">
      <c r="A1531">
        <v>10833</v>
      </c>
      <c r="B1531">
        <v>31</v>
      </c>
      <c r="C1531">
        <v>12.5</v>
      </c>
      <c r="D1531">
        <v>9</v>
      </c>
      <c r="E1531">
        <v>0.1</v>
      </c>
      <c r="F1531">
        <f>order_details[[#This Row],[UnitPrice]]*order_details[[#This Row],[Quantity]]*(1-order_details[[#This Row],[Discount]])</f>
        <v>101.25</v>
      </c>
      <c r="G1531" t="str">
        <f>_xlfn.XLOOKUP(order_details[[#This Row],[OrderID]],orders[OrderID],orders[CustomerID])</f>
        <v>OTTIK</v>
      </c>
      <c r="H1531" t="str">
        <f>_xlfn.XLOOKUP(order_details[[#This Row],[CustomerID]],orders[CustomerID],orders[ShipCountry])</f>
        <v>Germany</v>
      </c>
      <c r="I1531" t="str">
        <f>_xlfn.XLOOKUP(order_details[[#This Row],[CustomerID]],orders[CustomerID],orders[ShipCity])</f>
        <v>Köln</v>
      </c>
      <c r="J1531">
        <f>_xlfn.XLOOKUP(order_details[[#This Row],[ProductID]],products[ProductID],products[CategoryID])</f>
        <v>4</v>
      </c>
      <c r="K1531" t="str">
        <f>_xlfn.XLOOKUP(order_details[[#This Row],[CategoryID]],categories[CategoryID],categories[CategoryName])</f>
        <v>Dairy Products</v>
      </c>
      <c r="L1531" t="str">
        <f>_xlfn.XLOOKUP(order_details[[#This Row],[OrderID]],orders[OrderID],orders[month])</f>
        <v>Feb</v>
      </c>
      <c r="M1531">
        <f>_xlfn.XLOOKUP(order_details[[#This Row],[OrderID]],orders[OrderID],orders[month number])</f>
        <v>2</v>
      </c>
      <c r="N1531">
        <f>_xlfn.XLOOKUP(order_details[[#This Row],[OrderID]],orders[OrderID],orders[year])</f>
        <v>1996</v>
      </c>
      <c r="P1531" s="14" t="str">
        <f>_xlfn.XLOOKUP(order_details[[#This Row],[CustomerID]],orders[CustomerID],orders[ShipCity])</f>
        <v>Köln</v>
      </c>
      <c r="Q1531" s="14" t="str">
        <f>_xlfn.XLOOKUP(order_details[[#This Row],[CustomerID]],orders[CustomerID],orders[ShipCountry])</f>
        <v>Germany</v>
      </c>
      <c r="R1531" s="14">
        <f>order_details[[#This Row],[UnitPrice]]*order_details[[#This Row],[Quantity]]*(1-order_details[[#This Row],[Discount]])</f>
        <v>101.25</v>
      </c>
    </row>
    <row r="1532" spans="1:18" x14ac:dyDescent="0.3">
      <c r="A1532">
        <v>10833</v>
      </c>
      <c r="B1532">
        <v>53</v>
      </c>
      <c r="C1532">
        <v>32.799999999999997</v>
      </c>
      <c r="D1532">
        <v>9</v>
      </c>
      <c r="E1532">
        <v>0.1</v>
      </c>
      <c r="F1532">
        <f>order_details[[#This Row],[UnitPrice]]*order_details[[#This Row],[Quantity]]*(1-order_details[[#This Row],[Discount]])</f>
        <v>265.68</v>
      </c>
      <c r="G1532" t="str">
        <f>_xlfn.XLOOKUP(order_details[[#This Row],[OrderID]],orders[OrderID],orders[CustomerID])</f>
        <v>OTTIK</v>
      </c>
      <c r="H1532" t="str">
        <f>_xlfn.XLOOKUP(order_details[[#This Row],[CustomerID]],orders[CustomerID],orders[ShipCountry])</f>
        <v>Germany</v>
      </c>
      <c r="I1532" t="str">
        <f>_xlfn.XLOOKUP(order_details[[#This Row],[CustomerID]],orders[CustomerID],orders[ShipCity])</f>
        <v>Köln</v>
      </c>
      <c r="J1532">
        <f>_xlfn.XLOOKUP(order_details[[#This Row],[ProductID]],products[ProductID],products[CategoryID])</f>
        <v>6</v>
      </c>
      <c r="K1532" t="str">
        <f>_xlfn.XLOOKUP(order_details[[#This Row],[CategoryID]],categories[CategoryID],categories[CategoryName])</f>
        <v>Meat/Poultry</v>
      </c>
      <c r="L1532" t="str">
        <f>_xlfn.XLOOKUP(order_details[[#This Row],[OrderID]],orders[OrderID],orders[month])</f>
        <v>Feb</v>
      </c>
      <c r="M1532">
        <f>_xlfn.XLOOKUP(order_details[[#This Row],[OrderID]],orders[OrderID],orders[month number])</f>
        <v>2</v>
      </c>
      <c r="N1532">
        <f>_xlfn.XLOOKUP(order_details[[#This Row],[OrderID]],orders[OrderID],orders[year])</f>
        <v>1996</v>
      </c>
      <c r="P1532" s="13" t="str">
        <f>_xlfn.XLOOKUP(order_details[[#This Row],[CustomerID]],orders[CustomerID],orders[ShipCity])</f>
        <v>Köln</v>
      </c>
      <c r="Q1532" s="13" t="str">
        <f>_xlfn.XLOOKUP(order_details[[#This Row],[CustomerID]],orders[CustomerID],orders[ShipCountry])</f>
        <v>Germany</v>
      </c>
      <c r="R1532" s="13">
        <f>order_details[[#This Row],[UnitPrice]]*order_details[[#This Row],[Quantity]]*(1-order_details[[#This Row],[Discount]])</f>
        <v>265.68</v>
      </c>
    </row>
    <row r="1533" spans="1:18" x14ac:dyDescent="0.3">
      <c r="A1533">
        <v>10834</v>
      </c>
      <c r="B1533">
        <v>29</v>
      </c>
      <c r="C1533">
        <v>123.79</v>
      </c>
      <c r="D1533">
        <v>8</v>
      </c>
      <c r="E1533">
        <v>0.05</v>
      </c>
      <c r="F1533">
        <f>order_details[[#This Row],[UnitPrice]]*order_details[[#This Row],[Quantity]]*(1-order_details[[#This Row],[Discount]])</f>
        <v>940.80399999999997</v>
      </c>
      <c r="G1533" t="str">
        <f>_xlfn.XLOOKUP(order_details[[#This Row],[OrderID]],orders[OrderID],orders[CustomerID])</f>
        <v>TRADH</v>
      </c>
      <c r="H1533" t="str">
        <f>_xlfn.XLOOKUP(order_details[[#This Row],[CustomerID]],orders[CustomerID],orders[ShipCountry])</f>
        <v>Brazil</v>
      </c>
      <c r="I1533" t="str">
        <f>_xlfn.XLOOKUP(order_details[[#This Row],[CustomerID]],orders[CustomerID],orders[ShipCity])</f>
        <v>São Paulo</v>
      </c>
      <c r="J1533">
        <f>_xlfn.XLOOKUP(order_details[[#This Row],[ProductID]],products[ProductID],products[CategoryID])</f>
        <v>6</v>
      </c>
      <c r="K1533" t="str">
        <f>_xlfn.XLOOKUP(order_details[[#This Row],[CategoryID]],categories[CategoryID],categories[CategoryName])</f>
        <v>Meat/Poultry</v>
      </c>
      <c r="L1533" t="str">
        <f>_xlfn.XLOOKUP(order_details[[#This Row],[OrderID]],orders[OrderID],orders[month])</f>
        <v>Feb</v>
      </c>
      <c r="M1533">
        <f>_xlfn.XLOOKUP(order_details[[#This Row],[OrderID]],orders[OrderID],orders[month number])</f>
        <v>2</v>
      </c>
      <c r="N1533">
        <f>_xlfn.XLOOKUP(order_details[[#This Row],[OrderID]],orders[OrderID],orders[year])</f>
        <v>1996</v>
      </c>
      <c r="P1533" s="14" t="str">
        <f>_xlfn.XLOOKUP(order_details[[#This Row],[CustomerID]],orders[CustomerID],orders[ShipCity])</f>
        <v>São Paulo</v>
      </c>
      <c r="Q1533" s="14" t="str">
        <f>_xlfn.XLOOKUP(order_details[[#This Row],[CustomerID]],orders[CustomerID],orders[ShipCountry])</f>
        <v>Brazil</v>
      </c>
      <c r="R1533" s="14">
        <f>order_details[[#This Row],[UnitPrice]]*order_details[[#This Row],[Quantity]]*(1-order_details[[#This Row],[Discount]])</f>
        <v>940.80399999999997</v>
      </c>
    </row>
    <row r="1534" spans="1:18" x14ac:dyDescent="0.3">
      <c r="A1534">
        <v>10834</v>
      </c>
      <c r="B1534">
        <v>30</v>
      </c>
      <c r="C1534">
        <v>25.89</v>
      </c>
      <c r="D1534">
        <v>20</v>
      </c>
      <c r="E1534">
        <v>0.05</v>
      </c>
      <c r="F1534">
        <f>order_details[[#This Row],[UnitPrice]]*order_details[[#This Row],[Quantity]]*(1-order_details[[#This Row],[Discount]])</f>
        <v>491.90999999999991</v>
      </c>
      <c r="G1534" t="str">
        <f>_xlfn.XLOOKUP(order_details[[#This Row],[OrderID]],orders[OrderID],orders[CustomerID])</f>
        <v>TRADH</v>
      </c>
      <c r="H1534" t="str">
        <f>_xlfn.XLOOKUP(order_details[[#This Row],[CustomerID]],orders[CustomerID],orders[ShipCountry])</f>
        <v>Brazil</v>
      </c>
      <c r="I1534" t="str">
        <f>_xlfn.XLOOKUP(order_details[[#This Row],[CustomerID]],orders[CustomerID],orders[ShipCity])</f>
        <v>São Paulo</v>
      </c>
      <c r="J1534">
        <f>_xlfn.XLOOKUP(order_details[[#This Row],[ProductID]],products[ProductID],products[CategoryID])</f>
        <v>8</v>
      </c>
      <c r="K1534" t="str">
        <f>_xlfn.XLOOKUP(order_details[[#This Row],[CategoryID]],categories[CategoryID],categories[CategoryName])</f>
        <v>Seafood</v>
      </c>
      <c r="L1534" t="str">
        <f>_xlfn.XLOOKUP(order_details[[#This Row],[OrderID]],orders[OrderID],orders[month])</f>
        <v>Feb</v>
      </c>
      <c r="M1534">
        <f>_xlfn.XLOOKUP(order_details[[#This Row],[OrderID]],orders[OrderID],orders[month number])</f>
        <v>2</v>
      </c>
      <c r="N1534">
        <f>_xlfn.XLOOKUP(order_details[[#This Row],[OrderID]],orders[OrderID],orders[year])</f>
        <v>1996</v>
      </c>
      <c r="P1534" s="13" t="str">
        <f>_xlfn.XLOOKUP(order_details[[#This Row],[CustomerID]],orders[CustomerID],orders[ShipCity])</f>
        <v>São Paulo</v>
      </c>
      <c r="Q1534" s="13" t="str">
        <f>_xlfn.XLOOKUP(order_details[[#This Row],[CustomerID]],orders[CustomerID],orders[ShipCountry])</f>
        <v>Brazil</v>
      </c>
      <c r="R1534" s="13">
        <f>order_details[[#This Row],[UnitPrice]]*order_details[[#This Row],[Quantity]]*(1-order_details[[#This Row],[Discount]])</f>
        <v>491.90999999999991</v>
      </c>
    </row>
    <row r="1535" spans="1:18" x14ac:dyDescent="0.3">
      <c r="A1535">
        <v>10835</v>
      </c>
      <c r="B1535">
        <v>59</v>
      </c>
      <c r="C1535">
        <v>55</v>
      </c>
      <c r="D1535">
        <v>15</v>
      </c>
      <c r="E1535">
        <v>0</v>
      </c>
      <c r="F1535">
        <f>order_details[[#This Row],[UnitPrice]]*order_details[[#This Row],[Quantity]]*(1-order_details[[#This Row],[Discount]])</f>
        <v>825</v>
      </c>
      <c r="G1535" t="str">
        <f>_xlfn.XLOOKUP(order_details[[#This Row],[OrderID]],orders[OrderID],orders[CustomerID])</f>
        <v>ALFKI</v>
      </c>
      <c r="H1535" t="str">
        <f>_xlfn.XLOOKUP(order_details[[#This Row],[CustomerID]],orders[CustomerID],orders[ShipCountry])</f>
        <v>Germany</v>
      </c>
      <c r="I1535" t="str">
        <f>_xlfn.XLOOKUP(order_details[[#This Row],[CustomerID]],orders[CustomerID],orders[ShipCity])</f>
        <v>Berlin</v>
      </c>
      <c r="J1535">
        <f>_xlfn.XLOOKUP(order_details[[#This Row],[ProductID]],products[ProductID],products[CategoryID])</f>
        <v>4</v>
      </c>
      <c r="K1535" t="str">
        <f>_xlfn.XLOOKUP(order_details[[#This Row],[CategoryID]],categories[CategoryID],categories[CategoryName])</f>
        <v>Dairy Products</v>
      </c>
      <c r="L1535" t="str">
        <f>_xlfn.XLOOKUP(order_details[[#This Row],[OrderID]],orders[OrderID],orders[month])</f>
        <v>Feb</v>
      </c>
      <c r="M1535">
        <f>_xlfn.XLOOKUP(order_details[[#This Row],[OrderID]],orders[OrderID],orders[month number])</f>
        <v>2</v>
      </c>
      <c r="N1535">
        <f>_xlfn.XLOOKUP(order_details[[#This Row],[OrderID]],orders[OrderID],orders[year])</f>
        <v>1996</v>
      </c>
      <c r="P1535" s="14" t="str">
        <f>_xlfn.XLOOKUP(order_details[[#This Row],[CustomerID]],orders[CustomerID],orders[ShipCity])</f>
        <v>Berlin</v>
      </c>
      <c r="Q1535" s="14" t="str">
        <f>_xlfn.XLOOKUP(order_details[[#This Row],[CustomerID]],orders[CustomerID],orders[ShipCountry])</f>
        <v>Germany</v>
      </c>
      <c r="R1535" s="14">
        <f>order_details[[#This Row],[UnitPrice]]*order_details[[#This Row],[Quantity]]*(1-order_details[[#This Row],[Discount]])</f>
        <v>825</v>
      </c>
    </row>
    <row r="1536" spans="1:18" x14ac:dyDescent="0.3">
      <c r="A1536">
        <v>10835</v>
      </c>
      <c r="B1536">
        <v>77</v>
      </c>
      <c r="C1536">
        <v>13</v>
      </c>
      <c r="D1536">
        <v>2</v>
      </c>
      <c r="E1536">
        <v>0.2</v>
      </c>
      <c r="F1536">
        <f>order_details[[#This Row],[UnitPrice]]*order_details[[#This Row],[Quantity]]*(1-order_details[[#This Row],[Discount]])</f>
        <v>20.8</v>
      </c>
      <c r="G1536" t="str">
        <f>_xlfn.XLOOKUP(order_details[[#This Row],[OrderID]],orders[OrderID],orders[CustomerID])</f>
        <v>ALFKI</v>
      </c>
      <c r="H1536" t="str">
        <f>_xlfn.XLOOKUP(order_details[[#This Row],[CustomerID]],orders[CustomerID],orders[ShipCountry])</f>
        <v>Germany</v>
      </c>
      <c r="I1536" t="str">
        <f>_xlfn.XLOOKUP(order_details[[#This Row],[CustomerID]],orders[CustomerID],orders[ShipCity])</f>
        <v>Berlin</v>
      </c>
      <c r="J1536">
        <f>_xlfn.XLOOKUP(order_details[[#This Row],[ProductID]],products[ProductID],products[CategoryID])</f>
        <v>2</v>
      </c>
      <c r="K1536" t="str">
        <f>_xlfn.XLOOKUP(order_details[[#This Row],[CategoryID]],categories[CategoryID],categories[CategoryName])</f>
        <v>Condiments</v>
      </c>
      <c r="L1536" t="str">
        <f>_xlfn.XLOOKUP(order_details[[#This Row],[OrderID]],orders[OrderID],orders[month])</f>
        <v>Feb</v>
      </c>
      <c r="M1536">
        <f>_xlfn.XLOOKUP(order_details[[#This Row],[OrderID]],orders[OrderID],orders[month number])</f>
        <v>2</v>
      </c>
      <c r="N1536">
        <f>_xlfn.XLOOKUP(order_details[[#This Row],[OrderID]],orders[OrderID],orders[year])</f>
        <v>1996</v>
      </c>
      <c r="P1536" s="13" t="str">
        <f>_xlfn.XLOOKUP(order_details[[#This Row],[CustomerID]],orders[CustomerID],orders[ShipCity])</f>
        <v>Berlin</v>
      </c>
      <c r="Q1536" s="13" t="str">
        <f>_xlfn.XLOOKUP(order_details[[#This Row],[CustomerID]],orders[CustomerID],orders[ShipCountry])</f>
        <v>Germany</v>
      </c>
      <c r="R1536" s="13">
        <f>order_details[[#This Row],[UnitPrice]]*order_details[[#This Row],[Quantity]]*(1-order_details[[#This Row],[Discount]])</f>
        <v>20.8</v>
      </c>
    </row>
    <row r="1537" spans="1:18" x14ac:dyDescent="0.3">
      <c r="A1537">
        <v>10836</v>
      </c>
      <c r="B1537">
        <v>22</v>
      </c>
      <c r="C1537">
        <v>21</v>
      </c>
      <c r="D1537">
        <v>52</v>
      </c>
      <c r="E1537">
        <v>0</v>
      </c>
      <c r="F1537">
        <f>order_details[[#This Row],[UnitPrice]]*order_details[[#This Row],[Quantity]]*(1-order_details[[#This Row],[Discount]])</f>
        <v>1092</v>
      </c>
      <c r="G1537" t="str">
        <f>_xlfn.XLOOKUP(order_details[[#This Row],[OrderID]],orders[OrderID],orders[CustomerID])</f>
        <v>ERNSH</v>
      </c>
      <c r="H1537" t="str">
        <f>_xlfn.XLOOKUP(order_details[[#This Row],[CustomerID]],orders[CustomerID],orders[ShipCountry])</f>
        <v>Austria</v>
      </c>
      <c r="I1537" t="str">
        <f>_xlfn.XLOOKUP(order_details[[#This Row],[CustomerID]],orders[CustomerID],orders[ShipCity])</f>
        <v>Graz</v>
      </c>
      <c r="J1537">
        <f>_xlfn.XLOOKUP(order_details[[#This Row],[ProductID]],products[ProductID],products[CategoryID])</f>
        <v>5</v>
      </c>
      <c r="K1537" t="str">
        <f>_xlfn.XLOOKUP(order_details[[#This Row],[CategoryID]],categories[CategoryID],categories[CategoryName])</f>
        <v>Grains/Cereals</v>
      </c>
      <c r="L1537" t="str">
        <f>_xlfn.XLOOKUP(order_details[[#This Row],[OrderID]],orders[OrderID],orders[month])</f>
        <v>Feb</v>
      </c>
      <c r="M1537">
        <f>_xlfn.XLOOKUP(order_details[[#This Row],[OrderID]],orders[OrderID],orders[month number])</f>
        <v>2</v>
      </c>
      <c r="N1537">
        <f>_xlfn.XLOOKUP(order_details[[#This Row],[OrderID]],orders[OrderID],orders[year])</f>
        <v>1996</v>
      </c>
      <c r="P1537" s="14" t="str">
        <f>_xlfn.XLOOKUP(order_details[[#This Row],[CustomerID]],orders[CustomerID],orders[ShipCity])</f>
        <v>Graz</v>
      </c>
      <c r="Q1537" s="14" t="str">
        <f>_xlfn.XLOOKUP(order_details[[#This Row],[CustomerID]],orders[CustomerID],orders[ShipCountry])</f>
        <v>Austria</v>
      </c>
      <c r="R1537" s="14">
        <f>order_details[[#This Row],[UnitPrice]]*order_details[[#This Row],[Quantity]]*(1-order_details[[#This Row],[Discount]])</f>
        <v>1092</v>
      </c>
    </row>
    <row r="1538" spans="1:18" x14ac:dyDescent="0.3">
      <c r="A1538">
        <v>10836</v>
      </c>
      <c r="B1538">
        <v>35</v>
      </c>
      <c r="C1538">
        <v>18</v>
      </c>
      <c r="D1538">
        <v>6</v>
      </c>
      <c r="E1538">
        <v>0</v>
      </c>
      <c r="F1538">
        <f>order_details[[#This Row],[UnitPrice]]*order_details[[#This Row],[Quantity]]*(1-order_details[[#This Row],[Discount]])</f>
        <v>108</v>
      </c>
      <c r="G1538" t="str">
        <f>_xlfn.XLOOKUP(order_details[[#This Row],[OrderID]],orders[OrderID],orders[CustomerID])</f>
        <v>ERNSH</v>
      </c>
      <c r="H1538" t="str">
        <f>_xlfn.XLOOKUP(order_details[[#This Row],[CustomerID]],orders[CustomerID],orders[ShipCountry])</f>
        <v>Austria</v>
      </c>
      <c r="I1538" t="str">
        <f>_xlfn.XLOOKUP(order_details[[#This Row],[CustomerID]],orders[CustomerID],orders[ShipCity])</f>
        <v>Graz</v>
      </c>
      <c r="J1538">
        <f>_xlfn.XLOOKUP(order_details[[#This Row],[ProductID]],products[ProductID],products[CategoryID])</f>
        <v>1</v>
      </c>
      <c r="K1538" t="str">
        <f>_xlfn.XLOOKUP(order_details[[#This Row],[CategoryID]],categories[CategoryID],categories[CategoryName])</f>
        <v>Beverages</v>
      </c>
      <c r="L1538" t="str">
        <f>_xlfn.XLOOKUP(order_details[[#This Row],[OrderID]],orders[OrderID],orders[month])</f>
        <v>Feb</v>
      </c>
      <c r="M1538">
        <f>_xlfn.XLOOKUP(order_details[[#This Row],[OrderID]],orders[OrderID],orders[month number])</f>
        <v>2</v>
      </c>
      <c r="N1538">
        <f>_xlfn.XLOOKUP(order_details[[#This Row],[OrderID]],orders[OrderID],orders[year])</f>
        <v>1996</v>
      </c>
      <c r="P1538" s="13" t="str">
        <f>_xlfn.XLOOKUP(order_details[[#This Row],[CustomerID]],orders[CustomerID],orders[ShipCity])</f>
        <v>Graz</v>
      </c>
      <c r="Q1538" s="13" t="str">
        <f>_xlfn.XLOOKUP(order_details[[#This Row],[CustomerID]],orders[CustomerID],orders[ShipCountry])</f>
        <v>Austria</v>
      </c>
      <c r="R1538" s="13">
        <f>order_details[[#This Row],[UnitPrice]]*order_details[[#This Row],[Quantity]]*(1-order_details[[#This Row],[Discount]])</f>
        <v>108</v>
      </c>
    </row>
    <row r="1539" spans="1:18" x14ac:dyDescent="0.3">
      <c r="A1539">
        <v>10836</v>
      </c>
      <c r="B1539">
        <v>57</v>
      </c>
      <c r="C1539">
        <v>19.5</v>
      </c>
      <c r="D1539">
        <v>24</v>
      </c>
      <c r="E1539">
        <v>0</v>
      </c>
      <c r="F1539">
        <f>order_details[[#This Row],[UnitPrice]]*order_details[[#This Row],[Quantity]]*(1-order_details[[#This Row],[Discount]])</f>
        <v>468</v>
      </c>
      <c r="G1539" t="str">
        <f>_xlfn.XLOOKUP(order_details[[#This Row],[OrderID]],orders[OrderID],orders[CustomerID])</f>
        <v>ERNSH</v>
      </c>
      <c r="H1539" t="str">
        <f>_xlfn.XLOOKUP(order_details[[#This Row],[CustomerID]],orders[CustomerID],orders[ShipCountry])</f>
        <v>Austria</v>
      </c>
      <c r="I1539" t="str">
        <f>_xlfn.XLOOKUP(order_details[[#This Row],[CustomerID]],orders[CustomerID],orders[ShipCity])</f>
        <v>Graz</v>
      </c>
      <c r="J1539">
        <f>_xlfn.XLOOKUP(order_details[[#This Row],[ProductID]],products[ProductID],products[CategoryID])</f>
        <v>5</v>
      </c>
      <c r="K1539" t="str">
        <f>_xlfn.XLOOKUP(order_details[[#This Row],[CategoryID]],categories[CategoryID],categories[CategoryName])</f>
        <v>Grains/Cereals</v>
      </c>
      <c r="L1539" t="str">
        <f>_xlfn.XLOOKUP(order_details[[#This Row],[OrderID]],orders[OrderID],orders[month])</f>
        <v>Feb</v>
      </c>
      <c r="M1539">
        <f>_xlfn.XLOOKUP(order_details[[#This Row],[OrderID]],orders[OrderID],orders[month number])</f>
        <v>2</v>
      </c>
      <c r="N1539">
        <f>_xlfn.XLOOKUP(order_details[[#This Row],[OrderID]],orders[OrderID],orders[year])</f>
        <v>1996</v>
      </c>
      <c r="P1539" s="14" t="str">
        <f>_xlfn.XLOOKUP(order_details[[#This Row],[CustomerID]],orders[CustomerID],orders[ShipCity])</f>
        <v>Graz</v>
      </c>
      <c r="Q1539" s="14" t="str">
        <f>_xlfn.XLOOKUP(order_details[[#This Row],[CustomerID]],orders[CustomerID],orders[ShipCountry])</f>
        <v>Austria</v>
      </c>
      <c r="R1539" s="14">
        <f>order_details[[#This Row],[UnitPrice]]*order_details[[#This Row],[Quantity]]*(1-order_details[[#This Row],[Discount]])</f>
        <v>468</v>
      </c>
    </row>
    <row r="1540" spans="1:18" x14ac:dyDescent="0.3">
      <c r="A1540">
        <v>10836</v>
      </c>
      <c r="B1540">
        <v>60</v>
      </c>
      <c r="C1540">
        <v>34</v>
      </c>
      <c r="D1540">
        <v>60</v>
      </c>
      <c r="E1540">
        <v>0</v>
      </c>
      <c r="F1540">
        <f>order_details[[#This Row],[UnitPrice]]*order_details[[#This Row],[Quantity]]*(1-order_details[[#This Row],[Discount]])</f>
        <v>2040</v>
      </c>
      <c r="G1540" t="str">
        <f>_xlfn.XLOOKUP(order_details[[#This Row],[OrderID]],orders[OrderID],orders[CustomerID])</f>
        <v>ERNSH</v>
      </c>
      <c r="H1540" t="str">
        <f>_xlfn.XLOOKUP(order_details[[#This Row],[CustomerID]],orders[CustomerID],orders[ShipCountry])</f>
        <v>Austria</v>
      </c>
      <c r="I1540" t="str">
        <f>_xlfn.XLOOKUP(order_details[[#This Row],[CustomerID]],orders[CustomerID],orders[ShipCity])</f>
        <v>Graz</v>
      </c>
      <c r="J1540">
        <f>_xlfn.XLOOKUP(order_details[[#This Row],[ProductID]],products[ProductID],products[CategoryID])</f>
        <v>4</v>
      </c>
      <c r="K1540" t="str">
        <f>_xlfn.XLOOKUP(order_details[[#This Row],[CategoryID]],categories[CategoryID],categories[CategoryName])</f>
        <v>Dairy Products</v>
      </c>
      <c r="L1540" t="str">
        <f>_xlfn.XLOOKUP(order_details[[#This Row],[OrderID]],orders[OrderID],orders[month])</f>
        <v>Feb</v>
      </c>
      <c r="M1540">
        <f>_xlfn.XLOOKUP(order_details[[#This Row],[OrderID]],orders[OrderID],orders[month number])</f>
        <v>2</v>
      </c>
      <c r="N1540">
        <f>_xlfn.XLOOKUP(order_details[[#This Row],[OrderID]],orders[OrderID],orders[year])</f>
        <v>1996</v>
      </c>
      <c r="P1540" s="13" t="str">
        <f>_xlfn.XLOOKUP(order_details[[#This Row],[CustomerID]],orders[CustomerID],orders[ShipCity])</f>
        <v>Graz</v>
      </c>
      <c r="Q1540" s="13" t="str">
        <f>_xlfn.XLOOKUP(order_details[[#This Row],[CustomerID]],orders[CustomerID],orders[ShipCountry])</f>
        <v>Austria</v>
      </c>
      <c r="R1540" s="13">
        <f>order_details[[#This Row],[UnitPrice]]*order_details[[#This Row],[Quantity]]*(1-order_details[[#This Row],[Discount]])</f>
        <v>2040</v>
      </c>
    </row>
    <row r="1541" spans="1:18" x14ac:dyDescent="0.3">
      <c r="A1541">
        <v>10836</v>
      </c>
      <c r="B1541">
        <v>64</v>
      </c>
      <c r="C1541">
        <v>33.25</v>
      </c>
      <c r="D1541">
        <v>30</v>
      </c>
      <c r="E1541">
        <v>0</v>
      </c>
      <c r="F1541">
        <f>order_details[[#This Row],[UnitPrice]]*order_details[[#This Row],[Quantity]]*(1-order_details[[#This Row],[Discount]])</f>
        <v>997.5</v>
      </c>
      <c r="G1541" t="str">
        <f>_xlfn.XLOOKUP(order_details[[#This Row],[OrderID]],orders[OrderID],orders[CustomerID])</f>
        <v>ERNSH</v>
      </c>
      <c r="H1541" t="str">
        <f>_xlfn.XLOOKUP(order_details[[#This Row],[CustomerID]],orders[CustomerID],orders[ShipCountry])</f>
        <v>Austria</v>
      </c>
      <c r="I1541" t="str">
        <f>_xlfn.XLOOKUP(order_details[[#This Row],[CustomerID]],orders[CustomerID],orders[ShipCity])</f>
        <v>Graz</v>
      </c>
      <c r="J1541">
        <f>_xlfn.XLOOKUP(order_details[[#This Row],[ProductID]],products[ProductID],products[CategoryID])</f>
        <v>5</v>
      </c>
      <c r="K1541" t="str">
        <f>_xlfn.XLOOKUP(order_details[[#This Row],[CategoryID]],categories[CategoryID],categories[CategoryName])</f>
        <v>Grains/Cereals</v>
      </c>
      <c r="L1541" t="str">
        <f>_xlfn.XLOOKUP(order_details[[#This Row],[OrderID]],orders[OrderID],orders[month])</f>
        <v>Feb</v>
      </c>
      <c r="M1541">
        <f>_xlfn.XLOOKUP(order_details[[#This Row],[OrderID]],orders[OrderID],orders[month number])</f>
        <v>2</v>
      </c>
      <c r="N1541">
        <f>_xlfn.XLOOKUP(order_details[[#This Row],[OrderID]],orders[OrderID],orders[year])</f>
        <v>1996</v>
      </c>
      <c r="P1541" s="14" t="str">
        <f>_xlfn.XLOOKUP(order_details[[#This Row],[CustomerID]],orders[CustomerID],orders[ShipCity])</f>
        <v>Graz</v>
      </c>
      <c r="Q1541" s="14" t="str">
        <f>_xlfn.XLOOKUP(order_details[[#This Row],[CustomerID]],orders[CustomerID],orders[ShipCountry])</f>
        <v>Austria</v>
      </c>
      <c r="R1541" s="14">
        <f>order_details[[#This Row],[UnitPrice]]*order_details[[#This Row],[Quantity]]*(1-order_details[[#This Row],[Discount]])</f>
        <v>997.5</v>
      </c>
    </row>
    <row r="1542" spans="1:18" x14ac:dyDescent="0.3">
      <c r="A1542">
        <v>10837</v>
      </c>
      <c r="B1542">
        <v>13</v>
      </c>
      <c r="C1542">
        <v>6</v>
      </c>
      <c r="D1542">
        <v>6</v>
      </c>
      <c r="E1542">
        <v>0</v>
      </c>
      <c r="F1542">
        <f>order_details[[#This Row],[UnitPrice]]*order_details[[#This Row],[Quantity]]*(1-order_details[[#This Row],[Discount]])</f>
        <v>36</v>
      </c>
      <c r="G1542" t="str">
        <f>_xlfn.XLOOKUP(order_details[[#This Row],[OrderID]],orders[OrderID],orders[CustomerID])</f>
        <v>BERGS</v>
      </c>
      <c r="H1542" t="str">
        <f>_xlfn.XLOOKUP(order_details[[#This Row],[CustomerID]],orders[CustomerID],orders[ShipCountry])</f>
        <v>Sweden</v>
      </c>
      <c r="I1542" t="str">
        <f>_xlfn.XLOOKUP(order_details[[#This Row],[CustomerID]],orders[CustomerID],orders[ShipCity])</f>
        <v>Luleå</v>
      </c>
      <c r="J1542">
        <f>_xlfn.XLOOKUP(order_details[[#This Row],[ProductID]],products[ProductID],products[CategoryID])</f>
        <v>8</v>
      </c>
      <c r="K1542" t="str">
        <f>_xlfn.XLOOKUP(order_details[[#This Row],[CategoryID]],categories[CategoryID],categories[CategoryName])</f>
        <v>Seafood</v>
      </c>
      <c r="L1542" t="str">
        <f>_xlfn.XLOOKUP(order_details[[#This Row],[OrderID]],orders[OrderID],orders[month])</f>
        <v>Feb</v>
      </c>
      <c r="M1542">
        <f>_xlfn.XLOOKUP(order_details[[#This Row],[OrderID]],orders[OrderID],orders[month number])</f>
        <v>2</v>
      </c>
      <c r="N1542">
        <f>_xlfn.XLOOKUP(order_details[[#This Row],[OrderID]],orders[OrderID],orders[year])</f>
        <v>1996</v>
      </c>
      <c r="P1542" s="13" t="str">
        <f>_xlfn.XLOOKUP(order_details[[#This Row],[CustomerID]],orders[CustomerID],orders[ShipCity])</f>
        <v>Luleå</v>
      </c>
      <c r="Q1542" s="13" t="str">
        <f>_xlfn.XLOOKUP(order_details[[#This Row],[CustomerID]],orders[CustomerID],orders[ShipCountry])</f>
        <v>Sweden</v>
      </c>
      <c r="R1542" s="13">
        <f>order_details[[#This Row],[UnitPrice]]*order_details[[#This Row],[Quantity]]*(1-order_details[[#This Row],[Discount]])</f>
        <v>36</v>
      </c>
    </row>
    <row r="1543" spans="1:18" x14ac:dyDescent="0.3">
      <c r="A1543">
        <v>10837</v>
      </c>
      <c r="B1543">
        <v>40</v>
      </c>
      <c r="C1543">
        <v>18.399999999999999</v>
      </c>
      <c r="D1543">
        <v>25</v>
      </c>
      <c r="E1543">
        <v>0</v>
      </c>
      <c r="F1543">
        <f>order_details[[#This Row],[UnitPrice]]*order_details[[#This Row],[Quantity]]*(1-order_details[[#This Row],[Discount]])</f>
        <v>459.99999999999994</v>
      </c>
      <c r="G1543" t="str">
        <f>_xlfn.XLOOKUP(order_details[[#This Row],[OrderID]],orders[OrderID],orders[CustomerID])</f>
        <v>BERGS</v>
      </c>
      <c r="H1543" t="str">
        <f>_xlfn.XLOOKUP(order_details[[#This Row],[CustomerID]],orders[CustomerID],orders[ShipCountry])</f>
        <v>Sweden</v>
      </c>
      <c r="I1543" t="str">
        <f>_xlfn.XLOOKUP(order_details[[#This Row],[CustomerID]],orders[CustomerID],orders[ShipCity])</f>
        <v>Luleå</v>
      </c>
      <c r="J1543">
        <f>_xlfn.XLOOKUP(order_details[[#This Row],[ProductID]],products[ProductID],products[CategoryID])</f>
        <v>8</v>
      </c>
      <c r="K1543" t="str">
        <f>_xlfn.XLOOKUP(order_details[[#This Row],[CategoryID]],categories[CategoryID],categories[CategoryName])</f>
        <v>Seafood</v>
      </c>
      <c r="L1543" t="str">
        <f>_xlfn.XLOOKUP(order_details[[#This Row],[OrderID]],orders[OrderID],orders[month])</f>
        <v>Feb</v>
      </c>
      <c r="M1543">
        <f>_xlfn.XLOOKUP(order_details[[#This Row],[OrderID]],orders[OrderID],orders[month number])</f>
        <v>2</v>
      </c>
      <c r="N1543">
        <f>_xlfn.XLOOKUP(order_details[[#This Row],[OrderID]],orders[OrderID],orders[year])</f>
        <v>1996</v>
      </c>
      <c r="P1543" s="14" t="str">
        <f>_xlfn.XLOOKUP(order_details[[#This Row],[CustomerID]],orders[CustomerID],orders[ShipCity])</f>
        <v>Luleå</v>
      </c>
      <c r="Q1543" s="14" t="str">
        <f>_xlfn.XLOOKUP(order_details[[#This Row],[CustomerID]],orders[CustomerID],orders[ShipCountry])</f>
        <v>Sweden</v>
      </c>
      <c r="R1543" s="14">
        <f>order_details[[#This Row],[UnitPrice]]*order_details[[#This Row],[Quantity]]*(1-order_details[[#This Row],[Discount]])</f>
        <v>459.99999999999994</v>
      </c>
    </row>
    <row r="1544" spans="1:18" x14ac:dyDescent="0.3">
      <c r="A1544">
        <v>10837</v>
      </c>
      <c r="B1544">
        <v>47</v>
      </c>
      <c r="C1544">
        <v>9.5</v>
      </c>
      <c r="D1544">
        <v>40</v>
      </c>
      <c r="E1544">
        <v>0.25</v>
      </c>
      <c r="F1544">
        <f>order_details[[#This Row],[UnitPrice]]*order_details[[#This Row],[Quantity]]*(1-order_details[[#This Row],[Discount]])</f>
        <v>285</v>
      </c>
      <c r="G1544" t="str">
        <f>_xlfn.XLOOKUP(order_details[[#This Row],[OrderID]],orders[OrderID],orders[CustomerID])</f>
        <v>BERGS</v>
      </c>
      <c r="H1544" t="str">
        <f>_xlfn.XLOOKUP(order_details[[#This Row],[CustomerID]],orders[CustomerID],orders[ShipCountry])</f>
        <v>Sweden</v>
      </c>
      <c r="I1544" t="str">
        <f>_xlfn.XLOOKUP(order_details[[#This Row],[CustomerID]],orders[CustomerID],orders[ShipCity])</f>
        <v>Luleå</v>
      </c>
      <c r="J1544">
        <f>_xlfn.XLOOKUP(order_details[[#This Row],[ProductID]],products[ProductID],products[CategoryID])</f>
        <v>3</v>
      </c>
      <c r="K1544" t="str">
        <f>_xlfn.XLOOKUP(order_details[[#This Row],[CategoryID]],categories[CategoryID],categories[CategoryName])</f>
        <v>Confections</v>
      </c>
      <c r="L1544" t="str">
        <f>_xlfn.XLOOKUP(order_details[[#This Row],[OrderID]],orders[OrderID],orders[month])</f>
        <v>Feb</v>
      </c>
      <c r="M1544">
        <f>_xlfn.XLOOKUP(order_details[[#This Row],[OrderID]],orders[OrderID],orders[month number])</f>
        <v>2</v>
      </c>
      <c r="N1544">
        <f>_xlfn.XLOOKUP(order_details[[#This Row],[OrderID]],orders[OrderID],orders[year])</f>
        <v>1996</v>
      </c>
      <c r="P1544" s="13" t="str">
        <f>_xlfn.XLOOKUP(order_details[[#This Row],[CustomerID]],orders[CustomerID],orders[ShipCity])</f>
        <v>Luleå</v>
      </c>
      <c r="Q1544" s="13" t="str">
        <f>_xlfn.XLOOKUP(order_details[[#This Row],[CustomerID]],orders[CustomerID],orders[ShipCountry])</f>
        <v>Sweden</v>
      </c>
      <c r="R1544" s="13">
        <f>order_details[[#This Row],[UnitPrice]]*order_details[[#This Row],[Quantity]]*(1-order_details[[#This Row],[Discount]])</f>
        <v>285</v>
      </c>
    </row>
    <row r="1545" spans="1:18" x14ac:dyDescent="0.3">
      <c r="A1545">
        <v>10837</v>
      </c>
      <c r="B1545">
        <v>76</v>
      </c>
      <c r="C1545">
        <v>18</v>
      </c>
      <c r="D1545">
        <v>21</v>
      </c>
      <c r="E1545">
        <v>0.25</v>
      </c>
      <c r="F1545">
        <f>order_details[[#This Row],[UnitPrice]]*order_details[[#This Row],[Quantity]]*(1-order_details[[#This Row],[Discount]])</f>
        <v>283.5</v>
      </c>
      <c r="G1545" t="str">
        <f>_xlfn.XLOOKUP(order_details[[#This Row],[OrderID]],orders[OrderID],orders[CustomerID])</f>
        <v>BERGS</v>
      </c>
      <c r="H1545" t="str">
        <f>_xlfn.XLOOKUP(order_details[[#This Row],[CustomerID]],orders[CustomerID],orders[ShipCountry])</f>
        <v>Sweden</v>
      </c>
      <c r="I1545" t="str">
        <f>_xlfn.XLOOKUP(order_details[[#This Row],[CustomerID]],orders[CustomerID],orders[ShipCity])</f>
        <v>Luleå</v>
      </c>
      <c r="J1545">
        <f>_xlfn.XLOOKUP(order_details[[#This Row],[ProductID]],products[ProductID],products[CategoryID])</f>
        <v>1</v>
      </c>
      <c r="K1545" t="str">
        <f>_xlfn.XLOOKUP(order_details[[#This Row],[CategoryID]],categories[CategoryID],categories[CategoryName])</f>
        <v>Beverages</v>
      </c>
      <c r="L1545" t="str">
        <f>_xlfn.XLOOKUP(order_details[[#This Row],[OrderID]],orders[OrderID],orders[month])</f>
        <v>Feb</v>
      </c>
      <c r="M1545">
        <f>_xlfn.XLOOKUP(order_details[[#This Row],[OrderID]],orders[OrderID],orders[month number])</f>
        <v>2</v>
      </c>
      <c r="N1545">
        <f>_xlfn.XLOOKUP(order_details[[#This Row],[OrderID]],orders[OrderID],orders[year])</f>
        <v>1996</v>
      </c>
      <c r="P1545" s="14" t="str">
        <f>_xlfn.XLOOKUP(order_details[[#This Row],[CustomerID]],orders[CustomerID],orders[ShipCity])</f>
        <v>Luleå</v>
      </c>
      <c r="Q1545" s="14" t="str">
        <f>_xlfn.XLOOKUP(order_details[[#This Row],[CustomerID]],orders[CustomerID],orders[ShipCountry])</f>
        <v>Sweden</v>
      </c>
      <c r="R1545" s="14">
        <f>order_details[[#This Row],[UnitPrice]]*order_details[[#This Row],[Quantity]]*(1-order_details[[#This Row],[Discount]])</f>
        <v>283.5</v>
      </c>
    </row>
    <row r="1546" spans="1:18" x14ac:dyDescent="0.3">
      <c r="A1546">
        <v>10838</v>
      </c>
      <c r="B1546">
        <v>1</v>
      </c>
      <c r="C1546">
        <v>18</v>
      </c>
      <c r="D1546">
        <v>4</v>
      </c>
      <c r="E1546">
        <v>0.25</v>
      </c>
      <c r="F1546">
        <f>order_details[[#This Row],[UnitPrice]]*order_details[[#This Row],[Quantity]]*(1-order_details[[#This Row],[Discount]])</f>
        <v>54</v>
      </c>
      <c r="G1546" t="str">
        <f>_xlfn.XLOOKUP(order_details[[#This Row],[OrderID]],orders[OrderID],orders[CustomerID])</f>
        <v>LINOD</v>
      </c>
      <c r="H1546" t="str">
        <f>_xlfn.XLOOKUP(order_details[[#This Row],[CustomerID]],orders[CustomerID],orders[ShipCountry])</f>
        <v>Venezuela</v>
      </c>
      <c r="I1546" t="str">
        <f>_xlfn.XLOOKUP(order_details[[#This Row],[CustomerID]],orders[CustomerID],orders[ShipCity])</f>
        <v>I. de Margarita</v>
      </c>
      <c r="J1546">
        <f>_xlfn.XLOOKUP(order_details[[#This Row],[ProductID]],products[ProductID],products[CategoryID])</f>
        <v>1</v>
      </c>
      <c r="K1546" t="str">
        <f>_xlfn.XLOOKUP(order_details[[#This Row],[CategoryID]],categories[CategoryID],categories[CategoryName])</f>
        <v>Beverages</v>
      </c>
      <c r="L1546" t="str">
        <f>_xlfn.XLOOKUP(order_details[[#This Row],[OrderID]],orders[OrderID],orders[month])</f>
        <v>Feb</v>
      </c>
      <c r="M1546">
        <f>_xlfn.XLOOKUP(order_details[[#This Row],[OrderID]],orders[OrderID],orders[month number])</f>
        <v>2</v>
      </c>
      <c r="N1546">
        <f>_xlfn.XLOOKUP(order_details[[#This Row],[OrderID]],orders[OrderID],orders[year])</f>
        <v>1996</v>
      </c>
      <c r="P1546" s="13" t="str">
        <f>_xlfn.XLOOKUP(order_details[[#This Row],[CustomerID]],orders[CustomerID],orders[ShipCity])</f>
        <v>I. de Margarita</v>
      </c>
      <c r="Q1546" s="13" t="str">
        <f>_xlfn.XLOOKUP(order_details[[#This Row],[CustomerID]],orders[CustomerID],orders[ShipCountry])</f>
        <v>Venezuela</v>
      </c>
      <c r="R1546" s="13">
        <f>order_details[[#This Row],[UnitPrice]]*order_details[[#This Row],[Quantity]]*(1-order_details[[#This Row],[Discount]])</f>
        <v>54</v>
      </c>
    </row>
    <row r="1547" spans="1:18" x14ac:dyDescent="0.3">
      <c r="A1547">
        <v>10838</v>
      </c>
      <c r="B1547">
        <v>18</v>
      </c>
      <c r="C1547">
        <v>62.5</v>
      </c>
      <c r="D1547">
        <v>25</v>
      </c>
      <c r="E1547">
        <v>0.25</v>
      </c>
      <c r="F1547">
        <f>order_details[[#This Row],[UnitPrice]]*order_details[[#This Row],[Quantity]]*(1-order_details[[#This Row],[Discount]])</f>
        <v>1171.875</v>
      </c>
      <c r="G1547" t="str">
        <f>_xlfn.XLOOKUP(order_details[[#This Row],[OrderID]],orders[OrderID],orders[CustomerID])</f>
        <v>LINOD</v>
      </c>
      <c r="H1547" t="str">
        <f>_xlfn.XLOOKUP(order_details[[#This Row],[CustomerID]],orders[CustomerID],orders[ShipCountry])</f>
        <v>Venezuela</v>
      </c>
      <c r="I1547" t="str">
        <f>_xlfn.XLOOKUP(order_details[[#This Row],[CustomerID]],orders[CustomerID],orders[ShipCity])</f>
        <v>I. de Margarita</v>
      </c>
      <c r="J1547">
        <f>_xlfn.XLOOKUP(order_details[[#This Row],[ProductID]],products[ProductID],products[CategoryID])</f>
        <v>8</v>
      </c>
      <c r="K1547" t="str">
        <f>_xlfn.XLOOKUP(order_details[[#This Row],[CategoryID]],categories[CategoryID],categories[CategoryName])</f>
        <v>Seafood</v>
      </c>
      <c r="L1547" t="str">
        <f>_xlfn.XLOOKUP(order_details[[#This Row],[OrderID]],orders[OrderID],orders[month])</f>
        <v>Feb</v>
      </c>
      <c r="M1547">
        <f>_xlfn.XLOOKUP(order_details[[#This Row],[OrderID]],orders[OrderID],orders[month number])</f>
        <v>2</v>
      </c>
      <c r="N1547">
        <f>_xlfn.XLOOKUP(order_details[[#This Row],[OrderID]],orders[OrderID],orders[year])</f>
        <v>1996</v>
      </c>
      <c r="P1547" s="14" t="str">
        <f>_xlfn.XLOOKUP(order_details[[#This Row],[CustomerID]],orders[CustomerID],orders[ShipCity])</f>
        <v>I. de Margarita</v>
      </c>
      <c r="Q1547" s="14" t="str">
        <f>_xlfn.XLOOKUP(order_details[[#This Row],[CustomerID]],orders[CustomerID],orders[ShipCountry])</f>
        <v>Venezuela</v>
      </c>
      <c r="R1547" s="14">
        <f>order_details[[#This Row],[UnitPrice]]*order_details[[#This Row],[Quantity]]*(1-order_details[[#This Row],[Discount]])</f>
        <v>1171.875</v>
      </c>
    </row>
    <row r="1548" spans="1:18" x14ac:dyDescent="0.3">
      <c r="A1548">
        <v>10838</v>
      </c>
      <c r="B1548">
        <v>36</v>
      </c>
      <c r="C1548">
        <v>19</v>
      </c>
      <c r="D1548">
        <v>50</v>
      </c>
      <c r="E1548">
        <v>0.25</v>
      </c>
      <c r="F1548">
        <f>order_details[[#This Row],[UnitPrice]]*order_details[[#This Row],[Quantity]]*(1-order_details[[#This Row],[Discount]])</f>
        <v>712.5</v>
      </c>
      <c r="G1548" t="str">
        <f>_xlfn.XLOOKUP(order_details[[#This Row],[OrderID]],orders[OrderID],orders[CustomerID])</f>
        <v>LINOD</v>
      </c>
      <c r="H1548" t="str">
        <f>_xlfn.XLOOKUP(order_details[[#This Row],[CustomerID]],orders[CustomerID],orders[ShipCountry])</f>
        <v>Venezuela</v>
      </c>
      <c r="I1548" t="str">
        <f>_xlfn.XLOOKUP(order_details[[#This Row],[CustomerID]],orders[CustomerID],orders[ShipCity])</f>
        <v>I. de Margarita</v>
      </c>
      <c r="J1548">
        <f>_xlfn.XLOOKUP(order_details[[#This Row],[ProductID]],products[ProductID],products[CategoryID])</f>
        <v>8</v>
      </c>
      <c r="K1548" t="str">
        <f>_xlfn.XLOOKUP(order_details[[#This Row],[CategoryID]],categories[CategoryID],categories[CategoryName])</f>
        <v>Seafood</v>
      </c>
      <c r="L1548" t="str">
        <f>_xlfn.XLOOKUP(order_details[[#This Row],[OrderID]],orders[OrderID],orders[month])</f>
        <v>Feb</v>
      </c>
      <c r="M1548">
        <f>_xlfn.XLOOKUP(order_details[[#This Row],[OrderID]],orders[OrderID],orders[month number])</f>
        <v>2</v>
      </c>
      <c r="N1548">
        <f>_xlfn.XLOOKUP(order_details[[#This Row],[OrderID]],orders[OrderID],orders[year])</f>
        <v>1996</v>
      </c>
      <c r="P1548" s="13" t="str">
        <f>_xlfn.XLOOKUP(order_details[[#This Row],[CustomerID]],orders[CustomerID],orders[ShipCity])</f>
        <v>I. de Margarita</v>
      </c>
      <c r="Q1548" s="13" t="str">
        <f>_xlfn.XLOOKUP(order_details[[#This Row],[CustomerID]],orders[CustomerID],orders[ShipCountry])</f>
        <v>Venezuela</v>
      </c>
      <c r="R1548" s="13">
        <f>order_details[[#This Row],[UnitPrice]]*order_details[[#This Row],[Quantity]]*(1-order_details[[#This Row],[Discount]])</f>
        <v>712.5</v>
      </c>
    </row>
    <row r="1549" spans="1:18" x14ac:dyDescent="0.3">
      <c r="A1549">
        <v>10839</v>
      </c>
      <c r="B1549">
        <v>58</v>
      </c>
      <c r="C1549">
        <v>13.25</v>
      </c>
      <c r="D1549">
        <v>30</v>
      </c>
      <c r="E1549">
        <v>0.1</v>
      </c>
      <c r="F1549">
        <f>order_details[[#This Row],[UnitPrice]]*order_details[[#This Row],[Quantity]]*(1-order_details[[#This Row],[Discount]])</f>
        <v>357.75</v>
      </c>
      <c r="G1549" t="str">
        <f>_xlfn.XLOOKUP(order_details[[#This Row],[OrderID]],orders[OrderID],orders[CustomerID])</f>
        <v>TRADH</v>
      </c>
      <c r="H1549" t="str">
        <f>_xlfn.XLOOKUP(order_details[[#This Row],[CustomerID]],orders[CustomerID],orders[ShipCountry])</f>
        <v>Brazil</v>
      </c>
      <c r="I1549" t="str">
        <f>_xlfn.XLOOKUP(order_details[[#This Row],[CustomerID]],orders[CustomerID],orders[ShipCity])</f>
        <v>São Paulo</v>
      </c>
      <c r="J1549">
        <f>_xlfn.XLOOKUP(order_details[[#This Row],[ProductID]],products[ProductID],products[CategoryID])</f>
        <v>8</v>
      </c>
      <c r="K1549" t="str">
        <f>_xlfn.XLOOKUP(order_details[[#This Row],[CategoryID]],categories[CategoryID],categories[CategoryName])</f>
        <v>Seafood</v>
      </c>
      <c r="L1549" t="str">
        <f>_xlfn.XLOOKUP(order_details[[#This Row],[OrderID]],orders[OrderID],orders[month])</f>
        <v>Feb</v>
      </c>
      <c r="M1549">
        <f>_xlfn.XLOOKUP(order_details[[#This Row],[OrderID]],orders[OrderID],orders[month number])</f>
        <v>2</v>
      </c>
      <c r="N1549">
        <f>_xlfn.XLOOKUP(order_details[[#This Row],[OrderID]],orders[OrderID],orders[year])</f>
        <v>1996</v>
      </c>
      <c r="P1549" s="14" t="str">
        <f>_xlfn.XLOOKUP(order_details[[#This Row],[CustomerID]],orders[CustomerID],orders[ShipCity])</f>
        <v>São Paulo</v>
      </c>
      <c r="Q1549" s="14" t="str">
        <f>_xlfn.XLOOKUP(order_details[[#This Row],[CustomerID]],orders[CustomerID],orders[ShipCountry])</f>
        <v>Brazil</v>
      </c>
      <c r="R1549" s="14">
        <f>order_details[[#This Row],[UnitPrice]]*order_details[[#This Row],[Quantity]]*(1-order_details[[#This Row],[Discount]])</f>
        <v>357.75</v>
      </c>
    </row>
    <row r="1550" spans="1:18" x14ac:dyDescent="0.3">
      <c r="A1550">
        <v>10839</v>
      </c>
      <c r="B1550">
        <v>72</v>
      </c>
      <c r="C1550">
        <v>34.799999999999997</v>
      </c>
      <c r="D1550">
        <v>15</v>
      </c>
      <c r="E1550">
        <v>0.1</v>
      </c>
      <c r="F1550">
        <f>order_details[[#This Row],[UnitPrice]]*order_details[[#This Row],[Quantity]]*(1-order_details[[#This Row],[Discount]])</f>
        <v>469.8</v>
      </c>
      <c r="G1550" t="str">
        <f>_xlfn.XLOOKUP(order_details[[#This Row],[OrderID]],orders[OrderID],orders[CustomerID])</f>
        <v>TRADH</v>
      </c>
      <c r="H1550" t="str">
        <f>_xlfn.XLOOKUP(order_details[[#This Row],[CustomerID]],orders[CustomerID],orders[ShipCountry])</f>
        <v>Brazil</v>
      </c>
      <c r="I1550" t="str">
        <f>_xlfn.XLOOKUP(order_details[[#This Row],[CustomerID]],orders[CustomerID],orders[ShipCity])</f>
        <v>São Paulo</v>
      </c>
      <c r="J1550">
        <f>_xlfn.XLOOKUP(order_details[[#This Row],[ProductID]],products[ProductID],products[CategoryID])</f>
        <v>4</v>
      </c>
      <c r="K1550" t="str">
        <f>_xlfn.XLOOKUP(order_details[[#This Row],[CategoryID]],categories[CategoryID],categories[CategoryName])</f>
        <v>Dairy Products</v>
      </c>
      <c r="L1550" t="str">
        <f>_xlfn.XLOOKUP(order_details[[#This Row],[OrderID]],orders[OrderID],orders[month])</f>
        <v>Feb</v>
      </c>
      <c r="M1550">
        <f>_xlfn.XLOOKUP(order_details[[#This Row],[OrderID]],orders[OrderID],orders[month number])</f>
        <v>2</v>
      </c>
      <c r="N1550">
        <f>_xlfn.XLOOKUP(order_details[[#This Row],[OrderID]],orders[OrderID],orders[year])</f>
        <v>1996</v>
      </c>
      <c r="P1550" s="13" t="str">
        <f>_xlfn.XLOOKUP(order_details[[#This Row],[CustomerID]],orders[CustomerID],orders[ShipCity])</f>
        <v>São Paulo</v>
      </c>
      <c r="Q1550" s="13" t="str">
        <f>_xlfn.XLOOKUP(order_details[[#This Row],[CustomerID]],orders[CustomerID],orders[ShipCountry])</f>
        <v>Brazil</v>
      </c>
      <c r="R1550" s="13">
        <f>order_details[[#This Row],[UnitPrice]]*order_details[[#This Row],[Quantity]]*(1-order_details[[#This Row],[Discount]])</f>
        <v>469.8</v>
      </c>
    </row>
    <row r="1551" spans="1:18" x14ac:dyDescent="0.3">
      <c r="A1551">
        <v>10840</v>
      </c>
      <c r="B1551">
        <v>25</v>
      </c>
      <c r="C1551">
        <v>14</v>
      </c>
      <c r="D1551">
        <v>6</v>
      </c>
      <c r="E1551">
        <v>0.2</v>
      </c>
      <c r="F1551">
        <f>order_details[[#This Row],[UnitPrice]]*order_details[[#This Row],[Quantity]]*(1-order_details[[#This Row],[Discount]])</f>
        <v>67.2</v>
      </c>
      <c r="G1551" t="str">
        <f>_xlfn.XLOOKUP(order_details[[#This Row],[OrderID]],orders[OrderID],orders[CustomerID])</f>
        <v>LINOD</v>
      </c>
      <c r="H1551" t="str">
        <f>_xlfn.XLOOKUP(order_details[[#This Row],[CustomerID]],orders[CustomerID],orders[ShipCountry])</f>
        <v>Venezuela</v>
      </c>
      <c r="I1551" t="str">
        <f>_xlfn.XLOOKUP(order_details[[#This Row],[CustomerID]],orders[CustomerID],orders[ShipCity])</f>
        <v>I. de Margarita</v>
      </c>
      <c r="J1551">
        <f>_xlfn.XLOOKUP(order_details[[#This Row],[ProductID]],products[ProductID],products[CategoryID])</f>
        <v>3</v>
      </c>
      <c r="K1551" t="str">
        <f>_xlfn.XLOOKUP(order_details[[#This Row],[CategoryID]],categories[CategoryID],categories[CategoryName])</f>
        <v>Confections</v>
      </c>
      <c r="L1551" t="str">
        <f>_xlfn.XLOOKUP(order_details[[#This Row],[OrderID]],orders[OrderID],orders[month])</f>
        <v>Feb</v>
      </c>
      <c r="M1551">
        <f>_xlfn.XLOOKUP(order_details[[#This Row],[OrderID]],orders[OrderID],orders[month number])</f>
        <v>2</v>
      </c>
      <c r="N1551">
        <f>_xlfn.XLOOKUP(order_details[[#This Row],[OrderID]],orders[OrderID],orders[year])</f>
        <v>1996</v>
      </c>
      <c r="P1551" s="14" t="str">
        <f>_xlfn.XLOOKUP(order_details[[#This Row],[CustomerID]],orders[CustomerID],orders[ShipCity])</f>
        <v>I. de Margarita</v>
      </c>
      <c r="Q1551" s="14" t="str">
        <f>_xlfn.XLOOKUP(order_details[[#This Row],[CustomerID]],orders[CustomerID],orders[ShipCountry])</f>
        <v>Venezuela</v>
      </c>
      <c r="R1551" s="14">
        <f>order_details[[#This Row],[UnitPrice]]*order_details[[#This Row],[Quantity]]*(1-order_details[[#This Row],[Discount]])</f>
        <v>67.2</v>
      </c>
    </row>
    <row r="1552" spans="1:18" x14ac:dyDescent="0.3">
      <c r="A1552">
        <v>10840</v>
      </c>
      <c r="B1552">
        <v>39</v>
      </c>
      <c r="C1552">
        <v>18</v>
      </c>
      <c r="D1552">
        <v>10</v>
      </c>
      <c r="E1552">
        <v>0.2</v>
      </c>
      <c r="F1552">
        <f>order_details[[#This Row],[UnitPrice]]*order_details[[#This Row],[Quantity]]*(1-order_details[[#This Row],[Discount]])</f>
        <v>144</v>
      </c>
      <c r="G1552" t="str">
        <f>_xlfn.XLOOKUP(order_details[[#This Row],[OrderID]],orders[OrderID],orders[CustomerID])</f>
        <v>LINOD</v>
      </c>
      <c r="H1552" t="str">
        <f>_xlfn.XLOOKUP(order_details[[#This Row],[CustomerID]],orders[CustomerID],orders[ShipCountry])</f>
        <v>Venezuela</v>
      </c>
      <c r="I1552" t="str">
        <f>_xlfn.XLOOKUP(order_details[[#This Row],[CustomerID]],orders[CustomerID],orders[ShipCity])</f>
        <v>I. de Margarita</v>
      </c>
      <c r="J1552">
        <f>_xlfn.XLOOKUP(order_details[[#This Row],[ProductID]],products[ProductID],products[CategoryID])</f>
        <v>1</v>
      </c>
      <c r="K1552" t="str">
        <f>_xlfn.XLOOKUP(order_details[[#This Row],[CategoryID]],categories[CategoryID],categories[CategoryName])</f>
        <v>Beverages</v>
      </c>
      <c r="L1552" t="str">
        <f>_xlfn.XLOOKUP(order_details[[#This Row],[OrderID]],orders[OrderID],orders[month])</f>
        <v>Feb</v>
      </c>
      <c r="M1552">
        <f>_xlfn.XLOOKUP(order_details[[#This Row],[OrderID]],orders[OrderID],orders[month number])</f>
        <v>2</v>
      </c>
      <c r="N1552">
        <f>_xlfn.XLOOKUP(order_details[[#This Row],[OrderID]],orders[OrderID],orders[year])</f>
        <v>1996</v>
      </c>
      <c r="P1552" s="13" t="str">
        <f>_xlfn.XLOOKUP(order_details[[#This Row],[CustomerID]],orders[CustomerID],orders[ShipCity])</f>
        <v>I. de Margarita</v>
      </c>
      <c r="Q1552" s="13" t="str">
        <f>_xlfn.XLOOKUP(order_details[[#This Row],[CustomerID]],orders[CustomerID],orders[ShipCountry])</f>
        <v>Venezuela</v>
      </c>
      <c r="R1552" s="13">
        <f>order_details[[#This Row],[UnitPrice]]*order_details[[#This Row],[Quantity]]*(1-order_details[[#This Row],[Discount]])</f>
        <v>144</v>
      </c>
    </row>
    <row r="1553" spans="1:18" x14ac:dyDescent="0.3">
      <c r="A1553">
        <v>10841</v>
      </c>
      <c r="B1553">
        <v>10</v>
      </c>
      <c r="C1553">
        <v>31</v>
      </c>
      <c r="D1553">
        <v>16</v>
      </c>
      <c r="E1553">
        <v>0</v>
      </c>
      <c r="F1553">
        <f>order_details[[#This Row],[UnitPrice]]*order_details[[#This Row],[Quantity]]*(1-order_details[[#This Row],[Discount]])</f>
        <v>496</v>
      </c>
      <c r="G1553" t="str">
        <f>_xlfn.XLOOKUP(order_details[[#This Row],[OrderID]],orders[OrderID],orders[CustomerID])</f>
        <v>SUPRD</v>
      </c>
      <c r="H1553" t="str">
        <f>_xlfn.XLOOKUP(order_details[[#This Row],[CustomerID]],orders[CustomerID],orders[ShipCountry])</f>
        <v>Belgium</v>
      </c>
      <c r="I1553" t="str">
        <f>_xlfn.XLOOKUP(order_details[[#This Row],[CustomerID]],orders[CustomerID],orders[ShipCity])</f>
        <v>Charleroi</v>
      </c>
      <c r="J1553">
        <f>_xlfn.XLOOKUP(order_details[[#This Row],[ProductID]],products[ProductID],products[CategoryID])</f>
        <v>8</v>
      </c>
      <c r="K1553" t="str">
        <f>_xlfn.XLOOKUP(order_details[[#This Row],[CategoryID]],categories[CategoryID],categories[CategoryName])</f>
        <v>Seafood</v>
      </c>
      <c r="L1553" t="str">
        <f>_xlfn.XLOOKUP(order_details[[#This Row],[OrderID]],orders[OrderID],orders[month])</f>
        <v>Feb</v>
      </c>
      <c r="M1553">
        <f>_xlfn.XLOOKUP(order_details[[#This Row],[OrderID]],orders[OrderID],orders[month number])</f>
        <v>2</v>
      </c>
      <c r="N1553">
        <f>_xlfn.XLOOKUP(order_details[[#This Row],[OrderID]],orders[OrderID],orders[year])</f>
        <v>1996</v>
      </c>
      <c r="P1553" s="14" t="str">
        <f>_xlfn.XLOOKUP(order_details[[#This Row],[CustomerID]],orders[CustomerID],orders[ShipCity])</f>
        <v>Charleroi</v>
      </c>
      <c r="Q1553" s="14" t="str">
        <f>_xlfn.XLOOKUP(order_details[[#This Row],[CustomerID]],orders[CustomerID],orders[ShipCountry])</f>
        <v>Belgium</v>
      </c>
      <c r="R1553" s="14">
        <f>order_details[[#This Row],[UnitPrice]]*order_details[[#This Row],[Quantity]]*(1-order_details[[#This Row],[Discount]])</f>
        <v>496</v>
      </c>
    </row>
    <row r="1554" spans="1:18" x14ac:dyDescent="0.3">
      <c r="A1554">
        <v>10841</v>
      </c>
      <c r="B1554">
        <v>56</v>
      </c>
      <c r="C1554">
        <v>38</v>
      </c>
      <c r="D1554">
        <v>30</v>
      </c>
      <c r="E1554">
        <v>0</v>
      </c>
      <c r="F1554">
        <f>order_details[[#This Row],[UnitPrice]]*order_details[[#This Row],[Quantity]]*(1-order_details[[#This Row],[Discount]])</f>
        <v>1140</v>
      </c>
      <c r="G1554" t="str">
        <f>_xlfn.XLOOKUP(order_details[[#This Row],[OrderID]],orders[OrderID],orders[CustomerID])</f>
        <v>SUPRD</v>
      </c>
      <c r="H1554" t="str">
        <f>_xlfn.XLOOKUP(order_details[[#This Row],[CustomerID]],orders[CustomerID],orders[ShipCountry])</f>
        <v>Belgium</v>
      </c>
      <c r="I1554" t="str">
        <f>_xlfn.XLOOKUP(order_details[[#This Row],[CustomerID]],orders[CustomerID],orders[ShipCity])</f>
        <v>Charleroi</v>
      </c>
      <c r="J1554">
        <f>_xlfn.XLOOKUP(order_details[[#This Row],[ProductID]],products[ProductID],products[CategoryID])</f>
        <v>5</v>
      </c>
      <c r="K1554" t="str">
        <f>_xlfn.XLOOKUP(order_details[[#This Row],[CategoryID]],categories[CategoryID],categories[CategoryName])</f>
        <v>Grains/Cereals</v>
      </c>
      <c r="L1554" t="str">
        <f>_xlfn.XLOOKUP(order_details[[#This Row],[OrderID]],orders[OrderID],orders[month])</f>
        <v>Feb</v>
      </c>
      <c r="M1554">
        <f>_xlfn.XLOOKUP(order_details[[#This Row],[OrderID]],orders[OrderID],orders[month number])</f>
        <v>2</v>
      </c>
      <c r="N1554">
        <f>_xlfn.XLOOKUP(order_details[[#This Row],[OrderID]],orders[OrderID],orders[year])</f>
        <v>1996</v>
      </c>
      <c r="P1554" s="13" t="str">
        <f>_xlfn.XLOOKUP(order_details[[#This Row],[CustomerID]],orders[CustomerID],orders[ShipCity])</f>
        <v>Charleroi</v>
      </c>
      <c r="Q1554" s="13" t="str">
        <f>_xlfn.XLOOKUP(order_details[[#This Row],[CustomerID]],orders[CustomerID],orders[ShipCountry])</f>
        <v>Belgium</v>
      </c>
      <c r="R1554" s="13">
        <f>order_details[[#This Row],[UnitPrice]]*order_details[[#This Row],[Quantity]]*(1-order_details[[#This Row],[Discount]])</f>
        <v>1140</v>
      </c>
    </row>
    <row r="1555" spans="1:18" x14ac:dyDescent="0.3">
      <c r="A1555">
        <v>10841</v>
      </c>
      <c r="B1555">
        <v>59</v>
      </c>
      <c r="C1555">
        <v>55</v>
      </c>
      <c r="D1555">
        <v>50</v>
      </c>
      <c r="E1555">
        <v>0</v>
      </c>
      <c r="F1555">
        <f>order_details[[#This Row],[UnitPrice]]*order_details[[#This Row],[Quantity]]*(1-order_details[[#This Row],[Discount]])</f>
        <v>2750</v>
      </c>
      <c r="G1555" t="str">
        <f>_xlfn.XLOOKUP(order_details[[#This Row],[OrderID]],orders[OrderID],orders[CustomerID])</f>
        <v>SUPRD</v>
      </c>
      <c r="H1555" t="str">
        <f>_xlfn.XLOOKUP(order_details[[#This Row],[CustomerID]],orders[CustomerID],orders[ShipCountry])</f>
        <v>Belgium</v>
      </c>
      <c r="I1555" t="str">
        <f>_xlfn.XLOOKUP(order_details[[#This Row],[CustomerID]],orders[CustomerID],orders[ShipCity])</f>
        <v>Charleroi</v>
      </c>
      <c r="J1555">
        <f>_xlfn.XLOOKUP(order_details[[#This Row],[ProductID]],products[ProductID],products[CategoryID])</f>
        <v>4</v>
      </c>
      <c r="K1555" t="str">
        <f>_xlfn.XLOOKUP(order_details[[#This Row],[CategoryID]],categories[CategoryID],categories[CategoryName])</f>
        <v>Dairy Products</v>
      </c>
      <c r="L1555" t="str">
        <f>_xlfn.XLOOKUP(order_details[[#This Row],[OrderID]],orders[OrderID],orders[month])</f>
        <v>Feb</v>
      </c>
      <c r="M1555">
        <f>_xlfn.XLOOKUP(order_details[[#This Row],[OrderID]],orders[OrderID],orders[month number])</f>
        <v>2</v>
      </c>
      <c r="N1555">
        <f>_xlfn.XLOOKUP(order_details[[#This Row],[OrderID]],orders[OrderID],orders[year])</f>
        <v>1996</v>
      </c>
      <c r="P1555" s="14" t="str">
        <f>_xlfn.XLOOKUP(order_details[[#This Row],[CustomerID]],orders[CustomerID],orders[ShipCity])</f>
        <v>Charleroi</v>
      </c>
      <c r="Q1555" s="14" t="str">
        <f>_xlfn.XLOOKUP(order_details[[#This Row],[CustomerID]],orders[CustomerID],orders[ShipCountry])</f>
        <v>Belgium</v>
      </c>
      <c r="R1555" s="14">
        <f>order_details[[#This Row],[UnitPrice]]*order_details[[#This Row],[Quantity]]*(1-order_details[[#This Row],[Discount]])</f>
        <v>2750</v>
      </c>
    </row>
    <row r="1556" spans="1:18" x14ac:dyDescent="0.3">
      <c r="A1556">
        <v>10841</v>
      </c>
      <c r="B1556">
        <v>77</v>
      </c>
      <c r="C1556">
        <v>13</v>
      </c>
      <c r="D1556">
        <v>15</v>
      </c>
      <c r="E1556">
        <v>0</v>
      </c>
      <c r="F1556">
        <f>order_details[[#This Row],[UnitPrice]]*order_details[[#This Row],[Quantity]]*(1-order_details[[#This Row],[Discount]])</f>
        <v>195</v>
      </c>
      <c r="G1556" t="str">
        <f>_xlfn.XLOOKUP(order_details[[#This Row],[OrderID]],orders[OrderID],orders[CustomerID])</f>
        <v>SUPRD</v>
      </c>
      <c r="H1556" t="str">
        <f>_xlfn.XLOOKUP(order_details[[#This Row],[CustomerID]],orders[CustomerID],orders[ShipCountry])</f>
        <v>Belgium</v>
      </c>
      <c r="I1556" t="str">
        <f>_xlfn.XLOOKUP(order_details[[#This Row],[CustomerID]],orders[CustomerID],orders[ShipCity])</f>
        <v>Charleroi</v>
      </c>
      <c r="J1556">
        <f>_xlfn.XLOOKUP(order_details[[#This Row],[ProductID]],products[ProductID],products[CategoryID])</f>
        <v>2</v>
      </c>
      <c r="K1556" t="str">
        <f>_xlfn.XLOOKUP(order_details[[#This Row],[CategoryID]],categories[CategoryID],categories[CategoryName])</f>
        <v>Condiments</v>
      </c>
      <c r="L1556" t="str">
        <f>_xlfn.XLOOKUP(order_details[[#This Row],[OrderID]],orders[OrderID],orders[month])</f>
        <v>Feb</v>
      </c>
      <c r="M1556">
        <f>_xlfn.XLOOKUP(order_details[[#This Row],[OrderID]],orders[OrderID],orders[month number])</f>
        <v>2</v>
      </c>
      <c r="N1556">
        <f>_xlfn.XLOOKUP(order_details[[#This Row],[OrderID]],orders[OrderID],orders[year])</f>
        <v>1996</v>
      </c>
      <c r="P1556" s="13" t="str">
        <f>_xlfn.XLOOKUP(order_details[[#This Row],[CustomerID]],orders[CustomerID],orders[ShipCity])</f>
        <v>Charleroi</v>
      </c>
      <c r="Q1556" s="13" t="str">
        <f>_xlfn.XLOOKUP(order_details[[#This Row],[CustomerID]],orders[CustomerID],orders[ShipCountry])</f>
        <v>Belgium</v>
      </c>
      <c r="R1556" s="13">
        <f>order_details[[#This Row],[UnitPrice]]*order_details[[#This Row],[Quantity]]*(1-order_details[[#This Row],[Discount]])</f>
        <v>195</v>
      </c>
    </row>
    <row r="1557" spans="1:18" x14ac:dyDescent="0.3">
      <c r="A1557">
        <v>10842</v>
      </c>
      <c r="B1557">
        <v>11</v>
      </c>
      <c r="C1557">
        <v>21</v>
      </c>
      <c r="D1557">
        <v>15</v>
      </c>
      <c r="E1557">
        <v>0</v>
      </c>
      <c r="F1557">
        <f>order_details[[#This Row],[UnitPrice]]*order_details[[#This Row],[Quantity]]*(1-order_details[[#This Row],[Discount]])</f>
        <v>315</v>
      </c>
      <c r="G1557" t="str">
        <f>_xlfn.XLOOKUP(order_details[[#This Row],[OrderID]],orders[OrderID],orders[CustomerID])</f>
        <v>TORTU</v>
      </c>
      <c r="H1557" t="str">
        <f>_xlfn.XLOOKUP(order_details[[#This Row],[CustomerID]],orders[CustomerID],orders[ShipCountry])</f>
        <v>Mexico</v>
      </c>
      <c r="I1557" t="str">
        <f>_xlfn.XLOOKUP(order_details[[#This Row],[CustomerID]],orders[CustomerID],orders[ShipCity])</f>
        <v>México D.F.</v>
      </c>
      <c r="J1557">
        <f>_xlfn.XLOOKUP(order_details[[#This Row],[ProductID]],products[ProductID],products[CategoryID])</f>
        <v>4</v>
      </c>
      <c r="K1557" t="str">
        <f>_xlfn.XLOOKUP(order_details[[#This Row],[CategoryID]],categories[CategoryID],categories[CategoryName])</f>
        <v>Dairy Products</v>
      </c>
      <c r="L1557" t="str">
        <f>_xlfn.XLOOKUP(order_details[[#This Row],[OrderID]],orders[OrderID],orders[month])</f>
        <v>Feb</v>
      </c>
      <c r="M1557">
        <f>_xlfn.XLOOKUP(order_details[[#This Row],[OrderID]],orders[OrderID],orders[month number])</f>
        <v>2</v>
      </c>
      <c r="N1557">
        <f>_xlfn.XLOOKUP(order_details[[#This Row],[OrderID]],orders[OrderID],orders[year])</f>
        <v>1996</v>
      </c>
      <c r="P1557" s="14" t="str">
        <f>_xlfn.XLOOKUP(order_details[[#This Row],[CustomerID]],orders[CustomerID],orders[ShipCity])</f>
        <v>México D.F.</v>
      </c>
      <c r="Q1557" s="14" t="str">
        <f>_xlfn.XLOOKUP(order_details[[#This Row],[CustomerID]],orders[CustomerID],orders[ShipCountry])</f>
        <v>Mexico</v>
      </c>
      <c r="R1557" s="14">
        <f>order_details[[#This Row],[UnitPrice]]*order_details[[#This Row],[Quantity]]*(1-order_details[[#This Row],[Discount]])</f>
        <v>315</v>
      </c>
    </row>
    <row r="1558" spans="1:18" x14ac:dyDescent="0.3">
      <c r="A1558">
        <v>10842</v>
      </c>
      <c r="B1558">
        <v>43</v>
      </c>
      <c r="C1558">
        <v>46</v>
      </c>
      <c r="D1558">
        <v>5</v>
      </c>
      <c r="E1558">
        <v>0</v>
      </c>
      <c r="F1558">
        <f>order_details[[#This Row],[UnitPrice]]*order_details[[#This Row],[Quantity]]*(1-order_details[[#This Row],[Discount]])</f>
        <v>230</v>
      </c>
      <c r="G1558" t="str">
        <f>_xlfn.XLOOKUP(order_details[[#This Row],[OrderID]],orders[OrderID],orders[CustomerID])</f>
        <v>TORTU</v>
      </c>
      <c r="H1558" t="str">
        <f>_xlfn.XLOOKUP(order_details[[#This Row],[CustomerID]],orders[CustomerID],orders[ShipCountry])</f>
        <v>Mexico</v>
      </c>
      <c r="I1558" t="str">
        <f>_xlfn.XLOOKUP(order_details[[#This Row],[CustomerID]],orders[CustomerID],orders[ShipCity])</f>
        <v>México D.F.</v>
      </c>
      <c r="J1558">
        <f>_xlfn.XLOOKUP(order_details[[#This Row],[ProductID]],products[ProductID],products[CategoryID])</f>
        <v>1</v>
      </c>
      <c r="K1558" t="str">
        <f>_xlfn.XLOOKUP(order_details[[#This Row],[CategoryID]],categories[CategoryID],categories[CategoryName])</f>
        <v>Beverages</v>
      </c>
      <c r="L1558" t="str">
        <f>_xlfn.XLOOKUP(order_details[[#This Row],[OrderID]],orders[OrderID],orders[month])</f>
        <v>Feb</v>
      </c>
      <c r="M1558">
        <f>_xlfn.XLOOKUP(order_details[[#This Row],[OrderID]],orders[OrderID],orders[month number])</f>
        <v>2</v>
      </c>
      <c r="N1558">
        <f>_xlfn.XLOOKUP(order_details[[#This Row],[OrderID]],orders[OrderID],orders[year])</f>
        <v>1996</v>
      </c>
      <c r="P1558" s="13" t="str">
        <f>_xlfn.XLOOKUP(order_details[[#This Row],[CustomerID]],orders[CustomerID],orders[ShipCity])</f>
        <v>México D.F.</v>
      </c>
      <c r="Q1558" s="13" t="str">
        <f>_xlfn.XLOOKUP(order_details[[#This Row],[CustomerID]],orders[CustomerID],orders[ShipCountry])</f>
        <v>Mexico</v>
      </c>
      <c r="R1558" s="13">
        <f>order_details[[#This Row],[UnitPrice]]*order_details[[#This Row],[Quantity]]*(1-order_details[[#This Row],[Discount]])</f>
        <v>230</v>
      </c>
    </row>
    <row r="1559" spans="1:18" x14ac:dyDescent="0.3">
      <c r="A1559">
        <v>10842</v>
      </c>
      <c r="B1559">
        <v>68</v>
      </c>
      <c r="C1559">
        <v>12.5</v>
      </c>
      <c r="D1559">
        <v>20</v>
      </c>
      <c r="E1559">
        <v>0</v>
      </c>
      <c r="F1559">
        <f>order_details[[#This Row],[UnitPrice]]*order_details[[#This Row],[Quantity]]*(1-order_details[[#This Row],[Discount]])</f>
        <v>250</v>
      </c>
      <c r="G1559" t="str">
        <f>_xlfn.XLOOKUP(order_details[[#This Row],[OrderID]],orders[OrderID],orders[CustomerID])</f>
        <v>TORTU</v>
      </c>
      <c r="H1559" t="str">
        <f>_xlfn.XLOOKUP(order_details[[#This Row],[CustomerID]],orders[CustomerID],orders[ShipCountry])</f>
        <v>Mexico</v>
      </c>
      <c r="I1559" t="str">
        <f>_xlfn.XLOOKUP(order_details[[#This Row],[CustomerID]],orders[CustomerID],orders[ShipCity])</f>
        <v>México D.F.</v>
      </c>
      <c r="J1559">
        <f>_xlfn.XLOOKUP(order_details[[#This Row],[ProductID]],products[ProductID],products[CategoryID])</f>
        <v>3</v>
      </c>
      <c r="K1559" t="str">
        <f>_xlfn.XLOOKUP(order_details[[#This Row],[CategoryID]],categories[CategoryID],categories[CategoryName])</f>
        <v>Confections</v>
      </c>
      <c r="L1559" t="str">
        <f>_xlfn.XLOOKUP(order_details[[#This Row],[OrderID]],orders[OrderID],orders[month])</f>
        <v>Feb</v>
      </c>
      <c r="M1559">
        <f>_xlfn.XLOOKUP(order_details[[#This Row],[OrderID]],orders[OrderID],orders[month number])</f>
        <v>2</v>
      </c>
      <c r="N1559">
        <f>_xlfn.XLOOKUP(order_details[[#This Row],[OrderID]],orders[OrderID],orders[year])</f>
        <v>1996</v>
      </c>
      <c r="P1559" s="14" t="str">
        <f>_xlfn.XLOOKUP(order_details[[#This Row],[CustomerID]],orders[CustomerID],orders[ShipCity])</f>
        <v>México D.F.</v>
      </c>
      <c r="Q1559" s="14" t="str">
        <f>_xlfn.XLOOKUP(order_details[[#This Row],[CustomerID]],orders[CustomerID],orders[ShipCountry])</f>
        <v>Mexico</v>
      </c>
      <c r="R1559" s="14">
        <f>order_details[[#This Row],[UnitPrice]]*order_details[[#This Row],[Quantity]]*(1-order_details[[#This Row],[Discount]])</f>
        <v>250</v>
      </c>
    </row>
    <row r="1560" spans="1:18" x14ac:dyDescent="0.3">
      <c r="A1560">
        <v>10842</v>
      </c>
      <c r="B1560">
        <v>70</v>
      </c>
      <c r="C1560">
        <v>15</v>
      </c>
      <c r="D1560">
        <v>12</v>
      </c>
      <c r="E1560">
        <v>0</v>
      </c>
      <c r="F1560">
        <f>order_details[[#This Row],[UnitPrice]]*order_details[[#This Row],[Quantity]]*(1-order_details[[#This Row],[Discount]])</f>
        <v>180</v>
      </c>
      <c r="G1560" t="str">
        <f>_xlfn.XLOOKUP(order_details[[#This Row],[OrderID]],orders[OrderID],orders[CustomerID])</f>
        <v>TORTU</v>
      </c>
      <c r="H1560" t="str">
        <f>_xlfn.XLOOKUP(order_details[[#This Row],[CustomerID]],orders[CustomerID],orders[ShipCountry])</f>
        <v>Mexico</v>
      </c>
      <c r="I1560" t="str">
        <f>_xlfn.XLOOKUP(order_details[[#This Row],[CustomerID]],orders[CustomerID],orders[ShipCity])</f>
        <v>México D.F.</v>
      </c>
      <c r="J1560">
        <f>_xlfn.XLOOKUP(order_details[[#This Row],[ProductID]],products[ProductID],products[CategoryID])</f>
        <v>1</v>
      </c>
      <c r="K1560" t="str">
        <f>_xlfn.XLOOKUP(order_details[[#This Row],[CategoryID]],categories[CategoryID],categories[CategoryName])</f>
        <v>Beverages</v>
      </c>
      <c r="L1560" t="str">
        <f>_xlfn.XLOOKUP(order_details[[#This Row],[OrderID]],orders[OrderID],orders[month])</f>
        <v>Feb</v>
      </c>
      <c r="M1560">
        <f>_xlfn.XLOOKUP(order_details[[#This Row],[OrderID]],orders[OrderID],orders[month number])</f>
        <v>2</v>
      </c>
      <c r="N1560">
        <f>_xlfn.XLOOKUP(order_details[[#This Row],[OrderID]],orders[OrderID],orders[year])</f>
        <v>1996</v>
      </c>
      <c r="P1560" s="13" t="str">
        <f>_xlfn.XLOOKUP(order_details[[#This Row],[CustomerID]],orders[CustomerID],orders[ShipCity])</f>
        <v>México D.F.</v>
      </c>
      <c r="Q1560" s="13" t="str">
        <f>_xlfn.XLOOKUP(order_details[[#This Row],[CustomerID]],orders[CustomerID],orders[ShipCountry])</f>
        <v>Mexico</v>
      </c>
      <c r="R1560" s="13">
        <f>order_details[[#This Row],[UnitPrice]]*order_details[[#This Row],[Quantity]]*(1-order_details[[#This Row],[Discount]])</f>
        <v>180</v>
      </c>
    </row>
    <row r="1561" spans="1:18" x14ac:dyDescent="0.3">
      <c r="A1561">
        <v>10843</v>
      </c>
      <c r="B1561">
        <v>51</v>
      </c>
      <c r="C1561">
        <v>53</v>
      </c>
      <c r="D1561">
        <v>4</v>
      </c>
      <c r="E1561">
        <v>0.25</v>
      </c>
      <c r="F1561">
        <f>order_details[[#This Row],[UnitPrice]]*order_details[[#This Row],[Quantity]]*(1-order_details[[#This Row],[Discount]])</f>
        <v>159</v>
      </c>
      <c r="G1561" t="str">
        <f>_xlfn.XLOOKUP(order_details[[#This Row],[OrderID]],orders[OrderID],orders[CustomerID])</f>
        <v>VICTE</v>
      </c>
      <c r="H1561" t="str">
        <f>_xlfn.XLOOKUP(order_details[[#This Row],[CustomerID]],orders[CustomerID],orders[ShipCountry])</f>
        <v>France</v>
      </c>
      <c r="I1561" t="str">
        <f>_xlfn.XLOOKUP(order_details[[#This Row],[CustomerID]],orders[CustomerID],orders[ShipCity])</f>
        <v>Lyon</v>
      </c>
      <c r="J1561">
        <f>_xlfn.XLOOKUP(order_details[[#This Row],[ProductID]],products[ProductID],products[CategoryID])</f>
        <v>7</v>
      </c>
      <c r="K1561" t="str">
        <f>_xlfn.XLOOKUP(order_details[[#This Row],[CategoryID]],categories[CategoryID],categories[CategoryName])</f>
        <v>Produce</v>
      </c>
      <c r="L1561" t="str">
        <f>_xlfn.XLOOKUP(order_details[[#This Row],[OrderID]],orders[OrderID],orders[month])</f>
        <v>Feb</v>
      </c>
      <c r="M1561">
        <f>_xlfn.XLOOKUP(order_details[[#This Row],[OrderID]],orders[OrderID],orders[month number])</f>
        <v>2</v>
      </c>
      <c r="N1561">
        <f>_xlfn.XLOOKUP(order_details[[#This Row],[OrderID]],orders[OrderID],orders[year])</f>
        <v>1996</v>
      </c>
      <c r="P1561" s="14" t="str">
        <f>_xlfn.XLOOKUP(order_details[[#This Row],[CustomerID]],orders[CustomerID],orders[ShipCity])</f>
        <v>Lyon</v>
      </c>
      <c r="Q1561" s="14" t="str">
        <f>_xlfn.XLOOKUP(order_details[[#This Row],[CustomerID]],orders[CustomerID],orders[ShipCountry])</f>
        <v>France</v>
      </c>
      <c r="R1561" s="14">
        <f>order_details[[#This Row],[UnitPrice]]*order_details[[#This Row],[Quantity]]*(1-order_details[[#This Row],[Discount]])</f>
        <v>159</v>
      </c>
    </row>
    <row r="1562" spans="1:18" x14ac:dyDescent="0.3">
      <c r="A1562">
        <v>10844</v>
      </c>
      <c r="B1562">
        <v>22</v>
      </c>
      <c r="C1562">
        <v>21</v>
      </c>
      <c r="D1562">
        <v>35</v>
      </c>
      <c r="E1562">
        <v>0</v>
      </c>
      <c r="F1562">
        <f>order_details[[#This Row],[UnitPrice]]*order_details[[#This Row],[Quantity]]*(1-order_details[[#This Row],[Discount]])</f>
        <v>735</v>
      </c>
      <c r="G1562" t="str">
        <f>_xlfn.XLOOKUP(order_details[[#This Row],[OrderID]],orders[OrderID],orders[CustomerID])</f>
        <v>PICCO</v>
      </c>
      <c r="H1562" t="str">
        <f>_xlfn.XLOOKUP(order_details[[#This Row],[CustomerID]],orders[CustomerID],orders[ShipCountry])</f>
        <v>Austria</v>
      </c>
      <c r="I1562" t="str">
        <f>_xlfn.XLOOKUP(order_details[[#This Row],[CustomerID]],orders[CustomerID],orders[ShipCity])</f>
        <v>Salzburg</v>
      </c>
      <c r="J1562">
        <f>_xlfn.XLOOKUP(order_details[[#This Row],[ProductID]],products[ProductID],products[CategoryID])</f>
        <v>5</v>
      </c>
      <c r="K1562" t="str">
        <f>_xlfn.XLOOKUP(order_details[[#This Row],[CategoryID]],categories[CategoryID],categories[CategoryName])</f>
        <v>Grains/Cereals</v>
      </c>
      <c r="L1562" t="str">
        <f>_xlfn.XLOOKUP(order_details[[#This Row],[OrderID]],orders[OrderID],orders[month])</f>
        <v>Feb</v>
      </c>
      <c r="M1562">
        <f>_xlfn.XLOOKUP(order_details[[#This Row],[OrderID]],orders[OrderID],orders[month number])</f>
        <v>2</v>
      </c>
      <c r="N1562">
        <f>_xlfn.XLOOKUP(order_details[[#This Row],[OrderID]],orders[OrderID],orders[year])</f>
        <v>1996</v>
      </c>
      <c r="P1562" s="13" t="str">
        <f>_xlfn.XLOOKUP(order_details[[#This Row],[CustomerID]],orders[CustomerID],orders[ShipCity])</f>
        <v>Salzburg</v>
      </c>
      <c r="Q1562" s="13" t="str">
        <f>_xlfn.XLOOKUP(order_details[[#This Row],[CustomerID]],orders[CustomerID],orders[ShipCountry])</f>
        <v>Austria</v>
      </c>
      <c r="R1562" s="13">
        <f>order_details[[#This Row],[UnitPrice]]*order_details[[#This Row],[Quantity]]*(1-order_details[[#This Row],[Discount]])</f>
        <v>735</v>
      </c>
    </row>
    <row r="1563" spans="1:18" x14ac:dyDescent="0.3">
      <c r="A1563">
        <v>10845</v>
      </c>
      <c r="B1563">
        <v>23</v>
      </c>
      <c r="C1563">
        <v>9</v>
      </c>
      <c r="D1563">
        <v>70</v>
      </c>
      <c r="E1563">
        <v>0.1</v>
      </c>
      <c r="F1563">
        <f>order_details[[#This Row],[UnitPrice]]*order_details[[#This Row],[Quantity]]*(1-order_details[[#This Row],[Discount]])</f>
        <v>567</v>
      </c>
      <c r="G1563" t="str">
        <f>_xlfn.XLOOKUP(order_details[[#This Row],[OrderID]],orders[OrderID],orders[CustomerID])</f>
        <v>QUICK</v>
      </c>
      <c r="H1563" t="str">
        <f>_xlfn.XLOOKUP(order_details[[#This Row],[CustomerID]],orders[CustomerID],orders[ShipCountry])</f>
        <v>Germany</v>
      </c>
      <c r="I1563" t="str">
        <f>_xlfn.XLOOKUP(order_details[[#This Row],[CustomerID]],orders[CustomerID],orders[ShipCity])</f>
        <v>Cunewalde</v>
      </c>
      <c r="J1563">
        <f>_xlfn.XLOOKUP(order_details[[#This Row],[ProductID]],products[ProductID],products[CategoryID])</f>
        <v>5</v>
      </c>
      <c r="K1563" t="str">
        <f>_xlfn.XLOOKUP(order_details[[#This Row],[CategoryID]],categories[CategoryID],categories[CategoryName])</f>
        <v>Grains/Cereals</v>
      </c>
      <c r="L1563" t="str">
        <f>_xlfn.XLOOKUP(order_details[[#This Row],[OrderID]],orders[OrderID],orders[month])</f>
        <v>Feb</v>
      </c>
      <c r="M1563">
        <f>_xlfn.XLOOKUP(order_details[[#This Row],[OrderID]],orders[OrderID],orders[month number])</f>
        <v>2</v>
      </c>
      <c r="N1563">
        <f>_xlfn.XLOOKUP(order_details[[#This Row],[OrderID]],orders[OrderID],orders[year])</f>
        <v>1996</v>
      </c>
      <c r="P1563" s="14" t="str">
        <f>_xlfn.XLOOKUP(order_details[[#This Row],[CustomerID]],orders[CustomerID],orders[ShipCity])</f>
        <v>Cunewalde</v>
      </c>
      <c r="Q1563" s="14" t="str">
        <f>_xlfn.XLOOKUP(order_details[[#This Row],[CustomerID]],orders[CustomerID],orders[ShipCountry])</f>
        <v>Germany</v>
      </c>
      <c r="R1563" s="14">
        <f>order_details[[#This Row],[UnitPrice]]*order_details[[#This Row],[Quantity]]*(1-order_details[[#This Row],[Discount]])</f>
        <v>567</v>
      </c>
    </row>
    <row r="1564" spans="1:18" x14ac:dyDescent="0.3">
      <c r="A1564">
        <v>10845</v>
      </c>
      <c r="B1564">
        <v>35</v>
      </c>
      <c r="C1564">
        <v>18</v>
      </c>
      <c r="D1564">
        <v>25</v>
      </c>
      <c r="E1564">
        <v>0.1</v>
      </c>
      <c r="F1564">
        <f>order_details[[#This Row],[UnitPrice]]*order_details[[#This Row],[Quantity]]*(1-order_details[[#This Row],[Discount]])</f>
        <v>405</v>
      </c>
      <c r="G1564" t="str">
        <f>_xlfn.XLOOKUP(order_details[[#This Row],[OrderID]],orders[OrderID],orders[CustomerID])</f>
        <v>QUICK</v>
      </c>
      <c r="H1564" t="str">
        <f>_xlfn.XLOOKUP(order_details[[#This Row],[CustomerID]],orders[CustomerID],orders[ShipCountry])</f>
        <v>Germany</v>
      </c>
      <c r="I1564" t="str">
        <f>_xlfn.XLOOKUP(order_details[[#This Row],[CustomerID]],orders[CustomerID],orders[ShipCity])</f>
        <v>Cunewalde</v>
      </c>
      <c r="J1564">
        <f>_xlfn.XLOOKUP(order_details[[#This Row],[ProductID]],products[ProductID],products[CategoryID])</f>
        <v>1</v>
      </c>
      <c r="K1564" t="str">
        <f>_xlfn.XLOOKUP(order_details[[#This Row],[CategoryID]],categories[CategoryID],categories[CategoryName])</f>
        <v>Beverages</v>
      </c>
      <c r="L1564" t="str">
        <f>_xlfn.XLOOKUP(order_details[[#This Row],[OrderID]],orders[OrderID],orders[month])</f>
        <v>Feb</v>
      </c>
      <c r="M1564">
        <f>_xlfn.XLOOKUP(order_details[[#This Row],[OrderID]],orders[OrderID],orders[month number])</f>
        <v>2</v>
      </c>
      <c r="N1564">
        <f>_xlfn.XLOOKUP(order_details[[#This Row],[OrderID]],orders[OrderID],orders[year])</f>
        <v>1996</v>
      </c>
      <c r="P1564" s="13" t="str">
        <f>_xlfn.XLOOKUP(order_details[[#This Row],[CustomerID]],orders[CustomerID],orders[ShipCity])</f>
        <v>Cunewalde</v>
      </c>
      <c r="Q1564" s="13" t="str">
        <f>_xlfn.XLOOKUP(order_details[[#This Row],[CustomerID]],orders[CustomerID],orders[ShipCountry])</f>
        <v>Germany</v>
      </c>
      <c r="R1564" s="13">
        <f>order_details[[#This Row],[UnitPrice]]*order_details[[#This Row],[Quantity]]*(1-order_details[[#This Row],[Discount]])</f>
        <v>405</v>
      </c>
    </row>
    <row r="1565" spans="1:18" x14ac:dyDescent="0.3">
      <c r="A1565">
        <v>10845</v>
      </c>
      <c r="B1565">
        <v>42</v>
      </c>
      <c r="C1565">
        <v>14</v>
      </c>
      <c r="D1565">
        <v>42</v>
      </c>
      <c r="E1565">
        <v>0.1</v>
      </c>
      <c r="F1565">
        <f>order_details[[#This Row],[UnitPrice]]*order_details[[#This Row],[Quantity]]*(1-order_details[[#This Row],[Discount]])</f>
        <v>529.20000000000005</v>
      </c>
      <c r="G1565" t="str">
        <f>_xlfn.XLOOKUP(order_details[[#This Row],[OrderID]],orders[OrderID],orders[CustomerID])</f>
        <v>QUICK</v>
      </c>
      <c r="H1565" t="str">
        <f>_xlfn.XLOOKUP(order_details[[#This Row],[CustomerID]],orders[CustomerID],orders[ShipCountry])</f>
        <v>Germany</v>
      </c>
      <c r="I1565" t="str">
        <f>_xlfn.XLOOKUP(order_details[[#This Row],[CustomerID]],orders[CustomerID],orders[ShipCity])</f>
        <v>Cunewalde</v>
      </c>
      <c r="J1565">
        <f>_xlfn.XLOOKUP(order_details[[#This Row],[ProductID]],products[ProductID],products[CategoryID])</f>
        <v>5</v>
      </c>
      <c r="K1565" t="str">
        <f>_xlfn.XLOOKUP(order_details[[#This Row],[CategoryID]],categories[CategoryID],categories[CategoryName])</f>
        <v>Grains/Cereals</v>
      </c>
      <c r="L1565" t="str">
        <f>_xlfn.XLOOKUP(order_details[[#This Row],[OrderID]],orders[OrderID],orders[month])</f>
        <v>Feb</v>
      </c>
      <c r="M1565">
        <f>_xlfn.XLOOKUP(order_details[[#This Row],[OrderID]],orders[OrderID],orders[month number])</f>
        <v>2</v>
      </c>
      <c r="N1565">
        <f>_xlfn.XLOOKUP(order_details[[#This Row],[OrderID]],orders[OrderID],orders[year])</f>
        <v>1996</v>
      </c>
      <c r="P1565" s="14" t="str">
        <f>_xlfn.XLOOKUP(order_details[[#This Row],[CustomerID]],orders[CustomerID],orders[ShipCity])</f>
        <v>Cunewalde</v>
      </c>
      <c r="Q1565" s="14" t="str">
        <f>_xlfn.XLOOKUP(order_details[[#This Row],[CustomerID]],orders[CustomerID],orders[ShipCountry])</f>
        <v>Germany</v>
      </c>
      <c r="R1565" s="14">
        <f>order_details[[#This Row],[UnitPrice]]*order_details[[#This Row],[Quantity]]*(1-order_details[[#This Row],[Discount]])</f>
        <v>529.20000000000005</v>
      </c>
    </row>
    <row r="1566" spans="1:18" x14ac:dyDescent="0.3">
      <c r="A1566">
        <v>10845</v>
      </c>
      <c r="B1566">
        <v>58</v>
      </c>
      <c r="C1566">
        <v>13.25</v>
      </c>
      <c r="D1566">
        <v>60</v>
      </c>
      <c r="E1566">
        <v>0.1</v>
      </c>
      <c r="F1566">
        <f>order_details[[#This Row],[UnitPrice]]*order_details[[#This Row],[Quantity]]*(1-order_details[[#This Row],[Discount]])</f>
        <v>715.5</v>
      </c>
      <c r="G1566" t="str">
        <f>_xlfn.XLOOKUP(order_details[[#This Row],[OrderID]],orders[OrderID],orders[CustomerID])</f>
        <v>QUICK</v>
      </c>
      <c r="H1566" t="str">
        <f>_xlfn.XLOOKUP(order_details[[#This Row],[CustomerID]],orders[CustomerID],orders[ShipCountry])</f>
        <v>Germany</v>
      </c>
      <c r="I1566" t="str">
        <f>_xlfn.XLOOKUP(order_details[[#This Row],[CustomerID]],orders[CustomerID],orders[ShipCity])</f>
        <v>Cunewalde</v>
      </c>
      <c r="J1566">
        <f>_xlfn.XLOOKUP(order_details[[#This Row],[ProductID]],products[ProductID],products[CategoryID])</f>
        <v>8</v>
      </c>
      <c r="K1566" t="str">
        <f>_xlfn.XLOOKUP(order_details[[#This Row],[CategoryID]],categories[CategoryID],categories[CategoryName])</f>
        <v>Seafood</v>
      </c>
      <c r="L1566" t="str">
        <f>_xlfn.XLOOKUP(order_details[[#This Row],[OrderID]],orders[OrderID],orders[month])</f>
        <v>Feb</v>
      </c>
      <c r="M1566">
        <f>_xlfn.XLOOKUP(order_details[[#This Row],[OrderID]],orders[OrderID],orders[month number])</f>
        <v>2</v>
      </c>
      <c r="N1566">
        <f>_xlfn.XLOOKUP(order_details[[#This Row],[OrderID]],orders[OrderID],orders[year])</f>
        <v>1996</v>
      </c>
      <c r="P1566" s="13" t="str">
        <f>_xlfn.XLOOKUP(order_details[[#This Row],[CustomerID]],orders[CustomerID],orders[ShipCity])</f>
        <v>Cunewalde</v>
      </c>
      <c r="Q1566" s="13" t="str">
        <f>_xlfn.XLOOKUP(order_details[[#This Row],[CustomerID]],orders[CustomerID],orders[ShipCountry])</f>
        <v>Germany</v>
      </c>
      <c r="R1566" s="13">
        <f>order_details[[#This Row],[UnitPrice]]*order_details[[#This Row],[Quantity]]*(1-order_details[[#This Row],[Discount]])</f>
        <v>715.5</v>
      </c>
    </row>
    <row r="1567" spans="1:18" x14ac:dyDescent="0.3">
      <c r="A1567">
        <v>10845</v>
      </c>
      <c r="B1567">
        <v>64</v>
      </c>
      <c r="C1567">
        <v>33.25</v>
      </c>
      <c r="D1567">
        <v>48</v>
      </c>
      <c r="E1567">
        <v>0</v>
      </c>
      <c r="F1567">
        <f>order_details[[#This Row],[UnitPrice]]*order_details[[#This Row],[Quantity]]*(1-order_details[[#This Row],[Discount]])</f>
        <v>1596</v>
      </c>
      <c r="G1567" t="str">
        <f>_xlfn.XLOOKUP(order_details[[#This Row],[OrderID]],orders[OrderID],orders[CustomerID])</f>
        <v>QUICK</v>
      </c>
      <c r="H1567" t="str">
        <f>_xlfn.XLOOKUP(order_details[[#This Row],[CustomerID]],orders[CustomerID],orders[ShipCountry])</f>
        <v>Germany</v>
      </c>
      <c r="I1567" t="str">
        <f>_xlfn.XLOOKUP(order_details[[#This Row],[CustomerID]],orders[CustomerID],orders[ShipCity])</f>
        <v>Cunewalde</v>
      </c>
      <c r="J1567">
        <f>_xlfn.XLOOKUP(order_details[[#This Row],[ProductID]],products[ProductID],products[CategoryID])</f>
        <v>5</v>
      </c>
      <c r="K1567" t="str">
        <f>_xlfn.XLOOKUP(order_details[[#This Row],[CategoryID]],categories[CategoryID],categories[CategoryName])</f>
        <v>Grains/Cereals</v>
      </c>
      <c r="L1567" t="str">
        <f>_xlfn.XLOOKUP(order_details[[#This Row],[OrderID]],orders[OrderID],orders[month])</f>
        <v>Feb</v>
      </c>
      <c r="M1567">
        <f>_xlfn.XLOOKUP(order_details[[#This Row],[OrderID]],orders[OrderID],orders[month number])</f>
        <v>2</v>
      </c>
      <c r="N1567">
        <f>_xlfn.XLOOKUP(order_details[[#This Row],[OrderID]],orders[OrderID],orders[year])</f>
        <v>1996</v>
      </c>
      <c r="P1567" s="14" t="str">
        <f>_xlfn.XLOOKUP(order_details[[#This Row],[CustomerID]],orders[CustomerID],orders[ShipCity])</f>
        <v>Cunewalde</v>
      </c>
      <c r="Q1567" s="14" t="str">
        <f>_xlfn.XLOOKUP(order_details[[#This Row],[CustomerID]],orders[CustomerID],orders[ShipCountry])</f>
        <v>Germany</v>
      </c>
      <c r="R1567" s="14">
        <f>order_details[[#This Row],[UnitPrice]]*order_details[[#This Row],[Quantity]]*(1-order_details[[#This Row],[Discount]])</f>
        <v>1596</v>
      </c>
    </row>
    <row r="1568" spans="1:18" x14ac:dyDescent="0.3">
      <c r="A1568">
        <v>10846</v>
      </c>
      <c r="B1568">
        <v>4</v>
      </c>
      <c r="C1568">
        <v>22</v>
      </c>
      <c r="D1568">
        <v>21</v>
      </c>
      <c r="E1568">
        <v>0</v>
      </c>
      <c r="F1568">
        <f>order_details[[#This Row],[UnitPrice]]*order_details[[#This Row],[Quantity]]*(1-order_details[[#This Row],[Discount]])</f>
        <v>462</v>
      </c>
      <c r="G1568" t="str">
        <f>_xlfn.XLOOKUP(order_details[[#This Row],[OrderID]],orders[OrderID],orders[CustomerID])</f>
        <v>SUPRD</v>
      </c>
      <c r="H1568" t="str">
        <f>_xlfn.XLOOKUP(order_details[[#This Row],[CustomerID]],orders[CustomerID],orders[ShipCountry])</f>
        <v>Belgium</v>
      </c>
      <c r="I1568" t="str">
        <f>_xlfn.XLOOKUP(order_details[[#This Row],[CustomerID]],orders[CustomerID],orders[ShipCity])</f>
        <v>Charleroi</v>
      </c>
      <c r="J1568">
        <f>_xlfn.XLOOKUP(order_details[[#This Row],[ProductID]],products[ProductID],products[CategoryID])</f>
        <v>2</v>
      </c>
      <c r="K1568" t="str">
        <f>_xlfn.XLOOKUP(order_details[[#This Row],[CategoryID]],categories[CategoryID],categories[CategoryName])</f>
        <v>Condiments</v>
      </c>
      <c r="L1568" t="str">
        <f>_xlfn.XLOOKUP(order_details[[#This Row],[OrderID]],orders[OrderID],orders[month])</f>
        <v>Feb</v>
      </c>
      <c r="M1568">
        <f>_xlfn.XLOOKUP(order_details[[#This Row],[OrderID]],orders[OrderID],orders[month number])</f>
        <v>2</v>
      </c>
      <c r="N1568">
        <f>_xlfn.XLOOKUP(order_details[[#This Row],[OrderID]],orders[OrderID],orders[year])</f>
        <v>1996</v>
      </c>
      <c r="P1568" s="13" t="str">
        <f>_xlfn.XLOOKUP(order_details[[#This Row],[CustomerID]],orders[CustomerID],orders[ShipCity])</f>
        <v>Charleroi</v>
      </c>
      <c r="Q1568" s="13" t="str">
        <f>_xlfn.XLOOKUP(order_details[[#This Row],[CustomerID]],orders[CustomerID],orders[ShipCountry])</f>
        <v>Belgium</v>
      </c>
      <c r="R1568" s="13">
        <f>order_details[[#This Row],[UnitPrice]]*order_details[[#This Row],[Quantity]]*(1-order_details[[#This Row],[Discount]])</f>
        <v>462</v>
      </c>
    </row>
    <row r="1569" spans="1:18" x14ac:dyDescent="0.3">
      <c r="A1569">
        <v>10846</v>
      </c>
      <c r="B1569">
        <v>70</v>
      </c>
      <c r="C1569">
        <v>15</v>
      </c>
      <c r="D1569">
        <v>30</v>
      </c>
      <c r="E1569">
        <v>0</v>
      </c>
      <c r="F1569">
        <f>order_details[[#This Row],[UnitPrice]]*order_details[[#This Row],[Quantity]]*(1-order_details[[#This Row],[Discount]])</f>
        <v>450</v>
      </c>
      <c r="G1569" t="str">
        <f>_xlfn.XLOOKUP(order_details[[#This Row],[OrderID]],orders[OrderID],orders[CustomerID])</f>
        <v>SUPRD</v>
      </c>
      <c r="H1569" t="str">
        <f>_xlfn.XLOOKUP(order_details[[#This Row],[CustomerID]],orders[CustomerID],orders[ShipCountry])</f>
        <v>Belgium</v>
      </c>
      <c r="I1569" t="str">
        <f>_xlfn.XLOOKUP(order_details[[#This Row],[CustomerID]],orders[CustomerID],orders[ShipCity])</f>
        <v>Charleroi</v>
      </c>
      <c r="J1569">
        <f>_xlfn.XLOOKUP(order_details[[#This Row],[ProductID]],products[ProductID],products[CategoryID])</f>
        <v>1</v>
      </c>
      <c r="K1569" t="str">
        <f>_xlfn.XLOOKUP(order_details[[#This Row],[CategoryID]],categories[CategoryID],categories[CategoryName])</f>
        <v>Beverages</v>
      </c>
      <c r="L1569" t="str">
        <f>_xlfn.XLOOKUP(order_details[[#This Row],[OrderID]],orders[OrderID],orders[month])</f>
        <v>Feb</v>
      </c>
      <c r="M1569">
        <f>_xlfn.XLOOKUP(order_details[[#This Row],[OrderID]],orders[OrderID],orders[month number])</f>
        <v>2</v>
      </c>
      <c r="N1569">
        <f>_xlfn.XLOOKUP(order_details[[#This Row],[OrderID]],orders[OrderID],orders[year])</f>
        <v>1996</v>
      </c>
      <c r="P1569" s="14" t="str">
        <f>_xlfn.XLOOKUP(order_details[[#This Row],[CustomerID]],orders[CustomerID],orders[ShipCity])</f>
        <v>Charleroi</v>
      </c>
      <c r="Q1569" s="14" t="str">
        <f>_xlfn.XLOOKUP(order_details[[#This Row],[CustomerID]],orders[CustomerID],orders[ShipCountry])</f>
        <v>Belgium</v>
      </c>
      <c r="R1569" s="14">
        <f>order_details[[#This Row],[UnitPrice]]*order_details[[#This Row],[Quantity]]*(1-order_details[[#This Row],[Discount]])</f>
        <v>450</v>
      </c>
    </row>
    <row r="1570" spans="1:18" x14ac:dyDescent="0.3">
      <c r="A1570">
        <v>10846</v>
      </c>
      <c r="B1570">
        <v>74</v>
      </c>
      <c r="C1570">
        <v>10</v>
      </c>
      <c r="D1570">
        <v>20</v>
      </c>
      <c r="E1570">
        <v>0</v>
      </c>
      <c r="F1570">
        <f>order_details[[#This Row],[UnitPrice]]*order_details[[#This Row],[Quantity]]*(1-order_details[[#This Row],[Discount]])</f>
        <v>200</v>
      </c>
      <c r="G1570" t="str">
        <f>_xlfn.XLOOKUP(order_details[[#This Row],[OrderID]],orders[OrderID],orders[CustomerID])</f>
        <v>SUPRD</v>
      </c>
      <c r="H1570" t="str">
        <f>_xlfn.XLOOKUP(order_details[[#This Row],[CustomerID]],orders[CustomerID],orders[ShipCountry])</f>
        <v>Belgium</v>
      </c>
      <c r="I1570" t="str">
        <f>_xlfn.XLOOKUP(order_details[[#This Row],[CustomerID]],orders[CustomerID],orders[ShipCity])</f>
        <v>Charleroi</v>
      </c>
      <c r="J1570">
        <f>_xlfn.XLOOKUP(order_details[[#This Row],[ProductID]],products[ProductID],products[CategoryID])</f>
        <v>7</v>
      </c>
      <c r="K1570" t="str">
        <f>_xlfn.XLOOKUP(order_details[[#This Row],[CategoryID]],categories[CategoryID],categories[CategoryName])</f>
        <v>Produce</v>
      </c>
      <c r="L1570" t="str">
        <f>_xlfn.XLOOKUP(order_details[[#This Row],[OrderID]],orders[OrderID],orders[month])</f>
        <v>Feb</v>
      </c>
      <c r="M1570">
        <f>_xlfn.XLOOKUP(order_details[[#This Row],[OrderID]],orders[OrderID],orders[month number])</f>
        <v>2</v>
      </c>
      <c r="N1570">
        <f>_xlfn.XLOOKUP(order_details[[#This Row],[OrderID]],orders[OrderID],orders[year])</f>
        <v>1996</v>
      </c>
      <c r="P1570" s="13" t="str">
        <f>_xlfn.XLOOKUP(order_details[[#This Row],[CustomerID]],orders[CustomerID],orders[ShipCity])</f>
        <v>Charleroi</v>
      </c>
      <c r="Q1570" s="13" t="str">
        <f>_xlfn.XLOOKUP(order_details[[#This Row],[CustomerID]],orders[CustomerID],orders[ShipCountry])</f>
        <v>Belgium</v>
      </c>
      <c r="R1570" s="13">
        <f>order_details[[#This Row],[UnitPrice]]*order_details[[#This Row],[Quantity]]*(1-order_details[[#This Row],[Discount]])</f>
        <v>200</v>
      </c>
    </row>
    <row r="1571" spans="1:18" x14ac:dyDescent="0.3">
      <c r="A1571">
        <v>10847</v>
      </c>
      <c r="B1571">
        <v>1</v>
      </c>
      <c r="C1571">
        <v>18</v>
      </c>
      <c r="D1571">
        <v>80</v>
      </c>
      <c r="E1571">
        <v>0.2</v>
      </c>
      <c r="F1571">
        <f>order_details[[#This Row],[UnitPrice]]*order_details[[#This Row],[Quantity]]*(1-order_details[[#This Row],[Discount]])</f>
        <v>1152</v>
      </c>
      <c r="G1571" t="str">
        <f>_xlfn.XLOOKUP(order_details[[#This Row],[OrderID]],orders[OrderID],orders[CustomerID])</f>
        <v>SAVEA</v>
      </c>
      <c r="H1571" t="str">
        <f>_xlfn.XLOOKUP(order_details[[#This Row],[CustomerID]],orders[CustomerID],orders[ShipCountry])</f>
        <v>USA</v>
      </c>
      <c r="I1571" t="str">
        <f>_xlfn.XLOOKUP(order_details[[#This Row],[CustomerID]],orders[CustomerID],orders[ShipCity])</f>
        <v>Boise</v>
      </c>
      <c r="J1571">
        <f>_xlfn.XLOOKUP(order_details[[#This Row],[ProductID]],products[ProductID],products[CategoryID])</f>
        <v>1</v>
      </c>
      <c r="K1571" t="str">
        <f>_xlfn.XLOOKUP(order_details[[#This Row],[CategoryID]],categories[CategoryID],categories[CategoryName])</f>
        <v>Beverages</v>
      </c>
      <c r="L1571" t="str">
        <f>_xlfn.XLOOKUP(order_details[[#This Row],[OrderID]],orders[OrderID],orders[month])</f>
        <v>Feb</v>
      </c>
      <c r="M1571">
        <f>_xlfn.XLOOKUP(order_details[[#This Row],[OrderID]],orders[OrderID],orders[month number])</f>
        <v>2</v>
      </c>
      <c r="N1571">
        <f>_xlfn.XLOOKUP(order_details[[#This Row],[OrderID]],orders[OrderID],orders[year])</f>
        <v>1996</v>
      </c>
      <c r="P1571" s="14" t="str">
        <f>_xlfn.XLOOKUP(order_details[[#This Row],[CustomerID]],orders[CustomerID],orders[ShipCity])</f>
        <v>Boise</v>
      </c>
      <c r="Q1571" s="14" t="str">
        <f>_xlfn.XLOOKUP(order_details[[#This Row],[CustomerID]],orders[CustomerID],orders[ShipCountry])</f>
        <v>USA</v>
      </c>
      <c r="R1571" s="14">
        <f>order_details[[#This Row],[UnitPrice]]*order_details[[#This Row],[Quantity]]*(1-order_details[[#This Row],[Discount]])</f>
        <v>1152</v>
      </c>
    </row>
    <row r="1572" spans="1:18" x14ac:dyDescent="0.3">
      <c r="A1572">
        <v>10847</v>
      </c>
      <c r="B1572">
        <v>19</v>
      </c>
      <c r="C1572">
        <v>9.1999999999999993</v>
      </c>
      <c r="D1572">
        <v>12</v>
      </c>
      <c r="E1572">
        <v>0.2</v>
      </c>
      <c r="F1572">
        <f>order_details[[#This Row],[UnitPrice]]*order_details[[#This Row],[Quantity]]*(1-order_details[[#This Row],[Discount]])</f>
        <v>88.32</v>
      </c>
      <c r="G1572" t="str">
        <f>_xlfn.XLOOKUP(order_details[[#This Row],[OrderID]],orders[OrderID],orders[CustomerID])</f>
        <v>SAVEA</v>
      </c>
      <c r="H1572" t="str">
        <f>_xlfn.XLOOKUP(order_details[[#This Row],[CustomerID]],orders[CustomerID],orders[ShipCountry])</f>
        <v>USA</v>
      </c>
      <c r="I1572" t="str">
        <f>_xlfn.XLOOKUP(order_details[[#This Row],[CustomerID]],orders[CustomerID],orders[ShipCity])</f>
        <v>Boise</v>
      </c>
      <c r="J1572">
        <f>_xlfn.XLOOKUP(order_details[[#This Row],[ProductID]],products[ProductID],products[CategoryID])</f>
        <v>3</v>
      </c>
      <c r="K1572" t="str">
        <f>_xlfn.XLOOKUP(order_details[[#This Row],[CategoryID]],categories[CategoryID],categories[CategoryName])</f>
        <v>Confections</v>
      </c>
      <c r="L1572" t="str">
        <f>_xlfn.XLOOKUP(order_details[[#This Row],[OrderID]],orders[OrderID],orders[month])</f>
        <v>Feb</v>
      </c>
      <c r="M1572">
        <f>_xlfn.XLOOKUP(order_details[[#This Row],[OrderID]],orders[OrderID],orders[month number])</f>
        <v>2</v>
      </c>
      <c r="N1572">
        <f>_xlfn.XLOOKUP(order_details[[#This Row],[OrderID]],orders[OrderID],orders[year])</f>
        <v>1996</v>
      </c>
      <c r="P1572" s="13" t="str">
        <f>_xlfn.XLOOKUP(order_details[[#This Row],[CustomerID]],orders[CustomerID],orders[ShipCity])</f>
        <v>Boise</v>
      </c>
      <c r="Q1572" s="13" t="str">
        <f>_xlfn.XLOOKUP(order_details[[#This Row],[CustomerID]],orders[CustomerID],orders[ShipCountry])</f>
        <v>USA</v>
      </c>
      <c r="R1572" s="13">
        <f>order_details[[#This Row],[UnitPrice]]*order_details[[#This Row],[Quantity]]*(1-order_details[[#This Row],[Discount]])</f>
        <v>88.32</v>
      </c>
    </row>
    <row r="1573" spans="1:18" x14ac:dyDescent="0.3">
      <c r="A1573">
        <v>10847</v>
      </c>
      <c r="B1573">
        <v>37</v>
      </c>
      <c r="C1573">
        <v>26</v>
      </c>
      <c r="D1573">
        <v>60</v>
      </c>
      <c r="E1573">
        <v>0.2</v>
      </c>
      <c r="F1573">
        <f>order_details[[#This Row],[UnitPrice]]*order_details[[#This Row],[Quantity]]*(1-order_details[[#This Row],[Discount]])</f>
        <v>1248</v>
      </c>
      <c r="G1573" t="str">
        <f>_xlfn.XLOOKUP(order_details[[#This Row],[OrderID]],orders[OrderID],orders[CustomerID])</f>
        <v>SAVEA</v>
      </c>
      <c r="H1573" t="str">
        <f>_xlfn.XLOOKUP(order_details[[#This Row],[CustomerID]],orders[CustomerID],orders[ShipCountry])</f>
        <v>USA</v>
      </c>
      <c r="I1573" t="str">
        <f>_xlfn.XLOOKUP(order_details[[#This Row],[CustomerID]],orders[CustomerID],orders[ShipCity])</f>
        <v>Boise</v>
      </c>
      <c r="J1573">
        <f>_xlfn.XLOOKUP(order_details[[#This Row],[ProductID]],products[ProductID],products[CategoryID])</f>
        <v>8</v>
      </c>
      <c r="K1573" t="str">
        <f>_xlfn.XLOOKUP(order_details[[#This Row],[CategoryID]],categories[CategoryID],categories[CategoryName])</f>
        <v>Seafood</v>
      </c>
      <c r="L1573" t="str">
        <f>_xlfn.XLOOKUP(order_details[[#This Row],[OrderID]],orders[OrderID],orders[month])</f>
        <v>Feb</v>
      </c>
      <c r="M1573">
        <f>_xlfn.XLOOKUP(order_details[[#This Row],[OrderID]],orders[OrderID],orders[month number])</f>
        <v>2</v>
      </c>
      <c r="N1573">
        <f>_xlfn.XLOOKUP(order_details[[#This Row],[OrderID]],orders[OrderID],orders[year])</f>
        <v>1996</v>
      </c>
      <c r="P1573" s="14" t="str">
        <f>_xlfn.XLOOKUP(order_details[[#This Row],[CustomerID]],orders[CustomerID],orders[ShipCity])</f>
        <v>Boise</v>
      </c>
      <c r="Q1573" s="14" t="str">
        <f>_xlfn.XLOOKUP(order_details[[#This Row],[CustomerID]],orders[CustomerID],orders[ShipCountry])</f>
        <v>USA</v>
      </c>
      <c r="R1573" s="14">
        <f>order_details[[#This Row],[UnitPrice]]*order_details[[#This Row],[Quantity]]*(1-order_details[[#This Row],[Discount]])</f>
        <v>1248</v>
      </c>
    </row>
    <row r="1574" spans="1:18" x14ac:dyDescent="0.3">
      <c r="A1574">
        <v>10847</v>
      </c>
      <c r="B1574">
        <v>45</v>
      </c>
      <c r="C1574">
        <v>9.5</v>
      </c>
      <c r="D1574">
        <v>36</v>
      </c>
      <c r="E1574">
        <v>0.2</v>
      </c>
      <c r="F1574">
        <f>order_details[[#This Row],[UnitPrice]]*order_details[[#This Row],[Quantity]]*(1-order_details[[#This Row],[Discount]])</f>
        <v>273.60000000000002</v>
      </c>
      <c r="G1574" t="str">
        <f>_xlfn.XLOOKUP(order_details[[#This Row],[OrderID]],orders[OrderID],orders[CustomerID])</f>
        <v>SAVEA</v>
      </c>
      <c r="H1574" t="str">
        <f>_xlfn.XLOOKUP(order_details[[#This Row],[CustomerID]],orders[CustomerID],orders[ShipCountry])</f>
        <v>USA</v>
      </c>
      <c r="I1574" t="str">
        <f>_xlfn.XLOOKUP(order_details[[#This Row],[CustomerID]],orders[CustomerID],orders[ShipCity])</f>
        <v>Boise</v>
      </c>
      <c r="J1574">
        <f>_xlfn.XLOOKUP(order_details[[#This Row],[ProductID]],products[ProductID],products[CategoryID])</f>
        <v>8</v>
      </c>
      <c r="K1574" t="str">
        <f>_xlfn.XLOOKUP(order_details[[#This Row],[CategoryID]],categories[CategoryID],categories[CategoryName])</f>
        <v>Seafood</v>
      </c>
      <c r="L1574" t="str">
        <f>_xlfn.XLOOKUP(order_details[[#This Row],[OrderID]],orders[OrderID],orders[month])</f>
        <v>Feb</v>
      </c>
      <c r="M1574">
        <f>_xlfn.XLOOKUP(order_details[[#This Row],[OrderID]],orders[OrderID],orders[month number])</f>
        <v>2</v>
      </c>
      <c r="N1574">
        <f>_xlfn.XLOOKUP(order_details[[#This Row],[OrderID]],orders[OrderID],orders[year])</f>
        <v>1996</v>
      </c>
      <c r="P1574" s="13" t="str">
        <f>_xlfn.XLOOKUP(order_details[[#This Row],[CustomerID]],orders[CustomerID],orders[ShipCity])</f>
        <v>Boise</v>
      </c>
      <c r="Q1574" s="13" t="str">
        <f>_xlfn.XLOOKUP(order_details[[#This Row],[CustomerID]],orders[CustomerID],orders[ShipCountry])</f>
        <v>USA</v>
      </c>
      <c r="R1574" s="13">
        <f>order_details[[#This Row],[UnitPrice]]*order_details[[#This Row],[Quantity]]*(1-order_details[[#This Row],[Discount]])</f>
        <v>273.60000000000002</v>
      </c>
    </row>
    <row r="1575" spans="1:18" x14ac:dyDescent="0.3">
      <c r="A1575">
        <v>10847</v>
      </c>
      <c r="B1575">
        <v>60</v>
      </c>
      <c r="C1575">
        <v>34</v>
      </c>
      <c r="D1575">
        <v>45</v>
      </c>
      <c r="E1575">
        <v>0.2</v>
      </c>
      <c r="F1575">
        <f>order_details[[#This Row],[UnitPrice]]*order_details[[#This Row],[Quantity]]*(1-order_details[[#This Row],[Discount]])</f>
        <v>1224</v>
      </c>
      <c r="G1575" t="str">
        <f>_xlfn.XLOOKUP(order_details[[#This Row],[OrderID]],orders[OrderID],orders[CustomerID])</f>
        <v>SAVEA</v>
      </c>
      <c r="H1575" t="str">
        <f>_xlfn.XLOOKUP(order_details[[#This Row],[CustomerID]],orders[CustomerID],orders[ShipCountry])</f>
        <v>USA</v>
      </c>
      <c r="I1575" t="str">
        <f>_xlfn.XLOOKUP(order_details[[#This Row],[CustomerID]],orders[CustomerID],orders[ShipCity])</f>
        <v>Boise</v>
      </c>
      <c r="J1575">
        <f>_xlfn.XLOOKUP(order_details[[#This Row],[ProductID]],products[ProductID],products[CategoryID])</f>
        <v>4</v>
      </c>
      <c r="K1575" t="str">
        <f>_xlfn.XLOOKUP(order_details[[#This Row],[CategoryID]],categories[CategoryID],categories[CategoryName])</f>
        <v>Dairy Products</v>
      </c>
      <c r="L1575" t="str">
        <f>_xlfn.XLOOKUP(order_details[[#This Row],[OrderID]],orders[OrderID],orders[month])</f>
        <v>Feb</v>
      </c>
      <c r="M1575">
        <f>_xlfn.XLOOKUP(order_details[[#This Row],[OrderID]],orders[OrderID],orders[month number])</f>
        <v>2</v>
      </c>
      <c r="N1575">
        <f>_xlfn.XLOOKUP(order_details[[#This Row],[OrderID]],orders[OrderID],orders[year])</f>
        <v>1996</v>
      </c>
      <c r="P1575" s="14" t="str">
        <f>_xlfn.XLOOKUP(order_details[[#This Row],[CustomerID]],orders[CustomerID],orders[ShipCity])</f>
        <v>Boise</v>
      </c>
      <c r="Q1575" s="14" t="str">
        <f>_xlfn.XLOOKUP(order_details[[#This Row],[CustomerID]],orders[CustomerID],orders[ShipCountry])</f>
        <v>USA</v>
      </c>
      <c r="R1575" s="14">
        <f>order_details[[#This Row],[UnitPrice]]*order_details[[#This Row],[Quantity]]*(1-order_details[[#This Row],[Discount]])</f>
        <v>1224</v>
      </c>
    </row>
    <row r="1576" spans="1:18" x14ac:dyDescent="0.3">
      <c r="A1576">
        <v>10847</v>
      </c>
      <c r="B1576">
        <v>71</v>
      </c>
      <c r="C1576">
        <v>21.5</v>
      </c>
      <c r="D1576">
        <v>55</v>
      </c>
      <c r="E1576">
        <v>0.2</v>
      </c>
      <c r="F1576">
        <f>order_details[[#This Row],[UnitPrice]]*order_details[[#This Row],[Quantity]]*(1-order_details[[#This Row],[Discount]])</f>
        <v>946</v>
      </c>
      <c r="G1576" t="str">
        <f>_xlfn.XLOOKUP(order_details[[#This Row],[OrderID]],orders[OrderID],orders[CustomerID])</f>
        <v>SAVEA</v>
      </c>
      <c r="H1576" t="str">
        <f>_xlfn.XLOOKUP(order_details[[#This Row],[CustomerID]],orders[CustomerID],orders[ShipCountry])</f>
        <v>USA</v>
      </c>
      <c r="I1576" t="str">
        <f>_xlfn.XLOOKUP(order_details[[#This Row],[CustomerID]],orders[CustomerID],orders[ShipCity])</f>
        <v>Boise</v>
      </c>
      <c r="J1576">
        <f>_xlfn.XLOOKUP(order_details[[#This Row],[ProductID]],products[ProductID],products[CategoryID])</f>
        <v>4</v>
      </c>
      <c r="K1576" t="str">
        <f>_xlfn.XLOOKUP(order_details[[#This Row],[CategoryID]],categories[CategoryID],categories[CategoryName])</f>
        <v>Dairy Products</v>
      </c>
      <c r="L1576" t="str">
        <f>_xlfn.XLOOKUP(order_details[[#This Row],[OrderID]],orders[OrderID],orders[month])</f>
        <v>Feb</v>
      </c>
      <c r="M1576">
        <f>_xlfn.XLOOKUP(order_details[[#This Row],[OrderID]],orders[OrderID],orders[month number])</f>
        <v>2</v>
      </c>
      <c r="N1576">
        <f>_xlfn.XLOOKUP(order_details[[#This Row],[OrderID]],orders[OrderID],orders[year])</f>
        <v>1996</v>
      </c>
      <c r="P1576" s="13" t="str">
        <f>_xlfn.XLOOKUP(order_details[[#This Row],[CustomerID]],orders[CustomerID],orders[ShipCity])</f>
        <v>Boise</v>
      </c>
      <c r="Q1576" s="13" t="str">
        <f>_xlfn.XLOOKUP(order_details[[#This Row],[CustomerID]],orders[CustomerID],orders[ShipCountry])</f>
        <v>USA</v>
      </c>
      <c r="R1576" s="13">
        <f>order_details[[#This Row],[UnitPrice]]*order_details[[#This Row],[Quantity]]*(1-order_details[[#This Row],[Discount]])</f>
        <v>946</v>
      </c>
    </row>
    <row r="1577" spans="1:18" x14ac:dyDescent="0.3">
      <c r="A1577">
        <v>10848</v>
      </c>
      <c r="B1577">
        <v>5</v>
      </c>
      <c r="C1577">
        <v>21.35</v>
      </c>
      <c r="D1577">
        <v>30</v>
      </c>
      <c r="E1577">
        <v>0</v>
      </c>
      <c r="F1577">
        <f>order_details[[#This Row],[UnitPrice]]*order_details[[#This Row],[Quantity]]*(1-order_details[[#This Row],[Discount]])</f>
        <v>640.5</v>
      </c>
      <c r="G1577" t="str">
        <f>_xlfn.XLOOKUP(order_details[[#This Row],[OrderID]],orders[OrderID],orders[CustomerID])</f>
        <v>CONSH</v>
      </c>
      <c r="H1577" t="str">
        <f>_xlfn.XLOOKUP(order_details[[#This Row],[CustomerID]],orders[CustomerID],orders[ShipCountry])</f>
        <v>UK</v>
      </c>
      <c r="I1577" t="str">
        <f>_xlfn.XLOOKUP(order_details[[#This Row],[CustomerID]],orders[CustomerID],orders[ShipCity])</f>
        <v>London</v>
      </c>
      <c r="J1577">
        <f>_xlfn.XLOOKUP(order_details[[#This Row],[ProductID]],products[ProductID],products[CategoryID])</f>
        <v>2</v>
      </c>
      <c r="K1577" t="str">
        <f>_xlfn.XLOOKUP(order_details[[#This Row],[CategoryID]],categories[CategoryID],categories[CategoryName])</f>
        <v>Condiments</v>
      </c>
      <c r="L1577" t="str">
        <f>_xlfn.XLOOKUP(order_details[[#This Row],[OrderID]],orders[OrderID],orders[month])</f>
        <v>Feb</v>
      </c>
      <c r="M1577">
        <f>_xlfn.XLOOKUP(order_details[[#This Row],[OrderID]],orders[OrderID],orders[month number])</f>
        <v>2</v>
      </c>
      <c r="N1577">
        <f>_xlfn.XLOOKUP(order_details[[#This Row],[OrderID]],orders[OrderID],orders[year])</f>
        <v>1996</v>
      </c>
      <c r="P1577" s="14" t="str">
        <f>_xlfn.XLOOKUP(order_details[[#This Row],[CustomerID]],orders[CustomerID],orders[ShipCity])</f>
        <v>London</v>
      </c>
      <c r="Q1577" s="14" t="str">
        <f>_xlfn.XLOOKUP(order_details[[#This Row],[CustomerID]],orders[CustomerID],orders[ShipCountry])</f>
        <v>UK</v>
      </c>
      <c r="R1577" s="14">
        <f>order_details[[#This Row],[UnitPrice]]*order_details[[#This Row],[Quantity]]*(1-order_details[[#This Row],[Discount]])</f>
        <v>640.5</v>
      </c>
    </row>
    <row r="1578" spans="1:18" x14ac:dyDescent="0.3">
      <c r="A1578">
        <v>10848</v>
      </c>
      <c r="B1578">
        <v>9</v>
      </c>
      <c r="C1578">
        <v>97</v>
      </c>
      <c r="D1578">
        <v>3</v>
      </c>
      <c r="E1578">
        <v>0</v>
      </c>
      <c r="F1578">
        <f>order_details[[#This Row],[UnitPrice]]*order_details[[#This Row],[Quantity]]*(1-order_details[[#This Row],[Discount]])</f>
        <v>291</v>
      </c>
      <c r="G1578" t="str">
        <f>_xlfn.XLOOKUP(order_details[[#This Row],[OrderID]],orders[OrderID],orders[CustomerID])</f>
        <v>CONSH</v>
      </c>
      <c r="H1578" t="str">
        <f>_xlfn.XLOOKUP(order_details[[#This Row],[CustomerID]],orders[CustomerID],orders[ShipCountry])</f>
        <v>UK</v>
      </c>
      <c r="I1578" t="str">
        <f>_xlfn.XLOOKUP(order_details[[#This Row],[CustomerID]],orders[CustomerID],orders[ShipCity])</f>
        <v>London</v>
      </c>
      <c r="J1578">
        <f>_xlfn.XLOOKUP(order_details[[#This Row],[ProductID]],products[ProductID],products[CategoryID])</f>
        <v>6</v>
      </c>
      <c r="K1578" t="str">
        <f>_xlfn.XLOOKUP(order_details[[#This Row],[CategoryID]],categories[CategoryID],categories[CategoryName])</f>
        <v>Meat/Poultry</v>
      </c>
      <c r="L1578" t="str">
        <f>_xlfn.XLOOKUP(order_details[[#This Row],[OrderID]],orders[OrderID],orders[month])</f>
        <v>Feb</v>
      </c>
      <c r="M1578">
        <f>_xlfn.XLOOKUP(order_details[[#This Row],[OrderID]],orders[OrderID],orders[month number])</f>
        <v>2</v>
      </c>
      <c r="N1578">
        <f>_xlfn.XLOOKUP(order_details[[#This Row],[OrderID]],orders[OrderID],orders[year])</f>
        <v>1996</v>
      </c>
      <c r="P1578" s="13" t="str">
        <f>_xlfn.XLOOKUP(order_details[[#This Row],[CustomerID]],orders[CustomerID],orders[ShipCity])</f>
        <v>London</v>
      </c>
      <c r="Q1578" s="13" t="str">
        <f>_xlfn.XLOOKUP(order_details[[#This Row],[CustomerID]],orders[CustomerID],orders[ShipCountry])</f>
        <v>UK</v>
      </c>
      <c r="R1578" s="13">
        <f>order_details[[#This Row],[UnitPrice]]*order_details[[#This Row],[Quantity]]*(1-order_details[[#This Row],[Discount]])</f>
        <v>291</v>
      </c>
    </row>
    <row r="1579" spans="1:18" x14ac:dyDescent="0.3">
      <c r="A1579">
        <v>10849</v>
      </c>
      <c r="B1579">
        <v>3</v>
      </c>
      <c r="C1579">
        <v>10</v>
      </c>
      <c r="D1579">
        <v>49</v>
      </c>
      <c r="E1579">
        <v>0</v>
      </c>
      <c r="F1579">
        <f>order_details[[#This Row],[UnitPrice]]*order_details[[#This Row],[Quantity]]*(1-order_details[[#This Row],[Discount]])</f>
        <v>490</v>
      </c>
      <c r="G1579" t="str">
        <f>_xlfn.XLOOKUP(order_details[[#This Row],[OrderID]],orders[OrderID],orders[CustomerID])</f>
        <v>KOENE</v>
      </c>
      <c r="H1579" t="str">
        <f>_xlfn.XLOOKUP(order_details[[#This Row],[CustomerID]],orders[CustomerID],orders[ShipCountry])</f>
        <v>Germany</v>
      </c>
      <c r="I1579" t="str">
        <f>_xlfn.XLOOKUP(order_details[[#This Row],[CustomerID]],orders[CustomerID],orders[ShipCity])</f>
        <v>Brandenburg</v>
      </c>
      <c r="J1579">
        <f>_xlfn.XLOOKUP(order_details[[#This Row],[ProductID]],products[ProductID],products[CategoryID])</f>
        <v>2</v>
      </c>
      <c r="K1579" t="str">
        <f>_xlfn.XLOOKUP(order_details[[#This Row],[CategoryID]],categories[CategoryID],categories[CategoryName])</f>
        <v>Condiments</v>
      </c>
      <c r="L1579" t="str">
        <f>_xlfn.XLOOKUP(order_details[[#This Row],[OrderID]],orders[OrderID],orders[month])</f>
        <v>Feb</v>
      </c>
      <c r="M1579">
        <f>_xlfn.XLOOKUP(order_details[[#This Row],[OrderID]],orders[OrderID],orders[month number])</f>
        <v>2</v>
      </c>
      <c r="N1579">
        <f>_xlfn.XLOOKUP(order_details[[#This Row],[OrderID]],orders[OrderID],orders[year])</f>
        <v>1996</v>
      </c>
      <c r="P1579" s="14" t="str">
        <f>_xlfn.XLOOKUP(order_details[[#This Row],[CustomerID]],orders[CustomerID],orders[ShipCity])</f>
        <v>Brandenburg</v>
      </c>
      <c r="Q1579" s="14" t="str">
        <f>_xlfn.XLOOKUP(order_details[[#This Row],[CustomerID]],orders[CustomerID],orders[ShipCountry])</f>
        <v>Germany</v>
      </c>
      <c r="R1579" s="14">
        <f>order_details[[#This Row],[UnitPrice]]*order_details[[#This Row],[Quantity]]*(1-order_details[[#This Row],[Discount]])</f>
        <v>490</v>
      </c>
    </row>
    <row r="1580" spans="1:18" x14ac:dyDescent="0.3">
      <c r="A1580">
        <v>10849</v>
      </c>
      <c r="B1580">
        <v>26</v>
      </c>
      <c r="C1580">
        <v>31.23</v>
      </c>
      <c r="D1580">
        <v>18</v>
      </c>
      <c r="E1580">
        <v>0.15</v>
      </c>
      <c r="F1580">
        <f>order_details[[#This Row],[UnitPrice]]*order_details[[#This Row],[Quantity]]*(1-order_details[[#This Row],[Discount]])</f>
        <v>477.81899999999996</v>
      </c>
      <c r="G1580" t="str">
        <f>_xlfn.XLOOKUP(order_details[[#This Row],[OrderID]],orders[OrderID],orders[CustomerID])</f>
        <v>KOENE</v>
      </c>
      <c r="H1580" t="str">
        <f>_xlfn.XLOOKUP(order_details[[#This Row],[CustomerID]],orders[CustomerID],orders[ShipCountry])</f>
        <v>Germany</v>
      </c>
      <c r="I1580" t="str">
        <f>_xlfn.XLOOKUP(order_details[[#This Row],[CustomerID]],orders[CustomerID],orders[ShipCity])</f>
        <v>Brandenburg</v>
      </c>
      <c r="J1580">
        <f>_xlfn.XLOOKUP(order_details[[#This Row],[ProductID]],products[ProductID],products[CategoryID])</f>
        <v>3</v>
      </c>
      <c r="K1580" t="str">
        <f>_xlfn.XLOOKUP(order_details[[#This Row],[CategoryID]],categories[CategoryID],categories[CategoryName])</f>
        <v>Confections</v>
      </c>
      <c r="L1580" t="str">
        <f>_xlfn.XLOOKUP(order_details[[#This Row],[OrderID]],orders[OrderID],orders[month])</f>
        <v>Feb</v>
      </c>
      <c r="M1580">
        <f>_xlfn.XLOOKUP(order_details[[#This Row],[OrderID]],orders[OrderID],orders[month number])</f>
        <v>2</v>
      </c>
      <c r="N1580">
        <f>_xlfn.XLOOKUP(order_details[[#This Row],[OrderID]],orders[OrderID],orders[year])</f>
        <v>1996</v>
      </c>
      <c r="P1580" s="13" t="str">
        <f>_xlfn.XLOOKUP(order_details[[#This Row],[CustomerID]],orders[CustomerID],orders[ShipCity])</f>
        <v>Brandenburg</v>
      </c>
      <c r="Q1580" s="13" t="str">
        <f>_xlfn.XLOOKUP(order_details[[#This Row],[CustomerID]],orders[CustomerID],orders[ShipCountry])</f>
        <v>Germany</v>
      </c>
      <c r="R1580" s="13">
        <f>order_details[[#This Row],[UnitPrice]]*order_details[[#This Row],[Quantity]]*(1-order_details[[#This Row],[Discount]])</f>
        <v>477.81899999999996</v>
      </c>
    </row>
    <row r="1581" spans="1:18" x14ac:dyDescent="0.3">
      <c r="A1581">
        <v>10850</v>
      </c>
      <c r="B1581">
        <v>25</v>
      </c>
      <c r="C1581">
        <v>14</v>
      </c>
      <c r="D1581">
        <v>20</v>
      </c>
      <c r="E1581">
        <v>0.15</v>
      </c>
      <c r="F1581">
        <f>order_details[[#This Row],[UnitPrice]]*order_details[[#This Row],[Quantity]]*(1-order_details[[#This Row],[Discount]])</f>
        <v>238</v>
      </c>
      <c r="G1581" t="str">
        <f>_xlfn.XLOOKUP(order_details[[#This Row],[OrderID]],orders[OrderID],orders[CustomerID])</f>
        <v>VICTE</v>
      </c>
      <c r="H1581" t="str">
        <f>_xlfn.XLOOKUP(order_details[[#This Row],[CustomerID]],orders[CustomerID],orders[ShipCountry])</f>
        <v>France</v>
      </c>
      <c r="I1581" t="str">
        <f>_xlfn.XLOOKUP(order_details[[#This Row],[CustomerID]],orders[CustomerID],orders[ShipCity])</f>
        <v>Lyon</v>
      </c>
      <c r="J1581">
        <f>_xlfn.XLOOKUP(order_details[[#This Row],[ProductID]],products[ProductID],products[CategoryID])</f>
        <v>3</v>
      </c>
      <c r="K1581" t="str">
        <f>_xlfn.XLOOKUP(order_details[[#This Row],[CategoryID]],categories[CategoryID],categories[CategoryName])</f>
        <v>Confections</v>
      </c>
      <c r="L1581" t="str">
        <f>_xlfn.XLOOKUP(order_details[[#This Row],[OrderID]],orders[OrderID],orders[month])</f>
        <v>Feb</v>
      </c>
      <c r="M1581">
        <f>_xlfn.XLOOKUP(order_details[[#This Row],[OrderID]],orders[OrderID],orders[month number])</f>
        <v>2</v>
      </c>
      <c r="N1581">
        <f>_xlfn.XLOOKUP(order_details[[#This Row],[OrderID]],orders[OrderID],orders[year])</f>
        <v>1996</v>
      </c>
      <c r="P1581" s="14" t="str">
        <f>_xlfn.XLOOKUP(order_details[[#This Row],[CustomerID]],orders[CustomerID],orders[ShipCity])</f>
        <v>Lyon</v>
      </c>
      <c r="Q1581" s="14" t="str">
        <f>_xlfn.XLOOKUP(order_details[[#This Row],[CustomerID]],orders[CustomerID],orders[ShipCountry])</f>
        <v>France</v>
      </c>
      <c r="R1581" s="14">
        <f>order_details[[#This Row],[UnitPrice]]*order_details[[#This Row],[Quantity]]*(1-order_details[[#This Row],[Discount]])</f>
        <v>238</v>
      </c>
    </row>
    <row r="1582" spans="1:18" x14ac:dyDescent="0.3">
      <c r="A1582">
        <v>10850</v>
      </c>
      <c r="B1582">
        <v>33</v>
      </c>
      <c r="C1582">
        <v>2.5</v>
      </c>
      <c r="D1582">
        <v>4</v>
      </c>
      <c r="E1582">
        <v>0.15</v>
      </c>
      <c r="F1582">
        <f>order_details[[#This Row],[UnitPrice]]*order_details[[#This Row],[Quantity]]*(1-order_details[[#This Row],[Discount]])</f>
        <v>8.5</v>
      </c>
      <c r="G1582" t="str">
        <f>_xlfn.XLOOKUP(order_details[[#This Row],[OrderID]],orders[OrderID],orders[CustomerID])</f>
        <v>VICTE</v>
      </c>
      <c r="H1582" t="str">
        <f>_xlfn.XLOOKUP(order_details[[#This Row],[CustomerID]],orders[CustomerID],orders[ShipCountry])</f>
        <v>France</v>
      </c>
      <c r="I1582" t="str">
        <f>_xlfn.XLOOKUP(order_details[[#This Row],[CustomerID]],orders[CustomerID],orders[ShipCity])</f>
        <v>Lyon</v>
      </c>
      <c r="J1582">
        <f>_xlfn.XLOOKUP(order_details[[#This Row],[ProductID]],products[ProductID],products[CategoryID])</f>
        <v>4</v>
      </c>
      <c r="K1582" t="str">
        <f>_xlfn.XLOOKUP(order_details[[#This Row],[CategoryID]],categories[CategoryID],categories[CategoryName])</f>
        <v>Dairy Products</v>
      </c>
      <c r="L1582" t="str">
        <f>_xlfn.XLOOKUP(order_details[[#This Row],[OrderID]],orders[OrderID],orders[month])</f>
        <v>Feb</v>
      </c>
      <c r="M1582">
        <f>_xlfn.XLOOKUP(order_details[[#This Row],[OrderID]],orders[OrderID],orders[month number])</f>
        <v>2</v>
      </c>
      <c r="N1582">
        <f>_xlfn.XLOOKUP(order_details[[#This Row],[OrderID]],orders[OrderID],orders[year])</f>
        <v>1996</v>
      </c>
      <c r="P1582" s="13" t="str">
        <f>_xlfn.XLOOKUP(order_details[[#This Row],[CustomerID]],orders[CustomerID],orders[ShipCity])</f>
        <v>Lyon</v>
      </c>
      <c r="Q1582" s="13" t="str">
        <f>_xlfn.XLOOKUP(order_details[[#This Row],[CustomerID]],orders[CustomerID],orders[ShipCountry])</f>
        <v>France</v>
      </c>
      <c r="R1582" s="13">
        <f>order_details[[#This Row],[UnitPrice]]*order_details[[#This Row],[Quantity]]*(1-order_details[[#This Row],[Discount]])</f>
        <v>8.5</v>
      </c>
    </row>
    <row r="1583" spans="1:18" x14ac:dyDescent="0.3">
      <c r="A1583">
        <v>10850</v>
      </c>
      <c r="B1583">
        <v>70</v>
      </c>
      <c r="C1583">
        <v>15</v>
      </c>
      <c r="D1583">
        <v>30</v>
      </c>
      <c r="E1583">
        <v>0.15</v>
      </c>
      <c r="F1583">
        <f>order_details[[#This Row],[UnitPrice]]*order_details[[#This Row],[Quantity]]*(1-order_details[[#This Row],[Discount]])</f>
        <v>382.5</v>
      </c>
      <c r="G1583" t="str">
        <f>_xlfn.XLOOKUP(order_details[[#This Row],[OrderID]],orders[OrderID],orders[CustomerID])</f>
        <v>VICTE</v>
      </c>
      <c r="H1583" t="str">
        <f>_xlfn.XLOOKUP(order_details[[#This Row],[CustomerID]],orders[CustomerID],orders[ShipCountry])</f>
        <v>France</v>
      </c>
      <c r="I1583" t="str">
        <f>_xlfn.XLOOKUP(order_details[[#This Row],[CustomerID]],orders[CustomerID],orders[ShipCity])</f>
        <v>Lyon</v>
      </c>
      <c r="J1583">
        <f>_xlfn.XLOOKUP(order_details[[#This Row],[ProductID]],products[ProductID],products[CategoryID])</f>
        <v>1</v>
      </c>
      <c r="K1583" t="str">
        <f>_xlfn.XLOOKUP(order_details[[#This Row],[CategoryID]],categories[CategoryID],categories[CategoryName])</f>
        <v>Beverages</v>
      </c>
      <c r="L1583" t="str">
        <f>_xlfn.XLOOKUP(order_details[[#This Row],[OrderID]],orders[OrderID],orders[month])</f>
        <v>Feb</v>
      </c>
      <c r="M1583">
        <f>_xlfn.XLOOKUP(order_details[[#This Row],[OrderID]],orders[OrderID],orders[month number])</f>
        <v>2</v>
      </c>
      <c r="N1583">
        <f>_xlfn.XLOOKUP(order_details[[#This Row],[OrderID]],orders[OrderID],orders[year])</f>
        <v>1996</v>
      </c>
      <c r="P1583" s="14" t="str">
        <f>_xlfn.XLOOKUP(order_details[[#This Row],[CustomerID]],orders[CustomerID],orders[ShipCity])</f>
        <v>Lyon</v>
      </c>
      <c r="Q1583" s="14" t="str">
        <f>_xlfn.XLOOKUP(order_details[[#This Row],[CustomerID]],orders[CustomerID],orders[ShipCountry])</f>
        <v>France</v>
      </c>
      <c r="R1583" s="14">
        <f>order_details[[#This Row],[UnitPrice]]*order_details[[#This Row],[Quantity]]*(1-order_details[[#This Row],[Discount]])</f>
        <v>382.5</v>
      </c>
    </row>
    <row r="1584" spans="1:18" x14ac:dyDescent="0.3">
      <c r="A1584">
        <v>10851</v>
      </c>
      <c r="B1584">
        <v>2</v>
      </c>
      <c r="C1584">
        <v>19</v>
      </c>
      <c r="D1584">
        <v>5</v>
      </c>
      <c r="E1584">
        <v>0.05</v>
      </c>
      <c r="F1584">
        <f>order_details[[#This Row],[UnitPrice]]*order_details[[#This Row],[Quantity]]*(1-order_details[[#This Row],[Discount]])</f>
        <v>90.25</v>
      </c>
      <c r="G1584" t="str">
        <f>_xlfn.XLOOKUP(order_details[[#This Row],[OrderID]],orders[OrderID],orders[CustomerID])</f>
        <v>RICAR</v>
      </c>
      <c r="H1584" t="str">
        <f>_xlfn.XLOOKUP(order_details[[#This Row],[CustomerID]],orders[CustomerID],orders[ShipCountry])</f>
        <v>Brazil</v>
      </c>
      <c r="I1584" t="str">
        <f>_xlfn.XLOOKUP(order_details[[#This Row],[CustomerID]],orders[CustomerID],orders[ShipCity])</f>
        <v>Rio de Janeiro</v>
      </c>
      <c r="J1584">
        <f>_xlfn.XLOOKUP(order_details[[#This Row],[ProductID]],products[ProductID],products[CategoryID])</f>
        <v>1</v>
      </c>
      <c r="K1584" t="str">
        <f>_xlfn.XLOOKUP(order_details[[#This Row],[CategoryID]],categories[CategoryID],categories[CategoryName])</f>
        <v>Beverages</v>
      </c>
      <c r="L1584" t="str">
        <f>_xlfn.XLOOKUP(order_details[[#This Row],[OrderID]],orders[OrderID],orders[month])</f>
        <v>Feb</v>
      </c>
      <c r="M1584">
        <f>_xlfn.XLOOKUP(order_details[[#This Row],[OrderID]],orders[OrderID],orders[month number])</f>
        <v>2</v>
      </c>
      <c r="N1584">
        <f>_xlfn.XLOOKUP(order_details[[#This Row],[OrderID]],orders[OrderID],orders[year])</f>
        <v>1996</v>
      </c>
      <c r="P1584" s="13" t="str">
        <f>_xlfn.XLOOKUP(order_details[[#This Row],[CustomerID]],orders[CustomerID],orders[ShipCity])</f>
        <v>Rio de Janeiro</v>
      </c>
      <c r="Q1584" s="13" t="str">
        <f>_xlfn.XLOOKUP(order_details[[#This Row],[CustomerID]],orders[CustomerID],orders[ShipCountry])</f>
        <v>Brazil</v>
      </c>
      <c r="R1584" s="13">
        <f>order_details[[#This Row],[UnitPrice]]*order_details[[#This Row],[Quantity]]*(1-order_details[[#This Row],[Discount]])</f>
        <v>90.25</v>
      </c>
    </row>
    <row r="1585" spans="1:18" x14ac:dyDescent="0.3">
      <c r="A1585">
        <v>10851</v>
      </c>
      <c r="B1585">
        <v>25</v>
      </c>
      <c r="C1585">
        <v>14</v>
      </c>
      <c r="D1585">
        <v>10</v>
      </c>
      <c r="E1585">
        <v>0.05</v>
      </c>
      <c r="F1585">
        <f>order_details[[#This Row],[UnitPrice]]*order_details[[#This Row],[Quantity]]*(1-order_details[[#This Row],[Discount]])</f>
        <v>133</v>
      </c>
      <c r="G1585" t="str">
        <f>_xlfn.XLOOKUP(order_details[[#This Row],[OrderID]],orders[OrderID],orders[CustomerID])</f>
        <v>RICAR</v>
      </c>
      <c r="H1585" t="str">
        <f>_xlfn.XLOOKUP(order_details[[#This Row],[CustomerID]],orders[CustomerID],orders[ShipCountry])</f>
        <v>Brazil</v>
      </c>
      <c r="I1585" t="str">
        <f>_xlfn.XLOOKUP(order_details[[#This Row],[CustomerID]],orders[CustomerID],orders[ShipCity])</f>
        <v>Rio de Janeiro</v>
      </c>
      <c r="J1585">
        <f>_xlfn.XLOOKUP(order_details[[#This Row],[ProductID]],products[ProductID],products[CategoryID])</f>
        <v>3</v>
      </c>
      <c r="K1585" t="str">
        <f>_xlfn.XLOOKUP(order_details[[#This Row],[CategoryID]],categories[CategoryID],categories[CategoryName])</f>
        <v>Confections</v>
      </c>
      <c r="L1585" t="str">
        <f>_xlfn.XLOOKUP(order_details[[#This Row],[OrderID]],orders[OrderID],orders[month])</f>
        <v>Feb</v>
      </c>
      <c r="M1585">
        <f>_xlfn.XLOOKUP(order_details[[#This Row],[OrderID]],orders[OrderID],orders[month number])</f>
        <v>2</v>
      </c>
      <c r="N1585">
        <f>_xlfn.XLOOKUP(order_details[[#This Row],[OrderID]],orders[OrderID],orders[year])</f>
        <v>1996</v>
      </c>
      <c r="P1585" s="14" t="str">
        <f>_xlfn.XLOOKUP(order_details[[#This Row],[CustomerID]],orders[CustomerID],orders[ShipCity])</f>
        <v>Rio de Janeiro</v>
      </c>
      <c r="Q1585" s="14" t="str">
        <f>_xlfn.XLOOKUP(order_details[[#This Row],[CustomerID]],orders[CustomerID],orders[ShipCountry])</f>
        <v>Brazil</v>
      </c>
      <c r="R1585" s="14">
        <f>order_details[[#This Row],[UnitPrice]]*order_details[[#This Row],[Quantity]]*(1-order_details[[#This Row],[Discount]])</f>
        <v>133</v>
      </c>
    </row>
    <row r="1586" spans="1:18" x14ac:dyDescent="0.3">
      <c r="A1586">
        <v>10851</v>
      </c>
      <c r="B1586">
        <v>57</v>
      </c>
      <c r="C1586">
        <v>19.5</v>
      </c>
      <c r="D1586">
        <v>10</v>
      </c>
      <c r="E1586">
        <v>0.05</v>
      </c>
      <c r="F1586">
        <f>order_details[[#This Row],[UnitPrice]]*order_details[[#This Row],[Quantity]]*(1-order_details[[#This Row],[Discount]])</f>
        <v>185.25</v>
      </c>
      <c r="G1586" t="str">
        <f>_xlfn.XLOOKUP(order_details[[#This Row],[OrderID]],orders[OrderID],orders[CustomerID])</f>
        <v>RICAR</v>
      </c>
      <c r="H1586" t="str">
        <f>_xlfn.XLOOKUP(order_details[[#This Row],[CustomerID]],orders[CustomerID],orders[ShipCountry])</f>
        <v>Brazil</v>
      </c>
      <c r="I1586" t="str">
        <f>_xlfn.XLOOKUP(order_details[[#This Row],[CustomerID]],orders[CustomerID],orders[ShipCity])</f>
        <v>Rio de Janeiro</v>
      </c>
      <c r="J1586">
        <f>_xlfn.XLOOKUP(order_details[[#This Row],[ProductID]],products[ProductID],products[CategoryID])</f>
        <v>5</v>
      </c>
      <c r="K1586" t="str">
        <f>_xlfn.XLOOKUP(order_details[[#This Row],[CategoryID]],categories[CategoryID],categories[CategoryName])</f>
        <v>Grains/Cereals</v>
      </c>
      <c r="L1586" t="str">
        <f>_xlfn.XLOOKUP(order_details[[#This Row],[OrderID]],orders[OrderID],orders[month])</f>
        <v>Feb</v>
      </c>
      <c r="M1586">
        <f>_xlfn.XLOOKUP(order_details[[#This Row],[OrderID]],orders[OrderID],orders[month number])</f>
        <v>2</v>
      </c>
      <c r="N1586">
        <f>_xlfn.XLOOKUP(order_details[[#This Row],[OrderID]],orders[OrderID],orders[year])</f>
        <v>1996</v>
      </c>
      <c r="P1586" s="13" t="str">
        <f>_xlfn.XLOOKUP(order_details[[#This Row],[CustomerID]],orders[CustomerID],orders[ShipCity])</f>
        <v>Rio de Janeiro</v>
      </c>
      <c r="Q1586" s="13" t="str">
        <f>_xlfn.XLOOKUP(order_details[[#This Row],[CustomerID]],orders[CustomerID],orders[ShipCountry])</f>
        <v>Brazil</v>
      </c>
      <c r="R1586" s="13">
        <f>order_details[[#This Row],[UnitPrice]]*order_details[[#This Row],[Quantity]]*(1-order_details[[#This Row],[Discount]])</f>
        <v>185.25</v>
      </c>
    </row>
    <row r="1587" spans="1:18" x14ac:dyDescent="0.3">
      <c r="A1587">
        <v>10851</v>
      </c>
      <c r="B1587">
        <v>59</v>
      </c>
      <c r="C1587">
        <v>55</v>
      </c>
      <c r="D1587">
        <v>42</v>
      </c>
      <c r="E1587">
        <v>0.05</v>
      </c>
      <c r="F1587">
        <f>order_details[[#This Row],[UnitPrice]]*order_details[[#This Row],[Quantity]]*(1-order_details[[#This Row],[Discount]])</f>
        <v>2194.5</v>
      </c>
      <c r="G1587" t="str">
        <f>_xlfn.XLOOKUP(order_details[[#This Row],[OrderID]],orders[OrderID],orders[CustomerID])</f>
        <v>RICAR</v>
      </c>
      <c r="H1587" t="str">
        <f>_xlfn.XLOOKUP(order_details[[#This Row],[CustomerID]],orders[CustomerID],orders[ShipCountry])</f>
        <v>Brazil</v>
      </c>
      <c r="I1587" t="str">
        <f>_xlfn.XLOOKUP(order_details[[#This Row],[CustomerID]],orders[CustomerID],orders[ShipCity])</f>
        <v>Rio de Janeiro</v>
      </c>
      <c r="J1587">
        <f>_xlfn.XLOOKUP(order_details[[#This Row],[ProductID]],products[ProductID],products[CategoryID])</f>
        <v>4</v>
      </c>
      <c r="K1587" t="str">
        <f>_xlfn.XLOOKUP(order_details[[#This Row],[CategoryID]],categories[CategoryID],categories[CategoryName])</f>
        <v>Dairy Products</v>
      </c>
      <c r="L1587" t="str">
        <f>_xlfn.XLOOKUP(order_details[[#This Row],[OrderID]],orders[OrderID],orders[month])</f>
        <v>Feb</v>
      </c>
      <c r="M1587">
        <f>_xlfn.XLOOKUP(order_details[[#This Row],[OrderID]],orders[OrderID],orders[month number])</f>
        <v>2</v>
      </c>
      <c r="N1587">
        <f>_xlfn.XLOOKUP(order_details[[#This Row],[OrderID]],orders[OrderID],orders[year])</f>
        <v>1996</v>
      </c>
      <c r="P1587" s="14" t="str">
        <f>_xlfn.XLOOKUP(order_details[[#This Row],[CustomerID]],orders[CustomerID],orders[ShipCity])</f>
        <v>Rio de Janeiro</v>
      </c>
      <c r="Q1587" s="14" t="str">
        <f>_xlfn.XLOOKUP(order_details[[#This Row],[CustomerID]],orders[CustomerID],orders[ShipCountry])</f>
        <v>Brazil</v>
      </c>
      <c r="R1587" s="14">
        <f>order_details[[#This Row],[UnitPrice]]*order_details[[#This Row],[Quantity]]*(1-order_details[[#This Row],[Discount]])</f>
        <v>2194.5</v>
      </c>
    </row>
    <row r="1588" spans="1:18" x14ac:dyDescent="0.3">
      <c r="A1588">
        <v>10852</v>
      </c>
      <c r="B1588">
        <v>2</v>
      </c>
      <c r="C1588">
        <v>19</v>
      </c>
      <c r="D1588">
        <v>15</v>
      </c>
      <c r="E1588">
        <v>0</v>
      </c>
      <c r="F1588">
        <f>order_details[[#This Row],[UnitPrice]]*order_details[[#This Row],[Quantity]]*(1-order_details[[#This Row],[Discount]])</f>
        <v>285</v>
      </c>
      <c r="G1588" t="str">
        <f>_xlfn.XLOOKUP(order_details[[#This Row],[OrderID]],orders[OrderID],orders[CustomerID])</f>
        <v>RATTC</v>
      </c>
      <c r="H1588" t="str">
        <f>_xlfn.XLOOKUP(order_details[[#This Row],[CustomerID]],orders[CustomerID],orders[ShipCountry])</f>
        <v>USA</v>
      </c>
      <c r="I1588" t="str">
        <f>_xlfn.XLOOKUP(order_details[[#This Row],[CustomerID]],orders[CustomerID],orders[ShipCity])</f>
        <v>Albuquerque</v>
      </c>
      <c r="J1588">
        <f>_xlfn.XLOOKUP(order_details[[#This Row],[ProductID]],products[ProductID],products[CategoryID])</f>
        <v>1</v>
      </c>
      <c r="K1588" t="str">
        <f>_xlfn.XLOOKUP(order_details[[#This Row],[CategoryID]],categories[CategoryID],categories[CategoryName])</f>
        <v>Beverages</v>
      </c>
      <c r="L1588" t="str">
        <f>_xlfn.XLOOKUP(order_details[[#This Row],[OrderID]],orders[OrderID],orders[month])</f>
        <v>Feb</v>
      </c>
      <c r="M1588">
        <f>_xlfn.XLOOKUP(order_details[[#This Row],[OrderID]],orders[OrderID],orders[month number])</f>
        <v>2</v>
      </c>
      <c r="N1588">
        <f>_xlfn.XLOOKUP(order_details[[#This Row],[OrderID]],orders[OrderID],orders[year])</f>
        <v>1996</v>
      </c>
      <c r="P1588" s="13" t="str">
        <f>_xlfn.XLOOKUP(order_details[[#This Row],[CustomerID]],orders[CustomerID],orders[ShipCity])</f>
        <v>Albuquerque</v>
      </c>
      <c r="Q1588" s="13" t="str">
        <f>_xlfn.XLOOKUP(order_details[[#This Row],[CustomerID]],orders[CustomerID],orders[ShipCountry])</f>
        <v>USA</v>
      </c>
      <c r="R1588" s="13">
        <f>order_details[[#This Row],[UnitPrice]]*order_details[[#This Row],[Quantity]]*(1-order_details[[#This Row],[Discount]])</f>
        <v>285</v>
      </c>
    </row>
    <row r="1589" spans="1:18" x14ac:dyDescent="0.3">
      <c r="A1589">
        <v>10852</v>
      </c>
      <c r="B1589">
        <v>17</v>
      </c>
      <c r="C1589">
        <v>39</v>
      </c>
      <c r="D1589">
        <v>6</v>
      </c>
      <c r="E1589">
        <v>0</v>
      </c>
      <c r="F1589">
        <f>order_details[[#This Row],[UnitPrice]]*order_details[[#This Row],[Quantity]]*(1-order_details[[#This Row],[Discount]])</f>
        <v>234</v>
      </c>
      <c r="G1589" t="str">
        <f>_xlfn.XLOOKUP(order_details[[#This Row],[OrderID]],orders[OrderID],orders[CustomerID])</f>
        <v>RATTC</v>
      </c>
      <c r="H1589" t="str">
        <f>_xlfn.XLOOKUP(order_details[[#This Row],[CustomerID]],orders[CustomerID],orders[ShipCountry])</f>
        <v>USA</v>
      </c>
      <c r="I1589" t="str">
        <f>_xlfn.XLOOKUP(order_details[[#This Row],[CustomerID]],orders[CustomerID],orders[ShipCity])</f>
        <v>Albuquerque</v>
      </c>
      <c r="J1589">
        <f>_xlfn.XLOOKUP(order_details[[#This Row],[ProductID]],products[ProductID],products[CategoryID])</f>
        <v>6</v>
      </c>
      <c r="K1589" t="str">
        <f>_xlfn.XLOOKUP(order_details[[#This Row],[CategoryID]],categories[CategoryID],categories[CategoryName])</f>
        <v>Meat/Poultry</v>
      </c>
      <c r="L1589" t="str">
        <f>_xlfn.XLOOKUP(order_details[[#This Row],[OrderID]],orders[OrderID],orders[month])</f>
        <v>Feb</v>
      </c>
      <c r="M1589">
        <f>_xlfn.XLOOKUP(order_details[[#This Row],[OrderID]],orders[OrderID],orders[month number])</f>
        <v>2</v>
      </c>
      <c r="N1589">
        <f>_xlfn.XLOOKUP(order_details[[#This Row],[OrderID]],orders[OrderID],orders[year])</f>
        <v>1996</v>
      </c>
      <c r="P1589" s="14" t="str">
        <f>_xlfn.XLOOKUP(order_details[[#This Row],[CustomerID]],orders[CustomerID],orders[ShipCity])</f>
        <v>Albuquerque</v>
      </c>
      <c r="Q1589" s="14" t="str">
        <f>_xlfn.XLOOKUP(order_details[[#This Row],[CustomerID]],orders[CustomerID],orders[ShipCountry])</f>
        <v>USA</v>
      </c>
      <c r="R1589" s="14">
        <f>order_details[[#This Row],[UnitPrice]]*order_details[[#This Row],[Quantity]]*(1-order_details[[#This Row],[Discount]])</f>
        <v>234</v>
      </c>
    </row>
    <row r="1590" spans="1:18" x14ac:dyDescent="0.3">
      <c r="A1590">
        <v>10852</v>
      </c>
      <c r="B1590">
        <v>62</v>
      </c>
      <c r="C1590">
        <v>49.3</v>
      </c>
      <c r="D1590">
        <v>50</v>
      </c>
      <c r="E1590">
        <v>0</v>
      </c>
      <c r="F1590">
        <f>order_details[[#This Row],[UnitPrice]]*order_details[[#This Row],[Quantity]]*(1-order_details[[#This Row],[Discount]])</f>
        <v>2465</v>
      </c>
      <c r="G1590" t="str">
        <f>_xlfn.XLOOKUP(order_details[[#This Row],[OrderID]],orders[OrderID],orders[CustomerID])</f>
        <v>RATTC</v>
      </c>
      <c r="H1590" t="str">
        <f>_xlfn.XLOOKUP(order_details[[#This Row],[CustomerID]],orders[CustomerID],orders[ShipCountry])</f>
        <v>USA</v>
      </c>
      <c r="I1590" t="str">
        <f>_xlfn.XLOOKUP(order_details[[#This Row],[CustomerID]],orders[CustomerID],orders[ShipCity])</f>
        <v>Albuquerque</v>
      </c>
      <c r="J1590">
        <f>_xlfn.XLOOKUP(order_details[[#This Row],[ProductID]],products[ProductID],products[CategoryID])</f>
        <v>3</v>
      </c>
      <c r="K1590" t="str">
        <f>_xlfn.XLOOKUP(order_details[[#This Row],[CategoryID]],categories[CategoryID],categories[CategoryName])</f>
        <v>Confections</v>
      </c>
      <c r="L1590" t="str">
        <f>_xlfn.XLOOKUP(order_details[[#This Row],[OrderID]],orders[OrderID],orders[month])</f>
        <v>Feb</v>
      </c>
      <c r="M1590">
        <f>_xlfn.XLOOKUP(order_details[[#This Row],[OrderID]],orders[OrderID],orders[month number])</f>
        <v>2</v>
      </c>
      <c r="N1590">
        <f>_xlfn.XLOOKUP(order_details[[#This Row],[OrderID]],orders[OrderID],orders[year])</f>
        <v>1996</v>
      </c>
      <c r="P1590" s="13" t="str">
        <f>_xlfn.XLOOKUP(order_details[[#This Row],[CustomerID]],orders[CustomerID],orders[ShipCity])</f>
        <v>Albuquerque</v>
      </c>
      <c r="Q1590" s="13" t="str">
        <f>_xlfn.XLOOKUP(order_details[[#This Row],[CustomerID]],orders[CustomerID],orders[ShipCountry])</f>
        <v>USA</v>
      </c>
      <c r="R1590" s="13">
        <f>order_details[[#This Row],[UnitPrice]]*order_details[[#This Row],[Quantity]]*(1-order_details[[#This Row],[Discount]])</f>
        <v>2465</v>
      </c>
    </row>
    <row r="1591" spans="1:18" x14ac:dyDescent="0.3">
      <c r="A1591">
        <v>10853</v>
      </c>
      <c r="B1591">
        <v>18</v>
      </c>
      <c r="C1591">
        <v>62.5</v>
      </c>
      <c r="D1591">
        <v>10</v>
      </c>
      <c r="E1591">
        <v>0</v>
      </c>
      <c r="F1591">
        <f>order_details[[#This Row],[UnitPrice]]*order_details[[#This Row],[Quantity]]*(1-order_details[[#This Row],[Discount]])</f>
        <v>625</v>
      </c>
      <c r="G1591" t="str">
        <f>_xlfn.XLOOKUP(order_details[[#This Row],[OrderID]],orders[OrderID],orders[CustomerID])</f>
        <v>BLAUS</v>
      </c>
      <c r="H1591" t="str">
        <f>_xlfn.XLOOKUP(order_details[[#This Row],[CustomerID]],orders[CustomerID],orders[ShipCountry])</f>
        <v>Germany</v>
      </c>
      <c r="I1591" t="str">
        <f>_xlfn.XLOOKUP(order_details[[#This Row],[CustomerID]],orders[CustomerID],orders[ShipCity])</f>
        <v>Mannheim</v>
      </c>
      <c r="J1591">
        <f>_xlfn.XLOOKUP(order_details[[#This Row],[ProductID]],products[ProductID],products[CategoryID])</f>
        <v>8</v>
      </c>
      <c r="K1591" t="str">
        <f>_xlfn.XLOOKUP(order_details[[#This Row],[CategoryID]],categories[CategoryID],categories[CategoryName])</f>
        <v>Seafood</v>
      </c>
      <c r="L1591" t="str">
        <f>_xlfn.XLOOKUP(order_details[[#This Row],[OrderID]],orders[OrderID],orders[month])</f>
        <v>Feb</v>
      </c>
      <c r="M1591">
        <f>_xlfn.XLOOKUP(order_details[[#This Row],[OrderID]],orders[OrderID],orders[month number])</f>
        <v>2</v>
      </c>
      <c r="N1591">
        <f>_xlfn.XLOOKUP(order_details[[#This Row],[OrderID]],orders[OrderID],orders[year])</f>
        <v>1996</v>
      </c>
      <c r="P1591" s="14" t="str">
        <f>_xlfn.XLOOKUP(order_details[[#This Row],[CustomerID]],orders[CustomerID],orders[ShipCity])</f>
        <v>Mannheim</v>
      </c>
      <c r="Q1591" s="14" t="str">
        <f>_xlfn.XLOOKUP(order_details[[#This Row],[CustomerID]],orders[CustomerID],orders[ShipCountry])</f>
        <v>Germany</v>
      </c>
      <c r="R1591" s="14">
        <f>order_details[[#This Row],[UnitPrice]]*order_details[[#This Row],[Quantity]]*(1-order_details[[#This Row],[Discount]])</f>
        <v>625</v>
      </c>
    </row>
    <row r="1592" spans="1:18" x14ac:dyDescent="0.3">
      <c r="A1592">
        <v>10854</v>
      </c>
      <c r="B1592">
        <v>10</v>
      </c>
      <c r="C1592">
        <v>31</v>
      </c>
      <c r="D1592">
        <v>100</v>
      </c>
      <c r="E1592">
        <v>0.15</v>
      </c>
      <c r="F1592">
        <f>order_details[[#This Row],[UnitPrice]]*order_details[[#This Row],[Quantity]]*(1-order_details[[#This Row],[Discount]])</f>
        <v>2635</v>
      </c>
      <c r="G1592" t="str">
        <f>_xlfn.XLOOKUP(order_details[[#This Row],[OrderID]],orders[OrderID],orders[CustomerID])</f>
        <v>ERNSH</v>
      </c>
      <c r="H1592" t="str">
        <f>_xlfn.XLOOKUP(order_details[[#This Row],[CustomerID]],orders[CustomerID],orders[ShipCountry])</f>
        <v>Austria</v>
      </c>
      <c r="I1592" t="str">
        <f>_xlfn.XLOOKUP(order_details[[#This Row],[CustomerID]],orders[CustomerID],orders[ShipCity])</f>
        <v>Graz</v>
      </c>
      <c r="J1592">
        <f>_xlfn.XLOOKUP(order_details[[#This Row],[ProductID]],products[ProductID],products[CategoryID])</f>
        <v>8</v>
      </c>
      <c r="K1592" t="str">
        <f>_xlfn.XLOOKUP(order_details[[#This Row],[CategoryID]],categories[CategoryID],categories[CategoryName])</f>
        <v>Seafood</v>
      </c>
      <c r="L1592" t="str">
        <f>_xlfn.XLOOKUP(order_details[[#This Row],[OrderID]],orders[OrderID],orders[month])</f>
        <v>Feb</v>
      </c>
      <c r="M1592">
        <f>_xlfn.XLOOKUP(order_details[[#This Row],[OrderID]],orders[OrderID],orders[month number])</f>
        <v>2</v>
      </c>
      <c r="N1592">
        <f>_xlfn.XLOOKUP(order_details[[#This Row],[OrderID]],orders[OrderID],orders[year])</f>
        <v>1996</v>
      </c>
      <c r="P1592" s="13" t="str">
        <f>_xlfn.XLOOKUP(order_details[[#This Row],[CustomerID]],orders[CustomerID],orders[ShipCity])</f>
        <v>Graz</v>
      </c>
      <c r="Q1592" s="13" t="str">
        <f>_xlfn.XLOOKUP(order_details[[#This Row],[CustomerID]],orders[CustomerID],orders[ShipCountry])</f>
        <v>Austria</v>
      </c>
      <c r="R1592" s="13">
        <f>order_details[[#This Row],[UnitPrice]]*order_details[[#This Row],[Quantity]]*(1-order_details[[#This Row],[Discount]])</f>
        <v>2635</v>
      </c>
    </row>
    <row r="1593" spans="1:18" x14ac:dyDescent="0.3">
      <c r="A1593">
        <v>10854</v>
      </c>
      <c r="B1593">
        <v>13</v>
      </c>
      <c r="C1593">
        <v>6</v>
      </c>
      <c r="D1593">
        <v>65</v>
      </c>
      <c r="E1593">
        <v>0.15</v>
      </c>
      <c r="F1593">
        <f>order_details[[#This Row],[UnitPrice]]*order_details[[#This Row],[Quantity]]*(1-order_details[[#This Row],[Discount]])</f>
        <v>331.5</v>
      </c>
      <c r="G1593" t="str">
        <f>_xlfn.XLOOKUP(order_details[[#This Row],[OrderID]],orders[OrderID],orders[CustomerID])</f>
        <v>ERNSH</v>
      </c>
      <c r="H1593" t="str">
        <f>_xlfn.XLOOKUP(order_details[[#This Row],[CustomerID]],orders[CustomerID],orders[ShipCountry])</f>
        <v>Austria</v>
      </c>
      <c r="I1593" t="str">
        <f>_xlfn.XLOOKUP(order_details[[#This Row],[CustomerID]],orders[CustomerID],orders[ShipCity])</f>
        <v>Graz</v>
      </c>
      <c r="J1593">
        <f>_xlfn.XLOOKUP(order_details[[#This Row],[ProductID]],products[ProductID],products[CategoryID])</f>
        <v>8</v>
      </c>
      <c r="K1593" t="str">
        <f>_xlfn.XLOOKUP(order_details[[#This Row],[CategoryID]],categories[CategoryID],categories[CategoryName])</f>
        <v>Seafood</v>
      </c>
      <c r="L1593" t="str">
        <f>_xlfn.XLOOKUP(order_details[[#This Row],[OrderID]],orders[OrderID],orders[month])</f>
        <v>Feb</v>
      </c>
      <c r="M1593">
        <f>_xlfn.XLOOKUP(order_details[[#This Row],[OrderID]],orders[OrderID],orders[month number])</f>
        <v>2</v>
      </c>
      <c r="N1593">
        <f>_xlfn.XLOOKUP(order_details[[#This Row],[OrderID]],orders[OrderID],orders[year])</f>
        <v>1996</v>
      </c>
      <c r="P1593" s="14" t="str">
        <f>_xlfn.XLOOKUP(order_details[[#This Row],[CustomerID]],orders[CustomerID],orders[ShipCity])</f>
        <v>Graz</v>
      </c>
      <c r="Q1593" s="14" t="str">
        <f>_xlfn.XLOOKUP(order_details[[#This Row],[CustomerID]],orders[CustomerID],orders[ShipCountry])</f>
        <v>Austria</v>
      </c>
      <c r="R1593" s="14">
        <f>order_details[[#This Row],[UnitPrice]]*order_details[[#This Row],[Quantity]]*(1-order_details[[#This Row],[Discount]])</f>
        <v>331.5</v>
      </c>
    </row>
    <row r="1594" spans="1:18" x14ac:dyDescent="0.3">
      <c r="A1594">
        <v>10855</v>
      </c>
      <c r="B1594">
        <v>16</v>
      </c>
      <c r="C1594">
        <v>17.45</v>
      </c>
      <c r="D1594">
        <v>50</v>
      </c>
      <c r="E1594">
        <v>0</v>
      </c>
      <c r="F1594">
        <f>order_details[[#This Row],[UnitPrice]]*order_details[[#This Row],[Quantity]]*(1-order_details[[#This Row],[Discount]])</f>
        <v>872.5</v>
      </c>
      <c r="G1594" t="str">
        <f>_xlfn.XLOOKUP(order_details[[#This Row],[OrderID]],orders[OrderID],orders[CustomerID])</f>
        <v>OLDWO</v>
      </c>
      <c r="H1594" t="str">
        <f>_xlfn.XLOOKUP(order_details[[#This Row],[CustomerID]],orders[CustomerID],orders[ShipCountry])</f>
        <v>USA</v>
      </c>
      <c r="I1594" t="str">
        <f>_xlfn.XLOOKUP(order_details[[#This Row],[CustomerID]],orders[CustomerID],orders[ShipCity])</f>
        <v>Anchorage</v>
      </c>
      <c r="J1594">
        <f>_xlfn.XLOOKUP(order_details[[#This Row],[ProductID]],products[ProductID],products[CategoryID])</f>
        <v>3</v>
      </c>
      <c r="K1594" t="str">
        <f>_xlfn.XLOOKUP(order_details[[#This Row],[CategoryID]],categories[CategoryID],categories[CategoryName])</f>
        <v>Confections</v>
      </c>
      <c r="L1594" t="str">
        <f>_xlfn.XLOOKUP(order_details[[#This Row],[OrderID]],orders[OrderID],orders[month])</f>
        <v>Feb</v>
      </c>
      <c r="M1594">
        <f>_xlfn.XLOOKUP(order_details[[#This Row],[OrderID]],orders[OrderID],orders[month number])</f>
        <v>2</v>
      </c>
      <c r="N1594">
        <f>_xlfn.XLOOKUP(order_details[[#This Row],[OrderID]],orders[OrderID],orders[year])</f>
        <v>1996</v>
      </c>
      <c r="P1594" s="13" t="str">
        <f>_xlfn.XLOOKUP(order_details[[#This Row],[CustomerID]],orders[CustomerID],orders[ShipCity])</f>
        <v>Anchorage</v>
      </c>
      <c r="Q1594" s="13" t="str">
        <f>_xlfn.XLOOKUP(order_details[[#This Row],[CustomerID]],orders[CustomerID],orders[ShipCountry])</f>
        <v>USA</v>
      </c>
      <c r="R1594" s="13">
        <f>order_details[[#This Row],[UnitPrice]]*order_details[[#This Row],[Quantity]]*(1-order_details[[#This Row],[Discount]])</f>
        <v>872.5</v>
      </c>
    </row>
    <row r="1595" spans="1:18" x14ac:dyDescent="0.3">
      <c r="A1595">
        <v>10855</v>
      </c>
      <c r="B1595">
        <v>31</v>
      </c>
      <c r="C1595">
        <v>12.5</v>
      </c>
      <c r="D1595">
        <v>14</v>
      </c>
      <c r="E1595">
        <v>0</v>
      </c>
      <c r="F1595">
        <f>order_details[[#This Row],[UnitPrice]]*order_details[[#This Row],[Quantity]]*(1-order_details[[#This Row],[Discount]])</f>
        <v>175</v>
      </c>
      <c r="G1595" t="str">
        <f>_xlfn.XLOOKUP(order_details[[#This Row],[OrderID]],orders[OrderID],orders[CustomerID])</f>
        <v>OLDWO</v>
      </c>
      <c r="H1595" t="str">
        <f>_xlfn.XLOOKUP(order_details[[#This Row],[CustomerID]],orders[CustomerID],orders[ShipCountry])</f>
        <v>USA</v>
      </c>
      <c r="I1595" t="str">
        <f>_xlfn.XLOOKUP(order_details[[#This Row],[CustomerID]],orders[CustomerID],orders[ShipCity])</f>
        <v>Anchorage</v>
      </c>
      <c r="J1595">
        <f>_xlfn.XLOOKUP(order_details[[#This Row],[ProductID]],products[ProductID],products[CategoryID])</f>
        <v>4</v>
      </c>
      <c r="K1595" t="str">
        <f>_xlfn.XLOOKUP(order_details[[#This Row],[CategoryID]],categories[CategoryID],categories[CategoryName])</f>
        <v>Dairy Products</v>
      </c>
      <c r="L1595" t="str">
        <f>_xlfn.XLOOKUP(order_details[[#This Row],[OrderID]],orders[OrderID],orders[month])</f>
        <v>Feb</v>
      </c>
      <c r="M1595">
        <f>_xlfn.XLOOKUP(order_details[[#This Row],[OrderID]],orders[OrderID],orders[month number])</f>
        <v>2</v>
      </c>
      <c r="N1595">
        <f>_xlfn.XLOOKUP(order_details[[#This Row],[OrderID]],orders[OrderID],orders[year])</f>
        <v>1996</v>
      </c>
      <c r="P1595" s="14" t="str">
        <f>_xlfn.XLOOKUP(order_details[[#This Row],[CustomerID]],orders[CustomerID],orders[ShipCity])</f>
        <v>Anchorage</v>
      </c>
      <c r="Q1595" s="14" t="str">
        <f>_xlfn.XLOOKUP(order_details[[#This Row],[CustomerID]],orders[CustomerID],orders[ShipCountry])</f>
        <v>USA</v>
      </c>
      <c r="R1595" s="14">
        <f>order_details[[#This Row],[UnitPrice]]*order_details[[#This Row],[Quantity]]*(1-order_details[[#This Row],[Discount]])</f>
        <v>175</v>
      </c>
    </row>
    <row r="1596" spans="1:18" x14ac:dyDescent="0.3">
      <c r="A1596">
        <v>10855</v>
      </c>
      <c r="B1596">
        <v>56</v>
      </c>
      <c r="C1596">
        <v>38</v>
      </c>
      <c r="D1596">
        <v>24</v>
      </c>
      <c r="E1596">
        <v>0</v>
      </c>
      <c r="F1596">
        <f>order_details[[#This Row],[UnitPrice]]*order_details[[#This Row],[Quantity]]*(1-order_details[[#This Row],[Discount]])</f>
        <v>912</v>
      </c>
      <c r="G1596" t="str">
        <f>_xlfn.XLOOKUP(order_details[[#This Row],[OrderID]],orders[OrderID],orders[CustomerID])</f>
        <v>OLDWO</v>
      </c>
      <c r="H1596" t="str">
        <f>_xlfn.XLOOKUP(order_details[[#This Row],[CustomerID]],orders[CustomerID],orders[ShipCountry])</f>
        <v>USA</v>
      </c>
      <c r="I1596" t="str">
        <f>_xlfn.XLOOKUP(order_details[[#This Row],[CustomerID]],orders[CustomerID],orders[ShipCity])</f>
        <v>Anchorage</v>
      </c>
      <c r="J1596">
        <f>_xlfn.XLOOKUP(order_details[[#This Row],[ProductID]],products[ProductID],products[CategoryID])</f>
        <v>5</v>
      </c>
      <c r="K1596" t="str">
        <f>_xlfn.XLOOKUP(order_details[[#This Row],[CategoryID]],categories[CategoryID],categories[CategoryName])</f>
        <v>Grains/Cereals</v>
      </c>
      <c r="L1596" t="str">
        <f>_xlfn.XLOOKUP(order_details[[#This Row],[OrderID]],orders[OrderID],orders[month])</f>
        <v>Feb</v>
      </c>
      <c r="M1596">
        <f>_xlfn.XLOOKUP(order_details[[#This Row],[OrderID]],orders[OrderID],orders[month number])</f>
        <v>2</v>
      </c>
      <c r="N1596">
        <f>_xlfn.XLOOKUP(order_details[[#This Row],[OrderID]],orders[OrderID],orders[year])</f>
        <v>1996</v>
      </c>
      <c r="P1596" s="13" t="str">
        <f>_xlfn.XLOOKUP(order_details[[#This Row],[CustomerID]],orders[CustomerID],orders[ShipCity])</f>
        <v>Anchorage</v>
      </c>
      <c r="Q1596" s="13" t="str">
        <f>_xlfn.XLOOKUP(order_details[[#This Row],[CustomerID]],orders[CustomerID],orders[ShipCountry])</f>
        <v>USA</v>
      </c>
      <c r="R1596" s="13">
        <f>order_details[[#This Row],[UnitPrice]]*order_details[[#This Row],[Quantity]]*(1-order_details[[#This Row],[Discount]])</f>
        <v>912</v>
      </c>
    </row>
    <row r="1597" spans="1:18" x14ac:dyDescent="0.3">
      <c r="A1597">
        <v>10855</v>
      </c>
      <c r="B1597">
        <v>65</v>
      </c>
      <c r="C1597">
        <v>21.05</v>
      </c>
      <c r="D1597">
        <v>15</v>
      </c>
      <c r="E1597">
        <v>0.15</v>
      </c>
      <c r="F1597">
        <f>order_details[[#This Row],[UnitPrice]]*order_details[[#This Row],[Quantity]]*(1-order_details[[#This Row],[Discount]])</f>
        <v>268.38749999999999</v>
      </c>
      <c r="G1597" t="str">
        <f>_xlfn.XLOOKUP(order_details[[#This Row],[OrderID]],orders[OrderID],orders[CustomerID])</f>
        <v>OLDWO</v>
      </c>
      <c r="H1597" t="str">
        <f>_xlfn.XLOOKUP(order_details[[#This Row],[CustomerID]],orders[CustomerID],orders[ShipCountry])</f>
        <v>USA</v>
      </c>
      <c r="I1597" t="str">
        <f>_xlfn.XLOOKUP(order_details[[#This Row],[CustomerID]],orders[CustomerID],orders[ShipCity])</f>
        <v>Anchorage</v>
      </c>
      <c r="J1597">
        <f>_xlfn.XLOOKUP(order_details[[#This Row],[ProductID]],products[ProductID],products[CategoryID])</f>
        <v>2</v>
      </c>
      <c r="K1597" t="str">
        <f>_xlfn.XLOOKUP(order_details[[#This Row],[CategoryID]],categories[CategoryID],categories[CategoryName])</f>
        <v>Condiments</v>
      </c>
      <c r="L1597" t="str">
        <f>_xlfn.XLOOKUP(order_details[[#This Row],[OrderID]],orders[OrderID],orders[month])</f>
        <v>Feb</v>
      </c>
      <c r="M1597">
        <f>_xlfn.XLOOKUP(order_details[[#This Row],[OrderID]],orders[OrderID],orders[month number])</f>
        <v>2</v>
      </c>
      <c r="N1597">
        <f>_xlfn.XLOOKUP(order_details[[#This Row],[OrderID]],orders[OrderID],orders[year])</f>
        <v>1996</v>
      </c>
      <c r="P1597" s="14" t="str">
        <f>_xlfn.XLOOKUP(order_details[[#This Row],[CustomerID]],orders[CustomerID],orders[ShipCity])</f>
        <v>Anchorage</v>
      </c>
      <c r="Q1597" s="14" t="str">
        <f>_xlfn.XLOOKUP(order_details[[#This Row],[CustomerID]],orders[CustomerID],orders[ShipCountry])</f>
        <v>USA</v>
      </c>
      <c r="R1597" s="14">
        <f>order_details[[#This Row],[UnitPrice]]*order_details[[#This Row],[Quantity]]*(1-order_details[[#This Row],[Discount]])</f>
        <v>268.38749999999999</v>
      </c>
    </row>
    <row r="1598" spans="1:18" x14ac:dyDescent="0.3">
      <c r="A1598">
        <v>10856</v>
      </c>
      <c r="B1598">
        <v>2</v>
      </c>
      <c r="C1598">
        <v>19</v>
      </c>
      <c r="D1598">
        <v>20</v>
      </c>
      <c r="E1598">
        <v>0</v>
      </c>
      <c r="F1598">
        <f>order_details[[#This Row],[UnitPrice]]*order_details[[#This Row],[Quantity]]*(1-order_details[[#This Row],[Discount]])</f>
        <v>380</v>
      </c>
      <c r="G1598" t="str">
        <f>_xlfn.XLOOKUP(order_details[[#This Row],[OrderID]],orders[OrderID],orders[CustomerID])</f>
        <v>ANTON</v>
      </c>
      <c r="H1598" t="str">
        <f>_xlfn.XLOOKUP(order_details[[#This Row],[CustomerID]],orders[CustomerID],orders[ShipCountry])</f>
        <v>Mexico</v>
      </c>
      <c r="I1598" t="str">
        <f>_xlfn.XLOOKUP(order_details[[#This Row],[CustomerID]],orders[CustomerID],orders[ShipCity])</f>
        <v>México D.F.</v>
      </c>
      <c r="J1598">
        <f>_xlfn.XLOOKUP(order_details[[#This Row],[ProductID]],products[ProductID],products[CategoryID])</f>
        <v>1</v>
      </c>
      <c r="K1598" t="str">
        <f>_xlfn.XLOOKUP(order_details[[#This Row],[CategoryID]],categories[CategoryID],categories[CategoryName])</f>
        <v>Beverages</v>
      </c>
      <c r="L1598" t="str">
        <f>_xlfn.XLOOKUP(order_details[[#This Row],[OrderID]],orders[OrderID],orders[month])</f>
        <v>Feb</v>
      </c>
      <c r="M1598">
        <f>_xlfn.XLOOKUP(order_details[[#This Row],[OrderID]],orders[OrderID],orders[month number])</f>
        <v>2</v>
      </c>
      <c r="N1598">
        <f>_xlfn.XLOOKUP(order_details[[#This Row],[OrderID]],orders[OrderID],orders[year])</f>
        <v>1996</v>
      </c>
      <c r="P1598" s="13" t="str">
        <f>_xlfn.XLOOKUP(order_details[[#This Row],[CustomerID]],orders[CustomerID],orders[ShipCity])</f>
        <v>México D.F.</v>
      </c>
      <c r="Q1598" s="13" t="str">
        <f>_xlfn.XLOOKUP(order_details[[#This Row],[CustomerID]],orders[CustomerID],orders[ShipCountry])</f>
        <v>Mexico</v>
      </c>
      <c r="R1598" s="13">
        <f>order_details[[#This Row],[UnitPrice]]*order_details[[#This Row],[Quantity]]*(1-order_details[[#This Row],[Discount]])</f>
        <v>380</v>
      </c>
    </row>
    <row r="1599" spans="1:18" x14ac:dyDescent="0.3">
      <c r="A1599">
        <v>10856</v>
      </c>
      <c r="B1599">
        <v>42</v>
      </c>
      <c r="C1599">
        <v>14</v>
      </c>
      <c r="D1599">
        <v>20</v>
      </c>
      <c r="E1599">
        <v>0</v>
      </c>
      <c r="F1599">
        <f>order_details[[#This Row],[UnitPrice]]*order_details[[#This Row],[Quantity]]*(1-order_details[[#This Row],[Discount]])</f>
        <v>280</v>
      </c>
      <c r="G1599" t="str">
        <f>_xlfn.XLOOKUP(order_details[[#This Row],[OrderID]],orders[OrderID],orders[CustomerID])</f>
        <v>ANTON</v>
      </c>
      <c r="H1599" t="str">
        <f>_xlfn.XLOOKUP(order_details[[#This Row],[CustomerID]],orders[CustomerID],orders[ShipCountry])</f>
        <v>Mexico</v>
      </c>
      <c r="I1599" t="str">
        <f>_xlfn.XLOOKUP(order_details[[#This Row],[CustomerID]],orders[CustomerID],orders[ShipCity])</f>
        <v>México D.F.</v>
      </c>
      <c r="J1599">
        <f>_xlfn.XLOOKUP(order_details[[#This Row],[ProductID]],products[ProductID],products[CategoryID])</f>
        <v>5</v>
      </c>
      <c r="K1599" t="str">
        <f>_xlfn.XLOOKUP(order_details[[#This Row],[CategoryID]],categories[CategoryID],categories[CategoryName])</f>
        <v>Grains/Cereals</v>
      </c>
      <c r="L1599" t="str">
        <f>_xlfn.XLOOKUP(order_details[[#This Row],[OrderID]],orders[OrderID],orders[month])</f>
        <v>Feb</v>
      </c>
      <c r="M1599">
        <f>_xlfn.XLOOKUP(order_details[[#This Row],[OrderID]],orders[OrderID],orders[month number])</f>
        <v>2</v>
      </c>
      <c r="N1599">
        <f>_xlfn.XLOOKUP(order_details[[#This Row],[OrderID]],orders[OrderID],orders[year])</f>
        <v>1996</v>
      </c>
      <c r="P1599" s="14" t="str">
        <f>_xlfn.XLOOKUP(order_details[[#This Row],[CustomerID]],orders[CustomerID],orders[ShipCity])</f>
        <v>México D.F.</v>
      </c>
      <c r="Q1599" s="14" t="str">
        <f>_xlfn.XLOOKUP(order_details[[#This Row],[CustomerID]],orders[CustomerID],orders[ShipCountry])</f>
        <v>Mexico</v>
      </c>
      <c r="R1599" s="14">
        <f>order_details[[#This Row],[UnitPrice]]*order_details[[#This Row],[Quantity]]*(1-order_details[[#This Row],[Discount]])</f>
        <v>280</v>
      </c>
    </row>
    <row r="1600" spans="1:18" x14ac:dyDescent="0.3">
      <c r="A1600">
        <v>10857</v>
      </c>
      <c r="B1600">
        <v>3</v>
      </c>
      <c r="C1600">
        <v>10</v>
      </c>
      <c r="D1600">
        <v>30</v>
      </c>
      <c r="E1600">
        <v>0</v>
      </c>
      <c r="F1600">
        <f>order_details[[#This Row],[UnitPrice]]*order_details[[#This Row],[Quantity]]*(1-order_details[[#This Row],[Discount]])</f>
        <v>300</v>
      </c>
      <c r="G1600" t="str">
        <f>_xlfn.XLOOKUP(order_details[[#This Row],[OrderID]],orders[OrderID],orders[CustomerID])</f>
        <v>BERGS</v>
      </c>
      <c r="H1600" t="str">
        <f>_xlfn.XLOOKUP(order_details[[#This Row],[CustomerID]],orders[CustomerID],orders[ShipCountry])</f>
        <v>Sweden</v>
      </c>
      <c r="I1600" t="str">
        <f>_xlfn.XLOOKUP(order_details[[#This Row],[CustomerID]],orders[CustomerID],orders[ShipCity])</f>
        <v>Luleå</v>
      </c>
      <c r="J1600">
        <f>_xlfn.XLOOKUP(order_details[[#This Row],[ProductID]],products[ProductID],products[CategoryID])</f>
        <v>2</v>
      </c>
      <c r="K1600" t="str">
        <f>_xlfn.XLOOKUP(order_details[[#This Row],[CategoryID]],categories[CategoryID],categories[CategoryName])</f>
        <v>Condiments</v>
      </c>
      <c r="L1600" t="str">
        <f>_xlfn.XLOOKUP(order_details[[#This Row],[OrderID]],orders[OrderID],orders[month])</f>
        <v>Feb</v>
      </c>
      <c r="M1600">
        <f>_xlfn.XLOOKUP(order_details[[#This Row],[OrderID]],orders[OrderID],orders[month number])</f>
        <v>2</v>
      </c>
      <c r="N1600">
        <f>_xlfn.XLOOKUP(order_details[[#This Row],[OrderID]],orders[OrderID],orders[year])</f>
        <v>1996</v>
      </c>
      <c r="P1600" s="13" t="str">
        <f>_xlfn.XLOOKUP(order_details[[#This Row],[CustomerID]],orders[CustomerID],orders[ShipCity])</f>
        <v>Luleå</v>
      </c>
      <c r="Q1600" s="13" t="str">
        <f>_xlfn.XLOOKUP(order_details[[#This Row],[CustomerID]],orders[CustomerID],orders[ShipCountry])</f>
        <v>Sweden</v>
      </c>
      <c r="R1600" s="13">
        <f>order_details[[#This Row],[UnitPrice]]*order_details[[#This Row],[Quantity]]*(1-order_details[[#This Row],[Discount]])</f>
        <v>300</v>
      </c>
    </row>
    <row r="1601" spans="1:18" x14ac:dyDescent="0.3">
      <c r="A1601">
        <v>10857</v>
      </c>
      <c r="B1601">
        <v>26</v>
      </c>
      <c r="C1601">
        <v>31.23</v>
      </c>
      <c r="D1601">
        <v>35</v>
      </c>
      <c r="E1601">
        <v>0.25</v>
      </c>
      <c r="F1601">
        <f>order_details[[#This Row],[UnitPrice]]*order_details[[#This Row],[Quantity]]*(1-order_details[[#This Row],[Discount]])</f>
        <v>819.78749999999991</v>
      </c>
      <c r="G1601" t="str">
        <f>_xlfn.XLOOKUP(order_details[[#This Row],[OrderID]],orders[OrderID],orders[CustomerID])</f>
        <v>BERGS</v>
      </c>
      <c r="H1601" t="str">
        <f>_xlfn.XLOOKUP(order_details[[#This Row],[CustomerID]],orders[CustomerID],orders[ShipCountry])</f>
        <v>Sweden</v>
      </c>
      <c r="I1601" t="str">
        <f>_xlfn.XLOOKUP(order_details[[#This Row],[CustomerID]],orders[CustomerID],orders[ShipCity])</f>
        <v>Luleå</v>
      </c>
      <c r="J1601">
        <f>_xlfn.XLOOKUP(order_details[[#This Row],[ProductID]],products[ProductID],products[CategoryID])</f>
        <v>3</v>
      </c>
      <c r="K1601" t="str">
        <f>_xlfn.XLOOKUP(order_details[[#This Row],[CategoryID]],categories[CategoryID],categories[CategoryName])</f>
        <v>Confections</v>
      </c>
      <c r="L1601" t="str">
        <f>_xlfn.XLOOKUP(order_details[[#This Row],[OrderID]],orders[OrderID],orders[month])</f>
        <v>Feb</v>
      </c>
      <c r="M1601">
        <f>_xlfn.XLOOKUP(order_details[[#This Row],[OrderID]],orders[OrderID],orders[month number])</f>
        <v>2</v>
      </c>
      <c r="N1601">
        <f>_xlfn.XLOOKUP(order_details[[#This Row],[OrderID]],orders[OrderID],orders[year])</f>
        <v>1996</v>
      </c>
      <c r="P1601" s="14" t="str">
        <f>_xlfn.XLOOKUP(order_details[[#This Row],[CustomerID]],orders[CustomerID],orders[ShipCity])</f>
        <v>Luleå</v>
      </c>
      <c r="Q1601" s="14" t="str">
        <f>_xlfn.XLOOKUP(order_details[[#This Row],[CustomerID]],orders[CustomerID],orders[ShipCountry])</f>
        <v>Sweden</v>
      </c>
      <c r="R1601" s="14">
        <f>order_details[[#This Row],[UnitPrice]]*order_details[[#This Row],[Quantity]]*(1-order_details[[#This Row],[Discount]])</f>
        <v>819.78749999999991</v>
      </c>
    </row>
    <row r="1602" spans="1:18" x14ac:dyDescent="0.3">
      <c r="A1602">
        <v>10857</v>
      </c>
      <c r="B1602">
        <v>29</v>
      </c>
      <c r="C1602">
        <v>123.79</v>
      </c>
      <c r="D1602">
        <v>10</v>
      </c>
      <c r="E1602">
        <v>0.25</v>
      </c>
      <c r="F1602">
        <f>order_details[[#This Row],[UnitPrice]]*order_details[[#This Row],[Quantity]]*(1-order_details[[#This Row],[Discount]])</f>
        <v>928.42500000000007</v>
      </c>
      <c r="G1602" t="str">
        <f>_xlfn.XLOOKUP(order_details[[#This Row],[OrderID]],orders[OrderID],orders[CustomerID])</f>
        <v>BERGS</v>
      </c>
      <c r="H1602" t="str">
        <f>_xlfn.XLOOKUP(order_details[[#This Row],[CustomerID]],orders[CustomerID],orders[ShipCountry])</f>
        <v>Sweden</v>
      </c>
      <c r="I1602" t="str">
        <f>_xlfn.XLOOKUP(order_details[[#This Row],[CustomerID]],orders[CustomerID],orders[ShipCity])</f>
        <v>Luleå</v>
      </c>
      <c r="J1602">
        <f>_xlfn.XLOOKUP(order_details[[#This Row],[ProductID]],products[ProductID],products[CategoryID])</f>
        <v>6</v>
      </c>
      <c r="K1602" t="str">
        <f>_xlfn.XLOOKUP(order_details[[#This Row],[CategoryID]],categories[CategoryID],categories[CategoryName])</f>
        <v>Meat/Poultry</v>
      </c>
      <c r="L1602" t="str">
        <f>_xlfn.XLOOKUP(order_details[[#This Row],[OrderID]],orders[OrderID],orders[month])</f>
        <v>Feb</v>
      </c>
      <c r="M1602">
        <f>_xlfn.XLOOKUP(order_details[[#This Row],[OrderID]],orders[OrderID],orders[month number])</f>
        <v>2</v>
      </c>
      <c r="N1602">
        <f>_xlfn.XLOOKUP(order_details[[#This Row],[OrderID]],orders[OrderID],orders[year])</f>
        <v>1996</v>
      </c>
      <c r="P1602" s="13" t="str">
        <f>_xlfn.XLOOKUP(order_details[[#This Row],[CustomerID]],orders[CustomerID],orders[ShipCity])</f>
        <v>Luleå</v>
      </c>
      <c r="Q1602" s="13" t="str">
        <f>_xlfn.XLOOKUP(order_details[[#This Row],[CustomerID]],orders[CustomerID],orders[ShipCountry])</f>
        <v>Sweden</v>
      </c>
      <c r="R1602" s="13">
        <f>order_details[[#This Row],[UnitPrice]]*order_details[[#This Row],[Quantity]]*(1-order_details[[#This Row],[Discount]])</f>
        <v>928.42500000000007</v>
      </c>
    </row>
    <row r="1603" spans="1:18" x14ac:dyDescent="0.3">
      <c r="A1603">
        <v>10858</v>
      </c>
      <c r="B1603">
        <v>7</v>
      </c>
      <c r="C1603">
        <v>30</v>
      </c>
      <c r="D1603">
        <v>5</v>
      </c>
      <c r="E1603">
        <v>0</v>
      </c>
      <c r="F1603">
        <f>order_details[[#This Row],[UnitPrice]]*order_details[[#This Row],[Quantity]]*(1-order_details[[#This Row],[Discount]])</f>
        <v>150</v>
      </c>
      <c r="G1603" t="str">
        <f>_xlfn.XLOOKUP(order_details[[#This Row],[OrderID]],orders[OrderID],orders[CustomerID])</f>
        <v>LACOR</v>
      </c>
      <c r="H1603" t="str">
        <f>_xlfn.XLOOKUP(order_details[[#This Row],[CustomerID]],orders[CustomerID],orders[ShipCountry])</f>
        <v>France</v>
      </c>
      <c r="I1603" t="str">
        <f>_xlfn.XLOOKUP(order_details[[#This Row],[CustomerID]],orders[CustomerID],orders[ShipCity])</f>
        <v>Versailles</v>
      </c>
      <c r="J1603">
        <f>_xlfn.XLOOKUP(order_details[[#This Row],[ProductID]],products[ProductID],products[CategoryID])</f>
        <v>7</v>
      </c>
      <c r="K1603" t="str">
        <f>_xlfn.XLOOKUP(order_details[[#This Row],[CategoryID]],categories[CategoryID],categories[CategoryName])</f>
        <v>Produce</v>
      </c>
      <c r="L1603" t="str">
        <f>_xlfn.XLOOKUP(order_details[[#This Row],[OrderID]],orders[OrderID],orders[month])</f>
        <v>Feb</v>
      </c>
      <c r="M1603">
        <f>_xlfn.XLOOKUP(order_details[[#This Row],[OrderID]],orders[OrderID],orders[month number])</f>
        <v>2</v>
      </c>
      <c r="N1603">
        <f>_xlfn.XLOOKUP(order_details[[#This Row],[OrderID]],orders[OrderID],orders[year])</f>
        <v>1996</v>
      </c>
      <c r="P1603" s="14" t="str">
        <f>_xlfn.XLOOKUP(order_details[[#This Row],[CustomerID]],orders[CustomerID],orders[ShipCity])</f>
        <v>Versailles</v>
      </c>
      <c r="Q1603" s="14" t="str">
        <f>_xlfn.XLOOKUP(order_details[[#This Row],[CustomerID]],orders[CustomerID],orders[ShipCountry])</f>
        <v>France</v>
      </c>
      <c r="R1603" s="14">
        <f>order_details[[#This Row],[UnitPrice]]*order_details[[#This Row],[Quantity]]*(1-order_details[[#This Row],[Discount]])</f>
        <v>150</v>
      </c>
    </row>
    <row r="1604" spans="1:18" x14ac:dyDescent="0.3">
      <c r="A1604">
        <v>10858</v>
      </c>
      <c r="B1604">
        <v>27</v>
      </c>
      <c r="C1604">
        <v>43.9</v>
      </c>
      <c r="D1604">
        <v>10</v>
      </c>
      <c r="E1604">
        <v>0</v>
      </c>
      <c r="F1604">
        <f>order_details[[#This Row],[UnitPrice]]*order_details[[#This Row],[Quantity]]*(1-order_details[[#This Row],[Discount]])</f>
        <v>439</v>
      </c>
      <c r="G1604" t="str">
        <f>_xlfn.XLOOKUP(order_details[[#This Row],[OrderID]],orders[OrderID],orders[CustomerID])</f>
        <v>LACOR</v>
      </c>
      <c r="H1604" t="str">
        <f>_xlfn.XLOOKUP(order_details[[#This Row],[CustomerID]],orders[CustomerID],orders[ShipCountry])</f>
        <v>France</v>
      </c>
      <c r="I1604" t="str">
        <f>_xlfn.XLOOKUP(order_details[[#This Row],[CustomerID]],orders[CustomerID],orders[ShipCity])</f>
        <v>Versailles</v>
      </c>
      <c r="J1604">
        <f>_xlfn.XLOOKUP(order_details[[#This Row],[ProductID]],products[ProductID],products[CategoryID])</f>
        <v>3</v>
      </c>
      <c r="K1604" t="str">
        <f>_xlfn.XLOOKUP(order_details[[#This Row],[CategoryID]],categories[CategoryID],categories[CategoryName])</f>
        <v>Confections</v>
      </c>
      <c r="L1604" t="str">
        <f>_xlfn.XLOOKUP(order_details[[#This Row],[OrderID]],orders[OrderID],orders[month])</f>
        <v>Feb</v>
      </c>
      <c r="M1604">
        <f>_xlfn.XLOOKUP(order_details[[#This Row],[OrderID]],orders[OrderID],orders[month number])</f>
        <v>2</v>
      </c>
      <c r="N1604">
        <f>_xlfn.XLOOKUP(order_details[[#This Row],[OrderID]],orders[OrderID],orders[year])</f>
        <v>1996</v>
      </c>
      <c r="P1604" s="13" t="str">
        <f>_xlfn.XLOOKUP(order_details[[#This Row],[CustomerID]],orders[CustomerID],orders[ShipCity])</f>
        <v>Versailles</v>
      </c>
      <c r="Q1604" s="13" t="str">
        <f>_xlfn.XLOOKUP(order_details[[#This Row],[CustomerID]],orders[CustomerID],orders[ShipCountry])</f>
        <v>France</v>
      </c>
      <c r="R1604" s="13">
        <f>order_details[[#This Row],[UnitPrice]]*order_details[[#This Row],[Quantity]]*(1-order_details[[#This Row],[Discount]])</f>
        <v>439</v>
      </c>
    </row>
    <row r="1605" spans="1:18" x14ac:dyDescent="0.3">
      <c r="A1605">
        <v>10858</v>
      </c>
      <c r="B1605">
        <v>70</v>
      </c>
      <c r="C1605">
        <v>15</v>
      </c>
      <c r="D1605">
        <v>4</v>
      </c>
      <c r="E1605">
        <v>0</v>
      </c>
      <c r="F1605">
        <f>order_details[[#This Row],[UnitPrice]]*order_details[[#This Row],[Quantity]]*(1-order_details[[#This Row],[Discount]])</f>
        <v>60</v>
      </c>
      <c r="G1605" t="str">
        <f>_xlfn.XLOOKUP(order_details[[#This Row],[OrderID]],orders[OrderID],orders[CustomerID])</f>
        <v>LACOR</v>
      </c>
      <c r="H1605" t="str">
        <f>_xlfn.XLOOKUP(order_details[[#This Row],[CustomerID]],orders[CustomerID],orders[ShipCountry])</f>
        <v>France</v>
      </c>
      <c r="I1605" t="str">
        <f>_xlfn.XLOOKUP(order_details[[#This Row],[CustomerID]],orders[CustomerID],orders[ShipCity])</f>
        <v>Versailles</v>
      </c>
      <c r="J1605">
        <f>_xlfn.XLOOKUP(order_details[[#This Row],[ProductID]],products[ProductID],products[CategoryID])</f>
        <v>1</v>
      </c>
      <c r="K1605" t="str">
        <f>_xlfn.XLOOKUP(order_details[[#This Row],[CategoryID]],categories[CategoryID],categories[CategoryName])</f>
        <v>Beverages</v>
      </c>
      <c r="L1605" t="str">
        <f>_xlfn.XLOOKUP(order_details[[#This Row],[OrderID]],orders[OrderID],orders[month])</f>
        <v>Feb</v>
      </c>
      <c r="M1605">
        <f>_xlfn.XLOOKUP(order_details[[#This Row],[OrderID]],orders[OrderID],orders[month number])</f>
        <v>2</v>
      </c>
      <c r="N1605">
        <f>_xlfn.XLOOKUP(order_details[[#This Row],[OrderID]],orders[OrderID],orders[year])</f>
        <v>1996</v>
      </c>
      <c r="P1605" s="14" t="str">
        <f>_xlfn.XLOOKUP(order_details[[#This Row],[CustomerID]],orders[CustomerID],orders[ShipCity])</f>
        <v>Versailles</v>
      </c>
      <c r="Q1605" s="14" t="str">
        <f>_xlfn.XLOOKUP(order_details[[#This Row],[CustomerID]],orders[CustomerID],orders[ShipCountry])</f>
        <v>France</v>
      </c>
      <c r="R1605" s="14">
        <f>order_details[[#This Row],[UnitPrice]]*order_details[[#This Row],[Quantity]]*(1-order_details[[#This Row],[Discount]])</f>
        <v>60</v>
      </c>
    </row>
    <row r="1606" spans="1:18" x14ac:dyDescent="0.3">
      <c r="A1606">
        <v>10859</v>
      </c>
      <c r="B1606">
        <v>24</v>
      </c>
      <c r="C1606">
        <v>4.5</v>
      </c>
      <c r="D1606">
        <v>40</v>
      </c>
      <c r="E1606">
        <v>0.25</v>
      </c>
      <c r="F1606">
        <f>order_details[[#This Row],[UnitPrice]]*order_details[[#This Row],[Quantity]]*(1-order_details[[#This Row],[Discount]])</f>
        <v>135</v>
      </c>
      <c r="G1606" t="str">
        <f>_xlfn.XLOOKUP(order_details[[#This Row],[OrderID]],orders[OrderID],orders[CustomerID])</f>
        <v>FRANK</v>
      </c>
      <c r="H1606" t="str">
        <f>_xlfn.XLOOKUP(order_details[[#This Row],[CustomerID]],orders[CustomerID],orders[ShipCountry])</f>
        <v>Germany</v>
      </c>
      <c r="I1606" t="str">
        <f>_xlfn.XLOOKUP(order_details[[#This Row],[CustomerID]],orders[CustomerID],orders[ShipCity])</f>
        <v>München</v>
      </c>
      <c r="J1606">
        <f>_xlfn.XLOOKUP(order_details[[#This Row],[ProductID]],products[ProductID],products[CategoryID])</f>
        <v>1</v>
      </c>
      <c r="K1606" t="str">
        <f>_xlfn.XLOOKUP(order_details[[#This Row],[CategoryID]],categories[CategoryID],categories[CategoryName])</f>
        <v>Beverages</v>
      </c>
      <c r="L1606" t="str">
        <f>_xlfn.XLOOKUP(order_details[[#This Row],[OrderID]],orders[OrderID],orders[month])</f>
        <v>Feb</v>
      </c>
      <c r="M1606">
        <f>_xlfn.XLOOKUP(order_details[[#This Row],[OrderID]],orders[OrderID],orders[month number])</f>
        <v>2</v>
      </c>
      <c r="N1606">
        <f>_xlfn.XLOOKUP(order_details[[#This Row],[OrderID]],orders[OrderID],orders[year])</f>
        <v>1996</v>
      </c>
      <c r="P1606" s="13" t="str">
        <f>_xlfn.XLOOKUP(order_details[[#This Row],[CustomerID]],orders[CustomerID],orders[ShipCity])</f>
        <v>München</v>
      </c>
      <c r="Q1606" s="13" t="str">
        <f>_xlfn.XLOOKUP(order_details[[#This Row],[CustomerID]],orders[CustomerID],orders[ShipCountry])</f>
        <v>Germany</v>
      </c>
      <c r="R1606" s="13">
        <f>order_details[[#This Row],[UnitPrice]]*order_details[[#This Row],[Quantity]]*(1-order_details[[#This Row],[Discount]])</f>
        <v>135</v>
      </c>
    </row>
    <row r="1607" spans="1:18" x14ac:dyDescent="0.3">
      <c r="A1607">
        <v>10859</v>
      </c>
      <c r="B1607">
        <v>54</v>
      </c>
      <c r="C1607">
        <v>7.45</v>
      </c>
      <c r="D1607">
        <v>35</v>
      </c>
      <c r="E1607">
        <v>0.25</v>
      </c>
      <c r="F1607">
        <f>order_details[[#This Row],[UnitPrice]]*order_details[[#This Row],[Quantity]]*(1-order_details[[#This Row],[Discount]])</f>
        <v>195.5625</v>
      </c>
      <c r="G1607" t="str">
        <f>_xlfn.XLOOKUP(order_details[[#This Row],[OrderID]],orders[OrderID],orders[CustomerID])</f>
        <v>FRANK</v>
      </c>
      <c r="H1607" t="str">
        <f>_xlfn.XLOOKUP(order_details[[#This Row],[CustomerID]],orders[CustomerID],orders[ShipCountry])</f>
        <v>Germany</v>
      </c>
      <c r="I1607" t="str">
        <f>_xlfn.XLOOKUP(order_details[[#This Row],[CustomerID]],orders[CustomerID],orders[ShipCity])</f>
        <v>München</v>
      </c>
      <c r="J1607">
        <f>_xlfn.XLOOKUP(order_details[[#This Row],[ProductID]],products[ProductID],products[CategoryID])</f>
        <v>6</v>
      </c>
      <c r="K1607" t="str">
        <f>_xlfn.XLOOKUP(order_details[[#This Row],[CategoryID]],categories[CategoryID],categories[CategoryName])</f>
        <v>Meat/Poultry</v>
      </c>
      <c r="L1607" t="str">
        <f>_xlfn.XLOOKUP(order_details[[#This Row],[OrderID]],orders[OrderID],orders[month])</f>
        <v>Feb</v>
      </c>
      <c r="M1607">
        <f>_xlfn.XLOOKUP(order_details[[#This Row],[OrderID]],orders[OrderID],orders[month number])</f>
        <v>2</v>
      </c>
      <c r="N1607">
        <f>_xlfn.XLOOKUP(order_details[[#This Row],[OrderID]],orders[OrderID],orders[year])</f>
        <v>1996</v>
      </c>
      <c r="P1607" s="14" t="str">
        <f>_xlfn.XLOOKUP(order_details[[#This Row],[CustomerID]],orders[CustomerID],orders[ShipCity])</f>
        <v>München</v>
      </c>
      <c r="Q1607" s="14" t="str">
        <f>_xlfn.XLOOKUP(order_details[[#This Row],[CustomerID]],orders[CustomerID],orders[ShipCountry])</f>
        <v>Germany</v>
      </c>
      <c r="R1607" s="14">
        <f>order_details[[#This Row],[UnitPrice]]*order_details[[#This Row],[Quantity]]*(1-order_details[[#This Row],[Discount]])</f>
        <v>195.5625</v>
      </c>
    </row>
    <row r="1608" spans="1:18" x14ac:dyDescent="0.3">
      <c r="A1608">
        <v>10859</v>
      </c>
      <c r="B1608">
        <v>64</v>
      </c>
      <c r="C1608">
        <v>33.25</v>
      </c>
      <c r="D1608">
        <v>30</v>
      </c>
      <c r="E1608">
        <v>0.25</v>
      </c>
      <c r="F1608">
        <f>order_details[[#This Row],[UnitPrice]]*order_details[[#This Row],[Quantity]]*(1-order_details[[#This Row],[Discount]])</f>
        <v>748.125</v>
      </c>
      <c r="G1608" t="str">
        <f>_xlfn.XLOOKUP(order_details[[#This Row],[OrderID]],orders[OrderID],orders[CustomerID])</f>
        <v>FRANK</v>
      </c>
      <c r="H1608" t="str">
        <f>_xlfn.XLOOKUP(order_details[[#This Row],[CustomerID]],orders[CustomerID],orders[ShipCountry])</f>
        <v>Germany</v>
      </c>
      <c r="I1608" t="str">
        <f>_xlfn.XLOOKUP(order_details[[#This Row],[CustomerID]],orders[CustomerID],orders[ShipCity])</f>
        <v>München</v>
      </c>
      <c r="J1608">
        <f>_xlfn.XLOOKUP(order_details[[#This Row],[ProductID]],products[ProductID],products[CategoryID])</f>
        <v>5</v>
      </c>
      <c r="K1608" t="str">
        <f>_xlfn.XLOOKUP(order_details[[#This Row],[CategoryID]],categories[CategoryID],categories[CategoryName])</f>
        <v>Grains/Cereals</v>
      </c>
      <c r="L1608" t="str">
        <f>_xlfn.XLOOKUP(order_details[[#This Row],[OrderID]],orders[OrderID],orders[month])</f>
        <v>Feb</v>
      </c>
      <c r="M1608">
        <f>_xlfn.XLOOKUP(order_details[[#This Row],[OrderID]],orders[OrderID],orders[month number])</f>
        <v>2</v>
      </c>
      <c r="N1608">
        <f>_xlfn.XLOOKUP(order_details[[#This Row],[OrderID]],orders[OrderID],orders[year])</f>
        <v>1996</v>
      </c>
      <c r="P1608" s="13" t="str">
        <f>_xlfn.XLOOKUP(order_details[[#This Row],[CustomerID]],orders[CustomerID],orders[ShipCity])</f>
        <v>München</v>
      </c>
      <c r="Q1608" s="13" t="str">
        <f>_xlfn.XLOOKUP(order_details[[#This Row],[CustomerID]],orders[CustomerID],orders[ShipCountry])</f>
        <v>Germany</v>
      </c>
      <c r="R1608" s="13">
        <f>order_details[[#This Row],[UnitPrice]]*order_details[[#This Row],[Quantity]]*(1-order_details[[#This Row],[Discount]])</f>
        <v>748.125</v>
      </c>
    </row>
    <row r="1609" spans="1:18" x14ac:dyDescent="0.3">
      <c r="A1609">
        <v>10860</v>
      </c>
      <c r="B1609">
        <v>51</v>
      </c>
      <c r="C1609">
        <v>53</v>
      </c>
      <c r="D1609">
        <v>3</v>
      </c>
      <c r="E1609">
        <v>0</v>
      </c>
      <c r="F1609">
        <f>order_details[[#This Row],[UnitPrice]]*order_details[[#This Row],[Quantity]]*(1-order_details[[#This Row],[Discount]])</f>
        <v>159</v>
      </c>
      <c r="G1609" t="str">
        <f>_xlfn.XLOOKUP(order_details[[#This Row],[OrderID]],orders[OrderID],orders[CustomerID])</f>
        <v>FRANR</v>
      </c>
      <c r="H1609" t="str">
        <f>_xlfn.XLOOKUP(order_details[[#This Row],[CustomerID]],orders[CustomerID],orders[ShipCountry])</f>
        <v>France</v>
      </c>
      <c r="I1609" t="str">
        <f>_xlfn.XLOOKUP(order_details[[#This Row],[CustomerID]],orders[CustomerID],orders[ShipCity])</f>
        <v>Nantes</v>
      </c>
      <c r="J1609">
        <f>_xlfn.XLOOKUP(order_details[[#This Row],[ProductID]],products[ProductID],products[CategoryID])</f>
        <v>7</v>
      </c>
      <c r="K1609" t="str">
        <f>_xlfn.XLOOKUP(order_details[[#This Row],[CategoryID]],categories[CategoryID],categories[CategoryName])</f>
        <v>Produce</v>
      </c>
      <c r="L1609" t="str">
        <f>_xlfn.XLOOKUP(order_details[[#This Row],[OrderID]],orders[OrderID],orders[month])</f>
        <v>Feb</v>
      </c>
      <c r="M1609">
        <f>_xlfn.XLOOKUP(order_details[[#This Row],[OrderID]],orders[OrderID],orders[month number])</f>
        <v>2</v>
      </c>
      <c r="N1609">
        <f>_xlfn.XLOOKUP(order_details[[#This Row],[OrderID]],orders[OrderID],orders[year])</f>
        <v>1996</v>
      </c>
      <c r="P1609" s="14" t="str">
        <f>_xlfn.XLOOKUP(order_details[[#This Row],[CustomerID]],orders[CustomerID],orders[ShipCity])</f>
        <v>Nantes</v>
      </c>
      <c r="Q1609" s="14" t="str">
        <f>_xlfn.XLOOKUP(order_details[[#This Row],[CustomerID]],orders[CustomerID],orders[ShipCountry])</f>
        <v>France</v>
      </c>
      <c r="R1609" s="14">
        <f>order_details[[#This Row],[UnitPrice]]*order_details[[#This Row],[Quantity]]*(1-order_details[[#This Row],[Discount]])</f>
        <v>159</v>
      </c>
    </row>
    <row r="1610" spans="1:18" x14ac:dyDescent="0.3">
      <c r="A1610">
        <v>10860</v>
      </c>
      <c r="B1610">
        <v>76</v>
      </c>
      <c r="C1610">
        <v>18</v>
      </c>
      <c r="D1610">
        <v>20</v>
      </c>
      <c r="E1610">
        <v>0</v>
      </c>
      <c r="F1610">
        <f>order_details[[#This Row],[UnitPrice]]*order_details[[#This Row],[Quantity]]*(1-order_details[[#This Row],[Discount]])</f>
        <v>360</v>
      </c>
      <c r="G1610" t="str">
        <f>_xlfn.XLOOKUP(order_details[[#This Row],[OrderID]],orders[OrderID],orders[CustomerID])</f>
        <v>FRANR</v>
      </c>
      <c r="H1610" t="str">
        <f>_xlfn.XLOOKUP(order_details[[#This Row],[CustomerID]],orders[CustomerID],orders[ShipCountry])</f>
        <v>France</v>
      </c>
      <c r="I1610" t="str">
        <f>_xlfn.XLOOKUP(order_details[[#This Row],[CustomerID]],orders[CustomerID],orders[ShipCity])</f>
        <v>Nantes</v>
      </c>
      <c r="J1610">
        <f>_xlfn.XLOOKUP(order_details[[#This Row],[ProductID]],products[ProductID],products[CategoryID])</f>
        <v>1</v>
      </c>
      <c r="K1610" t="str">
        <f>_xlfn.XLOOKUP(order_details[[#This Row],[CategoryID]],categories[CategoryID],categories[CategoryName])</f>
        <v>Beverages</v>
      </c>
      <c r="L1610" t="str">
        <f>_xlfn.XLOOKUP(order_details[[#This Row],[OrderID]],orders[OrderID],orders[month])</f>
        <v>Feb</v>
      </c>
      <c r="M1610">
        <f>_xlfn.XLOOKUP(order_details[[#This Row],[OrderID]],orders[OrderID],orders[month number])</f>
        <v>2</v>
      </c>
      <c r="N1610">
        <f>_xlfn.XLOOKUP(order_details[[#This Row],[OrderID]],orders[OrderID],orders[year])</f>
        <v>1996</v>
      </c>
      <c r="P1610" s="13" t="str">
        <f>_xlfn.XLOOKUP(order_details[[#This Row],[CustomerID]],orders[CustomerID],orders[ShipCity])</f>
        <v>Nantes</v>
      </c>
      <c r="Q1610" s="13" t="str">
        <f>_xlfn.XLOOKUP(order_details[[#This Row],[CustomerID]],orders[CustomerID],orders[ShipCountry])</f>
        <v>France</v>
      </c>
      <c r="R1610" s="13">
        <f>order_details[[#This Row],[UnitPrice]]*order_details[[#This Row],[Quantity]]*(1-order_details[[#This Row],[Discount]])</f>
        <v>360</v>
      </c>
    </row>
    <row r="1611" spans="1:18" x14ac:dyDescent="0.3">
      <c r="A1611">
        <v>10861</v>
      </c>
      <c r="B1611">
        <v>17</v>
      </c>
      <c r="C1611">
        <v>39</v>
      </c>
      <c r="D1611">
        <v>42</v>
      </c>
      <c r="E1611">
        <v>0</v>
      </c>
      <c r="F1611">
        <f>order_details[[#This Row],[UnitPrice]]*order_details[[#This Row],[Quantity]]*(1-order_details[[#This Row],[Discount]])</f>
        <v>1638</v>
      </c>
      <c r="G1611" t="str">
        <f>_xlfn.XLOOKUP(order_details[[#This Row],[OrderID]],orders[OrderID],orders[CustomerID])</f>
        <v>WHITC</v>
      </c>
      <c r="H1611" t="str">
        <f>_xlfn.XLOOKUP(order_details[[#This Row],[CustomerID]],orders[CustomerID],orders[ShipCountry])</f>
        <v>USA</v>
      </c>
      <c r="I1611" t="str">
        <f>_xlfn.XLOOKUP(order_details[[#This Row],[CustomerID]],orders[CustomerID],orders[ShipCity])</f>
        <v>Seattle</v>
      </c>
      <c r="J1611">
        <f>_xlfn.XLOOKUP(order_details[[#This Row],[ProductID]],products[ProductID],products[CategoryID])</f>
        <v>6</v>
      </c>
      <c r="K1611" t="str">
        <f>_xlfn.XLOOKUP(order_details[[#This Row],[CategoryID]],categories[CategoryID],categories[CategoryName])</f>
        <v>Meat/Poultry</v>
      </c>
      <c r="L1611" t="str">
        <f>_xlfn.XLOOKUP(order_details[[#This Row],[OrderID]],orders[OrderID],orders[month])</f>
        <v>Mar</v>
      </c>
      <c r="M1611">
        <f>_xlfn.XLOOKUP(order_details[[#This Row],[OrderID]],orders[OrderID],orders[month number])</f>
        <v>3</v>
      </c>
      <c r="N1611">
        <f>_xlfn.XLOOKUP(order_details[[#This Row],[OrderID]],orders[OrderID],orders[year])</f>
        <v>1996</v>
      </c>
      <c r="P1611" s="14" t="str">
        <f>_xlfn.XLOOKUP(order_details[[#This Row],[CustomerID]],orders[CustomerID],orders[ShipCity])</f>
        <v>Seattle</v>
      </c>
      <c r="Q1611" s="14" t="str">
        <f>_xlfn.XLOOKUP(order_details[[#This Row],[CustomerID]],orders[CustomerID],orders[ShipCountry])</f>
        <v>USA</v>
      </c>
      <c r="R1611" s="14">
        <f>order_details[[#This Row],[UnitPrice]]*order_details[[#This Row],[Quantity]]*(1-order_details[[#This Row],[Discount]])</f>
        <v>1638</v>
      </c>
    </row>
    <row r="1612" spans="1:18" x14ac:dyDescent="0.3">
      <c r="A1612">
        <v>10861</v>
      </c>
      <c r="B1612">
        <v>18</v>
      </c>
      <c r="C1612">
        <v>62.5</v>
      </c>
      <c r="D1612">
        <v>20</v>
      </c>
      <c r="E1612">
        <v>0</v>
      </c>
      <c r="F1612">
        <f>order_details[[#This Row],[UnitPrice]]*order_details[[#This Row],[Quantity]]*(1-order_details[[#This Row],[Discount]])</f>
        <v>1250</v>
      </c>
      <c r="G1612" t="str">
        <f>_xlfn.XLOOKUP(order_details[[#This Row],[OrderID]],orders[OrderID],orders[CustomerID])</f>
        <v>WHITC</v>
      </c>
      <c r="H1612" t="str">
        <f>_xlfn.XLOOKUP(order_details[[#This Row],[CustomerID]],orders[CustomerID],orders[ShipCountry])</f>
        <v>USA</v>
      </c>
      <c r="I1612" t="str">
        <f>_xlfn.XLOOKUP(order_details[[#This Row],[CustomerID]],orders[CustomerID],orders[ShipCity])</f>
        <v>Seattle</v>
      </c>
      <c r="J1612">
        <f>_xlfn.XLOOKUP(order_details[[#This Row],[ProductID]],products[ProductID],products[CategoryID])</f>
        <v>8</v>
      </c>
      <c r="K1612" t="str">
        <f>_xlfn.XLOOKUP(order_details[[#This Row],[CategoryID]],categories[CategoryID],categories[CategoryName])</f>
        <v>Seafood</v>
      </c>
      <c r="L1612" t="str">
        <f>_xlfn.XLOOKUP(order_details[[#This Row],[OrderID]],orders[OrderID],orders[month])</f>
        <v>Mar</v>
      </c>
      <c r="M1612">
        <f>_xlfn.XLOOKUP(order_details[[#This Row],[OrderID]],orders[OrderID],orders[month number])</f>
        <v>3</v>
      </c>
      <c r="N1612">
        <f>_xlfn.XLOOKUP(order_details[[#This Row],[OrderID]],orders[OrderID],orders[year])</f>
        <v>1996</v>
      </c>
      <c r="P1612" s="13" t="str">
        <f>_xlfn.XLOOKUP(order_details[[#This Row],[CustomerID]],orders[CustomerID],orders[ShipCity])</f>
        <v>Seattle</v>
      </c>
      <c r="Q1612" s="13" t="str">
        <f>_xlfn.XLOOKUP(order_details[[#This Row],[CustomerID]],orders[CustomerID],orders[ShipCountry])</f>
        <v>USA</v>
      </c>
      <c r="R1612" s="13">
        <f>order_details[[#This Row],[UnitPrice]]*order_details[[#This Row],[Quantity]]*(1-order_details[[#This Row],[Discount]])</f>
        <v>1250</v>
      </c>
    </row>
    <row r="1613" spans="1:18" x14ac:dyDescent="0.3">
      <c r="A1613">
        <v>10861</v>
      </c>
      <c r="B1613">
        <v>21</v>
      </c>
      <c r="C1613">
        <v>10</v>
      </c>
      <c r="D1613">
        <v>40</v>
      </c>
      <c r="E1613">
        <v>0</v>
      </c>
      <c r="F1613">
        <f>order_details[[#This Row],[UnitPrice]]*order_details[[#This Row],[Quantity]]*(1-order_details[[#This Row],[Discount]])</f>
        <v>400</v>
      </c>
      <c r="G1613" t="str">
        <f>_xlfn.XLOOKUP(order_details[[#This Row],[OrderID]],orders[OrderID],orders[CustomerID])</f>
        <v>WHITC</v>
      </c>
      <c r="H1613" t="str">
        <f>_xlfn.XLOOKUP(order_details[[#This Row],[CustomerID]],orders[CustomerID],orders[ShipCountry])</f>
        <v>USA</v>
      </c>
      <c r="I1613" t="str">
        <f>_xlfn.XLOOKUP(order_details[[#This Row],[CustomerID]],orders[CustomerID],orders[ShipCity])</f>
        <v>Seattle</v>
      </c>
      <c r="J1613">
        <f>_xlfn.XLOOKUP(order_details[[#This Row],[ProductID]],products[ProductID],products[CategoryID])</f>
        <v>3</v>
      </c>
      <c r="K1613" t="str">
        <f>_xlfn.XLOOKUP(order_details[[#This Row],[CategoryID]],categories[CategoryID],categories[CategoryName])</f>
        <v>Confections</v>
      </c>
      <c r="L1613" t="str">
        <f>_xlfn.XLOOKUP(order_details[[#This Row],[OrderID]],orders[OrderID],orders[month])</f>
        <v>Mar</v>
      </c>
      <c r="M1613">
        <f>_xlfn.XLOOKUP(order_details[[#This Row],[OrderID]],orders[OrderID],orders[month number])</f>
        <v>3</v>
      </c>
      <c r="N1613">
        <f>_xlfn.XLOOKUP(order_details[[#This Row],[OrderID]],orders[OrderID],orders[year])</f>
        <v>1996</v>
      </c>
      <c r="P1613" s="14" t="str">
        <f>_xlfn.XLOOKUP(order_details[[#This Row],[CustomerID]],orders[CustomerID],orders[ShipCity])</f>
        <v>Seattle</v>
      </c>
      <c r="Q1613" s="14" t="str">
        <f>_xlfn.XLOOKUP(order_details[[#This Row],[CustomerID]],orders[CustomerID],orders[ShipCountry])</f>
        <v>USA</v>
      </c>
      <c r="R1613" s="14">
        <f>order_details[[#This Row],[UnitPrice]]*order_details[[#This Row],[Quantity]]*(1-order_details[[#This Row],[Discount]])</f>
        <v>400</v>
      </c>
    </row>
    <row r="1614" spans="1:18" x14ac:dyDescent="0.3">
      <c r="A1614">
        <v>10861</v>
      </c>
      <c r="B1614">
        <v>33</v>
      </c>
      <c r="C1614">
        <v>2.5</v>
      </c>
      <c r="D1614">
        <v>35</v>
      </c>
      <c r="E1614">
        <v>0</v>
      </c>
      <c r="F1614">
        <f>order_details[[#This Row],[UnitPrice]]*order_details[[#This Row],[Quantity]]*(1-order_details[[#This Row],[Discount]])</f>
        <v>87.5</v>
      </c>
      <c r="G1614" t="str">
        <f>_xlfn.XLOOKUP(order_details[[#This Row],[OrderID]],orders[OrderID],orders[CustomerID])</f>
        <v>WHITC</v>
      </c>
      <c r="H1614" t="str">
        <f>_xlfn.XLOOKUP(order_details[[#This Row],[CustomerID]],orders[CustomerID],orders[ShipCountry])</f>
        <v>USA</v>
      </c>
      <c r="I1614" t="str">
        <f>_xlfn.XLOOKUP(order_details[[#This Row],[CustomerID]],orders[CustomerID],orders[ShipCity])</f>
        <v>Seattle</v>
      </c>
      <c r="J1614">
        <f>_xlfn.XLOOKUP(order_details[[#This Row],[ProductID]],products[ProductID],products[CategoryID])</f>
        <v>4</v>
      </c>
      <c r="K1614" t="str">
        <f>_xlfn.XLOOKUP(order_details[[#This Row],[CategoryID]],categories[CategoryID],categories[CategoryName])</f>
        <v>Dairy Products</v>
      </c>
      <c r="L1614" t="str">
        <f>_xlfn.XLOOKUP(order_details[[#This Row],[OrderID]],orders[OrderID],orders[month])</f>
        <v>Mar</v>
      </c>
      <c r="M1614">
        <f>_xlfn.XLOOKUP(order_details[[#This Row],[OrderID]],orders[OrderID],orders[month number])</f>
        <v>3</v>
      </c>
      <c r="N1614">
        <f>_xlfn.XLOOKUP(order_details[[#This Row],[OrderID]],orders[OrderID],orders[year])</f>
        <v>1996</v>
      </c>
      <c r="P1614" s="13" t="str">
        <f>_xlfn.XLOOKUP(order_details[[#This Row],[CustomerID]],orders[CustomerID],orders[ShipCity])</f>
        <v>Seattle</v>
      </c>
      <c r="Q1614" s="13" t="str">
        <f>_xlfn.XLOOKUP(order_details[[#This Row],[CustomerID]],orders[CustomerID],orders[ShipCountry])</f>
        <v>USA</v>
      </c>
      <c r="R1614" s="13">
        <f>order_details[[#This Row],[UnitPrice]]*order_details[[#This Row],[Quantity]]*(1-order_details[[#This Row],[Discount]])</f>
        <v>87.5</v>
      </c>
    </row>
    <row r="1615" spans="1:18" x14ac:dyDescent="0.3">
      <c r="A1615">
        <v>10861</v>
      </c>
      <c r="B1615">
        <v>62</v>
      </c>
      <c r="C1615">
        <v>49.3</v>
      </c>
      <c r="D1615">
        <v>3</v>
      </c>
      <c r="E1615">
        <v>0</v>
      </c>
      <c r="F1615">
        <f>order_details[[#This Row],[UnitPrice]]*order_details[[#This Row],[Quantity]]*(1-order_details[[#This Row],[Discount]])</f>
        <v>147.89999999999998</v>
      </c>
      <c r="G1615" t="str">
        <f>_xlfn.XLOOKUP(order_details[[#This Row],[OrderID]],orders[OrderID],orders[CustomerID])</f>
        <v>WHITC</v>
      </c>
      <c r="H1615" t="str">
        <f>_xlfn.XLOOKUP(order_details[[#This Row],[CustomerID]],orders[CustomerID],orders[ShipCountry])</f>
        <v>USA</v>
      </c>
      <c r="I1615" t="str">
        <f>_xlfn.XLOOKUP(order_details[[#This Row],[CustomerID]],orders[CustomerID],orders[ShipCity])</f>
        <v>Seattle</v>
      </c>
      <c r="J1615">
        <f>_xlfn.XLOOKUP(order_details[[#This Row],[ProductID]],products[ProductID],products[CategoryID])</f>
        <v>3</v>
      </c>
      <c r="K1615" t="str">
        <f>_xlfn.XLOOKUP(order_details[[#This Row],[CategoryID]],categories[CategoryID],categories[CategoryName])</f>
        <v>Confections</v>
      </c>
      <c r="L1615" t="str">
        <f>_xlfn.XLOOKUP(order_details[[#This Row],[OrderID]],orders[OrderID],orders[month])</f>
        <v>Mar</v>
      </c>
      <c r="M1615">
        <f>_xlfn.XLOOKUP(order_details[[#This Row],[OrderID]],orders[OrderID],orders[month number])</f>
        <v>3</v>
      </c>
      <c r="N1615">
        <f>_xlfn.XLOOKUP(order_details[[#This Row],[OrderID]],orders[OrderID],orders[year])</f>
        <v>1996</v>
      </c>
      <c r="P1615" s="14" t="str">
        <f>_xlfn.XLOOKUP(order_details[[#This Row],[CustomerID]],orders[CustomerID],orders[ShipCity])</f>
        <v>Seattle</v>
      </c>
      <c r="Q1615" s="14" t="str">
        <f>_xlfn.XLOOKUP(order_details[[#This Row],[CustomerID]],orders[CustomerID],orders[ShipCountry])</f>
        <v>USA</v>
      </c>
      <c r="R1615" s="14">
        <f>order_details[[#This Row],[UnitPrice]]*order_details[[#This Row],[Quantity]]*(1-order_details[[#This Row],[Discount]])</f>
        <v>147.89999999999998</v>
      </c>
    </row>
    <row r="1616" spans="1:18" x14ac:dyDescent="0.3">
      <c r="A1616">
        <v>10862</v>
      </c>
      <c r="B1616">
        <v>11</v>
      </c>
      <c r="C1616">
        <v>21</v>
      </c>
      <c r="D1616">
        <v>25</v>
      </c>
      <c r="E1616">
        <v>0</v>
      </c>
      <c r="F1616">
        <f>order_details[[#This Row],[UnitPrice]]*order_details[[#This Row],[Quantity]]*(1-order_details[[#This Row],[Discount]])</f>
        <v>525</v>
      </c>
      <c r="G1616" t="str">
        <f>_xlfn.XLOOKUP(order_details[[#This Row],[OrderID]],orders[OrderID],orders[CustomerID])</f>
        <v>LEHMS</v>
      </c>
      <c r="H1616" t="str">
        <f>_xlfn.XLOOKUP(order_details[[#This Row],[CustomerID]],orders[CustomerID],orders[ShipCountry])</f>
        <v>Germany</v>
      </c>
      <c r="I1616" t="str">
        <f>_xlfn.XLOOKUP(order_details[[#This Row],[CustomerID]],orders[CustomerID],orders[ShipCity])</f>
        <v xml:space="preserve">Frankfurt a.M. </v>
      </c>
      <c r="J1616">
        <f>_xlfn.XLOOKUP(order_details[[#This Row],[ProductID]],products[ProductID],products[CategoryID])</f>
        <v>4</v>
      </c>
      <c r="K1616" t="str">
        <f>_xlfn.XLOOKUP(order_details[[#This Row],[CategoryID]],categories[CategoryID],categories[CategoryName])</f>
        <v>Dairy Products</v>
      </c>
      <c r="L1616" t="str">
        <f>_xlfn.XLOOKUP(order_details[[#This Row],[OrderID]],orders[OrderID],orders[month])</f>
        <v>Mar</v>
      </c>
      <c r="M1616">
        <f>_xlfn.XLOOKUP(order_details[[#This Row],[OrderID]],orders[OrderID],orders[month number])</f>
        <v>3</v>
      </c>
      <c r="N1616">
        <f>_xlfn.XLOOKUP(order_details[[#This Row],[OrderID]],orders[OrderID],orders[year])</f>
        <v>1996</v>
      </c>
      <c r="P1616" s="13" t="str">
        <f>_xlfn.XLOOKUP(order_details[[#This Row],[CustomerID]],orders[CustomerID],orders[ShipCity])</f>
        <v xml:space="preserve">Frankfurt a.M. </v>
      </c>
      <c r="Q1616" s="13" t="str">
        <f>_xlfn.XLOOKUP(order_details[[#This Row],[CustomerID]],orders[CustomerID],orders[ShipCountry])</f>
        <v>Germany</v>
      </c>
      <c r="R1616" s="13">
        <f>order_details[[#This Row],[UnitPrice]]*order_details[[#This Row],[Quantity]]*(1-order_details[[#This Row],[Discount]])</f>
        <v>525</v>
      </c>
    </row>
    <row r="1617" spans="1:18" x14ac:dyDescent="0.3">
      <c r="A1617">
        <v>10862</v>
      </c>
      <c r="B1617">
        <v>52</v>
      </c>
      <c r="C1617">
        <v>7</v>
      </c>
      <c r="D1617">
        <v>8</v>
      </c>
      <c r="E1617">
        <v>0</v>
      </c>
      <c r="F1617">
        <f>order_details[[#This Row],[UnitPrice]]*order_details[[#This Row],[Quantity]]*(1-order_details[[#This Row],[Discount]])</f>
        <v>56</v>
      </c>
      <c r="G1617" t="str">
        <f>_xlfn.XLOOKUP(order_details[[#This Row],[OrderID]],orders[OrderID],orders[CustomerID])</f>
        <v>LEHMS</v>
      </c>
      <c r="H1617" t="str">
        <f>_xlfn.XLOOKUP(order_details[[#This Row],[CustomerID]],orders[CustomerID],orders[ShipCountry])</f>
        <v>Germany</v>
      </c>
      <c r="I1617" t="str">
        <f>_xlfn.XLOOKUP(order_details[[#This Row],[CustomerID]],orders[CustomerID],orders[ShipCity])</f>
        <v xml:space="preserve">Frankfurt a.M. </v>
      </c>
      <c r="J1617">
        <f>_xlfn.XLOOKUP(order_details[[#This Row],[ProductID]],products[ProductID],products[CategoryID])</f>
        <v>5</v>
      </c>
      <c r="K1617" t="str">
        <f>_xlfn.XLOOKUP(order_details[[#This Row],[CategoryID]],categories[CategoryID],categories[CategoryName])</f>
        <v>Grains/Cereals</v>
      </c>
      <c r="L1617" t="str">
        <f>_xlfn.XLOOKUP(order_details[[#This Row],[OrderID]],orders[OrderID],orders[month])</f>
        <v>Mar</v>
      </c>
      <c r="M1617">
        <f>_xlfn.XLOOKUP(order_details[[#This Row],[OrderID]],orders[OrderID],orders[month number])</f>
        <v>3</v>
      </c>
      <c r="N1617">
        <f>_xlfn.XLOOKUP(order_details[[#This Row],[OrderID]],orders[OrderID],orders[year])</f>
        <v>1996</v>
      </c>
      <c r="P1617" s="14" t="str">
        <f>_xlfn.XLOOKUP(order_details[[#This Row],[CustomerID]],orders[CustomerID],orders[ShipCity])</f>
        <v xml:space="preserve">Frankfurt a.M. </v>
      </c>
      <c r="Q1617" s="14" t="str">
        <f>_xlfn.XLOOKUP(order_details[[#This Row],[CustomerID]],orders[CustomerID],orders[ShipCountry])</f>
        <v>Germany</v>
      </c>
      <c r="R1617" s="14">
        <f>order_details[[#This Row],[UnitPrice]]*order_details[[#This Row],[Quantity]]*(1-order_details[[#This Row],[Discount]])</f>
        <v>56</v>
      </c>
    </row>
    <row r="1618" spans="1:18" x14ac:dyDescent="0.3">
      <c r="A1618">
        <v>10863</v>
      </c>
      <c r="B1618">
        <v>1</v>
      </c>
      <c r="C1618">
        <v>18</v>
      </c>
      <c r="D1618">
        <v>20</v>
      </c>
      <c r="E1618">
        <v>0.15</v>
      </c>
      <c r="F1618">
        <f>order_details[[#This Row],[UnitPrice]]*order_details[[#This Row],[Quantity]]*(1-order_details[[#This Row],[Discount]])</f>
        <v>306</v>
      </c>
      <c r="G1618" t="str">
        <f>_xlfn.XLOOKUP(order_details[[#This Row],[OrderID]],orders[OrderID],orders[CustomerID])</f>
        <v>HILAA</v>
      </c>
      <c r="H1618" t="str">
        <f>_xlfn.XLOOKUP(order_details[[#This Row],[CustomerID]],orders[CustomerID],orders[ShipCountry])</f>
        <v>Venezuela</v>
      </c>
      <c r="I1618" t="str">
        <f>_xlfn.XLOOKUP(order_details[[#This Row],[CustomerID]],orders[CustomerID],orders[ShipCity])</f>
        <v>San Cristóbal</v>
      </c>
      <c r="J1618">
        <f>_xlfn.XLOOKUP(order_details[[#This Row],[ProductID]],products[ProductID],products[CategoryID])</f>
        <v>1</v>
      </c>
      <c r="K1618" t="str">
        <f>_xlfn.XLOOKUP(order_details[[#This Row],[CategoryID]],categories[CategoryID],categories[CategoryName])</f>
        <v>Beverages</v>
      </c>
      <c r="L1618" t="str">
        <f>_xlfn.XLOOKUP(order_details[[#This Row],[OrderID]],orders[OrderID],orders[month])</f>
        <v>Mar</v>
      </c>
      <c r="M1618">
        <f>_xlfn.XLOOKUP(order_details[[#This Row],[OrderID]],orders[OrderID],orders[month number])</f>
        <v>3</v>
      </c>
      <c r="N1618">
        <f>_xlfn.XLOOKUP(order_details[[#This Row],[OrderID]],orders[OrderID],orders[year])</f>
        <v>1996</v>
      </c>
      <c r="P1618" s="13" t="str">
        <f>_xlfn.XLOOKUP(order_details[[#This Row],[CustomerID]],orders[CustomerID],orders[ShipCity])</f>
        <v>San Cristóbal</v>
      </c>
      <c r="Q1618" s="13" t="str">
        <f>_xlfn.XLOOKUP(order_details[[#This Row],[CustomerID]],orders[CustomerID],orders[ShipCountry])</f>
        <v>Venezuela</v>
      </c>
      <c r="R1618" s="13">
        <f>order_details[[#This Row],[UnitPrice]]*order_details[[#This Row],[Quantity]]*(1-order_details[[#This Row],[Discount]])</f>
        <v>306</v>
      </c>
    </row>
    <row r="1619" spans="1:18" x14ac:dyDescent="0.3">
      <c r="A1619">
        <v>10863</v>
      </c>
      <c r="B1619">
        <v>58</v>
      </c>
      <c r="C1619">
        <v>13.25</v>
      </c>
      <c r="D1619">
        <v>12</v>
      </c>
      <c r="E1619">
        <v>0.15</v>
      </c>
      <c r="F1619">
        <f>order_details[[#This Row],[UnitPrice]]*order_details[[#This Row],[Quantity]]*(1-order_details[[#This Row],[Discount]])</f>
        <v>135.15</v>
      </c>
      <c r="G1619" t="str">
        <f>_xlfn.XLOOKUP(order_details[[#This Row],[OrderID]],orders[OrderID],orders[CustomerID])</f>
        <v>HILAA</v>
      </c>
      <c r="H1619" t="str">
        <f>_xlfn.XLOOKUP(order_details[[#This Row],[CustomerID]],orders[CustomerID],orders[ShipCountry])</f>
        <v>Venezuela</v>
      </c>
      <c r="I1619" t="str">
        <f>_xlfn.XLOOKUP(order_details[[#This Row],[CustomerID]],orders[CustomerID],orders[ShipCity])</f>
        <v>San Cristóbal</v>
      </c>
      <c r="J1619">
        <f>_xlfn.XLOOKUP(order_details[[#This Row],[ProductID]],products[ProductID],products[CategoryID])</f>
        <v>8</v>
      </c>
      <c r="K1619" t="str">
        <f>_xlfn.XLOOKUP(order_details[[#This Row],[CategoryID]],categories[CategoryID],categories[CategoryName])</f>
        <v>Seafood</v>
      </c>
      <c r="L1619" t="str">
        <f>_xlfn.XLOOKUP(order_details[[#This Row],[OrderID]],orders[OrderID],orders[month])</f>
        <v>Mar</v>
      </c>
      <c r="M1619">
        <f>_xlfn.XLOOKUP(order_details[[#This Row],[OrderID]],orders[OrderID],orders[month number])</f>
        <v>3</v>
      </c>
      <c r="N1619">
        <f>_xlfn.XLOOKUP(order_details[[#This Row],[OrderID]],orders[OrderID],orders[year])</f>
        <v>1996</v>
      </c>
      <c r="P1619" s="14" t="str">
        <f>_xlfn.XLOOKUP(order_details[[#This Row],[CustomerID]],orders[CustomerID],orders[ShipCity])</f>
        <v>San Cristóbal</v>
      </c>
      <c r="Q1619" s="14" t="str">
        <f>_xlfn.XLOOKUP(order_details[[#This Row],[CustomerID]],orders[CustomerID],orders[ShipCountry])</f>
        <v>Venezuela</v>
      </c>
      <c r="R1619" s="14">
        <f>order_details[[#This Row],[UnitPrice]]*order_details[[#This Row],[Quantity]]*(1-order_details[[#This Row],[Discount]])</f>
        <v>135.15</v>
      </c>
    </row>
    <row r="1620" spans="1:18" x14ac:dyDescent="0.3">
      <c r="A1620">
        <v>10864</v>
      </c>
      <c r="B1620">
        <v>35</v>
      </c>
      <c r="C1620">
        <v>18</v>
      </c>
      <c r="D1620">
        <v>4</v>
      </c>
      <c r="E1620">
        <v>0</v>
      </c>
      <c r="F1620">
        <f>order_details[[#This Row],[UnitPrice]]*order_details[[#This Row],[Quantity]]*(1-order_details[[#This Row],[Discount]])</f>
        <v>72</v>
      </c>
      <c r="G1620" t="str">
        <f>_xlfn.XLOOKUP(order_details[[#This Row],[OrderID]],orders[OrderID],orders[CustomerID])</f>
        <v>AROUT</v>
      </c>
      <c r="H1620" t="str">
        <f>_xlfn.XLOOKUP(order_details[[#This Row],[CustomerID]],orders[CustomerID],orders[ShipCountry])</f>
        <v>UK</v>
      </c>
      <c r="I1620" t="str">
        <f>_xlfn.XLOOKUP(order_details[[#This Row],[CustomerID]],orders[CustomerID],orders[ShipCity])</f>
        <v>Colchester</v>
      </c>
      <c r="J1620">
        <f>_xlfn.XLOOKUP(order_details[[#This Row],[ProductID]],products[ProductID],products[CategoryID])</f>
        <v>1</v>
      </c>
      <c r="K1620" t="str">
        <f>_xlfn.XLOOKUP(order_details[[#This Row],[CategoryID]],categories[CategoryID],categories[CategoryName])</f>
        <v>Beverages</v>
      </c>
      <c r="L1620" t="str">
        <f>_xlfn.XLOOKUP(order_details[[#This Row],[OrderID]],orders[OrderID],orders[month])</f>
        <v>Mar</v>
      </c>
      <c r="M1620">
        <f>_xlfn.XLOOKUP(order_details[[#This Row],[OrderID]],orders[OrderID],orders[month number])</f>
        <v>3</v>
      </c>
      <c r="N1620">
        <f>_xlfn.XLOOKUP(order_details[[#This Row],[OrderID]],orders[OrderID],orders[year])</f>
        <v>1996</v>
      </c>
      <c r="P1620" s="13" t="str">
        <f>_xlfn.XLOOKUP(order_details[[#This Row],[CustomerID]],orders[CustomerID],orders[ShipCity])</f>
        <v>Colchester</v>
      </c>
      <c r="Q1620" s="13" t="str">
        <f>_xlfn.XLOOKUP(order_details[[#This Row],[CustomerID]],orders[CustomerID],orders[ShipCountry])</f>
        <v>UK</v>
      </c>
      <c r="R1620" s="13">
        <f>order_details[[#This Row],[UnitPrice]]*order_details[[#This Row],[Quantity]]*(1-order_details[[#This Row],[Discount]])</f>
        <v>72</v>
      </c>
    </row>
    <row r="1621" spans="1:18" x14ac:dyDescent="0.3">
      <c r="A1621">
        <v>10864</v>
      </c>
      <c r="B1621">
        <v>67</v>
      </c>
      <c r="C1621">
        <v>14</v>
      </c>
      <c r="D1621">
        <v>15</v>
      </c>
      <c r="E1621">
        <v>0</v>
      </c>
      <c r="F1621">
        <f>order_details[[#This Row],[UnitPrice]]*order_details[[#This Row],[Quantity]]*(1-order_details[[#This Row],[Discount]])</f>
        <v>210</v>
      </c>
      <c r="G1621" t="str">
        <f>_xlfn.XLOOKUP(order_details[[#This Row],[OrderID]],orders[OrderID],orders[CustomerID])</f>
        <v>AROUT</v>
      </c>
      <c r="H1621" t="str">
        <f>_xlfn.XLOOKUP(order_details[[#This Row],[CustomerID]],orders[CustomerID],orders[ShipCountry])</f>
        <v>UK</v>
      </c>
      <c r="I1621" t="str">
        <f>_xlfn.XLOOKUP(order_details[[#This Row],[CustomerID]],orders[CustomerID],orders[ShipCity])</f>
        <v>Colchester</v>
      </c>
      <c r="J1621">
        <f>_xlfn.XLOOKUP(order_details[[#This Row],[ProductID]],products[ProductID],products[CategoryID])</f>
        <v>1</v>
      </c>
      <c r="K1621" t="str">
        <f>_xlfn.XLOOKUP(order_details[[#This Row],[CategoryID]],categories[CategoryID],categories[CategoryName])</f>
        <v>Beverages</v>
      </c>
      <c r="L1621" t="str">
        <f>_xlfn.XLOOKUP(order_details[[#This Row],[OrderID]],orders[OrderID],orders[month])</f>
        <v>Mar</v>
      </c>
      <c r="M1621">
        <f>_xlfn.XLOOKUP(order_details[[#This Row],[OrderID]],orders[OrderID],orders[month number])</f>
        <v>3</v>
      </c>
      <c r="N1621">
        <f>_xlfn.XLOOKUP(order_details[[#This Row],[OrderID]],orders[OrderID],orders[year])</f>
        <v>1996</v>
      </c>
      <c r="P1621" s="14" t="str">
        <f>_xlfn.XLOOKUP(order_details[[#This Row],[CustomerID]],orders[CustomerID],orders[ShipCity])</f>
        <v>Colchester</v>
      </c>
      <c r="Q1621" s="14" t="str">
        <f>_xlfn.XLOOKUP(order_details[[#This Row],[CustomerID]],orders[CustomerID],orders[ShipCountry])</f>
        <v>UK</v>
      </c>
      <c r="R1621" s="14">
        <f>order_details[[#This Row],[UnitPrice]]*order_details[[#This Row],[Quantity]]*(1-order_details[[#This Row],[Discount]])</f>
        <v>210</v>
      </c>
    </row>
    <row r="1622" spans="1:18" x14ac:dyDescent="0.3">
      <c r="A1622">
        <v>10865</v>
      </c>
      <c r="B1622">
        <v>38</v>
      </c>
      <c r="C1622">
        <v>263.5</v>
      </c>
      <c r="D1622">
        <v>60</v>
      </c>
      <c r="E1622">
        <v>0.05</v>
      </c>
      <c r="F1622">
        <f>order_details[[#This Row],[UnitPrice]]*order_details[[#This Row],[Quantity]]*(1-order_details[[#This Row],[Discount]])</f>
        <v>15019.5</v>
      </c>
      <c r="G1622" t="str">
        <f>_xlfn.XLOOKUP(order_details[[#This Row],[OrderID]],orders[OrderID],orders[CustomerID])</f>
        <v>QUICK</v>
      </c>
      <c r="H1622" t="str">
        <f>_xlfn.XLOOKUP(order_details[[#This Row],[CustomerID]],orders[CustomerID],orders[ShipCountry])</f>
        <v>Germany</v>
      </c>
      <c r="I1622" t="str">
        <f>_xlfn.XLOOKUP(order_details[[#This Row],[CustomerID]],orders[CustomerID],orders[ShipCity])</f>
        <v>Cunewalde</v>
      </c>
      <c r="J1622">
        <f>_xlfn.XLOOKUP(order_details[[#This Row],[ProductID]],products[ProductID],products[CategoryID])</f>
        <v>1</v>
      </c>
      <c r="K1622" t="str">
        <f>_xlfn.XLOOKUP(order_details[[#This Row],[CategoryID]],categories[CategoryID],categories[CategoryName])</f>
        <v>Beverages</v>
      </c>
      <c r="L1622" t="str">
        <f>_xlfn.XLOOKUP(order_details[[#This Row],[OrderID]],orders[OrderID],orders[month])</f>
        <v>Mar</v>
      </c>
      <c r="M1622">
        <f>_xlfn.XLOOKUP(order_details[[#This Row],[OrderID]],orders[OrderID],orders[month number])</f>
        <v>3</v>
      </c>
      <c r="N1622">
        <f>_xlfn.XLOOKUP(order_details[[#This Row],[OrderID]],orders[OrderID],orders[year])</f>
        <v>1996</v>
      </c>
      <c r="P1622" s="13" t="str">
        <f>_xlfn.XLOOKUP(order_details[[#This Row],[CustomerID]],orders[CustomerID],orders[ShipCity])</f>
        <v>Cunewalde</v>
      </c>
      <c r="Q1622" s="13" t="str">
        <f>_xlfn.XLOOKUP(order_details[[#This Row],[CustomerID]],orders[CustomerID],orders[ShipCountry])</f>
        <v>Germany</v>
      </c>
      <c r="R1622" s="13">
        <f>order_details[[#This Row],[UnitPrice]]*order_details[[#This Row],[Quantity]]*(1-order_details[[#This Row],[Discount]])</f>
        <v>15019.5</v>
      </c>
    </row>
    <row r="1623" spans="1:18" x14ac:dyDescent="0.3">
      <c r="A1623">
        <v>10865</v>
      </c>
      <c r="B1623">
        <v>39</v>
      </c>
      <c r="C1623">
        <v>18</v>
      </c>
      <c r="D1623">
        <v>80</v>
      </c>
      <c r="E1623">
        <v>0.05</v>
      </c>
      <c r="F1623">
        <f>order_details[[#This Row],[UnitPrice]]*order_details[[#This Row],[Quantity]]*(1-order_details[[#This Row],[Discount]])</f>
        <v>1368</v>
      </c>
      <c r="G1623" t="str">
        <f>_xlfn.XLOOKUP(order_details[[#This Row],[OrderID]],orders[OrderID],orders[CustomerID])</f>
        <v>QUICK</v>
      </c>
      <c r="H1623" t="str">
        <f>_xlfn.XLOOKUP(order_details[[#This Row],[CustomerID]],orders[CustomerID],orders[ShipCountry])</f>
        <v>Germany</v>
      </c>
      <c r="I1623" t="str">
        <f>_xlfn.XLOOKUP(order_details[[#This Row],[CustomerID]],orders[CustomerID],orders[ShipCity])</f>
        <v>Cunewalde</v>
      </c>
      <c r="J1623">
        <f>_xlfn.XLOOKUP(order_details[[#This Row],[ProductID]],products[ProductID],products[CategoryID])</f>
        <v>1</v>
      </c>
      <c r="K1623" t="str">
        <f>_xlfn.XLOOKUP(order_details[[#This Row],[CategoryID]],categories[CategoryID],categories[CategoryName])</f>
        <v>Beverages</v>
      </c>
      <c r="L1623" t="str">
        <f>_xlfn.XLOOKUP(order_details[[#This Row],[OrderID]],orders[OrderID],orders[month])</f>
        <v>Mar</v>
      </c>
      <c r="M1623">
        <f>_xlfn.XLOOKUP(order_details[[#This Row],[OrderID]],orders[OrderID],orders[month number])</f>
        <v>3</v>
      </c>
      <c r="N1623">
        <f>_xlfn.XLOOKUP(order_details[[#This Row],[OrderID]],orders[OrderID],orders[year])</f>
        <v>1996</v>
      </c>
      <c r="P1623" s="14" t="str">
        <f>_xlfn.XLOOKUP(order_details[[#This Row],[CustomerID]],orders[CustomerID],orders[ShipCity])</f>
        <v>Cunewalde</v>
      </c>
      <c r="Q1623" s="14" t="str">
        <f>_xlfn.XLOOKUP(order_details[[#This Row],[CustomerID]],orders[CustomerID],orders[ShipCountry])</f>
        <v>Germany</v>
      </c>
      <c r="R1623" s="14">
        <f>order_details[[#This Row],[UnitPrice]]*order_details[[#This Row],[Quantity]]*(1-order_details[[#This Row],[Discount]])</f>
        <v>1368</v>
      </c>
    </row>
    <row r="1624" spans="1:18" x14ac:dyDescent="0.3">
      <c r="A1624">
        <v>10866</v>
      </c>
      <c r="B1624">
        <v>2</v>
      </c>
      <c r="C1624">
        <v>19</v>
      </c>
      <c r="D1624">
        <v>21</v>
      </c>
      <c r="E1624">
        <v>0.25</v>
      </c>
      <c r="F1624">
        <f>order_details[[#This Row],[UnitPrice]]*order_details[[#This Row],[Quantity]]*(1-order_details[[#This Row],[Discount]])</f>
        <v>299.25</v>
      </c>
      <c r="G1624" t="str">
        <f>_xlfn.XLOOKUP(order_details[[#This Row],[OrderID]],orders[OrderID],orders[CustomerID])</f>
        <v>BERGS</v>
      </c>
      <c r="H1624" t="str">
        <f>_xlfn.XLOOKUP(order_details[[#This Row],[CustomerID]],orders[CustomerID],orders[ShipCountry])</f>
        <v>Sweden</v>
      </c>
      <c r="I1624" t="str">
        <f>_xlfn.XLOOKUP(order_details[[#This Row],[CustomerID]],orders[CustomerID],orders[ShipCity])</f>
        <v>Luleå</v>
      </c>
      <c r="J1624">
        <f>_xlfn.XLOOKUP(order_details[[#This Row],[ProductID]],products[ProductID],products[CategoryID])</f>
        <v>1</v>
      </c>
      <c r="K1624" t="str">
        <f>_xlfn.XLOOKUP(order_details[[#This Row],[CategoryID]],categories[CategoryID],categories[CategoryName])</f>
        <v>Beverages</v>
      </c>
      <c r="L1624" t="str">
        <f>_xlfn.XLOOKUP(order_details[[#This Row],[OrderID]],orders[OrderID],orders[month])</f>
        <v>Mar</v>
      </c>
      <c r="M1624">
        <f>_xlfn.XLOOKUP(order_details[[#This Row],[OrderID]],orders[OrderID],orders[month number])</f>
        <v>3</v>
      </c>
      <c r="N1624">
        <f>_xlfn.XLOOKUP(order_details[[#This Row],[OrderID]],orders[OrderID],orders[year])</f>
        <v>1996</v>
      </c>
      <c r="P1624" s="13" t="str">
        <f>_xlfn.XLOOKUP(order_details[[#This Row],[CustomerID]],orders[CustomerID],orders[ShipCity])</f>
        <v>Luleå</v>
      </c>
      <c r="Q1624" s="13" t="str">
        <f>_xlfn.XLOOKUP(order_details[[#This Row],[CustomerID]],orders[CustomerID],orders[ShipCountry])</f>
        <v>Sweden</v>
      </c>
      <c r="R1624" s="13">
        <f>order_details[[#This Row],[UnitPrice]]*order_details[[#This Row],[Quantity]]*(1-order_details[[#This Row],[Discount]])</f>
        <v>299.25</v>
      </c>
    </row>
    <row r="1625" spans="1:18" x14ac:dyDescent="0.3">
      <c r="A1625">
        <v>10866</v>
      </c>
      <c r="B1625">
        <v>24</v>
      </c>
      <c r="C1625">
        <v>4.5</v>
      </c>
      <c r="D1625">
        <v>6</v>
      </c>
      <c r="E1625">
        <v>0.25</v>
      </c>
      <c r="F1625">
        <f>order_details[[#This Row],[UnitPrice]]*order_details[[#This Row],[Quantity]]*(1-order_details[[#This Row],[Discount]])</f>
        <v>20.25</v>
      </c>
      <c r="G1625" t="str">
        <f>_xlfn.XLOOKUP(order_details[[#This Row],[OrderID]],orders[OrderID],orders[CustomerID])</f>
        <v>BERGS</v>
      </c>
      <c r="H1625" t="str">
        <f>_xlfn.XLOOKUP(order_details[[#This Row],[CustomerID]],orders[CustomerID],orders[ShipCountry])</f>
        <v>Sweden</v>
      </c>
      <c r="I1625" t="str">
        <f>_xlfn.XLOOKUP(order_details[[#This Row],[CustomerID]],orders[CustomerID],orders[ShipCity])</f>
        <v>Luleå</v>
      </c>
      <c r="J1625">
        <f>_xlfn.XLOOKUP(order_details[[#This Row],[ProductID]],products[ProductID],products[CategoryID])</f>
        <v>1</v>
      </c>
      <c r="K1625" t="str">
        <f>_xlfn.XLOOKUP(order_details[[#This Row],[CategoryID]],categories[CategoryID],categories[CategoryName])</f>
        <v>Beverages</v>
      </c>
      <c r="L1625" t="str">
        <f>_xlfn.XLOOKUP(order_details[[#This Row],[OrderID]],orders[OrderID],orders[month])</f>
        <v>Mar</v>
      </c>
      <c r="M1625">
        <f>_xlfn.XLOOKUP(order_details[[#This Row],[OrderID]],orders[OrderID],orders[month number])</f>
        <v>3</v>
      </c>
      <c r="N1625">
        <f>_xlfn.XLOOKUP(order_details[[#This Row],[OrderID]],orders[OrderID],orders[year])</f>
        <v>1996</v>
      </c>
      <c r="P1625" s="14" t="str">
        <f>_xlfn.XLOOKUP(order_details[[#This Row],[CustomerID]],orders[CustomerID],orders[ShipCity])</f>
        <v>Luleå</v>
      </c>
      <c r="Q1625" s="14" t="str">
        <f>_xlfn.XLOOKUP(order_details[[#This Row],[CustomerID]],orders[CustomerID],orders[ShipCountry])</f>
        <v>Sweden</v>
      </c>
      <c r="R1625" s="14">
        <f>order_details[[#This Row],[UnitPrice]]*order_details[[#This Row],[Quantity]]*(1-order_details[[#This Row],[Discount]])</f>
        <v>20.25</v>
      </c>
    </row>
    <row r="1626" spans="1:18" x14ac:dyDescent="0.3">
      <c r="A1626">
        <v>10866</v>
      </c>
      <c r="B1626">
        <v>30</v>
      </c>
      <c r="C1626">
        <v>25.89</v>
      </c>
      <c r="D1626">
        <v>40</v>
      </c>
      <c r="E1626">
        <v>0.25</v>
      </c>
      <c r="F1626">
        <f>order_details[[#This Row],[UnitPrice]]*order_details[[#This Row],[Quantity]]*(1-order_details[[#This Row],[Discount]])</f>
        <v>776.69999999999993</v>
      </c>
      <c r="G1626" t="str">
        <f>_xlfn.XLOOKUP(order_details[[#This Row],[OrderID]],orders[OrderID],orders[CustomerID])</f>
        <v>BERGS</v>
      </c>
      <c r="H1626" t="str">
        <f>_xlfn.XLOOKUP(order_details[[#This Row],[CustomerID]],orders[CustomerID],orders[ShipCountry])</f>
        <v>Sweden</v>
      </c>
      <c r="I1626" t="str">
        <f>_xlfn.XLOOKUP(order_details[[#This Row],[CustomerID]],orders[CustomerID],orders[ShipCity])</f>
        <v>Luleå</v>
      </c>
      <c r="J1626">
        <f>_xlfn.XLOOKUP(order_details[[#This Row],[ProductID]],products[ProductID],products[CategoryID])</f>
        <v>8</v>
      </c>
      <c r="K1626" t="str">
        <f>_xlfn.XLOOKUP(order_details[[#This Row],[CategoryID]],categories[CategoryID],categories[CategoryName])</f>
        <v>Seafood</v>
      </c>
      <c r="L1626" t="str">
        <f>_xlfn.XLOOKUP(order_details[[#This Row],[OrderID]],orders[OrderID],orders[month])</f>
        <v>Mar</v>
      </c>
      <c r="M1626">
        <f>_xlfn.XLOOKUP(order_details[[#This Row],[OrderID]],orders[OrderID],orders[month number])</f>
        <v>3</v>
      </c>
      <c r="N1626">
        <f>_xlfn.XLOOKUP(order_details[[#This Row],[OrderID]],orders[OrderID],orders[year])</f>
        <v>1996</v>
      </c>
      <c r="P1626" s="13" t="str">
        <f>_xlfn.XLOOKUP(order_details[[#This Row],[CustomerID]],orders[CustomerID],orders[ShipCity])</f>
        <v>Luleå</v>
      </c>
      <c r="Q1626" s="13" t="str">
        <f>_xlfn.XLOOKUP(order_details[[#This Row],[CustomerID]],orders[CustomerID],orders[ShipCountry])</f>
        <v>Sweden</v>
      </c>
      <c r="R1626" s="13">
        <f>order_details[[#This Row],[UnitPrice]]*order_details[[#This Row],[Quantity]]*(1-order_details[[#This Row],[Discount]])</f>
        <v>776.69999999999993</v>
      </c>
    </row>
    <row r="1627" spans="1:18" x14ac:dyDescent="0.3">
      <c r="A1627">
        <v>10867</v>
      </c>
      <c r="B1627">
        <v>53</v>
      </c>
      <c r="C1627">
        <v>32.799999999999997</v>
      </c>
      <c r="D1627">
        <v>3</v>
      </c>
      <c r="E1627">
        <v>0</v>
      </c>
      <c r="F1627">
        <f>order_details[[#This Row],[UnitPrice]]*order_details[[#This Row],[Quantity]]*(1-order_details[[#This Row],[Discount]])</f>
        <v>98.399999999999991</v>
      </c>
      <c r="G1627" t="str">
        <f>_xlfn.XLOOKUP(order_details[[#This Row],[OrderID]],orders[OrderID],orders[CustomerID])</f>
        <v>LONEP</v>
      </c>
      <c r="H1627" t="str">
        <f>_xlfn.XLOOKUP(order_details[[#This Row],[CustomerID]],orders[CustomerID],orders[ShipCountry])</f>
        <v>USA</v>
      </c>
      <c r="I1627" t="str">
        <f>_xlfn.XLOOKUP(order_details[[#This Row],[CustomerID]],orders[CustomerID],orders[ShipCity])</f>
        <v>Portland</v>
      </c>
      <c r="J1627">
        <f>_xlfn.XLOOKUP(order_details[[#This Row],[ProductID]],products[ProductID],products[CategoryID])</f>
        <v>6</v>
      </c>
      <c r="K1627" t="str">
        <f>_xlfn.XLOOKUP(order_details[[#This Row],[CategoryID]],categories[CategoryID],categories[CategoryName])</f>
        <v>Meat/Poultry</v>
      </c>
      <c r="L1627" t="str">
        <f>_xlfn.XLOOKUP(order_details[[#This Row],[OrderID]],orders[OrderID],orders[month])</f>
        <v>Mar</v>
      </c>
      <c r="M1627">
        <f>_xlfn.XLOOKUP(order_details[[#This Row],[OrderID]],orders[OrderID],orders[month number])</f>
        <v>3</v>
      </c>
      <c r="N1627">
        <f>_xlfn.XLOOKUP(order_details[[#This Row],[OrderID]],orders[OrderID],orders[year])</f>
        <v>1996</v>
      </c>
      <c r="P1627" s="14" t="str">
        <f>_xlfn.XLOOKUP(order_details[[#This Row],[CustomerID]],orders[CustomerID],orders[ShipCity])</f>
        <v>Portland</v>
      </c>
      <c r="Q1627" s="14" t="str">
        <f>_xlfn.XLOOKUP(order_details[[#This Row],[CustomerID]],orders[CustomerID],orders[ShipCountry])</f>
        <v>USA</v>
      </c>
      <c r="R1627" s="14">
        <f>order_details[[#This Row],[UnitPrice]]*order_details[[#This Row],[Quantity]]*(1-order_details[[#This Row],[Discount]])</f>
        <v>98.399999999999991</v>
      </c>
    </row>
    <row r="1628" spans="1:18" x14ac:dyDescent="0.3">
      <c r="A1628">
        <v>10868</v>
      </c>
      <c r="B1628">
        <v>26</v>
      </c>
      <c r="C1628">
        <v>31.23</v>
      </c>
      <c r="D1628">
        <v>20</v>
      </c>
      <c r="E1628">
        <v>0</v>
      </c>
      <c r="F1628">
        <f>order_details[[#This Row],[UnitPrice]]*order_details[[#This Row],[Quantity]]*(1-order_details[[#This Row],[Discount]])</f>
        <v>624.6</v>
      </c>
      <c r="G1628" t="str">
        <f>_xlfn.XLOOKUP(order_details[[#This Row],[OrderID]],orders[OrderID],orders[CustomerID])</f>
        <v>QUEEN</v>
      </c>
      <c r="H1628" t="str">
        <f>_xlfn.XLOOKUP(order_details[[#This Row],[CustomerID]],orders[CustomerID],orders[ShipCountry])</f>
        <v>Brazil</v>
      </c>
      <c r="I1628" t="str">
        <f>_xlfn.XLOOKUP(order_details[[#This Row],[CustomerID]],orders[CustomerID],orders[ShipCity])</f>
        <v>São Paulo</v>
      </c>
      <c r="J1628">
        <f>_xlfn.XLOOKUP(order_details[[#This Row],[ProductID]],products[ProductID],products[CategoryID])</f>
        <v>3</v>
      </c>
      <c r="K1628" t="str">
        <f>_xlfn.XLOOKUP(order_details[[#This Row],[CategoryID]],categories[CategoryID],categories[CategoryName])</f>
        <v>Confections</v>
      </c>
      <c r="L1628" t="str">
        <f>_xlfn.XLOOKUP(order_details[[#This Row],[OrderID]],orders[OrderID],orders[month])</f>
        <v>Mar</v>
      </c>
      <c r="M1628">
        <f>_xlfn.XLOOKUP(order_details[[#This Row],[OrderID]],orders[OrderID],orders[month number])</f>
        <v>3</v>
      </c>
      <c r="N1628">
        <f>_xlfn.XLOOKUP(order_details[[#This Row],[OrderID]],orders[OrderID],orders[year])</f>
        <v>1996</v>
      </c>
      <c r="P1628" s="13" t="str">
        <f>_xlfn.XLOOKUP(order_details[[#This Row],[CustomerID]],orders[CustomerID],orders[ShipCity])</f>
        <v>São Paulo</v>
      </c>
      <c r="Q1628" s="13" t="str">
        <f>_xlfn.XLOOKUP(order_details[[#This Row],[CustomerID]],orders[CustomerID],orders[ShipCountry])</f>
        <v>Brazil</v>
      </c>
      <c r="R1628" s="13">
        <f>order_details[[#This Row],[UnitPrice]]*order_details[[#This Row],[Quantity]]*(1-order_details[[#This Row],[Discount]])</f>
        <v>624.6</v>
      </c>
    </row>
    <row r="1629" spans="1:18" x14ac:dyDescent="0.3">
      <c r="A1629">
        <v>10868</v>
      </c>
      <c r="B1629">
        <v>35</v>
      </c>
      <c r="C1629">
        <v>18</v>
      </c>
      <c r="D1629">
        <v>30</v>
      </c>
      <c r="E1629">
        <v>0</v>
      </c>
      <c r="F1629">
        <f>order_details[[#This Row],[UnitPrice]]*order_details[[#This Row],[Quantity]]*(1-order_details[[#This Row],[Discount]])</f>
        <v>540</v>
      </c>
      <c r="G1629" t="str">
        <f>_xlfn.XLOOKUP(order_details[[#This Row],[OrderID]],orders[OrderID],orders[CustomerID])</f>
        <v>QUEEN</v>
      </c>
      <c r="H1629" t="str">
        <f>_xlfn.XLOOKUP(order_details[[#This Row],[CustomerID]],orders[CustomerID],orders[ShipCountry])</f>
        <v>Brazil</v>
      </c>
      <c r="I1629" t="str">
        <f>_xlfn.XLOOKUP(order_details[[#This Row],[CustomerID]],orders[CustomerID],orders[ShipCity])</f>
        <v>São Paulo</v>
      </c>
      <c r="J1629">
        <f>_xlfn.XLOOKUP(order_details[[#This Row],[ProductID]],products[ProductID],products[CategoryID])</f>
        <v>1</v>
      </c>
      <c r="K1629" t="str">
        <f>_xlfn.XLOOKUP(order_details[[#This Row],[CategoryID]],categories[CategoryID],categories[CategoryName])</f>
        <v>Beverages</v>
      </c>
      <c r="L1629" t="str">
        <f>_xlfn.XLOOKUP(order_details[[#This Row],[OrderID]],orders[OrderID],orders[month])</f>
        <v>Mar</v>
      </c>
      <c r="M1629">
        <f>_xlfn.XLOOKUP(order_details[[#This Row],[OrderID]],orders[OrderID],orders[month number])</f>
        <v>3</v>
      </c>
      <c r="N1629">
        <f>_xlfn.XLOOKUP(order_details[[#This Row],[OrderID]],orders[OrderID],orders[year])</f>
        <v>1996</v>
      </c>
      <c r="P1629" s="14" t="str">
        <f>_xlfn.XLOOKUP(order_details[[#This Row],[CustomerID]],orders[CustomerID],orders[ShipCity])</f>
        <v>São Paulo</v>
      </c>
      <c r="Q1629" s="14" t="str">
        <f>_xlfn.XLOOKUP(order_details[[#This Row],[CustomerID]],orders[CustomerID],orders[ShipCountry])</f>
        <v>Brazil</v>
      </c>
      <c r="R1629" s="14">
        <f>order_details[[#This Row],[UnitPrice]]*order_details[[#This Row],[Quantity]]*(1-order_details[[#This Row],[Discount]])</f>
        <v>540</v>
      </c>
    </row>
    <row r="1630" spans="1:18" x14ac:dyDescent="0.3">
      <c r="A1630">
        <v>10868</v>
      </c>
      <c r="B1630">
        <v>49</v>
      </c>
      <c r="C1630">
        <v>20</v>
      </c>
      <c r="D1630">
        <v>42</v>
      </c>
      <c r="E1630">
        <v>0.1</v>
      </c>
      <c r="F1630">
        <f>order_details[[#This Row],[UnitPrice]]*order_details[[#This Row],[Quantity]]*(1-order_details[[#This Row],[Discount]])</f>
        <v>756</v>
      </c>
      <c r="G1630" t="str">
        <f>_xlfn.XLOOKUP(order_details[[#This Row],[OrderID]],orders[OrderID],orders[CustomerID])</f>
        <v>QUEEN</v>
      </c>
      <c r="H1630" t="str">
        <f>_xlfn.XLOOKUP(order_details[[#This Row],[CustomerID]],orders[CustomerID],orders[ShipCountry])</f>
        <v>Brazil</v>
      </c>
      <c r="I1630" t="str">
        <f>_xlfn.XLOOKUP(order_details[[#This Row],[CustomerID]],orders[CustomerID],orders[ShipCity])</f>
        <v>São Paulo</v>
      </c>
      <c r="J1630">
        <f>_xlfn.XLOOKUP(order_details[[#This Row],[ProductID]],products[ProductID],products[CategoryID])</f>
        <v>3</v>
      </c>
      <c r="K1630" t="str">
        <f>_xlfn.XLOOKUP(order_details[[#This Row],[CategoryID]],categories[CategoryID],categories[CategoryName])</f>
        <v>Confections</v>
      </c>
      <c r="L1630" t="str">
        <f>_xlfn.XLOOKUP(order_details[[#This Row],[OrderID]],orders[OrderID],orders[month])</f>
        <v>Mar</v>
      </c>
      <c r="M1630">
        <f>_xlfn.XLOOKUP(order_details[[#This Row],[OrderID]],orders[OrderID],orders[month number])</f>
        <v>3</v>
      </c>
      <c r="N1630">
        <f>_xlfn.XLOOKUP(order_details[[#This Row],[OrderID]],orders[OrderID],orders[year])</f>
        <v>1996</v>
      </c>
      <c r="P1630" s="13" t="str">
        <f>_xlfn.XLOOKUP(order_details[[#This Row],[CustomerID]],orders[CustomerID],orders[ShipCity])</f>
        <v>São Paulo</v>
      </c>
      <c r="Q1630" s="13" t="str">
        <f>_xlfn.XLOOKUP(order_details[[#This Row],[CustomerID]],orders[CustomerID],orders[ShipCountry])</f>
        <v>Brazil</v>
      </c>
      <c r="R1630" s="13">
        <f>order_details[[#This Row],[UnitPrice]]*order_details[[#This Row],[Quantity]]*(1-order_details[[#This Row],[Discount]])</f>
        <v>756</v>
      </c>
    </row>
    <row r="1631" spans="1:18" x14ac:dyDescent="0.3">
      <c r="A1631">
        <v>10869</v>
      </c>
      <c r="B1631">
        <v>1</v>
      </c>
      <c r="C1631">
        <v>18</v>
      </c>
      <c r="D1631">
        <v>40</v>
      </c>
      <c r="E1631">
        <v>0</v>
      </c>
      <c r="F1631">
        <f>order_details[[#This Row],[UnitPrice]]*order_details[[#This Row],[Quantity]]*(1-order_details[[#This Row],[Discount]])</f>
        <v>720</v>
      </c>
      <c r="G1631" t="str">
        <f>_xlfn.XLOOKUP(order_details[[#This Row],[OrderID]],orders[OrderID],orders[CustomerID])</f>
        <v>SEVES</v>
      </c>
      <c r="H1631" t="str">
        <f>_xlfn.XLOOKUP(order_details[[#This Row],[CustomerID]],orders[CustomerID],orders[ShipCountry])</f>
        <v>UK</v>
      </c>
      <c r="I1631" t="str">
        <f>_xlfn.XLOOKUP(order_details[[#This Row],[CustomerID]],orders[CustomerID],orders[ShipCity])</f>
        <v>London</v>
      </c>
      <c r="J1631">
        <f>_xlfn.XLOOKUP(order_details[[#This Row],[ProductID]],products[ProductID],products[CategoryID])</f>
        <v>1</v>
      </c>
      <c r="K1631" t="str">
        <f>_xlfn.XLOOKUP(order_details[[#This Row],[CategoryID]],categories[CategoryID],categories[CategoryName])</f>
        <v>Beverages</v>
      </c>
      <c r="L1631" t="str">
        <f>_xlfn.XLOOKUP(order_details[[#This Row],[OrderID]],orders[OrderID],orders[month])</f>
        <v>Mar</v>
      </c>
      <c r="M1631">
        <f>_xlfn.XLOOKUP(order_details[[#This Row],[OrderID]],orders[OrderID],orders[month number])</f>
        <v>3</v>
      </c>
      <c r="N1631">
        <f>_xlfn.XLOOKUP(order_details[[#This Row],[OrderID]],orders[OrderID],orders[year])</f>
        <v>1996</v>
      </c>
      <c r="P1631" s="14" t="str">
        <f>_xlfn.XLOOKUP(order_details[[#This Row],[CustomerID]],orders[CustomerID],orders[ShipCity])</f>
        <v>London</v>
      </c>
      <c r="Q1631" s="14" t="str">
        <f>_xlfn.XLOOKUP(order_details[[#This Row],[CustomerID]],orders[CustomerID],orders[ShipCountry])</f>
        <v>UK</v>
      </c>
      <c r="R1631" s="14">
        <f>order_details[[#This Row],[UnitPrice]]*order_details[[#This Row],[Quantity]]*(1-order_details[[#This Row],[Discount]])</f>
        <v>720</v>
      </c>
    </row>
    <row r="1632" spans="1:18" x14ac:dyDescent="0.3">
      <c r="A1632">
        <v>10869</v>
      </c>
      <c r="B1632">
        <v>11</v>
      </c>
      <c r="C1632">
        <v>21</v>
      </c>
      <c r="D1632">
        <v>10</v>
      </c>
      <c r="E1632">
        <v>0</v>
      </c>
      <c r="F1632">
        <f>order_details[[#This Row],[UnitPrice]]*order_details[[#This Row],[Quantity]]*(1-order_details[[#This Row],[Discount]])</f>
        <v>210</v>
      </c>
      <c r="G1632" t="str">
        <f>_xlfn.XLOOKUP(order_details[[#This Row],[OrderID]],orders[OrderID],orders[CustomerID])</f>
        <v>SEVES</v>
      </c>
      <c r="H1632" t="str">
        <f>_xlfn.XLOOKUP(order_details[[#This Row],[CustomerID]],orders[CustomerID],orders[ShipCountry])</f>
        <v>UK</v>
      </c>
      <c r="I1632" t="str">
        <f>_xlfn.XLOOKUP(order_details[[#This Row],[CustomerID]],orders[CustomerID],orders[ShipCity])</f>
        <v>London</v>
      </c>
      <c r="J1632">
        <f>_xlfn.XLOOKUP(order_details[[#This Row],[ProductID]],products[ProductID],products[CategoryID])</f>
        <v>4</v>
      </c>
      <c r="K1632" t="str">
        <f>_xlfn.XLOOKUP(order_details[[#This Row],[CategoryID]],categories[CategoryID],categories[CategoryName])</f>
        <v>Dairy Products</v>
      </c>
      <c r="L1632" t="str">
        <f>_xlfn.XLOOKUP(order_details[[#This Row],[OrderID]],orders[OrderID],orders[month])</f>
        <v>Mar</v>
      </c>
      <c r="M1632">
        <f>_xlfn.XLOOKUP(order_details[[#This Row],[OrderID]],orders[OrderID],orders[month number])</f>
        <v>3</v>
      </c>
      <c r="N1632">
        <f>_xlfn.XLOOKUP(order_details[[#This Row],[OrderID]],orders[OrderID],orders[year])</f>
        <v>1996</v>
      </c>
      <c r="P1632" s="13" t="str">
        <f>_xlfn.XLOOKUP(order_details[[#This Row],[CustomerID]],orders[CustomerID],orders[ShipCity])</f>
        <v>London</v>
      </c>
      <c r="Q1632" s="13" t="str">
        <f>_xlfn.XLOOKUP(order_details[[#This Row],[CustomerID]],orders[CustomerID],orders[ShipCountry])</f>
        <v>UK</v>
      </c>
      <c r="R1632" s="13">
        <f>order_details[[#This Row],[UnitPrice]]*order_details[[#This Row],[Quantity]]*(1-order_details[[#This Row],[Discount]])</f>
        <v>210</v>
      </c>
    </row>
    <row r="1633" spans="1:18" x14ac:dyDescent="0.3">
      <c r="A1633">
        <v>10869</v>
      </c>
      <c r="B1633">
        <v>23</v>
      </c>
      <c r="C1633">
        <v>9</v>
      </c>
      <c r="D1633">
        <v>50</v>
      </c>
      <c r="E1633">
        <v>0</v>
      </c>
      <c r="F1633">
        <f>order_details[[#This Row],[UnitPrice]]*order_details[[#This Row],[Quantity]]*(1-order_details[[#This Row],[Discount]])</f>
        <v>450</v>
      </c>
      <c r="G1633" t="str">
        <f>_xlfn.XLOOKUP(order_details[[#This Row],[OrderID]],orders[OrderID],orders[CustomerID])</f>
        <v>SEVES</v>
      </c>
      <c r="H1633" t="str">
        <f>_xlfn.XLOOKUP(order_details[[#This Row],[CustomerID]],orders[CustomerID],orders[ShipCountry])</f>
        <v>UK</v>
      </c>
      <c r="I1633" t="str">
        <f>_xlfn.XLOOKUP(order_details[[#This Row],[CustomerID]],orders[CustomerID],orders[ShipCity])</f>
        <v>London</v>
      </c>
      <c r="J1633">
        <f>_xlfn.XLOOKUP(order_details[[#This Row],[ProductID]],products[ProductID],products[CategoryID])</f>
        <v>5</v>
      </c>
      <c r="K1633" t="str">
        <f>_xlfn.XLOOKUP(order_details[[#This Row],[CategoryID]],categories[CategoryID],categories[CategoryName])</f>
        <v>Grains/Cereals</v>
      </c>
      <c r="L1633" t="str">
        <f>_xlfn.XLOOKUP(order_details[[#This Row],[OrderID]],orders[OrderID],orders[month])</f>
        <v>Mar</v>
      </c>
      <c r="M1633">
        <f>_xlfn.XLOOKUP(order_details[[#This Row],[OrderID]],orders[OrderID],orders[month number])</f>
        <v>3</v>
      </c>
      <c r="N1633">
        <f>_xlfn.XLOOKUP(order_details[[#This Row],[OrderID]],orders[OrderID],orders[year])</f>
        <v>1996</v>
      </c>
      <c r="P1633" s="14" t="str">
        <f>_xlfn.XLOOKUP(order_details[[#This Row],[CustomerID]],orders[CustomerID],orders[ShipCity])</f>
        <v>London</v>
      </c>
      <c r="Q1633" s="14" t="str">
        <f>_xlfn.XLOOKUP(order_details[[#This Row],[CustomerID]],orders[CustomerID],orders[ShipCountry])</f>
        <v>UK</v>
      </c>
      <c r="R1633" s="14">
        <f>order_details[[#This Row],[UnitPrice]]*order_details[[#This Row],[Quantity]]*(1-order_details[[#This Row],[Discount]])</f>
        <v>450</v>
      </c>
    </row>
    <row r="1634" spans="1:18" x14ac:dyDescent="0.3">
      <c r="A1634">
        <v>10869</v>
      </c>
      <c r="B1634">
        <v>68</v>
      </c>
      <c r="C1634">
        <v>12.5</v>
      </c>
      <c r="D1634">
        <v>20</v>
      </c>
      <c r="E1634">
        <v>0</v>
      </c>
      <c r="F1634">
        <f>order_details[[#This Row],[UnitPrice]]*order_details[[#This Row],[Quantity]]*(1-order_details[[#This Row],[Discount]])</f>
        <v>250</v>
      </c>
      <c r="G1634" t="str">
        <f>_xlfn.XLOOKUP(order_details[[#This Row],[OrderID]],orders[OrderID],orders[CustomerID])</f>
        <v>SEVES</v>
      </c>
      <c r="H1634" t="str">
        <f>_xlfn.XLOOKUP(order_details[[#This Row],[CustomerID]],orders[CustomerID],orders[ShipCountry])</f>
        <v>UK</v>
      </c>
      <c r="I1634" t="str">
        <f>_xlfn.XLOOKUP(order_details[[#This Row],[CustomerID]],orders[CustomerID],orders[ShipCity])</f>
        <v>London</v>
      </c>
      <c r="J1634">
        <f>_xlfn.XLOOKUP(order_details[[#This Row],[ProductID]],products[ProductID],products[CategoryID])</f>
        <v>3</v>
      </c>
      <c r="K1634" t="str">
        <f>_xlfn.XLOOKUP(order_details[[#This Row],[CategoryID]],categories[CategoryID],categories[CategoryName])</f>
        <v>Confections</v>
      </c>
      <c r="L1634" t="str">
        <f>_xlfn.XLOOKUP(order_details[[#This Row],[OrderID]],orders[OrderID],orders[month])</f>
        <v>Mar</v>
      </c>
      <c r="M1634">
        <f>_xlfn.XLOOKUP(order_details[[#This Row],[OrderID]],orders[OrderID],orders[month number])</f>
        <v>3</v>
      </c>
      <c r="N1634">
        <f>_xlfn.XLOOKUP(order_details[[#This Row],[OrderID]],orders[OrderID],orders[year])</f>
        <v>1996</v>
      </c>
      <c r="P1634" s="13" t="str">
        <f>_xlfn.XLOOKUP(order_details[[#This Row],[CustomerID]],orders[CustomerID],orders[ShipCity])</f>
        <v>London</v>
      </c>
      <c r="Q1634" s="13" t="str">
        <f>_xlfn.XLOOKUP(order_details[[#This Row],[CustomerID]],orders[CustomerID],orders[ShipCountry])</f>
        <v>UK</v>
      </c>
      <c r="R1634" s="13">
        <f>order_details[[#This Row],[UnitPrice]]*order_details[[#This Row],[Quantity]]*(1-order_details[[#This Row],[Discount]])</f>
        <v>250</v>
      </c>
    </row>
    <row r="1635" spans="1:18" x14ac:dyDescent="0.3">
      <c r="A1635">
        <v>10870</v>
      </c>
      <c r="B1635">
        <v>35</v>
      </c>
      <c r="C1635">
        <v>18</v>
      </c>
      <c r="D1635">
        <v>3</v>
      </c>
      <c r="E1635">
        <v>0</v>
      </c>
      <c r="F1635">
        <f>order_details[[#This Row],[UnitPrice]]*order_details[[#This Row],[Quantity]]*(1-order_details[[#This Row],[Discount]])</f>
        <v>54</v>
      </c>
      <c r="G1635" t="str">
        <f>_xlfn.XLOOKUP(order_details[[#This Row],[OrderID]],orders[OrderID],orders[CustomerID])</f>
        <v>WOLZA</v>
      </c>
      <c r="H1635" t="str">
        <f>_xlfn.XLOOKUP(order_details[[#This Row],[CustomerID]],orders[CustomerID],orders[ShipCountry])</f>
        <v>Poland</v>
      </c>
      <c r="I1635" t="str">
        <f>_xlfn.XLOOKUP(order_details[[#This Row],[CustomerID]],orders[CustomerID],orders[ShipCity])</f>
        <v>Warszawa</v>
      </c>
      <c r="J1635">
        <f>_xlfn.XLOOKUP(order_details[[#This Row],[ProductID]],products[ProductID],products[CategoryID])</f>
        <v>1</v>
      </c>
      <c r="K1635" t="str">
        <f>_xlfn.XLOOKUP(order_details[[#This Row],[CategoryID]],categories[CategoryID],categories[CategoryName])</f>
        <v>Beverages</v>
      </c>
      <c r="L1635" t="str">
        <f>_xlfn.XLOOKUP(order_details[[#This Row],[OrderID]],orders[OrderID],orders[month])</f>
        <v>Mar</v>
      </c>
      <c r="M1635">
        <f>_xlfn.XLOOKUP(order_details[[#This Row],[OrderID]],orders[OrderID],orders[month number])</f>
        <v>3</v>
      </c>
      <c r="N1635">
        <f>_xlfn.XLOOKUP(order_details[[#This Row],[OrderID]],orders[OrderID],orders[year])</f>
        <v>1996</v>
      </c>
      <c r="P1635" s="14" t="str">
        <f>_xlfn.XLOOKUP(order_details[[#This Row],[CustomerID]],orders[CustomerID],orders[ShipCity])</f>
        <v>Warszawa</v>
      </c>
      <c r="Q1635" s="14" t="str">
        <f>_xlfn.XLOOKUP(order_details[[#This Row],[CustomerID]],orders[CustomerID],orders[ShipCountry])</f>
        <v>Poland</v>
      </c>
      <c r="R1635" s="14">
        <f>order_details[[#This Row],[UnitPrice]]*order_details[[#This Row],[Quantity]]*(1-order_details[[#This Row],[Discount]])</f>
        <v>54</v>
      </c>
    </row>
    <row r="1636" spans="1:18" x14ac:dyDescent="0.3">
      <c r="A1636">
        <v>10870</v>
      </c>
      <c r="B1636">
        <v>51</v>
      </c>
      <c r="C1636">
        <v>53</v>
      </c>
      <c r="D1636">
        <v>2</v>
      </c>
      <c r="E1636">
        <v>0</v>
      </c>
      <c r="F1636">
        <f>order_details[[#This Row],[UnitPrice]]*order_details[[#This Row],[Quantity]]*(1-order_details[[#This Row],[Discount]])</f>
        <v>106</v>
      </c>
      <c r="G1636" t="str">
        <f>_xlfn.XLOOKUP(order_details[[#This Row],[OrderID]],orders[OrderID],orders[CustomerID])</f>
        <v>WOLZA</v>
      </c>
      <c r="H1636" t="str">
        <f>_xlfn.XLOOKUP(order_details[[#This Row],[CustomerID]],orders[CustomerID],orders[ShipCountry])</f>
        <v>Poland</v>
      </c>
      <c r="I1636" t="str">
        <f>_xlfn.XLOOKUP(order_details[[#This Row],[CustomerID]],orders[CustomerID],orders[ShipCity])</f>
        <v>Warszawa</v>
      </c>
      <c r="J1636">
        <f>_xlfn.XLOOKUP(order_details[[#This Row],[ProductID]],products[ProductID],products[CategoryID])</f>
        <v>7</v>
      </c>
      <c r="K1636" t="str">
        <f>_xlfn.XLOOKUP(order_details[[#This Row],[CategoryID]],categories[CategoryID],categories[CategoryName])</f>
        <v>Produce</v>
      </c>
      <c r="L1636" t="str">
        <f>_xlfn.XLOOKUP(order_details[[#This Row],[OrderID]],orders[OrderID],orders[month])</f>
        <v>Mar</v>
      </c>
      <c r="M1636">
        <f>_xlfn.XLOOKUP(order_details[[#This Row],[OrderID]],orders[OrderID],orders[month number])</f>
        <v>3</v>
      </c>
      <c r="N1636">
        <f>_xlfn.XLOOKUP(order_details[[#This Row],[OrderID]],orders[OrderID],orders[year])</f>
        <v>1996</v>
      </c>
      <c r="P1636" s="13" t="str">
        <f>_xlfn.XLOOKUP(order_details[[#This Row],[CustomerID]],orders[CustomerID],orders[ShipCity])</f>
        <v>Warszawa</v>
      </c>
      <c r="Q1636" s="13" t="str">
        <f>_xlfn.XLOOKUP(order_details[[#This Row],[CustomerID]],orders[CustomerID],orders[ShipCountry])</f>
        <v>Poland</v>
      </c>
      <c r="R1636" s="13">
        <f>order_details[[#This Row],[UnitPrice]]*order_details[[#This Row],[Quantity]]*(1-order_details[[#This Row],[Discount]])</f>
        <v>106</v>
      </c>
    </row>
    <row r="1637" spans="1:18" x14ac:dyDescent="0.3">
      <c r="A1637">
        <v>10871</v>
      </c>
      <c r="B1637">
        <v>6</v>
      </c>
      <c r="C1637">
        <v>25</v>
      </c>
      <c r="D1637">
        <v>50</v>
      </c>
      <c r="E1637">
        <v>0.05</v>
      </c>
      <c r="F1637">
        <f>order_details[[#This Row],[UnitPrice]]*order_details[[#This Row],[Quantity]]*(1-order_details[[#This Row],[Discount]])</f>
        <v>1187.5</v>
      </c>
      <c r="G1637" t="str">
        <f>_xlfn.XLOOKUP(order_details[[#This Row],[OrderID]],orders[OrderID],orders[CustomerID])</f>
        <v>BONAP</v>
      </c>
      <c r="H1637" t="str">
        <f>_xlfn.XLOOKUP(order_details[[#This Row],[CustomerID]],orders[CustomerID],orders[ShipCountry])</f>
        <v>France</v>
      </c>
      <c r="I1637" t="str">
        <f>_xlfn.XLOOKUP(order_details[[#This Row],[CustomerID]],orders[CustomerID],orders[ShipCity])</f>
        <v>Marseille</v>
      </c>
      <c r="J1637">
        <f>_xlfn.XLOOKUP(order_details[[#This Row],[ProductID]],products[ProductID],products[CategoryID])</f>
        <v>2</v>
      </c>
      <c r="K1637" t="str">
        <f>_xlfn.XLOOKUP(order_details[[#This Row],[CategoryID]],categories[CategoryID],categories[CategoryName])</f>
        <v>Condiments</v>
      </c>
      <c r="L1637" t="str">
        <f>_xlfn.XLOOKUP(order_details[[#This Row],[OrderID]],orders[OrderID],orders[month])</f>
        <v>Mar</v>
      </c>
      <c r="M1637">
        <f>_xlfn.XLOOKUP(order_details[[#This Row],[OrderID]],orders[OrderID],orders[month number])</f>
        <v>3</v>
      </c>
      <c r="N1637">
        <f>_xlfn.XLOOKUP(order_details[[#This Row],[OrderID]],orders[OrderID],orders[year])</f>
        <v>1996</v>
      </c>
      <c r="P1637" s="14" t="str">
        <f>_xlfn.XLOOKUP(order_details[[#This Row],[CustomerID]],orders[CustomerID],orders[ShipCity])</f>
        <v>Marseille</v>
      </c>
      <c r="Q1637" s="14" t="str">
        <f>_xlfn.XLOOKUP(order_details[[#This Row],[CustomerID]],orders[CustomerID],orders[ShipCountry])</f>
        <v>France</v>
      </c>
      <c r="R1637" s="14">
        <f>order_details[[#This Row],[UnitPrice]]*order_details[[#This Row],[Quantity]]*(1-order_details[[#This Row],[Discount]])</f>
        <v>1187.5</v>
      </c>
    </row>
    <row r="1638" spans="1:18" x14ac:dyDescent="0.3">
      <c r="A1638">
        <v>10871</v>
      </c>
      <c r="B1638">
        <v>16</v>
      </c>
      <c r="C1638">
        <v>17.45</v>
      </c>
      <c r="D1638">
        <v>12</v>
      </c>
      <c r="E1638">
        <v>0.05</v>
      </c>
      <c r="F1638">
        <f>order_details[[#This Row],[UnitPrice]]*order_details[[#This Row],[Quantity]]*(1-order_details[[#This Row],[Discount]])</f>
        <v>198.92999999999998</v>
      </c>
      <c r="G1638" t="str">
        <f>_xlfn.XLOOKUP(order_details[[#This Row],[OrderID]],orders[OrderID],orders[CustomerID])</f>
        <v>BONAP</v>
      </c>
      <c r="H1638" t="str">
        <f>_xlfn.XLOOKUP(order_details[[#This Row],[CustomerID]],orders[CustomerID],orders[ShipCountry])</f>
        <v>France</v>
      </c>
      <c r="I1638" t="str">
        <f>_xlfn.XLOOKUP(order_details[[#This Row],[CustomerID]],orders[CustomerID],orders[ShipCity])</f>
        <v>Marseille</v>
      </c>
      <c r="J1638">
        <f>_xlfn.XLOOKUP(order_details[[#This Row],[ProductID]],products[ProductID],products[CategoryID])</f>
        <v>3</v>
      </c>
      <c r="K1638" t="str">
        <f>_xlfn.XLOOKUP(order_details[[#This Row],[CategoryID]],categories[CategoryID],categories[CategoryName])</f>
        <v>Confections</v>
      </c>
      <c r="L1638" t="str">
        <f>_xlfn.XLOOKUP(order_details[[#This Row],[OrderID]],orders[OrderID],orders[month])</f>
        <v>Mar</v>
      </c>
      <c r="M1638">
        <f>_xlfn.XLOOKUP(order_details[[#This Row],[OrderID]],orders[OrderID],orders[month number])</f>
        <v>3</v>
      </c>
      <c r="N1638">
        <f>_xlfn.XLOOKUP(order_details[[#This Row],[OrderID]],orders[OrderID],orders[year])</f>
        <v>1996</v>
      </c>
      <c r="P1638" s="13" t="str">
        <f>_xlfn.XLOOKUP(order_details[[#This Row],[CustomerID]],orders[CustomerID],orders[ShipCity])</f>
        <v>Marseille</v>
      </c>
      <c r="Q1638" s="13" t="str">
        <f>_xlfn.XLOOKUP(order_details[[#This Row],[CustomerID]],orders[CustomerID],orders[ShipCountry])</f>
        <v>France</v>
      </c>
      <c r="R1638" s="13">
        <f>order_details[[#This Row],[UnitPrice]]*order_details[[#This Row],[Quantity]]*(1-order_details[[#This Row],[Discount]])</f>
        <v>198.92999999999998</v>
      </c>
    </row>
    <row r="1639" spans="1:18" x14ac:dyDescent="0.3">
      <c r="A1639">
        <v>10871</v>
      </c>
      <c r="B1639">
        <v>17</v>
      </c>
      <c r="C1639">
        <v>39</v>
      </c>
      <c r="D1639">
        <v>16</v>
      </c>
      <c r="E1639">
        <v>0.05</v>
      </c>
      <c r="F1639">
        <f>order_details[[#This Row],[UnitPrice]]*order_details[[#This Row],[Quantity]]*(1-order_details[[#This Row],[Discount]])</f>
        <v>592.79999999999995</v>
      </c>
      <c r="G1639" t="str">
        <f>_xlfn.XLOOKUP(order_details[[#This Row],[OrderID]],orders[OrderID],orders[CustomerID])</f>
        <v>BONAP</v>
      </c>
      <c r="H1639" t="str">
        <f>_xlfn.XLOOKUP(order_details[[#This Row],[CustomerID]],orders[CustomerID],orders[ShipCountry])</f>
        <v>France</v>
      </c>
      <c r="I1639" t="str">
        <f>_xlfn.XLOOKUP(order_details[[#This Row],[CustomerID]],orders[CustomerID],orders[ShipCity])</f>
        <v>Marseille</v>
      </c>
      <c r="J1639">
        <f>_xlfn.XLOOKUP(order_details[[#This Row],[ProductID]],products[ProductID],products[CategoryID])</f>
        <v>6</v>
      </c>
      <c r="K1639" t="str">
        <f>_xlfn.XLOOKUP(order_details[[#This Row],[CategoryID]],categories[CategoryID],categories[CategoryName])</f>
        <v>Meat/Poultry</v>
      </c>
      <c r="L1639" t="str">
        <f>_xlfn.XLOOKUP(order_details[[#This Row],[OrderID]],orders[OrderID],orders[month])</f>
        <v>Mar</v>
      </c>
      <c r="M1639">
        <f>_xlfn.XLOOKUP(order_details[[#This Row],[OrderID]],orders[OrderID],orders[month number])</f>
        <v>3</v>
      </c>
      <c r="N1639">
        <f>_xlfn.XLOOKUP(order_details[[#This Row],[OrderID]],orders[OrderID],orders[year])</f>
        <v>1996</v>
      </c>
      <c r="P1639" s="14" t="str">
        <f>_xlfn.XLOOKUP(order_details[[#This Row],[CustomerID]],orders[CustomerID],orders[ShipCity])</f>
        <v>Marseille</v>
      </c>
      <c r="Q1639" s="14" t="str">
        <f>_xlfn.XLOOKUP(order_details[[#This Row],[CustomerID]],orders[CustomerID],orders[ShipCountry])</f>
        <v>France</v>
      </c>
      <c r="R1639" s="14">
        <f>order_details[[#This Row],[UnitPrice]]*order_details[[#This Row],[Quantity]]*(1-order_details[[#This Row],[Discount]])</f>
        <v>592.79999999999995</v>
      </c>
    </row>
    <row r="1640" spans="1:18" x14ac:dyDescent="0.3">
      <c r="A1640">
        <v>10872</v>
      </c>
      <c r="B1640">
        <v>55</v>
      </c>
      <c r="C1640">
        <v>24</v>
      </c>
      <c r="D1640">
        <v>10</v>
      </c>
      <c r="E1640">
        <v>0.05</v>
      </c>
      <c r="F1640">
        <f>order_details[[#This Row],[UnitPrice]]*order_details[[#This Row],[Quantity]]*(1-order_details[[#This Row],[Discount]])</f>
        <v>228</v>
      </c>
      <c r="G1640" t="str">
        <f>_xlfn.XLOOKUP(order_details[[#This Row],[OrderID]],orders[OrderID],orders[CustomerID])</f>
        <v>GODOS</v>
      </c>
      <c r="H1640" t="str">
        <f>_xlfn.XLOOKUP(order_details[[#This Row],[CustomerID]],orders[CustomerID],orders[ShipCountry])</f>
        <v>Spain</v>
      </c>
      <c r="I1640" t="str">
        <f>_xlfn.XLOOKUP(order_details[[#This Row],[CustomerID]],orders[CustomerID],orders[ShipCity])</f>
        <v>Sevilla</v>
      </c>
      <c r="J1640">
        <f>_xlfn.XLOOKUP(order_details[[#This Row],[ProductID]],products[ProductID],products[CategoryID])</f>
        <v>6</v>
      </c>
      <c r="K1640" t="str">
        <f>_xlfn.XLOOKUP(order_details[[#This Row],[CategoryID]],categories[CategoryID],categories[CategoryName])</f>
        <v>Meat/Poultry</v>
      </c>
      <c r="L1640" t="str">
        <f>_xlfn.XLOOKUP(order_details[[#This Row],[OrderID]],orders[OrderID],orders[month])</f>
        <v>Mar</v>
      </c>
      <c r="M1640">
        <f>_xlfn.XLOOKUP(order_details[[#This Row],[OrderID]],orders[OrderID],orders[month number])</f>
        <v>3</v>
      </c>
      <c r="N1640">
        <f>_xlfn.XLOOKUP(order_details[[#This Row],[OrderID]],orders[OrderID],orders[year])</f>
        <v>1996</v>
      </c>
      <c r="P1640" s="13" t="str">
        <f>_xlfn.XLOOKUP(order_details[[#This Row],[CustomerID]],orders[CustomerID],orders[ShipCity])</f>
        <v>Sevilla</v>
      </c>
      <c r="Q1640" s="13" t="str">
        <f>_xlfn.XLOOKUP(order_details[[#This Row],[CustomerID]],orders[CustomerID],orders[ShipCountry])</f>
        <v>Spain</v>
      </c>
      <c r="R1640" s="13">
        <f>order_details[[#This Row],[UnitPrice]]*order_details[[#This Row],[Quantity]]*(1-order_details[[#This Row],[Discount]])</f>
        <v>228</v>
      </c>
    </row>
    <row r="1641" spans="1:18" x14ac:dyDescent="0.3">
      <c r="A1641">
        <v>10872</v>
      </c>
      <c r="B1641">
        <v>62</v>
      </c>
      <c r="C1641">
        <v>49.3</v>
      </c>
      <c r="D1641">
        <v>20</v>
      </c>
      <c r="E1641">
        <v>0.05</v>
      </c>
      <c r="F1641">
        <f>order_details[[#This Row],[UnitPrice]]*order_details[[#This Row],[Quantity]]*(1-order_details[[#This Row],[Discount]])</f>
        <v>936.69999999999993</v>
      </c>
      <c r="G1641" t="str">
        <f>_xlfn.XLOOKUP(order_details[[#This Row],[OrderID]],orders[OrderID],orders[CustomerID])</f>
        <v>GODOS</v>
      </c>
      <c r="H1641" t="str">
        <f>_xlfn.XLOOKUP(order_details[[#This Row],[CustomerID]],orders[CustomerID],orders[ShipCountry])</f>
        <v>Spain</v>
      </c>
      <c r="I1641" t="str">
        <f>_xlfn.XLOOKUP(order_details[[#This Row],[CustomerID]],orders[CustomerID],orders[ShipCity])</f>
        <v>Sevilla</v>
      </c>
      <c r="J1641">
        <f>_xlfn.XLOOKUP(order_details[[#This Row],[ProductID]],products[ProductID],products[CategoryID])</f>
        <v>3</v>
      </c>
      <c r="K1641" t="str">
        <f>_xlfn.XLOOKUP(order_details[[#This Row],[CategoryID]],categories[CategoryID],categories[CategoryName])</f>
        <v>Confections</v>
      </c>
      <c r="L1641" t="str">
        <f>_xlfn.XLOOKUP(order_details[[#This Row],[OrderID]],orders[OrderID],orders[month])</f>
        <v>Mar</v>
      </c>
      <c r="M1641">
        <f>_xlfn.XLOOKUP(order_details[[#This Row],[OrderID]],orders[OrderID],orders[month number])</f>
        <v>3</v>
      </c>
      <c r="N1641">
        <f>_xlfn.XLOOKUP(order_details[[#This Row],[OrderID]],orders[OrderID],orders[year])</f>
        <v>1996</v>
      </c>
      <c r="P1641" s="14" t="str">
        <f>_xlfn.XLOOKUP(order_details[[#This Row],[CustomerID]],orders[CustomerID],orders[ShipCity])</f>
        <v>Sevilla</v>
      </c>
      <c r="Q1641" s="14" t="str">
        <f>_xlfn.XLOOKUP(order_details[[#This Row],[CustomerID]],orders[CustomerID],orders[ShipCountry])</f>
        <v>Spain</v>
      </c>
      <c r="R1641" s="14">
        <f>order_details[[#This Row],[UnitPrice]]*order_details[[#This Row],[Quantity]]*(1-order_details[[#This Row],[Discount]])</f>
        <v>936.69999999999993</v>
      </c>
    </row>
    <row r="1642" spans="1:18" x14ac:dyDescent="0.3">
      <c r="A1642">
        <v>10872</v>
      </c>
      <c r="B1642">
        <v>64</v>
      </c>
      <c r="C1642">
        <v>33.25</v>
      </c>
      <c r="D1642">
        <v>15</v>
      </c>
      <c r="E1642">
        <v>0.05</v>
      </c>
      <c r="F1642">
        <f>order_details[[#This Row],[UnitPrice]]*order_details[[#This Row],[Quantity]]*(1-order_details[[#This Row],[Discount]])</f>
        <v>473.8125</v>
      </c>
      <c r="G1642" t="str">
        <f>_xlfn.XLOOKUP(order_details[[#This Row],[OrderID]],orders[OrderID],orders[CustomerID])</f>
        <v>GODOS</v>
      </c>
      <c r="H1642" t="str">
        <f>_xlfn.XLOOKUP(order_details[[#This Row],[CustomerID]],orders[CustomerID],orders[ShipCountry])</f>
        <v>Spain</v>
      </c>
      <c r="I1642" t="str">
        <f>_xlfn.XLOOKUP(order_details[[#This Row],[CustomerID]],orders[CustomerID],orders[ShipCity])</f>
        <v>Sevilla</v>
      </c>
      <c r="J1642">
        <f>_xlfn.XLOOKUP(order_details[[#This Row],[ProductID]],products[ProductID],products[CategoryID])</f>
        <v>5</v>
      </c>
      <c r="K1642" t="str">
        <f>_xlfn.XLOOKUP(order_details[[#This Row],[CategoryID]],categories[CategoryID],categories[CategoryName])</f>
        <v>Grains/Cereals</v>
      </c>
      <c r="L1642" t="str">
        <f>_xlfn.XLOOKUP(order_details[[#This Row],[OrderID]],orders[OrderID],orders[month])</f>
        <v>Mar</v>
      </c>
      <c r="M1642">
        <f>_xlfn.XLOOKUP(order_details[[#This Row],[OrderID]],orders[OrderID],orders[month number])</f>
        <v>3</v>
      </c>
      <c r="N1642">
        <f>_xlfn.XLOOKUP(order_details[[#This Row],[OrderID]],orders[OrderID],orders[year])</f>
        <v>1996</v>
      </c>
      <c r="P1642" s="13" t="str">
        <f>_xlfn.XLOOKUP(order_details[[#This Row],[CustomerID]],orders[CustomerID],orders[ShipCity])</f>
        <v>Sevilla</v>
      </c>
      <c r="Q1642" s="13" t="str">
        <f>_xlfn.XLOOKUP(order_details[[#This Row],[CustomerID]],orders[CustomerID],orders[ShipCountry])</f>
        <v>Spain</v>
      </c>
      <c r="R1642" s="13">
        <f>order_details[[#This Row],[UnitPrice]]*order_details[[#This Row],[Quantity]]*(1-order_details[[#This Row],[Discount]])</f>
        <v>473.8125</v>
      </c>
    </row>
    <row r="1643" spans="1:18" x14ac:dyDescent="0.3">
      <c r="A1643">
        <v>10872</v>
      </c>
      <c r="B1643">
        <v>65</v>
      </c>
      <c r="C1643">
        <v>21.05</v>
      </c>
      <c r="D1643">
        <v>21</v>
      </c>
      <c r="E1643">
        <v>0.05</v>
      </c>
      <c r="F1643">
        <f>order_details[[#This Row],[UnitPrice]]*order_details[[#This Row],[Quantity]]*(1-order_details[[#This Row],[Discount]])</f>
        <v>419.94749999999999</v>
      </c>
      <c r="G1643" t="str">
        <f>_xlfn.XLOOKUP(order_details[[#This Row],[OrderID]],orders[OrderID],orders[CustomerID])</f>
        <v>GODOS</v>
      </c>
      <c r="H1643" t="str">
        <f>_xlfn.XLOOKUP(order_details[[#This Row],[CustomerID]],orders[CustomerID],orders[ShipCountry])</f>
        <v>Spain</v>
      </c>
      <c r="I1643" t="str">
        <f>_xlfn.XLOOKUP(order_details[[#This Row],[CustomerID]],orders[CustomerID],orders[ShipCity])</f>
        <v>Sevilla</v>
      </c>
      <c r="J1643">
        <f>_xlfn.XLOOKUP(order_details[[#This Row],[ProductID]],products[ProductID],products[CategoryID])</f>
        <v>2</v>
      </c>
      <c r="K1643" t="str">
        <f>_xlfn.XLOOKUP(order_details[[#This Row],[CategoryID]],categories[CategoryID],categories[CategoryName])</f>
        <v>Condiments</v>
      </c>
      <c r="L1643" t="str">
        <f>_xlfn.XLOOKUP(order_details[[#This Row],[OrderID]],orders[OrderID],orders[month])</f>
        <v>Mar</v>
      </c>
      <c r="M1643">
        <f>_xlfn.XLOOKUP(order_details[[#This Row],[OrderID]],orders[OrderID],orders[month number])</f>
        <v>3</v>
      </c>
      <c r="N1643">
        <f>_xlfn.XLOOKUP(order_details[[#This Row],[OrderID]],orders[OrderID],orders[year])</f>
        <v>1996</v>
      </c>
      <c r="P1643" s="14" t="str">
        <f>_xlfn.XLOOKUP(order_details[[#This Row],[CustomerID]],orders[CustomerID],orders[ShipCity])</f>
        <v>Sevilla</v>
      </c>
      <c r="Q1643" s="14" t="str">
        <f>_xlfn.XLOOKUP(order_details[[#This Row],[CustomerID]],orders[CustomerID],orders[ShipCountry])</f>
        <v>Spain</v>
      </c>
      <c r="R1643" s="14">
        <f>order_details[[#This Row],[UnitPrice]]*order_details[[#This Row],[Quantity]]*(1-order_details[[#This Row],[Discount]])</f>
        <v>419.94749999999999</v>
      </c>
    </row>
    <row r="1644" spans="1:18" x14ac:dyDescent="0.3">
      <c r="A1644">
        <v>10873</v>
      </c>
      <c r="B1644">
        <v>21</v>
      </c>
      <c r="C1644">
        <v>10</v>
      </c>
      <c r="D1644">
        <v>20</v>
      </c>
      <c r="E1644">
        <v>0</v>
      </c>
      <c r="F1644">
        <f>order_details[[#This Row],[UnitPrice]]*order_details[[#This Row],[Quantity]]*(1-order_details[[#This Row],[Discount]])</f>
        <v>200</v>
      </c>
      <c r="G1644" t="str">
        <f>_xlfn.XLOOKUP(order_details[[#This Row],[OrderID]],orders[OrderID],orders[CustomerID])</f>
        <v>WILMK</v>
      </c>
      <c r="H1644" t="str">
        <f>_xlfn.XLOOKUP(order_details[[#This Row],[CustomerID]],orders[CustomerID],orders[ShipCountry])</f>
        <v>Finland</v>
      </c>
      <c r="I1644" t="str">
        <f>_xlfn.XLOOKUP(order_details[[#This Row],[CustomerID]],orders[CustomerID],orders[ShipCity])</f>
        <v>Helsinki</v>
      </c>
      <c r="J1644">
        <f>_xlfn.XLOOKUP(order_details[[#This Row],[ProductID]],products[ProductID],products[CategoryID])</f>
        <v>3</v>
      </c>
      <c r="K1644" t="str">
        <f>_xlfn.XLOOKUP(order_details[[#This Row],[CategoryID]],categories[CategoryID],categories[CategoryName])</f>
        <v>Confections</v>
      </c>
      <c r="L1644" t="str">
        <f>_xlfn.XLOOKUP(order_details[[#This Row],[OrderID]],orders[OrderID],orders[month])</f>
        <v>Mar</v>
      </c>
      <c r="M1644">
        <f>_xlfn.XLOOKUP(order_details[[#This Row],[OrderID]],orders[OrderID],orders[month number])</f>
        <v>3</v>
      </c>
      <c r="N1644">
        <f>_xlfn.XLOOKUP(order_details[[#This Row],[OrderID]],orders[OrderID],orders[year])</f>
        <v>1996</v>
      </c>
      <c r="P1644" s="13" t="str">
        <f>_xlfn.XLOOKUP(order_details[[#This Row],[CustomerID]],orders[CustomerID],orders[ShipCity])</f>
        <v>Helsinki</v>
      </c>
      <c r="Q1644" s="13" t="str">
        <f>_xlfn.XLOOKUP(order_details[[#This Row],[CustomerID]],orders[CustomerID],orders[ShipCountry])</f>
        <v>Finland</v>
      </c>
      <c r="R1644" s="13">
        <f>order_details[[#This Row],[UnitPrice]]*order_details[[#This Row],[Quantity]]*(1-order_details[[#This Row],[Discount]])</f>
        <v>200</v>
      </c>
    </row>
    <row r="1645" spans="1:18" x14ac:dyDescent="0.3">
      <c r="A1645">
        <v>10873</v>
      </c>
      <c r="B1645">
        <v>28</v>
      </c>
      <c r="C1645">
        <v>45.6</v>
      </c>
      <c r="D1645">
        <v>3</v>
      </c>
      <c r="E1645">
        <v>0</v>
      </c>
      <c r="F1645">
        <f>order_details[[#This Row],[UnitPrice]]*order_details[[#This Row],[Quantity]]*(1-order_details[[#This Row],[Discount]])</f>
        <v>136.80000000000001</v>
      </c>
      <c r="G1645" t="str">
        <f>_xlfn.XLOOKUP(order_details[[#This Row],[OrderID]],orders[OrderID],orders[CustomerID])</f>
        <v>WILMK</v>
      </c>
      <c r="H1645" t="str">
        <f>_xlfn.XLOOKUP(order_details[[#This Row],[CustomerID]],orders[CustomerID],orders[ShipCountry])</f>
        <v>Finland</v>
      </c>
      <c r="I1645" t="str">
        <f>_xlfn.XLOOKUP(order_details[[#This Row],[CustomerID]],orders[CustomerID],orders[ShipCity])</f>
        <v>Helsinki</v>
      </c>
      <c r="J1645">
        <f>_xlfn.XLOOKUP(order_details[[#This Row],[ProductID]],products[ProductID],products[CategoryID])</f>
        <v>7</v>
      </c>
      <c r="K1645" t="str">
        <f>_xlfn.XLOOKUP(order_details[[#This Row],[CategoryID]],categories[CategoryID],categories[CategoryName])</f>
        <v>Produce</v>
      </c>
      <c r="L1645" t="str">
        <f>_xlfn.XLOOKUP(order_details[[#This Row],[OrderID]],orders[OrderID],orders[month])</f>
        <v>Mar</v>
      </c>
      <c r="M1645">
        <f>_xlfn.XLOOKUP(order_details[[#This Row],[OrderID]],orders[OrderID],orders[month number])</f>
        <v>3</v>
      </c>
      <c r="N1645">
        <f>_xlfn.XLOOKUP(order_details[[#This Row],[OrderID]],orders[OrderID],orders[year])</f>
        <v>1996</v>
      </c>
      <c r="P1645" s="14" t="str">
        <f>_xlfn.XLOOKUP(order_details[[#This Row],[CustomerID]],orders[CustomerID],orders[ShipCity])</f>
        <v>Helsinki</v>
      </c>
      <c r="Q1645" s="14" t="str">
        <f>_xlfn.XLOOKUP(order_details[[#This Row],[CustomerID]],orders[CustomerID],orders[ShipCountry])</f>
        <v>Finland</v>
      </c>
      <c r="R1645" s="14">
        <f>order_details[[#This Row],[UnitPrice]]*order_details[[#This Row],[Quantity]]*(1-order_details[[#This Row],[Discount]])</f>
        <v>136.80000000000001</v>
      </c>
    </row>
    <row r="1646" spans="1:18" x14ac:dyDescent="0.3">
      <c r="A1646">
        <v>10874</v>
      </c>
      <c r="B1646">
        <v>10</v>
      </c>
      <c r="C1646">
        <v>31</v>
      </c>
      <c r="D1646">
        <v>10</v>
      </c>
      <c r="E1646">
        <v>0</v>
      </c>
      <c r="F1646">
        <f>order_details[[#This Row],[UnitPrice]]*order_details[[#This Row],[Quantity]]*(1-order_details[[#This Row],[Discount]])</f>
        <v>310</v>
      </c>
      <c r="G1646" t="str">
        <f>_xlfn.XLOOKUP(order_details[[#This Row],[OrderID]],orders[OrderID],orders[CustomerID])</f>
        <v>GODOS</v>
      </c>
      <c r="H1646" t="str">
        <f>_xlfn.XLOOKUP(order_details[[#This Row],[CustomerID]],orders[CustomerID],orders[ShipCountry])</f>
        <v>Spain</v>
      </c>
      <c r="I1646" t="str">
        <f>_xlfn.XLOOKUP(order_details[[#This Row],[CustomerID]],orders[CustomerID],orders[ShipCity])</f>
        <v>Sevilla</v>
      </c>
      <c r="J1646">
        <f>_xlfn.XLOOKUP(order_details[[#This Row],[ProductID]],products[ProductID],products[CategoryID])</f>
        <v>8</v>
      </c>
      <c r="K1646" t="str">
        <f>_xlfn.XLOOKUP(order_details[[#This Row],[CategoryID]],categories[CategoryID],categories[CategoryName])</f>
        <v>Seafood</v>
      </c>
      <c r="L1646" t="str">
        <f>_xlfn.XLOOKUP(order_details[[#This Row],[OrderID]],orders[OrderID],orders[month])</f>
        <v>Mar</v>
      </c>
      <c r="M1646">
        <f>_xlfn.XLOOKUP(order_details[[#This Row],[OrderID]],orders[OrderID],orders[month number])</f>
        <v>3</v>
      </c>
      <c r="N1646">
        <f>_xlfn.XLOOKUP(order_details[[#This Row],[OrderID]],orders[OrderID],orders[year])</f>
        <v>1996</v>
      </c>
      <c r="P1646" s="13" t="str">
        <f>_xlfn.XLOOKUP(order_details[[#This Row],[CustomerID]],orders[CustomerID],orders[ShipCity])</f>
        <v>Sevilla</v>
      </c>
      <c r="Q1646" s="13" t="str">
        <f>_xlfn.XLOOKUP(order_details[[#This Row],[CustomerID]],orders[CustomerID],orders[ShipCountry])</f>
        <v>Spain</v>
      </c>
      <c r="R1646" s="13">
        <f>order_details[[#This Row],[UnitPrice]]*order_details[[#This Row],[Quantity]]*(1-order_details[[#This Row],[Discount]])</f>
        <v>310</v>
      </c>
    </row>
    <row r="1647" spans="1:18" x14ac:dyDescent="0.3">
      <c r="A1647">
        <v>10875</v>
      </c>
      <c r="B1647">
        <v>19</v>
      </c>
      <c r="C1647">
        <v>9.1999999999999993</v>
      </c>
      <c r="D1647">
        <v>25</v>
      </c>
      <c r="E1647">
        <v>0</v>
      </c>
      <c r="F1647">
        <f>order_details[[#This Row],[UnitPrice]]*order_details[[#This Row],[Quantity]]*(1-order_details[[#This Row],[Discount]])</f>
        <v>229.99999999999997</v>
      </c>
      <c r="G1647" t="str">
        <f>_xlfn.XLOOKUP(order_details[[#This Row],[OrderID]],orders[OrderID],orders[CustomerID])</f>
        <v>BERGS</v>
      </c>
      <c r="H1647" t="str">
        <f>_xlfn.XLOOKUP(order_details[[#This Row],[CustomerID]],orders[CustomerID],orders[ShipCountry])</f>
        <v>Sweden</v>
      </c>
      <c r="I1647" t="str">
        <f>_xlfn.XLOOKUP(order_details[[#This Row],[CustomerID]],orders[CustomerID],orders[ShipCity])</f>
        <v>Luleå</v>
      </c>
      <c r="J1647">
        <f>_xlfn.XLOOKUP(order_details[[#This Row],[ProductID]],products[ProductID],products[CategoryID])</f>
        <v>3</v>
      </c>
      <c r="K1647" t="str">
        <f>_xlfn.XLOOKUP(order_details[[#This Row],[CategoryID]],categories[CategoryID],categories[CategoryName])</f>
        <v>Confections</v>
      </c>
      <c r="L1647" t="str">
        <f>_xlfn.XLOOKUP(order_details[[#This Row],[OrderID]],orders[OrderID],orders[month])</f>
        <v>Mar</v>
      </c>
      <c r="M1647">
        <f>_xlfn.XLOOKUP(order_details[[#This Row],[OrderID]],orders[OrderID],orders[month number])</f>
        <v>3</v>
      </c>
      <c r="N1647">
        <f>_xlfn.XLOOKUP(order_details[[#This Row],[OrderID]],orders[OrderID],orders[year])</f>
        <v>1996</v>
      </c>
      <c r="P1647" s="14" t="str">
        <f>_xlfn.XLOOKUP(order_details[[#This Row],[CustomerID]],orders[CustomerID],orders[ShipCity])</f>
        <v>Luleå</v>
      </c>
      <c r="Q1647" s="14" t="str">
        <f>_xlfn.XLOOKUP(order_details[[#This Row],[CustomerID]],orders[CustomerID],orders[ShipCountry])</f>
        <v>Sweden</v>
      </c>
      <c r="R1647" s="14">
        <f>order_details[[#This Row],[UnitPrice]]*order_details[[#This Row],[Quantity]]*(1-order_details[[#This Row],[Discount]])</f>
        <v>229.99999999999997</v>
      </c>
    </row>
    <row r="1648" spans="1:18" x14ac:dyDescent="0.3">
      <c r="A1648">
        <v>10875</v>
      </c>
      <c r="B1648">
        <v>47</v>
      </c>
      <c r="C1648">
        <v>9.5</v>
      </c>
      <c r="D1648">
        <v>21</v>
      </c>
      <c r="E1648">
        <v>0.1</v>
      </c>
      <c r="F1648">
        <f>order_details[[#This Row],[UnitPrice]]*order_details[[#This Row],[Quantity]]*(1-order_details[[#This Row],[Discount]])</f>
        <v>179.55</v>
      </c>
      <c r="G1648" t="str">
        <f>_xlfn.XLOOKUP(order_details[[#This Row],[OrderID]],orders[OrderID],orders[CustomerID])</f>
        <v>BERGS</v>
      </c>
      <c r="H1648" t="str">
        <f>_xlfn.XLOOKUP(order_details[[#This Row],[CustomerID]],orders[CustomerID],orders[ShipCountry])</f>
        <v>Sweden</v>
      </c>
      <c r="I1648" t="str">
        <f>_xlfn.XLOOKUP(order_details[[#This Row],[CustomerID]],orders[CustomerID],orders[ShipCity])</f>
        <v>Luleå</v>
      </c>
      <c r="J1648">
        <f>_xlfn.XLOOKUP(order_details[[#This Row],[ProductID]],products[ProductID],products[CategoryID])</f>
        <v>3</v>
      </c>
      <c r="K1648" t="str">
        <f>_xlfn.XLOOKUP(order_details[[#This Row],[CategoryID]],categories[CategoryID],categories[CategoryName])</f>
        <v>Confections</v>
      </c>
      <c r="L1648" t="str">
        <f>_xlfn.XLOOKUP(order_details[[#This Row],[OrderID]],orders[OrderID],orders[month])</f>
        <v>Mar</v>
      </c>
      <c r="M1648">
        <f>_xlfn.XLOOKUP(order_details[[#This Row],[OrderID]],orders[OrderID],orders[month number])</f>
        <v>3</v>
      </c>
      <c r="N1648">
        <f>_xlfn.XLOOKUP(order_details[[#This Row],[OrderID]],orders[OrderID],orders[year])</f>
        <v>1996</v>
      </c>
      <c r="P1648" s="13" t="str">
        <f>_xlfn.XLOOKUP(order_details[[#This Row],[CustomerID]],orders[CustomerID],orders[ShipCity])</f>
        <v>Luleå</v>
      </c>
      <c r="Q1648" s="13" t="str">
        <f>_xlfn.XLOOKUP(order_details[[#This Row],[CustomerID]],orders[CustomerID],orders[ShipCountry])</f>
        <v>Sweden</v>
      </c>
      <c r="R1648" s="13">
        <f>order_details[[#This Row],[UnitPrice]]*order_details[[#This Row],[Quantity]]*(1-order_details[[#This Row],[Discount]])</f>
        <v>179.55</v>
      </c>
    </row>
    <row r="1649" spans="1:18" x14ac:dyDescent="0.3">
      <c r="A1649">
        <v>10875</v>
      </c>
      <c r="B1649">
        <v>49</v>
      </c>
      <c r="C1649">
        <v>20</v>
      </c>
      <c r="D1649">
        <v>15</v>
      </c>
      <c r="E1649">
        <v>0</v>
      </c>
      <c r="F1649">
        <f>order_details[[#This Row],[UnitPrice]]*order_details[[#This Row],[Quantity]]*(1-order_details[[#This Row],[Discount]])</f>
        <v>300</v>
      </c>
      <c r="G1649" t="str">
        <f>_xlfn.XLOOKUP(order_details[[#This Row],[OrderID]],orders[OrderID],orders[CustomerID])</f>
        <v>BERGS</v>
      </c>
      <c r="H1649" t="str">
        <f>_xlfn.XLOOKUP(order_details[[#This Row],[CustomerID]],orders[CustomerID],orders[ShipCountry])</f>
        <v>Sweden</v>
      </c>
      <c r="I1649" t="str">
        <f>_xlfn.XLOOKUP(order_details[[#This Row],[CustomerID]],orders[CustomerID],orders[ShipCity])</f>
        <v>Luleå</v>
      </c>
      <c r="J1649">
        <f>_xlfn.XLOOKUP(order_details[[#This Row],[ProductID]],products[ProductID],products[CategoryID])</f>
        <v>3</v>
      </c>
      <c r="K1649" t="str">
        <f>_xlfn.XLOOKUP(order_details[[#This Row],[CategoryID]],categories[CategoryID],categories[CategoryName])</f>
        <v>Confections</v>
      </c>
      <c r="L1649" t="str">
        <f>_xlfn.XLOOKUP(order_details[[#This Row],[OrderID]],orders[OrderID],orders[month])</f>
        <v>Mar</v>
      </c>
      <c r="M1649">
        <f>_xlfn.XLOOKUP(order_details[[#This Row],[OrderID]],orders[OrderID],orders[month number])</f>
        <v>3</v>
      </c>
      <c r="N1649">
        <f>_xlfn.XLOOKUP(order_details[[#This Row],[OrderID]],orders[OrderID],orders[year])</f>
        <v>1996</v>
      </c>
      <c r="P1649" s="14" t="str">
        <f>_xlfn.XLOOKUP(order_details[[#This Row],[CustomerID]],orders[CustomerID],orders[ShipCity])</f>
        <v>Luleå</v>
      </c>
      <c r="Q1649" s="14" t="str">
        <f>_xlfn.XLOOKUP(order_details[[#This Row],[CustomerID]],orders[CustomerID],orders[ShipCountry])</f>
        <v>Sweden</v>
      </c>
      <c r="R1649" s="14">
        <f>order_details[[#This Row],[UnitPrice]]*order_details[[#This Row],[Quantity]]*(1-order_details[[#This Row],[Discount]])</f>
        <v>300</v>
      </c>
    </row>
    <row r="1650" spans="1:18" x14ac:dyDescent="0.3">
      <c r="A1650">
        <v>10876</v>
      </c>
      <c r="B1650">
        <v>46</v>
      </c>
      <c r="C1650">
        <v>12</v>
      </c>
      <c r="D1650">
        <v>21</v>
      </c>
      <c r="E1650">
        <v>0</v>
      </c>
      <c r="F1650">
        <f>order_details[[#This Row],[UnitPrice]]*order_details[[#This Row],[Quantity]]*(1-order_details[[#This Row],[Discount]])</f>
        <v>252</v>
      </c>
      <c r="G1650" t="str">
        <f>_xlfn.XLOOKUP(order_details[[#This Row],[OrderID]],orders[OrderID],orders[CustomerID])</f>
        <v>BONAP</v>
      </c>
      <c r="H1650" t="str">
        <f>_xlfn.XLOOKUP(order_details[[#This Row],[CustomerID]],orders[CustomerID],orders[ShipCountry])</f>
        <v>France</v>
      </c>
      <c r="I1650" t="str">
        <f>_xlfn.XLOOKUP(order_details[[#This Row],[CustomerID]],orders[CustomerID],orders[ShipCity])</f>
        <v>Marseille</v>
      </c>
      <c r="J1650">
        <f>_xlfn.XLOOKUP(order_details[[#This Row],[ProductID]],products[ProductID],products[CategoryID])</f>
        <v>8</v>
      </c>
      <c r="K1650" t="str">
        <f>_xlfn.XLOOKUP(order_details[[#This Row],[CategoryID]],categories[CategoryID],categories[CategoryName])</f>
        <v>Seafood</v>
      </c>
      <c r="L1650" t="str">
        <f>_xlfn.XLOOKUP(order_details[[#This Row],[OrderID]],orders[OrderID],orders[month])</f>
        <v>Mar</v>
      </c>
      <c r="M1650">
        <f>_xlfn.XLOOKUP(order_details[[#This Row],[OrderID]],orders[OrderID],orders[month number])</f>
        <v>3</v>
      </c>
      <c r="N1650">
        <f>_xlfn.XLOOKUP(order_details[[#This Row],[OrderID]],orders[OrderID],orders[year])</f>
        <v>1996</v>
      </c>
      <c r="P1650" s="13" t="str">
        <f>_xlfn.XLOOKUP(order_details[[#This Row],[CustomerID]],orders[CustomerID],orders[ShipCity])</f>
        <v>Marseille</v>
      </c>
      <c r="Q1650" s="13" t="str">
        <f>_xlfn.XLOOKUP(order_details[[#This Row],[CustomerID]],orders[CustomerID],orders[ShipCountry])</f>
        <v>France</v>
      </c>
      <c r="R1650" s="13">
        <f>order_details[[#This Row],[UnitPrice]]*order_details[[#This Row],[Quantity]]*(1-order_details[[#This Row],[Discount]])</f>
        <v>252</v>
      </c>
    </row>
    <row r="1651" spans="1:18" x14ac:dyDescent="0.3">
      <c r="A1651">
        <v>10876</v>
      </c>
      <c r="B1651">
        <v>64</v>
      </c>
      <c r="C1651">
        <v>33.25</v>
      </c>
      <c r="D1651">
        <v>20</v>
      </c>
      <c r="E1651">
        <v>0</v>
      </c>
      <c r="F1651">
        <f>order_details[[#This Row],[UnitPrice]]*order_details[[#This Row],[Quantity]]*(1-order_details[[#This Row],[Discount]])</f>
        <v>665</v>
      </c>
      <c r="G1651" t="str">
        <f>_xlfn.XLOOKUP(order_details[[#This Row],[OrderID]],orders[OrderID],orders[CustomerID])</f>
        <v>BONAP</v>
      </c>
      <c r="H1651" t="str">
        <f>_xlfn.XLOOKUP(order_details[[#This Row],[CustomerID]],orders[CustomerID],orders[ShipCountry])</f>
        <v>France</v>
      </c>
      <c r="I1651" t="str">
        <f>_xlfn.XLOOKUP(order_details[[#This Row],[CustomerID]],orders[CustomerID],orders[ShipCity])</f>
        <v>Marseille</v>
      </c>
      <c r="J1651">
        <f>_xlfn.XLOOKUP(order_details[[#This Row],[ProductID]],products[ProductID],products[CategoryID])</f>
        <v>5</v>
      </c>
      <c r="K1651" t="str">
        <f>_xlfn.XLOOKUP(order_details[[#This Row],[CategoryID]],categories[CategoryID],categories[CategoryName])</f>
        <v>Grains/Cereals</v>
      </c>
      <c r="L1651" t="str">
        <f>_xlfn.XLOOKUP(order_details[[#This Row],[OrderID]],orders[OrderID],orders[month])</f>
        <v>Mar</v>
      </c>
      <c r="M1651">
        <f>_xlfn.XLOOKUP(order_details[[#This Row],[OrderID]],orders[OrderID],orders[month number])</f>
        <v>3</v>
      </c>
      <c r="N1651">
        <f>_xlfn.XLOOKUP(order_details[[#This Row],[OrderID]],orders[OrderID],orders[year])</f>
        <v>1996</v>
      </c>
      <c r="P1651" s="14" t="str">
        <f>_xlfn.XLOOKUP(order_details[[#This Row],[CustomerID]],orders[CustomerID],orders[ShipCity])</f>
        <v>Marseille</v>
      </c>
      <c r="Q1651" s="14" t="str">
        <f>_xlfn.XLOOKUP(order_details[[#This Row],[CustomerID]],orders[CustomerID],orders[ShipCountry])</f>
        <v>France</v>
      </c>
      <c r="R1651" s="14">
        <f>order_details[[#This Row],[UnitPrice]]*order_details[[#This Row],[Quantity]]*(1-order_details[[#This Row],[Discount]])</f>
        <v>665</v>
      </c>
    </row>
    <row r="1652" spans="1:18" x14ac:dyDescent="0.3">
      <c r="A1652">
        <v>10877</v>
      </c>
      <c r="B1652">
        <v>16</v>
      </c>
      <c r="C1652">
        <v>17.45</v>
      </c>
      <c r="D1652">
        <v>30</v>
      </c>
      <c r="E1652">
        <v>0.25</v>
      </c>
      <c r="F1652">
        <f>order_details[[#This Row],[UnitPrice]]*order_details[[#This Row],[Quantity]]*(1-order_details[[#This Row],[Discount]])</f>
        <v>392.625</v>
      </c>
      <c r="G1652" t="str">
        <f>_xlfn.XLOOKUP(order_details[[#This Row],[OrderID]],orders[OrderID],orders[CustomerID])</f>
        <v>RICAR</v>
      </c>
      <c r="H1652" t="str">
        <f>_xlfn.XLOOKUP(order_details[[#This Row],[CustomerID]],orders[CustomerID],orders[ShipCountry])</f>
        <v>Brazil</v>
      </c>
      <c r="I1652" t="str">
        <f>_xlfn.XLOOKUP(order_details[[#This Row],[CustomerID]],orders[CustomerID],orders[ShipCity])</f>
        <v>Rio de Janeiro</v>
      </c>
      <c r="J1652">
        <f>_xlfn.XLOOKUP(order_details[[#This Row],[ProductID]],products[ProductID],products[CategoryID])</f>
        <v>3</v>
      </c>
      <c r="K1652" t="str">
        <f>_xlfn.XLOOKUP(order_details[[#This Row],[CategoryID]],categories[CategoryID],categories[CategoryName])</f>
        <v>Confections</v>
      </c>
      <c r="L1652" t="str">
        <f>_xlfn.XLOOKUP(order_details[[#This Row],[OrderID]],orders[OrderID],orders[month])</f>
        <v>Mar</v>
      </c>
      <c r="M1652">
        <f>_xlfn.XLOOKUP(order_details[[#This Row],[OrderID]],orders[OrderID],orders[month number])</f>
        <v>3</v>
      </c>
      <c r="N1652">
        <f>_xlfn.XLOOKUP(order_details[[#This Row],[OrderID]],orders[OrderID],orders[year])</f>
        <v>1996</v>
      </c>
      <c r="P1652" s="13" t="str">
        <f>_xlfn.XLOOKUP(order_details[[#This Row],[CustomerID]],orders[CustomerID],orders[ShipCity])</f>
        <v>Rio de Janeiro</v>
      </c>
      <c r="Q1652" s="13" t="str">
        <f>_xlfn.XLOOKUP(order_details[[#This Row],[CustomerID]],orders[CustomerID],orders[ShipCountry])</f>
        <v>Brazil</v>
      </c>
      <c r="R1652" s="13">
        <f>order_details[[#This Row],[UnitPrice]]*order_details[[#This Row],[Quantity]]*(1-order_details[[#This Row],[Discount]])</f>
        <v>392.625</v>
      </c>
    </row>
    <row r="1653" spans="1:18" x14ac:dyDescent="0.3">
      <c r="A1653">
        <v>10877</v>
      </c>
      <c r="B1653">
        <v>18</v>
      </c>
      <c r="C1653">
        <v>62.5</v>
      </c>
      <c r="D1653">
        <v>25</v>
      </c>
      <c r="E1653">
        <v>0</v>
      </c>
      <c r="F1653">
        <f>order_details[[#This Row],[UnitPrice]]*order_details[[#This Row],[Quantity]]*(1-order_details[[#This Row],[Discount]])</f>
        <v>1562.5</v>
      </c>
      <c r="G1653" t="str">
        <f>_xlfn.XLOOKUP(order_details[[#This Row],[OrderID]],orders[OrderID],orders[CustomerID])</f>
        <v>RICAR</v>
      </c>
      <c r="H1653" t="str">
        <f>_xlfn.XLOOKUP(order_details[[#This Row],[CustomerID]],orders[CustomerID],orders[ShipCountry])</f>
        <v>Brazil</v>
      </c>
      <c r="I1653" t="str">
        <f>_xlfn.XLOOKUP(order_details[[#This Row],[CustomerID]],orders[CustomerID],orders[ShipCity])</f>
        <v>Rio de Janeiro</v>
      </c>
      <c r="J1653">
        <f>_xlfn.XLOOKUP(order_details[[#This Row],[ProductID]],products[ProductID],products[CategoryID])</f>
        <v>8</v>
      </c>
      <c r="K1653" t="str">
        <f>_xlfn.XLOOKUP(order_details[[#This Row],[CategoryID]],categories[CategoryID],categories[CategoryName])</f>
        <v>Seafood</v>
      </c>
      <c r="L1653" t="str">
        <f>_xlfn.XLOOKUP(order_details[[#This Row],[OrderID]],orders[OrderID],orders[month])</f>
        <v>Mar</v>
      </c>
      <c r="M1653">
        <f>_xlfn.XLOOKUP(order_details[[#This Row],[OrderID]],orders[OrderID],orders[month number])</f>
        <v>3</v>
      </c>
      <c r="N1653">
        <f>_xlfn.XLOOKUP(order_details[[#This Row],[OrderID]],orders[OrderID],orders[year])</f>
        <v>1996</v>
      </c>
      <c r="P1653" s="14" t="str">
        <f>_xlfn.XLOOKUP(order_details[[#This Row],[CustomerID]],orders[CustomerID],orders[ShipCity])</f>
        <v>Rio de Janeiro</v>
      </c>
      <c r="Q1653" s="14" t="str">
        <f>_xlfn.XLOOKUP(order_details[[#This Row],[CustomerID]],orders[CustomerID],orders[ShipCountry])</f>
        <v>Brazil</v>
      </c>
      <c r="R1653" s="14">
        <f>order_details[[#This Row],[UnitPrice]]*order_details[[#This Row],[Quantity]]*(1-order_details[[#This Row],[Discount]])</f>
        <v>1562.5</v>
      </c>
    </row>
    <row r="1654" spans="1:18" x14ac:dyDescent="0.3">
      <c r="A1654">
        <v>10878</v>
      </c>
      <c r="B1654">
        <v>20</v>
      </c>
      <c r="C1654">
        <v>81</v>
      </c>
      <c r="D1654">
        <v>20</v>
      </c>
      <c r="E1654">
        <v>0.05</v>
      </c>
      <c r="F1654">
        <f>order_details[[#This Row],[UnitPrice]]*order_details[[#This Row],[Quantity]]*(1-order_details[[#This Row],[Discount]])</f>
        <v>1539</v>
      </c>
      <c r="G1654" t="str">
        <f>_xlfn.XLOOKUP(order_details[[#This Row],[OrderID]],orders[OrderID],orders[CustomerID])</f>
        <v>QUICK</v>
      </c>
      <c r="H1654" t="str">
        <f>_xlfn.XLOOKUP(order_details[[#This Row],[CustomerID]],orders[CustomerID],orders[ShipCountry])</f>
        <v>Germany</v>
      </c>
      <c r="I1654" t="str">
        <f>_xlfn.XLOOKUP(order_details[[#This Row],[CustomerID]],orders[CustomerID],orders[ShipCity])</f>
        <v>Cunewalde</v>
      </c>
      <c r="J1654">
        <f>_xlfn.XLOOKUP(order_details[[#This Row],[ProductID]],products[ProductID],products[CategoryID])</f>
        <v>3</v>
      </c>
      <c r="K1654" t="str">
        <f>_xlfn.XLOOKUP(order_details[[#This Row],[CategoryID]],categories[CategoryID],categories[CategoryName])</f>
        <v>Confections</v>
      </c>
      <c r="L1654" t="str">
        <f>_xlfn.XLOOKUP(order_details[[#This Row],[OrderID]],orders[OrderID],orders[month])</f>
        <v>Mar</v>
      </c>
      <c r="M1654">
        <f>_xlfn.XLOOKUP(order_details[[#This Row],[OrderID]],orders[OrderID],orders[month number])</f>
        <v>3</v>
      </c>
      <c r="N1654">
        <f>_xlfn.XLOOKUP(order_details[[#This Row],[OrderID]],orders[OrderID],orders[year])</f>
        <v>1996</v>
      </c>
      <c r="P1654" s="13" t="str">
        <f>_xlfn.XLOOKUP(order_details[[#This Row],[CustomerID]],orders[CustomerID],orders[ShipCity])</f>
        <v>Cunewalde</v>
      </c>
      <c r="Q1654" s="13" t="str">
        <f>_xlfn.XLOOKUP(order_details[[#This Row],[CustomerID]],orders[CustomerID],orders[ShipCountry])</f>
        <v>Germany</v>
      </c>
      <c r="R1654" s="13">
        <f>order_details[[#This Row],[UnitPrice]]*order_details[[#This Row],[Quantity]]*(1-order_details[[#This Row],[Discount]])</f>
        <v>1539</v>
      </c>
    </row>
    <row r="1655" spans="1:18" x14ac:dyDescent="0.3">
      <c r="A1655">
        <v>10879</v>
      </c>
      <c r="B1655">
        <v>40</v>
      </c>
      <c r="C1655">
        <v>18.399999999999999</v>
      </c>
      <c r="D1655">
        <v>12</v>
      </c>
      <c r="E1655">
        <v>0</v>
      </c>
      <c r="F1655">
        <f>order_details[[#This Row],[UnitPrice]]*order_details[[#This Row],[Quantity]]*(1-order_details[[#This Row],[Discount]])</f>
        <v>220.79999999999998</v>
      </c>
      <c r="G1655" t="str">
        <f>_xlfn.XLOOKUP(order_details[[#This Row],[OrderID]],orders[OrderID],orders[CustomerID])</f>
        <v>WILMK</v>
      </c>
      <c r="H1655" t="str">
        <f>_xlfn.XLOOKUP(order_details[[#This Row],[CustomerID]],orders[CustomerID],orders[ShipCountry])</f>
        <v>Finland</v>
      </c>
      <c r="I1655" t="str">
        <f>_xlfn.XLOOKUP(order_details[[#This Row],[CustomerID]],orders[CustomerID],orders[ShipCity])</f>
        <v>Helsinki</v>
      </c>
      <c r="J1655">
        <f>_xlfn.XLOOKUP(order_details[[#This Row],[ProductID]],products[ProductID],products[CategoryID])</f>
        <v>8</v>
      </c>
      <c r="K1655" t="str">
        <f>_xlfn.XLOOKUP(order_details[[#This Row],[CategoryID]],categories[CategoryID],categories[CategoryName])</f>
        <v>Seafood</v>
      </c>
      <c r="L1655" t="str">
        <f>_xlfn.XLOOKUP(order_details[[#This Row],[OrderID]],orders[OrderID],orders[month])</f>
        <v>Mar</v>
      </c>
      <c r="M1655">
        <f>_xlfn.XLOOKUP(order_details[[#This Row],[OrderID]],orders[OrderID],orders[month number])</f>
        <v>3</v>
      </c>
      <c r="N1655">
        <f>_xlfn.XLOOKUP(order_details[[#This Row],[OrderID]],orders[OrderID],orders[year])</f>
        <v>1996</v>
      </c>
      <c r="P1655" s="14" t="str">
        <f>_xlfn.XLOOKUP(order_details[[#This Row],[CustomerID]],orders[CustomerID],orders[ShipCity])</f>
        <v>Helsinki</v>
      </c>
      <c r="Q1655" s="14" t="str">
        <f>_xlfn.XLOOKUP(order_details[[#This Row],[CustomerID]],orders[CustomerID],orders[ShipCountry])</f>
        <v>Finland</v>
      </c>
      <c r="R1655" s="14">
        <f>order_details[[#This Row],[UnitPrice]]*order_details[[#This Row],[Quantity]]*(1-order_details[[#This Row],[Discount]])</f>
        <v>220.79999999999998</v>
      </c>
    </row>
    <row r="1656" spans="1:18" x14ac:dyDescent="0.3">
      <c r="A1656">
        <v>10879</v>
      </c>
      <c r="B1656">
        <v>65</v>
      </c>
      <c r="C1656">
        <v>21.05</v>
      </c>
      <c r="D1656">
        <v>10</v>
      </c>
      <c r="E1656">
        <v>0</v>
      </c>
      <c r="F1656">
        <f>order_details[[#This Row],[UnitPrice]]*order_details[[#This Row],[Quantity]]*(1-order_details[[#This Row],[Discount]])</f>
        <v>210.5</v>
      </c>
      <c r="G1656" t="str">
        <f>_xlfn.XLOOKUP(order_details[[#This Row],[OrderID]],orders[OrderID],orders[CustomerID])</f>
        <v>WILMK</v>
      </c>
      <c r="H1656" t="str">
        <f>_xlfn.XLOOKUP(order_details[[#This Row],[CustomerID]],orders[CustomerID],orders[ShipCountry])</f>
        <v>Finland</v>
      </c>
      <c r="I1656" t="str">
        <f>_xlfn.XLOOKUP(order_details[[#This Row],[CustomerID]],orders[CustomerID],orders[ShipCity])</f>
        <v>Helsinki</v>
      </c>
      <c r="J1656">
        <f>_xlfn.XLOOKUP(order_details[[#This Row],[ProductID]],products[ProductID],products[CategoryID])</f>
        <v>2</v>
      </c>
      <c r="K1656" t="str">
        <f>_xlfn.XLOOKUP(order_details[[#This Row],[CategoryID]],categories[CategoryID],categories[CategoryName])</f>
        <v>Condiments</v>
      </c>
      <c r="L1656" t="str">
        <f>_xlfn.XLOOKUP(order_details[[#This Row],[OrderID]],orders[OrderID],orders[month])</f>
        <v>Mar</v>
      </c>
      <c r="M1656">
        <f>_xlfn.XLOOKUP(order_details[[#This Row],[OrderID]],orders[OrderID],orders[month number])</f>
        <v>3</v>
      </c>
      <c r="N1656">
        <f>_xlfn.XLOOKUP(order_details[[#This Row],[OrderID]],orders[OrderID],orders[year])</f>
        <v>1996</v>
      </c>
      <c r="P1656" s="13" t="str">
        <f>_xlfn.XLOOKUP(order_details[[#This Row],[CustomerID]],orders[CustomerID],orders[ShipCity])</f>
        <v>Helsinki</v>
      </c>
      <c r="Q1656" s="13" t="str">
        <f>_xlfn.XLOOKUP(order_details[[#This Row],[CustomerID]],orders[CustomerID],orders[ShipCountry])</f>
        <v>Finland</v>
      </c>
      <c r="R1656" s="13">
        <f>order_details[[#This Row],[UnitPrice]]*order_details[[#This Row],[Quantity]]*(1-order_details[[#This Row],[Discount]])</f>
        <v>210.5</v>
      </c>
    </row>
    <row r="1657" spans="1:18" x14ac:dyDescent="0.3">
      <c r="A1657">
        <v>10879</v>
      </c>
      <c r="B1657">
        <v>76</v>
      </c>
      <c r="C1657">
        <v>18</v>
      </c>
      <c r="D1657">
        <v>10</v>
      </c>
      <c r="E1657">
        <v>0</v>
      </c>
      <c r="F1657">
        <f>order_details[[#This Row],[UnitPrice]]*order_details[[#This Row],[Quantity]]*(1-order_details[[#This Row],[Discount]])</f>
        <v>180</v>
      </c>
      <c r="G1657" t="str">
        <f>_xlfn.XLOOKUP(order_details[[#This Row],[OrderID]],orders[OrderID],orders[CustomerID])</f>
        <v>WILMK</v>
      </c>
      <c r="H1657" t="str">
        <f>_xlfn.XLOOKUP(order_details[[#This Row],[CustomerID]],orders[CustomerID],orders[ShipCountry])</f>
        <v>Finland</v>
      </c>
      <c r="I1657" t="str">
        <f>_xlfn.XLOOKUP(order_details[[#This Row],[CustomerID]],orders[CustomerID],orders[ShipCity])</f>
        <v>Helsinki</v>
      </c>
      <c r="J1657">
        <f>_xlfn.XLOOKUP(order_details[[#This Row],[ProductID]],products[ProductID],products[CategoryID])</f>
        <v>1</v>
      </c>
      <c r="K1657" t="str">
        <f>_xlfn.XLOOKUP(order_details[[#This Row],[CategoryID]],categories[CategoryID],categories[CategoryName])</f>
        <v>Beverages</v>
      </c>
      <c r="L1657" t="str">
        <f>_xlfn.XLOOKUP(order_details[[#This Row],[OrderID]],orders[OrderID],orders[month])</f>
        <v>Mar</v>
      </c>
      <c r="M1657">
        <f>_xlfn.XLOOKUP(order_details[[#This Row],[OrderID]],orders[OrderID],orders[month number])</f>
        <v>3</v>
      </c>
      <c r="N1657">
        <f>_xlfn.XLOOKUP(order_details[[#This Row],[OrderID]],orders[OrderID],orders[year])</f>
        <v>1996</v>
      </c>
      <c r="P1657" s="14" t="str">
        <f>_xlfn.XLOOKUP(order_details[[#This Row],[CustomerID]],orders[CustomerID],orders[ShipCity])</f>
        <v>Helsinki</v>
      </c>
      <c r="Q1657" s="14" t="str">
        <f>_xlfn.XLOOKUP(order_details[[#This Row],[CustomerID]],orders[CustomerID],orders[ShipCountry])</f>
        <v>Finland</v>
      </c>
      <c r="R1657" s="14">
        <f>order_details[[#This Row],[UnitPrice]]*order_details[[#This Row],[Quantity]]*(1-order_details[[#This Row],[Discount]])</f>
        <v>180</v>
      </c>
    </row>
    <row r="1658" spans="1:18" x14ac:dyDescent="0.3">
      <c r="A1658">
        <v>10880</v>
      </c>
      <c r="B1658">
        <v>23</v>
      </c>
      <c r="C1658">
        <v>9</v>
      </c>
      <c r="D1658">
        <v>30</v>
      </c>
      <c r="E1658">
        <v>0.2</v>
      </c>
      <c r="F1658">
        <f>order_details[[#This Row],[UnitPrice]]*order_details[[#This Row],[Quantity]]*(1-order_details[[#This Row],[Discount]])</f>
        <v>216</v>
      </c>
      <c r="G1658" t="str">
        <f>_xlfn.XLOOKUP(order_details[[#This Row],[OrderID]],orders[OrderID],orders[CustomerID])</f>
        <v>FOLKO</v>
      </c>
      <c r="H1658" t="str">
        <f>_xlfn.XLOOKUP(order_details[[#This Row],[CustomerID]],orders[CustomerID],orders[ShipCountry])</f>
        <v>Sweden</v>
      </c>
      <c r="I1658" t="str">
        <f>_xlfn.XLOOKUP(order_details[[#This Row],[CustomerID]],orders[CustomerID],orders[ShipCity])</f>
        <v>Bräcke</v>
      </c>
      <c r="J1658">
        <f>_xlfn.XLOOKUP(order_details[[#This Row],[ProductID]],products[ProductID],products[CategoryID])</f>
        <v>5</v>
      </c>
      <c r="K1658" t="str">
        <f>_xlfn.XLOOKUP(order_details[[#This Row],[CategoryID]],categories[CategoryID],categories[CategoryName])</f>
        <v>Grains/Cereals</v>
      </c>
      <c r="L1658" t="str">
        <f>_xlfn.XLOOKUP(order_details[[#This Row],[OrderID]],orders[OrderID],orders[month])</f>
        <v>Mar</v>
      </c>
      <c r="M1658">
        <f>_xlfn.XLOOKUP(order_details[[#This Row],[OrderID]],orders[OrderID],orders[month number])</f>
        <v>3</v>
      </c>
      <c r="N1658">
        <f>_xlfn.XLOOKUP(order_details[[#This Row],[OrderID]],orders[OrderID],orders[year])</f>
        <v>1996</v>
      </c>
      <c r="P1658" s="13" t="str">
        <f>_xlfn.XLOOKUP(order_details[[#This Row],[CustomerID]],orders[CustomerID],orders[ShipCity])</f>
        <v>Bräcke</v>
      </c>
      <c r="Q1658" s="13" t="str">
        <f>_xlfn.XLOOKUP(order_details[[#This Row],[CustomerID]],orders[CustomerID],orders[ShipCountry])</f>
        <v>Sweden</v>
      </c>
      <c r="R1658" s="13">
        <f>order_details[[#This Row],[UnitPrice]]*order_details[[#This Row],[Quantity]]*(1-order_details[[#This Row],[Discount]])</f>
        <v>216</v>
      </c>
    </row>
    <row r="1659" spans="1:18" x14ac:dyDescent="0.3">
      <c r="A1659">
        <v>10880</v>
      </c>
      <c r="B1659">
        <v>61</v>
      </c>
      <c r="C1659">
        <v>28.5</v>
      </c>
      <c r="D1659">
        <v>30</v>
      </c>
      <c r="E1659">
        <v>0.2</v>
      </c>
      <c r="F1659">
        <f>order_details[[#This Row],[UnitPrice]]*order_details[[#This Row],[Quantity]]*(1-order_details[[#This Row],[Discount]])</f>
        <v>684</v>
      </c>
      <c r="G1659" t="str">
        <f>_xlfn.XLOOKUP(order_details[[#This Row],[OrderID]],orders[OrderID],orders[CustomerID])</f>
        <v>FOLKO</v>
      </c>
      <c r="H1659" t="str">
        <f>_xlfn.XLOOKUP(order_details[[#This Row],[CustomerID]],orders[CustomerID],orders[ShipCountry])</f>
        <v>Sweden</v>
      </c>
      <c r="I1659" t="str">
        <f>_xlfn.XLOOKUP(order_details[[#This Row],[CustomerID]],orders[CustomerID],orders[ShipCity])</f>
        <v>Bräcke</v>
      </c>
      <c r="J1659">
        <f>_xlfn.XLOOKUP(order_details[[#This Row],[ProductID]],products[ProductID],products[CategoryID])</f>
        <v>2</v>
      </c>
      <c r="K1659" t="str">
        <f>_xlfn.XLOOKUP(order_details[[#This Row],[CategoryID]],categories[CategoryID],categories[CategoryName])</f>
        <v>Condiments</v>
      </c>
      <c r="L1659" t="str">
        <f>_xlfn.XLOOKUP(order_details[[#This Row],[OrderID]],orders[OrderID],orders[month])</f>
        <v>Mar</v>
      </c>
      <c r="M1659">
        <f>_xlfn.XLOOKUP(order_details[[#This Row],[OrderID]],orders[OrderID],orders[month number])</f>
        <v>3</v>
      </c>
      <c r="N1659">
        <f>_xlfn.XLOOKUP(order_details[[#This Row],[OrderID]],orders[OrderID],orders[year])</f>
        <v>1996</v>
      </c>
      <c r="P1659" s="14" t="str">
        <f>_xlfn.XLOOKUP(order_details[[#This Row],[CustomerID]],orders[CustomerID],orders[ShipCity])</f>
        <v>Bräcke</v>
      </c>
      <c r="Q1659" s="14" t="str">
        <f>_xlfn.XLOOKUP(order_details[[#This Row],[CustomerID]],orders[CustomerID],orders[ShipCountry])</f>
        <v>Sweden</v>
      </c>
      <c r="R1659" s="14">
        <f>order_details[[#This Row],[UnitPrice]]*order_details[[#This Row],[Quantity]]*(1-order_details[[#This Row],[Discount]])</f>
        <v>684</v>
      </c>
    </row>
    <row r="1660" spans="1:18" x14ac:dyDescent="0.3">
      <c r="A1660">
        <v>10880</v>
      </c>
      <c r="B1660">
        <v>70</v>
      </c>
      <c r="C1660">
        <v>15</v>
      </c>
      <c r="D1660">
        <v>50</v>
      </c>
      <c r="E1660">
        <v>0.2</v>
      </c>
      <c r="F1660">
        <f>order_details[[#This Row],[UnitPrice]]*order_details[[#This Row],[Quantity]]*(1-order_details[[#This Row],[Discount]])</f>
        <v>600</v>
      </c>
      <c r="G1660" t="str">
        <f>_xlfn.XLOOKUP(order_details[[#This Row],[OrderID]],orders[OrderID],orders[CustomerID])</f>
        <v>FOLKO</v>
      </c>
      <c r="H1660" t="str">
        <f>_xlfn.XLOOKUP(order_details[[#This Row],[CustomerID]],orders[CustomerID],orders[ShipCountry])</f>
        <v>Sweden</v>
      </c>
      <c r="I1660" t="str">
        <f>_xlfn.XLOOKUP(order_details[[#This Row],[CustomerID]],orders[CustomerID],orders[ShipCity])</f>
        <v>Bräcke</v>
      </c>
      <c r="J1660">
        <f>_xlfn.XLOOKUP(order_details[[#This Row],[ProductID]],products[ProductID],products[CategoryID])</f>
        <v>1</v>
      </c>
      <c r="K1660" t="str">
        <f>_xlfn.XLOOKUP(order_details[[#This Row],[CategoryID]],categories[CategoryID],categories[CategoryName])</f>
        <v>Beverages</v>
      </c>
      <c r="L1660" t="str">
        <f>_xlfn.XLOOKUP(order_details[[#This Row],[OrderID]],orders[OrderID],orders[month])</f>
        <v>Mar</v>
      </c>
      <c r="M1660">
        <f>_xlfn.XLOOKUP(order_details[[#This Row],[OrderID]],orders[OrderID],orders[month number])</f>
        <v>3</v>
      </c>
      <c r="N1660">
        <f>_xlfn.XLOOKUP(order_details[[#This Row],[OrderID]],orders[OrderID],orders[year])</f>
        <v>1996</v>
      </c>
      <c r="P1660" s="13" t="str">
        <f>_xlfn.XLOOKUP(order_details[[#This Row],[CustomerID]],orders[CustomerID],orders[ShipCity])</f>
        <v>Bräcke</v>
      </c>
      <c r="Q1660" s="13" t="str">
        <f>_xlfn.XLOOKUP(order_details[[#This Row],[CustomerID]],orders[CustomerID],orders[ShipCountry])</f>
        <v>Sweden</v>
      </c>
      <c r="R1660" s="13">
        <f>order_details[[#This Row],[UnitPrice]]*order_details[[#This Row],[Quantity]]*(1-order_details[[#This Row],[Discount]])</f>
        <v>600</v>
      </c>
    </row>
    <row r="1661" spans="1:18" x14ac:dyDescent="0.3">
      <c r="A1661">
        <v>10881</v>
      </c>
      <c r="B1661">
        <v>73</v>
      </c>
      <c r="C1661">
        <v>15</v>
      </c>
      <c r="D1661">
        <v>10</v>
      </c>
      <c r="E1661">
        <v>0</v>
      </c>
      <c r="F1661">
        <f>order_details[[#This Row],[UnitPrice]]*order_details[[#This Row],[Quantity]]*(1-order_details[[#This Row],[Discount]])</f>
        <v>150</v>
      </c>
      <c r="G1661" t="str">
        <f>_xlfn.XLOOKUP(order_details[[#This Row],[OrderID]],orders[OrderID],orders[CustomerID])</f>
        <v>CACTU</v>
      </c>
      <c r="H1661" t="str">
        <f>_xlfn.XLOOKUP(order_details[[#This Row],[CustomerID]],orders[CustomerID],orders[ShipCountry])</f>
        <v>Argentina</v>
      </c>
      <c r="I1661" t="str">
        <f>_xlfn.XLOOKUP(order_details[[#This Row],[CustomerID]],orders[CustomerID],orders[ShipCity])</f>
        <v>Buenos Aires</v>
      </c>
      <c r="J1661">
        <f>_xlfn.XLOOKUP(order_details[[#This Row],[ProductID]],products[ProductID],products[CategoryID])</f>
        <v>8</v>
      </c>
      <c r="K1661" t="str">
        <f>_xlfn.XLOOKUP(order_details[[#This Row],[CategoryID]],categories[CategoryID],categories[CategoryName])</f>
        <v>Seafood</v>
      </c>
      <c r="L1661" t="str">
        <f>_xlfn.XLOOKUP(order_details[[#This Row],[OrderID]],orders[OrderID],orders[month])</f>
        <v>Mar</v>
      </c>
      <c r="M1661">
        <f>_xlfn.XLOOKUP(order_details[[#This Row],[OrderID]],orders[OrderID],orders[month number])</f>
        <v>3</v>
      </c>
      <c r="N1661">
        <f>_xlfn.XLOOKUP(order_details[[#This Row],[OrderID]],orders[OrderID],orders[year])</f>
        <v>1996</v>
      </c>
      <c r="P1661" s="14" t="str">
        <f>_xlfn.XLOOKUP(order_details[[#This Row],[CustomerID]],orders[CustomerID],orders[ShipCity])</f>
        <v>Buenos Aires</v>
      </c>
      <c r="Q1661" s="14" t="str">
        <f>_xlfn.XLOOKUP(order_details[[#This Row],[CustomerID]],orders[CustomerID],orders[ShipCountry])</f>
        <v>Argentina</v>
      </c>
      <c r="R1661" s="14">
        <f>order_details[[#This Row],[UnitPrice]]*order_details[[#This Row],[Quantity]]*(1-order_details[[#This Row],[Discount]])</f>
        <v>150</v>
      </c>
    </row>
    <row r="1662" spans="1:18" x14ac:dyDescent="0.3">
      <c r="A1662">
        <v>10882</v>
      </c>
      <c r="B1662">
        <v>42</v>
      </c>
      <c r="C1662">
        <v>14</v>
      </c>
      <c r="D1662">
        <v>25</v>
      </c>
      <c r="E1662">
        <v>0</v>
      </c>
      <c r="F1662">
        <f>order_details[[#This Row],[UnitPrice]]*order_details[[#This Row],[Quantity]]*(1-order_details[[#This Row],[Discount]])</f>
        <v>350</v>
      </c>
      <c r="G1662" t="str">
        <f>_xlfn.XLOOKUP(order_details[[#This Row],[OrderID]],orders[OrderID],orders[CustomerID])</f>
        <v>SAVEA</v>
      </c>
      <c r="H1662" t="str">
        <f>_xlfn.XLOOKUP(order_details[[#This Row],[CustomerID]],orders[CustomerID],orders[ShipCountry])</f>
        <v>USA</v>
      </c>
      <c r="I1662" t="str">
        <f>_xlfn.XLOOKUP(order_details[[#This Row],[CustomerID]],orders[CustomerID],orders[ShipCity])</f>
        <v>Boise</v>
      </c>
      <c r="J1662">
        <f>_xlfn.XLOOKUP(order_details[[#This Row],[ProductID]],products[ProductID],products[CategoryID])</f>
        <v>5</v>
      </c>
      <c r="K1662" t="str">
        <f>_xlfn.XLOOKUP(order_details[[#This Row],[CategoryID]],categories[CategoryID],categories[CategoryName])</f>
        <v>Grains/Cereals</v>
      </c>
      <c r="L1662" t="str">
        <f>_xlfn.XLOOKUP(order_details[[#This Row],[OrderID]],orders[OrderID],orders[month])</f>
        <v>Mar</v>
      </c>
      <c r="M1662">
        <f>_xlfn.XLOOKUP(order_details[[#This Row],[OrderID]],orders[OrderID],orders[month number])</f>
        <v>3</v>
      </c>
      <c r="N1662">
        <f>_xlfn.XLOOKUP(order_details[[#This Row],[OrderID]],orders[OrderID],orders[year])</f>
        <v>1996</v>
      </c>
      <c r="P1662" s="13" t="str">
        <f>_xlfn.XLOOKUP(order_details[[#This Row],[CustomerID]],orders[CustomerID],orders[ShipCity])</f>
        <v>Boise</v>
      </c>
      <c r="Q1662" s="13" t="str">
        <f>_xlfn.XLOOKUP(order_details[[#This Row],[CustomerID]],orders[CustomerID],orders[ShipCountry])</f>
        <v>USA</v>
      </c>
      <c r="R1662" s="13">
        <f>order_details[[#This Row],[UnitPrice]]*order_details[[#This Row],[Quantity]]*(1-order_details[[#This Row],[Discount]])</f>
        <v>350</v>
      </c>
    </row>
    <row r="1663" spans="1:18" x14ac:dyDescent="0.3">
      <c r="A1663">
        <v>10882</v>
      </c>
      <c r="B1663">
        <v>49</v>
      </c>
      <c r="C1663">
        <v>20</v>
      </c>
      <c r="D1663">
        <v>20</v>
      </c>
      <c r="E1663">
        <v>0.15</v>
      </c>
      <c r="F1663">
        <f>order_details[[#This Row],[UnitPrice]]*order_details[[#This Row],[Quantity]]*(1-order_details[[#This Row],[Discount]])</f>
        <v>340</v>
      </c>
      <c r="G1663" t="str">
        <f>_xlfn.XLOOKUP(order_details[[#This Row],[OrderID]],orders[OrderID],orders[CustomerID])</f>
        <v>SAVEA</v>
      </c>
      <c r="H1663" t="str">
        <f>_xlfn.XLOOKUP(order_details[[#This Row],[CustomerID]],orders[CustomerID],orders[ShipCountry])</f>
        <v>USA</v>
      </c>
      <c r="I1663" t="str">
        <f>_xlfn.XLOOKUP(order_details[[#This Row],[CustomerID]],orders[CustomerID],orders[ShipCity])</f>
        <v>Boise</v>
      </c>
      <c r="J1663">
        <f>_xlfn.XLOOKUP(order_details[[#This Row],[ProductID]],products[ProductID],products[CategoryID])</f>
        <v>3</v>
      </c>
      <c r="K1663" t="str">
        <f>_xlfn.XLOOKUP(order_details[[#This Row],[CategoryID]],categories[CategoryID],categories[CategoryName])</f>
        <v>Confections</v>
      </c>
      <c r="L1663" t="str">
        <f>_xlfn.XLOOKUP(order_details[[#This Row],[OrderID]],orders[OrderID],orders[month])</f>
        <v>Mar</v>
      </c>
      <c r="M1663">
        <f>_xlfn.XLOOKUP(order_details[[#This Row],[OrderID]],orders[OrderID],orders[month number])</f>
        <v>3</v>
      </c>
      <c r="N1663">
        <f>_xlfn.XLOOKUP(order_details[[#This Row],[OrderID]],orders[OrderID],orders[year])</f>
        <v>1996</v>
      </c>
      <c r="P1663" s="14" t="str">
        <f>_xlfn.XLOOKUP(order_details[[#This Row],[CustomerID]],orders[CustomerID],orders[ShipCity])</f>
        <v>Boise</v>
      </c>
      <c r="Q1663" s="14" t="str">
        <f>_xlfn.XLOOKUP(order_details[[#This Row],[CustomerID]],orders[CustomerID],orders[ShipCountry])</f>
        <v>USA</v>
      </c>
      <c r="R1663" s="14">
        <f>order_details[[#This Row],[UnitPrice]]*order_details[[#This Row],[Quantity]]*(1-order_details[[#This Row],[Discount]])</f>
        <v>340</v>
      </c>
    </row>
    <row r="1664" spans="1:18" x14ac:dyDescent="0.3">
      <c r="A1664">
        <v>10882</v>
      </c>
      <c r="B1664">
        <v>54</v>
      </c>
      <c r="C1664">
        <v>7.45</v>
      </c>
      <c r="D1664">
        <v>32</v>
      </c>
      <c r="E1664">
        <v>0.15</v>
      </c>
      <c r="F1664">
        <f>order_details[[#This Row],[UnitPrice]]*order_details[[#This Row],[Quantity]]*(1-order_details[[#This Row],[Discount]])</f>
        <v>202.64</v>
      </c>
      <c r="G1664" t="str">
        <f>_xlfn.XLOOKUP(order_details[[#This Row],[OrderID]],orders[OrderID],orders[CustomerID])</f>
        <v>SAVEA</v>
      </c>
      <c r="H1664" t="str">
        <f>_xlfn.XLOOKUP(order_details[[#This Row],[CustomerID]],orders[CustomerID],orders[ShipCountry])</f>
        <v>USA</v>
      </c>
      <c r="I1664" t="str">
        <f>_xlfn.XLOOKUP(order_details[[#This Row],[CustomerID]],orders[CustomerID],orders[ShipCity])</f>
        <v>Boise</v>
      </c>
      <c r="J1664">
        <f>_xlfn.XLOOKUP(order_details[[#This Row],[ProductID]],products[ProductID],products[CategoryID])</f>
        <v>6</v>
      </c>
      <c r="K1664" t="str">
        <f>_xlfn.XLOOKUP(order_details[[#This Row],[CategoryID]],categories[CategoryID],categories[CategoryName])</f>
        <v>Meat/Poultry</v>
      </c>
      <c r="L1664" t="str">
        <f>_xlfn.XLOOKUP(order_details[[#This Row],[OrderID]],orders[OrderID],orders[month])</f>
        <v>Mar</v>
      </c>
      <c r="M1664">
        <f>_xlfn.XLOOKUP(order_details[[#This Row],[OrderID]],orders[OrderID],orders[month number])</f>
        <v>3</v>
      </c>
      <c r="N1664">
        <f>_xlfn.XLOOKUP(order_details[[#This Row],[OrderID]],orders[OrderID],orders[year])</f>
        <v>1996</v>
      </c>
      <c r="P1664" s="13" t="str">
        <f>_xlfn.XLOOKUP(order_details[[#This Row],[CustomerID]],orders[CustomerID],orders[ShipCity])</f>
        <v>Boise</v>
      </c>
      <c r="Q1664" s="13" t="str">
        <f>_xlfn.XLOOKUP(order_details[[#This Row],[CustomerID]],orders[CustomerID],orders[ShipCountry])</f>
        <v>USA</v>
      </c>
      <c r="R1664" s="13">
        <f>order_details[[#This Row],[UnitPrice]]*order_details[[#This Row],[Quantity]]*(1-order_details[[#This Row],[Discount]])</f>
        <v>202.64</v>
      </c>
    </row>
    <row r="1665" spans="1:18" x14ac:dyDescent="0.3">
      <c r="A1665">
        <v>10883</v>
      </c>
      <c r="B1665">
        <v>24</v>
      </c>
      <c r="C1665">
        <v>4.5</v>
      </c>
      <c r="D1665">
        <v>8</v>
      </c>
      <c r="E1665">
        <v>0</v>
      </c>
      <c r="F1665">
        <f>order_details[[#This Row],[UnitPrice]]*order_details[[#This Row],[Quantity]]*(1-order_details[[#This Row],[Discount]])</f>
        <v>36</v>
      </c>
      <c r="G1665" t="str">
        <f>_xlfn.XLOOKUP(order_details[[#This Row],[OrderID]],orders[OrderID],orders[CustomerID])</f>
        <v>LONEP</v>
      </c>
      <c r="H1665" t="str">
        <f>_xlfn.XLOOKUP(order_details[[#This Row],[CustomerID]],orders[CustomerID],orders[ShipCountry])</f>
        <v>USA</v>
      </c>
      <c r="I1665" t="str">
        <f>_xlfn.XLOOKUP(order_details[[#This Row],[CustomerID]],orders[CustomerID],orders[ShipCity])</f>
        <v>Portland</v>
      </c>
      <c r="J1665">
        <f>_xlfn.XLOOKUP(order_details[[#This Row],[ProductID]],products[ProductID],products[CategoryID])</f>
        <v>1</v>
      </c>
      <c r="K1665" t="str">
        <f>_xlfn.XLOOKUP(order_details[[#This Row],[CategoryID]],categories[CategoryID],categories[CategoryName])</f>
        <v>Beverages</v>
      </c>
      <c r="L1665" t="str">
        <f>_xlfn.XLOOKUP(order_details[[#This Row],[OrderID]],orders[OrderID],orders[month])</f>
        <v>Mar</v>
      </c>
      <c r="M1665">
        <f>_xlfn.XLOOKUP(order_details[[#This Row],[OrderID]],orders[OrderID],orders[month number])</f>
        <v>3</v>
      </c>
      <c r="N1665">
        <f>_xlfn.XLOOKUP(order_details[[#This Row],[OrderID]],orders[OrderID],orders[year])</f>
        <v>1996</v>
      </c>
      <c r="P1665" s="14" t="str">
        <f>_xlfn.XLOOKUP(order_details[[#This Row],[CustomerID]],orders[CustomerID],orders[ShipCity])</f>
        <v>Portland</v>
      </c>
      <c r="Q1665" s="14" t="str">
        <f>_xlfn.XLOOKUP(order_details[[#This Row],[CustomerID]],orders[CustomerID],orders[ShipCountry])</f>
        <v>USA</v>
      </c>
      <c r="R1665" s="14">
        <f>order_details[[#This Row],[UnitPrice]]*order_details[[#This Row],[Quantity]]*(1-order_details[[#This Row],[Discount]])</f>
        <v>36</v>
      </c>
    </row>
    <row r="1666" spans="1:18" x14ac:dyDescent="0.3">
      <c r="A1666">
        <v>10884</v>
      </c>
      <c r="B1666">
        <v>21</v>
      </c>
      <c r="C1666">
        <v>10</v>
      </c>
      <c r="D1666">
        <v>40</v>
      </c>
      <c r="E1666">
        <v>0.05</v>
      </c>
      <c r="F1666">
        <f>order_details[[#This Row],[UnitPrice]]*order_details[[#This Row],[Quantity]]*(1-order_details[[#This Row],[Discount]])</f>
        <v>380</v>
      </c>
      <c r="G1666" t="str">
        <f>_xlfn.XLOOKUP(order_details[[#This Row],[OrderID]],orders[OrderID],orders[CustomerID])</f>
        <v>LETSS</v>
      </c>
      <c r="H1666" t="str">
        <f>_xlfn.XLOOKUP(order_details[[#This Row],[CustomerID]],orders[CustomerID],orders[ShipCountry])</f>
        <v>USA</v>
      </c>
      <c r="I1666" t="str">
        <f>_xlfn.XLOOKUP(order_details[[#This Row],[CustomerID]],orders[CustomerID],orders[ShipCity])</f>
        <v>San Francisco</v>
      </c>
      <c r="J1666">
        <f>_xlfn.XLOOKUP(order_details[[#This Row],[ProductID]],products[ProductID],products[CategoryID])</f>
        <v>3</v>
      </c>
      <c r="K1666" t="str">
        <f>_xlfn.XLOOKUP(order_details[[#This Row],[CategoryID]],categories[CategoryID],categories[CategoryName])</f>
        <v>Confections</v>
      </c>
      <c r="L1666" t="str">
        <f>_xlfn.XLOOKUP(order_details[[#This Row],[OrderID]],orders[OrderID],orders[month])</f>
        <v>Mar</v>
      </c>
      <c r="M1666">
        <f>_xlfn.XLOOKUP(order_details[[#This Row],[OrderID]],orders[OrderID],orders[month number])</f>
        <v>3</v>
      </c>
      <c r="N1666">
        <f>_xlfn.XLOOKUP(order_details[[#This Row],[OrderID]],orders[OrderID],orders[year])</f>
        <v>1996</v>
      </c>
      <c r="P1666" s="13" t="str">
        <f>_xlfn.XLOOKUP(order_details[[#This Row],[CustomerID]],orders[CustomerID],orders[ShipCity])</f>
        <v>San Francisco</v>
      </c>
      <c r="Q1666" s="13" t="str">
        <f>_xlfn.XLOOKUP(order_details[[#This Row],[CustomerID]],orders[CustomerID],orders[ShipCountry])</f>
        <v>USA</v>
      </c>
      <c r="R1666" s="13">
        <f>order_details[[#This Row],[UnitPrice]]*order_details[[#This Row],[Quantity]]*(1-order_details[[#This Row],[Discount]])</f>
        <v>380</v>
      </c>
    </row>
    <row r="1667" spans="1:18" x14ac:dyDescent="0.3">
      <c r="A1667">
        <v>10884</v>
      </c>
      <c r="B1667">
        <v>56</v>
      </c>
      <c r="C1667">
        <v>38</v>
      </c>
      <c r="D1667">
        <v>21</v>
      </c>
      <c r="E1667">
        <v>0.05</v>
      </c>
      <c r="F1667">
        <f>order_details[[#This Row],[UnitPrice]]*order_details[[#This Row],[Quantity]]*(1-order_details[[#This Row],[Discount]])</f>
        <v>758.09999999999991</v>
      </c>
      <c r="G1667" t="str">
        <f>_xlfn.XLOOKUP(order_details[[#This Row],[OrderID]],orders[OrderID],orders[CustomerID])</f>
        <v>LETSS</v>
      </c>
      <c r="H1667" t="str">
        <f>_xlfn.XLOOKUP(order_details[[#This Row],[CustomerID]],orders[CustomerID],orders[ShipCountry])</f>
        <v>USA</v>
      </c>
      <c r="I1667" t="str">
        <f>_xlfn.XLOOKUP(order_details[[#This Row],[CustomerID]],orders[CustomerID],orders[ShipCity])</f>
        <v>San Francisco</v>
      </c>
      <c r="J1667">
        <f>_xlfn.XLOOKUP(order_details[[#This Row],[ProductID]],products[ProductID],products[CategoryID])</f>
        <v>5</v>
      </c>
      <c r="K1667" t="str">
        <f>_xlfn.XLOOKUP(order_details[[#This Row],[CategoryID]],categories[CategoryID],categories[CategoryName])</f>
        <v>Grains/Cereals</v>
      </c>
      <c r="L1667" t="str">
        <f>_xlfn.XLOOKUP(order_details[[#This Row],[OrderID]],orders[OrderID],orders[month])</f>
        <v>Mar</v>
      </c>
      <c r="M1667">
        <f>_xlfn.XLOOKUP(order_details[[#This Row],[OrderID]],orders[OrderID],orders[month number])</f>
        <v>3</v>
      </c>
      <c r="N1667">
        <f>_xlfn.XLOOKUP(order_details[[#This Row],[OrderID]],orders[OrderID],orders[year])</f>
        <v>1996</v>
      </c>
      <c r="P1667" s="14" t="str">
        <f>_xlfn.XLOOKUP(order_details[[#This Row],[CustomerID]],orders[CustomerID],orders[ShipCity])</f>
        <v>San Francisco</v>
      </c>
      <c r="Q1667" s="14" t="str">
        <f>_xlfn.XLOOKUP(order_details[[#This Row],[CustomerID]],orders[CustomerID],orders[ShipCountry])</f>
        <v>USA</v>
      </c>
      <c r="R1667" s="14">
        <f>order_details[[#This Row],[UnitPrice]]*order_details[[#This Row],[Quantity]]*(1-order_details[[#This Row],[Discount]])</f>
        <v>758.09999999999991</v>
      </c>
    </row>
    <row r="1668" spans="1:18" x14ac:dyDescent="0.3">
      <c r="A1668">
        <v>10884</v>
      </c>
      <c r="B1668">
        <v>65</v>
      </c>
      <c r="C1668">
        <v>21.05</v>
      </c>
      <c r="D1668">
        <v>12</v>
      </c>
      <c r="E1668">
        <v>0.05</v>
      </c>
      <c r="F1668">
        <f>order_details[[#This Row],[UnitPrice]]*order_details[[#This Row],[Quantity]]*(1-order_details[[#This Row],[Discount]])</f>
        <v>239.97</v>
      </c>
      <c r="G1668" t="str">
        <f>_xlfn.XLOOKUP(order_details[[#This Row],[OrderID]],orders[OrderID],orders[CustomerID])</f>
        <v>LETSS</v>
      </c>
      <c r="H1668" t="str">
        <f>_xlfn.XLOOKUP(order_details[[#This Row],[CustomerID]],orders[CustomerID],orders[ShipCountry])</f>
        <v>USA</v>
      </c>
      <c r="I1668" t="str">
        <f>_xlfn.XLOOKUP(order_details[[#This Row],[CustomerID]],orders[CustomerID],orders[ShipCity])</f>
        <v>San Francisco</v>
      </c>
      <c r="J1668">
        <f>_xlfn.XLOOKUP(order_details[[#This Row],[ProductID]],products[ProductID],products[CategoryID])</f>
        <v>2</v>
      </c>
      <c r="K1668" t="str">
        <f>_xlfn.XLOOKUP(order_details[[#This Row],[CategoryID]],categories[CategoryID],categories[CategoryName])</f>
        <v>Condiments</v>
      </c>
      <c r="L1668" t="str">
        <f>_xlfn.XLOOKUP(order_details[[#This Row],[OrderID]],orders[OrderID],orders[month])</f>
        <v>Mar</v>
      </c>
      <c r="M1668">
        <f>_xlfn.XLOOKUP(order_details[[#This Row],[OrderID]],orders[OrderID],orders[month number])</f>
        <v>3</v>
      </c>
      <c r="N1668">
        <f>_xlfn.XLOOKUP(order_details[[#This Row],[OrderID]],orders[OrderID],orders[year])</f>
        <v>1996</v>
      </c>
      <c r="P1668" s="13" t="str">
        <f>_xlfn.XLOOKUP(order_details[[#This Row],[CustomerID]],orders[CustomerID],orders[ShipCity])</f>
        <v>San Francisco</v>
      </c>
      <c r="Q1668" s="13" t="str">
        <f>_xlfn.XLOOKUP(order_details[[#This Row],[CustomerID]],orders[CustomerID],orders[ShipCountry])</f>
        <v>USA</v>
      </c>
      <c r="R1668" s="13">
        <f>order_details[[#This Row],[UnitPrice]]*order_details[[#This Row],[Quantity]]*(1-order_details[[#This Row],[Discount]])</f>
        <v>239.97</v>
      </c>
    </row>
    <row r="1669" spans="1:18" x14ac:dyDescent="0.3">
      <c r="A1669">
        <v>10885</v>
      </c>
      <c r="B1669">
        <v>2</v>
      </c>
      <c r="C1669">
        <v>19</v>
      </c>
      <c r="D1669">
        <v>20</v>
      </c>
      <c r="E1669">
        <v>0</v>
      </c>
      <c r="F1669">
        <f>order_details[[#This Row],[UnitPrice]]*order_details[[#This Row],[Quantity]]*(1-order_details[[#This Row],[Discount]])</f>
        <v>380</v>
      </c>
      <c r="G1669" t="str">
        <f>_xlfn.XLOOKUP(order_details[[#This Row],[OrderID]],orders[OrderID],orders[CustomerID])</f>
        <v>SUPRD</v>
      </c>
      <c r="H1669" t="str">
        <f>_xlfn.XLOOKUP(order_details[[#This Row],[CustomerID]],orders[CustomerID],orders[ShipCountry])</f>
        <v>Belgium</v>
      </c>
      <c r="I1669" t="str">
        <f>_xlfn.XLOOKUP(order_details[[#This Row],[CustomerID]],orders[CustomerID],orders[ShipCity])</f>
        <v>Charleroi</v>
      </c>
      <c r="J1669">
        <f>_xlfn.XLOOKUP(order_details[[#This Row],[ProductID]],products[ProductID],products[CategoryID])</f>
        <v>1</v>
      </c>
      <c r="K1669" t="str">
        <f>_xlfn.XLOOKUP(order_details[[#This Row],[CategoryID]],categories[CategoryID],categories[CategoryName])</f>
        <v>Beverages</v>
      </c>
      <c r="L1669" t="str">
        <f>_xlfn.XLOOKUP(order_details[[#This Row],[OrderID]],orders[OrderID],orders[month])</f>
        <v>Mar</v>
      </c>
      <c r="M1669">
        <f>_xlfn.XLOOKUP(order_details[[#This Row],[OrderID]],orders[OrderID],orders[month number])</f>
        <v>3</v>
      </c>
      <c r="N1669">
        <f>_xlfn.XLOOKUP(order_details[[#This Row],[OrderID]],orders[OrderID],orders[year])</f>
        <v>1996</v>
      </c>
      <c r="P1669" s="14" t="str">
        <f>_xlfn.XLOOKUP(order_details[[#This Row],[CustomerID]],orders[CustomerID],orders[ShipCity])</f>
        <v>Charleroi</v>
      </c>
      <c r="Q1669" s="14" t="str">
        <f>_xlfn.XLOOKUP(order_details[[#This Row],[CustomerID]],orders[CustomerID],orders[ShipCountry])</f>
        <v>Belgium</v>
      </c>
      <c r="R1669" s="14">
        <f>order_details[[#This Row],[UnitPrice]]*order_details[[#This Row],[Quantity]]*(1-order_details[[#This Row],[Discount]])</f>
        <v>380</v>
      </c>
    </row>
    <row r="1670" spans="1:18" x14ac:dyDescent="0.3">
      <c r="A1670">
        <v>10885</v>
      </c>
      <c r="B1670">
        <v>24</v>
      </c>
      <c r="C1670">
        <v>4.5</v>
      </c>
      <c r="D1670">
        <v>12</v>
      </c>
      <c r="E1670">
        <v>0</v>
      </c>
      <c r="F1670">
        <f>order_details[[#This Row],[UnitPrice]]*order_details[[#This Row],[Quantity]]*(1-order_details[[#This Row],[Discount]])</f>
        <v>54</v>
      </c>
      <c r="G1670" t="str">
        <f>_xlfn.XLOOKUP(order_details[[#This Row],[OrderID]],orders[OrderID],orders[CustomerID])</f>
        <v>SUPRD</v>
      </c>
      <c r="H1670" t="str">
        <f>_xlfn.XLOOKUP(order_details[[#This Row],[CustomerID]],orders[CustomerID],orders[ShipCountry])</f>
        <v>Belgium</v>
      </c>
      <c r="I1670" t="str">
        <f>_xlfn.XLOOKUP(order_details[[#This Row],[CustomerID]],orders[CustomerID],orders[ShipCity])</f>
        <v>Charleroi</v>
      </c>
      <c r="J1670">
        <f>_xlfn.XLOOKUP(order_details[[#This Row],[ProductID]],products[ProductID],products[CategoryID])</f>
        <v>1</v>
      </c>
      <c r="K1670" t="str">
        <f>_xlfn.XLOOKUP(order_details[[#This Row],[CategoryID]],categories[CategoryID],categories[CategoryName])</f>
        <v>Beverages</v>
      </c>
      <c r="L1670" t="str">
        <f>_xlfn.XLOOKUP(order_details[[#This Row],[OrderID]],orders[OrderID],orders[month])</f>
        <v>Mar</v>
      </c>
      <c r="M1670">
        <f>_xlfn.XLOOKUP(order_details[[#This Row],[OrderID]],orders[OrderID],orders[month number])</f>
        <v>3</v>
      </c>
      <c r="N1670">
        <f>_xlfn.XLOOKUP(order_details[[#This Row],[OrderID]],orders[OrderID],orders[year])</f>
        <v>1996</v>
      </c>
      <c r="P1670" s="13" t="str">
        <f>_xlfn.XLOOKUP(order_details[[#This Row],[CustomerID]],orders[CustomerID],orders[ShipCity])</f>
        <v>Charleroi</v>
      </c>
      <c r="Q1670" s="13" t="str">
        <f>_xlfn.XLOOKUP(order_details[[#This Row],[CustomerID]],orders[CustomerID],orders[ShipCountry])</f>
        <v>Belgium</v>
      </c>
      <c r="R1670" s="13">
        <f>order_details[[#This Row],[UnitPrice]]*order_details[[#This Row],[Quantity]]*(1-order_details[[#This Row],[Discount]])</f>
        <v>54</v>
      </c>
    </row>
    <row r="1671" spans="1:18" x14ac:dyDescent="0.3">
      <c r="A1671">
        <v>10885</v>
      </c>
      <c r="B1671">
        <v>70</v>
      </c>
      <c r="C1671">
        <v>15</v>
      </c>
      <c r="D1671">
        <v>30</v>
      </c>
      <c r="E1671">
        <v>0</v>
      </c>
      <c r="F1671">
        <f>order_details[[#This Row],[UnitPrice]]*order_details[[#This Row],[Quantity]]*(1-order_details[[#This Row],[Discount]])</f>
        <v>450</v>
      </c>
      <c r="G1671" t="str">
        <f>_xlfn.XLOOKUP(order_details[[#This Row],[OrderID]],orders[OrderID],orders[CustomerID])</f>
        <v>SUPRD</v>
      </c>
      <c r="H1671" t="str">
        <f>_xlfn.XLOOKUP(order_details[[#This Row],[CustomerID]],orders[CustomerID],orders[ShipCountry])</f>
        <v>Belgium</v>
      </c>
      <c r="I1671" t="str">
        <f>_xlfn.XLOOKUP(order_details[[#This Row],[CustomerID]],orders[CustomerID],orders[ShipCity])</f>
        <v>Charleroi</v>
      </c>
      <c r="J1671">
        <f>_xlfn.XLOOKUP(order_details[[#This Row],[ProductID]],products[ProductID],products[CategoryID])</f>
        <v>1</v>
      </c>
      <c r="K1671" t="str">
        <f>_xlfn.XLOOKUP(order_details[[#This Row],[CategoryID]],categories[CategoryID],categories[CategoryName])</f>
        <v>Beverages</v>
      </c>
      <c r="L1671" t="str">
        <f>_xlfn.XLOOKUP(order_details[[#This Row],[OrderID]],orders[OrderID],orders[month])</f>
        <v>Mar</v>
      </c>
      <c r="M1671">
        <f>_xlfn.XLOOKUP(order_details[[#This Row],[OrderID]],orders[OrderID],orders[month number])</f>
        <v>3</v>
      </c>
      <c r="N1671">
        <f>_xlfn.XLOOKUP(order_details[[#This Row],[OrderID]],orders[OrderID],orders[year])</f>
        <v>1996</v>
      </c>
      <c r="P1671" s="14" t="str">
        <f>_xlfn.XLOOKUP(order_details[[#This Row],[CustomerID]],orders[CustomerID],orders[ShipCity])</f>
        <v>Charleroi</v>
      </c>
      <c r="Q1671" s="14" t="str">
        <f>_xlfn.XLOOKUP(order_details[[#This Row],[CustomerID]],orders[CustomerID],orders[ShipCountry])</f>
        <v>Belgium</v>
      </c>
      <c r="R1671" s="14">
        <f>order_details[[#This Row],[UnitPrice]]*order_details[[#This Row],[Quantity]]*(1-order_details[[#This Row],[Discount]])</f>
        <v>450</v>
      </c>
    </row>
    <row r="1672" spans="1:18" x14ac:dyDescent="0.3">
      <c r="A1672">
        <v>10885</v>
      </c>
      <c r="B1672">
        <v>77</v>
      </c>
      <c r="C1672">
        <v>13</v>
      </c>
      <c r="D1672">
        <v>25</v>
      </c>
      <c r="E1672">
        <v>0</v>
      </c>
      <c r="F1672">
        <f>order_details[[#This Row],[UnitPrice]]*order_details[[#This Row],[Quantity]]*(1-order_details[[#This Row],[Discount]])</f>
        <v>325</v>
      </c>
      <c r="G1672" t="str">
        <f>_xlfn.XLOOKUP(order_details[[#This Row],[OrderID]],orders[OrderID],orders[CustomerID])</f>
        <v>SUPRD</v>
      </c>
      <c r="H1672" t="str">
        <f>_xlfn.XLOOKUP(order_details[[#This Row],[CustomerID]],orders[CustomerID],orders[ShipCountry])</f>
        <v>Belgium</v>
      </c>
      <c r="I1672" t="str">
        <f>_xlfn.XLOOKUP(order_details[[#This Row],[CustomerID]],orders[CustomerID],orders[ShipCity])</f>
        <v>Charleroi</v>
      </c>
      <c r="J1672">
        <f>_xlfn.XLOOKUP(order_details[[#This Row],[ProductID]],products[ProductID],products[CategoryID])</f>
        <v>2</v>
      </c>
      <c r="K1672" t="str">
        <f>_xlfn.XLOOKUP(order_details[[#This Row],[CategoryID]],categories[CategoryID],categories[CategoryName])</f>
        <v>Condiments</v>
      </c>
      <c r="L1672" t="str">
        <f>_xlfn.XLOOKUP(order_details[[#This Row],[OrderID]],orders[OrderID],orders[month])</f>
        <v>Mar</v>
      </c>
      <c r="M1672">
        <f>_xlfn.XLOOKUP(order_details[[#This Row],[OrderID]],orders[OrderID],orders[month number])</f>
        <v>3</v>
      </c>
      <c r="N1672">
        <f>_xlfn.XLOOKUP(order_details[[#This Row],[OrderID]],orders[OrderID],orders[year])</f>
        <v>1996</v>
      </c>
      <c r="P1672" s="13" t="str">
        <f>_xlfn.XLOOKUP(order_details[[#This Row],[CustomerID]],orders[CustomerID],orders[ShipCity])</f>
        <v>Charleroi</v>
      </c>
      <c r="Q1672" s="13" t="str">
        <f>_xlfn.XLOOKUP(order_details[[#This Row],[CustomerID]],orders[CustomerID],orders[ShipCountry])</f>
        <v>Belgium</v>
      </c>
      <c r="R1672" s="13">
        <f>order_details[[#This Row],[UnitPrice]]*order_details[[#This Row],[Quantity]]*(1-order_details[[#This Row],[Discount]])</f>
        <v>325</v>
      </c>
    </row>
    <row r="1673" spans="1:18" x14ac:dyDescent="0.3">
      <c r="A1673">
        <v>10886</v>
      </c>
      <c r="B1673">
        <v>10</v>
      </c>
      <c r="C1673">
        <v>31</v>
      </c>
      <c r="D1673">
        <v>70</v>
      </c>
      <c r="E1673">
        <v>0</v>
      </c>
      <c r="F1673">
        <f>order_details[[#This Row],[UnitPrice]]*order_details[[#This Row],[Quantity]]*(1-order_details[[#This Row],[Discount]])</f>
        <v>2170</v>
      </c>
      <c r="G1673" t="str">
        <f>_xlfn.XLOOKUP(order_details[[#This Row],[OrderID]],orders[OrderID],orders[CustomerID])</f>
        <v>HANAR</v>
      </c>
      <c r="H1673" t="str">
        <f>_xlfn.XLOOKUP(order_details[[#This Row],[CustomerID]],orders[CustomerID],orders[ShipCountry])</f>
        <v>Brazil</v>
      </c>
      <c r="I1673" t="str">
        <f>_xlfn.XLOOKUP(order_details[[#This Row],[CustomerID]],orders[CustomerID],orders[ShipCity])</f>
        <v>Rio de Janeiro</v>
      </c>
      <c r="J1673">
        <f>_xlfn.XLOOKUP(order_details[[#This Row],[ProductID]],products[ProductID],products[CategoryID])</f>
        <v>8</v>
      </c>
      <c r="K1673" t="str">
        <f>_xlfn.XLOOKUP(order_details[[#This Row],[CategoryID]],categories[CategoryID],categories[CategoryName])</f>
        <v>Seafood</v>
      </c>
      <c r="L1673" t="str">
        <f>_xlfn.XLOOKUP(order_details[[#This Row],[OrderID]],orders[OrderID],orders[month])</f>
        <v>Mar</v>
      </c>
      <c r="M1673">
        <f>_xlfn.XLOOKUP(order_details[[#This Row],[OrderID]],orders[OrderID],orders[month number])</f>
        <v>3</v>
      </c>
      <c r="N1673">
        <f>_xlfn.XLOOKUP(order_details[[#This Row],[OrderID]],orders[OrderID],orders[year])</f>
        <v>1996</v>
      </c>
      <c r="P1673" s="14" t="str">
        <f>_xlfn.XLOOKUP(order_details[[#This Row],[CustomerID]],orders[CustomerID],orders[ShipCity])</f>
        <v>Rio de Janeiro</v>
      </c>
      <c r="Q1673" s="14" t="str">
        <f>_xlfn.XLOOKUP(order_details[[#This Row],[CustomerID]],orders[CustomerID],orders[ShipCountry])</f>
        <v>Brazil</v>
      </c>
      <c r="R1673" s="14">
        <f>order_details[[#This Row],[UnitPrice]]*order_details[[#This Row],[Quantity]]*(1-order_details[[#This Row],[Discount]])</f>
        <v>2170</v>
      </c>
    </row>
    <row r="1674" spans="1:18" x14ac:dyDescent="0.3">
      <c r="A1674">
        <v>10886</v>
      </c>
      <c r="B1674">
        <v>31</v>
      </c>
      <c r="C1674">
        <v>12.5</v>
      </c>
      <c r="D1674">
        <v>35</v>
      </c>
      <c r="E1674">
        <v>0</v>
      </c>
      <c r="F1674">
        <f>order_details[[#This Row],[UnitPrice]]*order_details[[#This Row],[Quantity]]*(1-order_details[[#This Row],[Discount]])</f>
        <v>437.5</v>
      </c>
      <c r="G1674" t="str">
        <f>_xlfn.XLOOKUP(order_details[[#This Row],[OrderID]],orders[OrderID],orders[CustomerID])</f>
        <v>HANAR</v>
      </c>
      <c r="H1674" t="str">
        <f>_xlfn.XLOOKUP(order_details[[#This Row],[CustomerID]],orders[CustomerID],orders[ShipCountry])</f>
        <v>Brazil</v>
      </c>
      <c r="I1674" t="str">
        <f>_xlfn.XLOOKUP(order_details[[#This Row],[CustomerID]],orders[CustomerID],orders[ShipCity])</f>
        <v>Rio de Janeiro</v>
      </c>
      <c r="J1674">
        <f>_xlfn.XLOOKUP(order_details[[#This Row],[ProductID]],products[ProductID],products[CategoryID])</f>
        <v>4</v>
      </c>
      <c r="K1674" t="str">
        <f>_xlfn.XLOOKUP(order_details[[#This Row],[CategoryID]],categories[CategoryID],categories[CategoryName])</f>
        <v>Dairy Products</v>
      </c>
      <c r="L1674" t="str">
        <f>_xlfn.XLOOKUP(order_details[[#This Row],[OrderID]],orders[OrderID],orders[month])</f>
        <v>Mar</v>
      </c>
      <c r="M1674">
        <f>_xlfn.XLOOKUP(order_details[[#This Row],[OrderID]],orders[OrderID],orders[month number])</f>
        <v>3</v>
      </c>
      <c r="N1674">
        <f>_xlfn.XLOOKUP(order_details[[#This Row],[OrderID]],orders[OrderID],orders[year])</f>
        <v>1996</v>
      </c>
      <c r="P1674" s="13" t="str">
        <f>_xlfn.XLOOKUP(order_details[[#This Row],[CustomerID]],orders[CustomerID],orders[ShipCity])</f>
        <v>Rio de Janeiro</v>
      </c>
      <c r="Q1674" s="13" t="str">
        <f>_xlfn.XLOOKUP(order_details[[#This Row],[CustomerID]],orders[CustomerID],orders[ShipCountry])</f>
        <v>Brazil</v>
      </c>
      <c r="R1674" s="13">
        <f>order_details[[#This Row],[UnitPrice]]*order_details[[#This Row],[Quantity]]*(1-order_details[[#This Row],[Discount]])</f>
        <v>437.5</v>
      </c>
    </row>
    <row r="1675" spans="1:18" x14ac:dyDescent="0.3">
      <c r="A1675">
        <v>10886</v>
      </c>
      <c r="B1675">
        <v>77</v>
      </c>
      <c r="C1675">
        <v>13</v>
      </c>
      <c r="D1675">
        <v>40</v>
      </c>
      <c r="E1675">
        <v>0</v>
      </c>
      <c r="F1675">
        <f>order_details[[#This Row],[UnitPrice]]*order_details[[#This Row],[Quantity]]*(1-order_details[[#This Row],[Discount]])</f>
        <v>520</v>
      </c>
      <c r="G1675" t="str">
        <f>_xlfn.XLOOKUP(order_details[[#This Row],[OrderID]],orders[OrderID],orders[CustomerID])</f>
        <v>HANAR</v>
      </c>
      <c r="H1675" t="str">
        <f>_xlfn.XLOOKUP(order_details[[#This Row],[CustomerID]],orders[CustomerID],orders[ShipCountry])</f>
        <v>Brazil</v>
      </c>
      <c r="I1675" t="str">
        <f>_xlfn.XLOOKUP(order_details[[#This Row],[CustomerID]],orders[CustomerID],orders[ShipCity])</f>
        <v>Rio de Janeiro</v>
      </c>
      <c r="J1675">
        <f>_xlfn.XLOOKUP(order_details[[#This Row],[ProductID]],products[ProductID],products[CategoryID])</f>
        <v>2</v>
      </c>
      <c r="K1675" t="str">
        <f>_xlfn.XLOOKUP(order_details[[#This Row],[CategoryID]],categories[CategoryID],categories[CategoryName])</f>
        <v>Condiments</v>
      </c>
      <c r="L1675" t="str">
        <f>_xlfn.XLOOKUP(order_details[[#This Row],[OrderID]],orders[OrderID],orders[month])</f>
        <v>Mar</v>
      </c>
      <c r="M1675">
        <f>_xlfn.XLOOKUP(order_details[[#This Row],[OrderID]],orders[OrderID],orders[month number])</f>
        <v>3</v>
      </c>
      <c r="N1675">
        <f>_xlfn.XLOOKUP(order_details[[#This Row],[OrderID]],orders[OrderID],orders[year])</f>
        <v>1996</v>
      </c>
      <c r="P1675" s="14" t="str">
        <f>_xlfn.XLOOKUP(order_details[[#This Row],[CustomerID]],orders[CustomerID],orders[ShipCity])</f>
        <v>Rio de Janeiro</v>
      </c>
      <c r="Q1675" s="14" t="str">
        <f>_xlfn.XLOOKUP(order_details[[#This Row],[CustomerID]],orders[CustomerID],orders[ShipCountry])</f>
        <v>Brazil</v>
      </c>
      <c r="R1675" s="14">
        <f>order_details[[#This Row],[UnitPrice]]*order_details[[#This Row],[Quantity]]*(1-order_details[[#This Row],[Discount]])</f>
        <v>520</v>
      </c>
    </row>
    <row r="1676" spans="1:18" x14ac:dyDescent="0.3">
      <c r="A1676">
        <v>10887</v>
      </c>
      <c r="B1676">
        <v>25</v>
      </c>
      <c r="C1676">
        <v>14</v>
      </c>
      <c r="D1676">
        <v>5</v>
      </c>
      <c r="E1676">
        <v>0</v>
      </c>
      <c r="F1676">
        <f>order_details[[#This Row],[UnitPrice]]*order_details[[#This Row],[Quantity]]*(1-order_details[[#This Row],[Discount]])</f>
        <v>70</v>
      </c>
      <c r="G1676" t="str">
        <f>_xlfn.XLOOKUP(order_details[[#This Row],[OrderID]],orders[OrderID],orders[CustomerID])</f>
        <v>GALED</v>
      </c>
      <c r="H1676" t="str">
        <f>_xlfn.XLOOKUP(order_details[[#This Row],[CustomerID]],orders[CustomerID],orders[ShipCountry])</f>
        <v>Spain</v>
      </c>
      <c r="I1676" t="str">
        <f>_xlfn.XLOOKUP(order_details[[#This Row],[CustomerID]],orders[CustomerID],orders[ShipCity])</f>
        <v>Barcelona</v>
      </c>
      <c r="J1676">
        <f>_xlfn.XLOOKUP(order_details[[#This Row],[ProductID]],products[ProductID],products[CategoryID])</f>
        <v>3</v>
      </c>
      <c r="K1676" t="str">
        <f>_xlfn.XLOOKUP(order_details[[#This Row],[CategoryID]],categories[CategoryID],categories[CategoryName])</f>
        <v>Confections</v>
      </c>
      <c r="L1676" t="str">
        <f>_xlfn.XLOOKUP(order_details[[#This Row],[OrderID]],orders[OrderID],orders[month])</f>
        <v>Mar</v>
      </c>
      <c r="M1676">
        <f>_xlfn.XLOOKUP(order_details[[#This Row],[OrderID]],orders[OrderID],orders[month number])</f>
        <v>3</v>
      </c>
      <c r="N1676">
        <f>_xlfn.XLOOKUP(order_details[[#This Row],[OrderID]],orders[OrderID],orders[year])</f>
        <v>1996</v>
      </c>
      <c r="P1676" s="13" t="str">
        <f>_xlfn.XLOOKUP(order_details[[#This Row],[CustomerID]],orders[CustomerID],orders[ShipCity])</f>
        <v>Barcelona</v>
      </c>
      <c r="Q1676" s="13" t="str">
        <f>_xlfn.XLOOKUP(order_details[[#This Row],[CustomerID]],orders[CustomerID],orders[ShipCountry])</f>
        <v>Spain</v>
      </c>
      <c r="R1676" s="13">
        <f>order_details[[#This Row],[UnitPrice]]*order_details[[#This Row],[Quantity]]*(1-order_details[[#This Row],[Discount]])</f>
        <v>70</v>
      </c>
    </row>
    <row r="1677" spans="1:18" x14ac:dyDescent="0.3">
      <c r="A1677">
        <v>10888</v>
      </c>
      <c r="B1677">
        <v>2</v>
      </c>
      <c r="C1677">
        <v>19</v>
      </c>
      <c r="D1677">
        <v>20</v>
      </c>
      <c r="E1677">
        <v>0</v>
      </c>
      <c r="F1677">
        <f>order_details[[#This Row],[UnitPrice]]*order_details[[#This Row],[Quantity]]*(1-order_details[[#This Row],[Discount]])</f>
        <v>380</v>
      </c>
      <c r="G1677" t="str">
        <f>_xlfn.XLOOKUP(order_details[[#This Row],[OrderID]],orders[OrderID],orders[CustomerID])</f>
        <v>GODOS</v>
      </c>
      <c r="H1677" t="str">
        <f>_xlfn.XLOOKUP(order_details[[#This Row],[CustomerID]],orders[CustomerID],orders[ShipCountry])</f>
        <v>Spain</v>
      </c>
      <c r="I1677" t="str">
        <f>_xlfn.XLOOKUP(order_details[[#This Row],[CustomerID]],orders[CustomerID],orders[ShipCity])</f>
        <v>Sevilla</v>
      </c>
      <c r="J1677">
        <f>_xlfn.XLOOKUP(order_details[[#This Row],[ProductID]],products[ProductID],products[CategoryID])</f>
        <v>1</v>
      </c>
      <c r="K1677" t="str">
        <f>_xlfn.XLOOKUP(order_details[[#This Row],[CategoryID]],categories[CategoryID],categories[CategoryName])</f>
        <v>Beverages</v>
      </c>
      <c r="L1677" t="str">
        <f>_xlfn.XLOOKUP(order_details[[#This Row],[OrderID]],orders[OrderID],orders[month])</f>
        <v>Mar</v>
      </c>
      <c r="M1677">
        <f>_xlfn.XLOOKUP(order_details[[#This Row],[OrderID]],orders[OrderID],orders[month number])</f>
        <v>3</v>
      </c>
      <c r="N1677">
        <f>_xlfn.XLOOKUP(order_details[[#This Row],[OrderID]],orders[OrderID],orders[year])</f>
        <v>1996</v>
      </c>
      <c r="P1677" s="14" t="str">
        <f>_xlfn.XLOOKUP(order_details[[#This Row],[CustomerID]],orders[CustomerID],orders[ShipCity])</f>
        <v>Sevilla</v>
      </c>
      <c r="Q1677" s="14" t="str">
        <f>_xlfn.XLOOKUP(order_details[[#This Row],[CustomerID]],orders[CustomerID],orders[ShipCountry])</f>
        <v>Spain</v>
      </c>
      <c r="R1677" s="14">
        <f>order_details[[#This Row],[UnitPrice]]*order_details[[#This Row],[Quantity]]*(1-order_details[[#This Row],[Discount]])</f>
        <v>380</v>
      </c>
    </row>
    <row r="1678" spans="1:18" x14ac:dyDescent="0.3">
      <c r="A1678">
        <v>10888</v>
      </c>
      <c r="B1678">
        <v>68</v>
      </c>
      <c r="C1678">
        <v>12.5</v>
      </c>
      <c r="D1678">
        <v>18</v>
      </c>
      <c r="E1678">
        <v>0</v>
      </c>
      <c r="F1678">
        <f>order_details[[#This Row],[UnitPrice]]*order_details[[#This Row],[Quantity]]*(1-order_details[[#This Row],[Discount]])</f>
        <v>225</v>
      </c>
      <c r="G1678" t="str">
        <f>_xlfn.XLOOKUP(order_details[[#This Row],[OrderID]],orders[OrderID],orders[CustomerID])</f>
        <v>GODOS</v>
      </c>
      <c r="H1678" t="str">
        <f>_xlfn.XLOOKUP(order_details[[#This Row],[CustomerID]],orders[CustomerID],orders[ShipCountry])</f>
        <v>Spain</v>
      </c>
      <c r="I1678" t="str">
        <f>_xlfn.XLOOKUP(order_details[[#This Row],[CustomerID]],orders[CustomerID],orders[ShipCity])</f>
        <v>Sevilla</v>
      </c>
      <c r="J1678">
        <f>_xlfn.XLOOKUP(order_details[[#This Row],[ProductID]],products[ProductID],products[CategoryID])</f>
        <v>3</v>
      </c>
      <c r="K1678" t="str">
        <f>_xlfn.XLOOKUP(order_details[[#This Row],[CategoryID]],categories[CategoryID],categories[CategoryName])</f>
        <v>Confections</v>
      </c>
      <c r="L1678" t="str">
        <f>_xlfn.XLOOKUP(order_details[[#This Row],[OrderID]],orders[OrderID],orders[month])</f>
        <v>Mar</v>
      </c>
      <c r="M1678">
        <f>_xlfn.XLOOKUP(order_details[[#This Row],[OrderID]],orders[OrderID],orders[month number])</f>
        <v>3</v>
      </c>
      <c r="N1678">
        <f>_xlfn.XLOOKUP(order_details[[#This Row],[OrderID]],orders[OrderID],orders[year])</f>
        <v>1996</v>
      </c>
      <c r="P1678" s="13" t="str">
        <f>_xlfn.XLOOKUP(order_details[[#This Row],[CustomerID]],orders[CustomerID],orders[ShipCity])</f>
        <v>Sevilla</v>
      </c>
      <c r="Q1678" s="13" t="str">
        <f>_xlfn.XLOOKUP(order_details[[#This Row],[CustomerID]],orders[CustomerID],orders[ShipCountry])</f>
        <v>Spain</v>
      </c>
      <c r="R1678" s="13">
        <f>order_details[[#This Row],[UnitPrice]]*order_details[[#This Row],[Quantity]]*(1-order_details[[#This Row],[Discount]])</f>
        <v>225</v>
      </c>
    </row>
    <row r="1679" spans="1:18" x14ac:dyDescent="0.3">
      <c r="A1679">
        <v>10889</v>
      </c>
      <c r="B1679">
        <v>11</v>
      </c>
      <c r="C1679">
        <v>21</v>
      </c>
      <c r="D1679">
        <v>40</v>
      </c>
      <c r="E1679">
        <v>0</v>
      </c>
      <c r="F1679">
        <f>order_details[[#This Row],[UnitPrice]]*order_details[[#This Row],[Quantity]]*(1-order_details[[#This Row],[Discount]])</f>
        <v>840</v>
      </c>
      <c r="G1679" t="str">
        <f>_xlfn.XLOOKUP(order_details[[#This Row],[OrderID]],orders[OrderID],orders[CustomerID])</f>
        <v>RATTC</v>
      </c>
      <c r="H1679" t="str">
        <f>_xlfn.XLOOKUP(order_details[[#This Row],[CustomerID]],orders[CustomerID],orders[ShipCountry])</f>
        <v>USA</v>
      </c>
      <c r="I1679" t="str">
        <f>_xlfn.XLOOKUP(order_details[[#This Row],[CustomerID]],orders[CustomerID],orders[ShipCity])</f>
        <v>Albuquerque</v>
      </c>
      <c r="J1679">
        <f>_xlfn.XLOOKUP(order_details[[#This Row],[ProductID]],products[ProductID],products[CategoryID])</f>
        <v>4</v>
      </c>
      <c r="K1679" t="str">
        <f>_xlfn.XLOOKUP(order_details[[#This Row],[CategoryID]],categories[CategoryID],categories[CategoryName])</f>
        <v>Dairy Products</v>
      </c>
      <c r="L1679" t="str">
        <f>_xlfn.XLOOKUP(order_details[[#This Row],[OrderID]],orders[OrderID],orders[month])</f>
        <v>Mar</v>
      </c>
      <c r="M1679">
        <f>_xlfn.XLOOKUP(order_details[[#This Row],[OrderID]],orders[OrderID],orders[month number])</f>
        <v>3</v>
      </c>
      <c r="N1679">
        <f>_xlfn.XLOOKUP(order_details[[#This Row],[OrderID]],orders[OrderID],orders[year])</f>
        <v>1996</v>
      </c>
      <c r="P1679" s="14" t="str">
        <f>_xlfn.XLOOKUP(order_details[[#This Row],[CustomerID]],orders[CustomerID],orders[ShipCity])</f>
        <v>Albuquerque</v>
      </c>
      <c r="Q1679" s="14" t="str">
        <f>_xlfn.XLOOKUP(order_details[[#This Row],[CustomerID]],orders[CustomerID],orders[ShipCountry])</f>
        <v>USA</v>
      </c>
      <c r="R1679" s="14">
        <f>order_details[[#This Row],[UnitPrice]]*order_details[[#This Row],[Quantity]]*(1-order_details[[#This Row],[Discount]])</f>
        <v>840</v>
      </c>
    </row>
    <row r="1680" spans="1:18" x14ac:dyDescent="0.3">
      <c r="A1680">
        <v>10889</v>
      </c>
      <c r="B1680">
        <v>38</v>
      </c>
      <c r="C1680">
        <v>263.5</v>
      </c>
      <c r="D1680">
        <v>40</v>
      </c>
      <c r="E1680">
        <v>0</v>
      </c>
      <c r="F1680">
        <f>order_details[[#This Row],[UnitPrice]]*order_details[[#This Row],[Quantity]]*(1-order_details[[#This Row],[Discount]])</f>
        <v>10540</v>
      </c>
      <c r="G1680" t="str">
        <f>_xlfn.XLOOKUP(order_details[[#This Row],[OrderID]],orders[OrderID],orders[CustomerID])</f>
        <v>RATTC</v>
      </c>
      <c r="H1680" t="str">
        <f>_xlfn.XLOOKUP(order_details[[#This Row],[CustomerID]],orders[CustomerID],orders[ShipCountry])</f>
        <v>USA</v>
      </c>
      <c r="I1680" t="str">
        <f>_xlfn.XLOOKUP(order_details[[#This Row],[CustomerID]],orders[CustomerID],orders[ShipCity])</f>
        <v>Albuquerque</v>
      </c>
      <c r="J1680">
        <f>_xlfn.XLOOKUP(order_details[[#This Row],[ProductID]],products[ProductID],products[CategoryID])</f>
        <v>1</v>
      </c>
      <c r="K1680" t="str">
        <f>_xlfn.XLOOKUP(order_details[[#This Row],[CategoryID]],categories[CategoryID],categories[CategoryName])</f>
        <v>Beverages</v>
      </c>
      <c r="L1680" t="str">
        <f>_xlfn.XLOOKUP(order_details[[#This Row],[OrderID]],orders[OrderID],orders[month])</f>
        <v>Mar</v>
      </c>
      <c r="M1680">
        <f>_xlfn.XLOOKUP(order_details[[#This Row],[OrderID]],orders[OrderID],orders[month number])</f>
        <v>3</v>
      </c>
      <c r="N1680">
        <f>_xlfn.XLOOKUP(order_details[[#This Row],[OrderID]],orders[OrderID],orders[year])</f>
        <v>1996</v>
      </c>
      <c r="P1680" s="13" t="str">
        <f>_xlfn.XLOOKUP(order_details[[#This Row],[CustomerID]],orders[CustomerID],orders[ShipCity])</f>
        <v>Albuquerque</v>
      </c>
      <c r="Q1680" s="13" t="str">
        <f>_xlfn.XLOOKUP(order_details[[#This Row],[CustomerID]],orders[CustomerID],orders[ShipCountry])</f>
        <v>USA</v>
      </c>
      <c r="R1680" s="13">
        <f>order_details[[#This Row],[UnitPrice]]*order_details[[#This Row],[Quantity]]*(1-order_details[[#This Row],[Discount]])</f>
        <v>10540</v>
      </c>
    </row>
    <row r="1681" spans="1:18" x14ac:dyDescent="0.3">
      <c r="A1681">
        <v>10890</v>
      </c>
      <c r="B1681">
        <v>17</v>
      </c>
      <c r="C1681">
        <v>39</v>
      </c>
      <c r="D1681">
        <v>15</v>
      </c>
      <c r="E1681">
        <v>0</v>
      </c>
      <c r="F1681">
        <f>order_details[[#This Row],[UnitPrice]]*order_details[[#This Row],[Quantity]]*(1-order_details[[#This Row],[Discount]])</f>
        <v>585</v>
      </c>
      <c r="G1681" t="str">
        <f>_xlfn.XLOOKUP(order_details[[#This Row],[OrderID]],orders[OrderID],orders[CustomerID])</f>
        <v>DUMON</v>
      </c>
      <c r="H1681" t="str">
        <f>_xlfn.XLOOKUP(order_details[[#This Row],[CustomerID]],orders[CustomerID],orders[ShipCountry])</f>
        <v>France</v>
      </c>
      <c r="I1681" t="str">
        <f>_xlfn.XLOOKUP(order_details[[#This Row],[CustomerID]],orders[CustomerID],orders[ShipCity])</f>
        <v>Nantes</v>
      </c>
      <c r="J1681">
        <f>_xlfn.XLOOKUP(order_details[[#This Row],[ProductID]],products[ProductID],products[CategoryID])</f>
        <v>6</v>
      </c>
      <c r="K1681" t="str">
        <f>_xlfn.XLOOKUP(order_details[[#This Row],[CategoryID]],categories[CategoryID],categories[CategoryName])</f>
        <v>Meat/Poultry</v>
      </c>
      <c r="L1681" t="str">
        <f>_xlfn.XLOOKUP(order_details[[#This Row],[OrderID]],orders[OrderID],orders[month])</f>
        <v>Mar</v>
      </c>
      <c r="M1681">
        <f>_xlfn.XLOOKUP(order_details[[#This Row],[OrderID]],orders[OrderID],orders[month number])</f>
        <v>3</v>
      </c>
      <c r="N1681">
        <f>_xlfn.XLOOKUP(order_details[[#This Row],[OrderID]],orders[OrderID],orders[year])</f>
        <v>1996</v>
      </c>
      <c r="P1681" s="14" t="str">
        <f>_xlfn.XLOOKUP(order_details[[#This Row],[CustomerID]],orders[CustomerID],orders[ShipCity])</f>
        <v>Nantes</v>
      </c>
      <c r="Q1681" s="14" t="str">
        <f>_xlfn.XLOOKUP(order_details[[#This Row],[CustomerID]],orders[CustomerID],orders[ShipCountry])</f>
        <v>France</v>
      </c>
      <c r="R1681" s="14">
        <f>order_details[[#This Row],[UnitPrice]]*order_details[[#This Row],[Quantity]]*(1-order_details[[#This Row],[Discount]])</f>
        <v>585</v>
      </c>
    </row>
    <row r="1682" spans="1:18" x14ac:dyDescent="0.3">
      <c r="A1682">
        <v>10890</v>
      </c>
      <c r="B1682">
        <v>34</v>
      </c>
      <c r="C1682">
        <v>14</v>
      </c>
      <c r="D1682">
        <v>10</v>
      </c>
      <c r="E1682">
        <v>0</v>
      </c>
      <c r="F1682">
        <f>order_details[[#This Row],[UnitPrice]]*order_details[[#This Row],[Quantity]]*(1-order_details[[#This Row],[Discount]])</f>
        <v>140</v>
      </c>
      <c r="G1682" t="str">
        <f>_xlfn.XLOOKUP(order_details[[#This Row],[OrderID]],orders[OrderID],orders[CustomerID])</f>
        <v>DUMON</v>
      </c>
      <c r="H1682" t="str">
        <f>_xlfn.XLOOKUP(order_details[[#This Row],[CustomerID]],orders[CustomerID],orders[ShipCountry])</f>
        <v>France</v>
      </c>
      <c r="I1682" t="str">
        <f>_xlfn.XLOOKUP(order_details[[#This Row],[CustomerID]],orders[CustomerID],orders[ShipCity])</f>
        <v>Nantes</v>
      </c>
      <c r="J1682">
        <f>_xlfn.XLOOKUP(order_details[[#This Row],[ProductID]],products[ProductID],products[CategoryID])</f>
        <v>1</v>
      </c>
      <c r="K1682" t="str">
        <f>_xlfn.XLOOKUP(order_details[[#This Row],[CategoryID]],categories[CategoryID],categories[CategoryName])</f>
        <v>Beverages</v>
      </c>
      <c r="L1682" t="str">
        <f>_xlfn.XLOOKUP(order_details[[#This Row],[OrderID]],orders[OrderID],orders[month])</f>
        <v>Mar</v>
      </c>
      <c r="M1682">
        <f>_xlfn.XLOOKUP(order_details[[#This Row],[OrderID]],orders[OrderID],orders[month number])</f>
        <v>3</v>
      </c>
      <c r="N1682">
        <f>_xlfn.XLOOKUP(order_details[[#This Row],[OrderID]],orders[OrderID],orders[year])</f>
        <v>1996</v>
      </c>
      <c r="P1682" s="13" t="str">
        <f>_xlfn.XLOOKUP(order_details[[#This Row],[CustomerID]],orders[CustomerID],orders[ShipCity])</f>
        <v>Nantes</v>
      </c>
      <c r="Q1682" s="13" t="str">
        <f>_xlfn.XLOOKUP(order_details[[#This Row],[CustomerID]],orders[CustomerID],orders[ShipCountry])</f>
        <v>France</v>
      </c>
      <c r="R1682" s="13">
        <f>order_details[[#This Row],[UnitPrice]]*order_details[[#This Row],[Quantity]]*(1-order_details[[#This Row],[Discount]])</f>
        <v>140</v>
      </c>
    </row>
    <row r="1683" spans="1:18" x14ac:dyDescent="0.3">
      <c r="A1683">
        <v>10890</v>
      </c>
      <c r="B1683">
        <v>41</v>
      </c>
      <c r="C1683">
        <v>9.65</v>
      </c>
      <c r="D1683">
        <v>14</v>
      </c>
      <c r="E1683">
        <v>0</v>
      </c>
      <c r="F1683">
        <f>order_details[[#This Row],[UnitPrice]]*order_details[[#This Row],[Quantity]]*(1-order_details[[#This Row],[Discount]])</f>
        <v>135.1</v>
      </c>
      <c r="G1683" t="str">
        <f>_xlfn.XLOOKUP(order_details[[#This Row],[OrderID]],orders[OrderID],orders[CustomerID])</f>
        <v>DUMON</v>
      </c>
      <c r="H1683" t="str">
        <f>_xlfn.XLOOKUP(order_details[[#This Row],[CustomerID]],orders[CustomerID],orders[ShipCountry])</f>
        <v>France</v>
      </c>
      <c r="I1683" t="str">
        <f>_xlfn.XLOOKUP(order_details[[#This Row],[CustomerID]],orders[CustomerID],orders[ShipCity])</f>
        <v>Nantes</v>
      </c>
      <c r="J1683">
        <f>_xlfn.XLOOKUP(order_details[[#This Row],[ProductID]],products[ProductID],products[CategoryID])</f>
        <v>8</v>
      </c>
      <c r="K1683" t="str">
        <f>_xlfn.XLOOKUP(order_details[[#This Row],[CategoryID]],categories[CategoryID],categories[CategoryName])</f>
        <v>Seafood</v>
      </c>
      <c r="L1683" t="str">
        <f>_xlfn.XLOOKUP(order_details[[#This Row],[OrderID]],orders[OrderID],orders[month])</f>
        <v>Mar</v>
      </c>
      <c r="M1683">
        <f>_xlfn.XLOOKUP(order_details[[#This Row],[OrderID]],orders[OrderID],orders[month number])</f>
        <v>3</v>
      </c>
      <c r="N1683">
        <f>_xlfn.XLOOKUP(order_details[[#This Row],[OrderID]],orders[OrderID],orders[year])</f>
        <v>1996</v>
      </c>
      <c r="P1683" s="14" t="str">
        <f>_xlfn.XLOOKUP(order_details[[#This Row],[CustomerID]],orders[CustomerID],orders[ShipCity])</f>
        <v>Nantes</v>
      </c>
      <c r="Q1683" s="14" t="str">
        <f>_xlfn.XLOOKUP(order_details[[#This Row],[CustomerID]],orders[CustomerID],orders[ShipCountry])</f>
        <v>France</v>
      </c>
      <c r="R1683" s="14">
        <f>order_details[[#This Row],[UnitPrice]]*order_details[[#This Row],[Quantity]]*(1-order_details[[#This Row],[Discount]])</f>
        <v>135.1</v>
      </c>
    </row>
    <row r="1684" spans="1:18" x14ac:dyDescent="0.3">
      <c r="A1684">
        <v>10891</v>
      </c>
      <c r="B1684">
        <v>30</v>
      </c>
      <c r="C1684">
        <v>25.89</v>
      </c>
      <c r="D1684">
        <v>15</v>
      </c>
      <c r="E1684">
        <v>0.05</v>
      </c>
      <c r="F1684">
        <f>order_details[[#This Row],[UnitPrice]]*order_details[[#This Row],[Quantity]]*(1-order_details[[#This Row],[Discount]])</f>
        <v>368.9325</v>
      </c>
      <c r="G1684" t="str">
        <f>_xlfn.XLOOKUP(order_details[[#This Row],[OrderID]],orders[OrderID],orders[CustomerID])</f>
        <v>LEHMS</v>
      </c>
      <c r="H1684" t="str">
        <f>_xlfn.XLOOKUP(order_details[[#This Row],[CustomerID]],orders[CustomerID],orders[ShipCountry])</f>
        <v>Germany</v>
      </c>
      <c r="I1684" t="str">
        <f>_xlfn.XLOOKUP(order_details[[#This Row],[CustomerID]],orders[CustomerID],orders[ShipCity])</f>
        <v xml:space="preserve">Frankfurt a.M. </v>
      </c>
      <c r="J1684">
        <f>_xlfn.XLOOKUP(order_details[[#This Row],[ProductID]],products[ProductID],products[CategoryID])</f>
        <v>8</v>
      </c>
      <c r="K1684" t="str">
        <f>_xlfn.XLOOKUP(order_details[[#This Row],[CategoryID]],categories[CategoryID],categories[CategoryName])</f>
        <v>Seafood</v>
      </c>
      <c r="L1684" t="str">
        <f>_xlfn.XLOOKUP(order_details[[#This Row],[OrderID]],orders[OrderID],orders[month])</f>
        <v>Mar</v>
      </c>
      <c r="M1684">
        <f>_xlfn.XLOOKUP(order_details[[#This Row],[OrderID]],orders[OrderID],orders[month number])</f>
        <v>3</v>
      </c>
      <c r="N1684">
        <f>_xlfn.XLOOKUP(order_details[[#This Row],[OrderID]],orders[OrderID],orders[year])</f>
        <v>1996</v>
      </c>
      <c r="P1684" s="13" t="str">
        <f>_xlfn.XLOOKUP(order_details[[#This Row],[CustomerID]],orders[CustomerID],orders[ShipCity])</f>
        <v xml:space="preserve">Frankfurt a.M. </v>
      </c>
      <c r="Q1684" s="13" t="str">
        <f>_xlfn.XLOOKUP(order_details[[#This Row],[CustomerID]],orders[CustomerID],orders[ShipCountry])</f>
        <v>Germany</v>
      </c>
      <c r="R1684" s="13">
        <f>order_details[[#This Row],[UnitPrice]]*order_details[[#This Row],[Quantity]]*(1-order_details[[#This Row],[Discount]])</f>
        <v>368.9325</v>
      </c>
    </row>
    <row r="1685" spans="1:18" x14ac:dyDescent="0.3">
      <c r="A1685">
        <v>10892</v>
      </c>
      <c r="B1685">
        <v>59</v>
      </c>
      <c r="C1685">
        <v>55</v>
      </c>
      <c r="D1685">
        <v>40</v>
      </c>
      <c r="E1685">
        <v>0.05</v>
      </c>
      <c r="F1685">
        <f>order_details[[#This Row],[UnitPrice]]*order_details[[#This Row],[Quantity]]*(1-order_details[[#This Row],[Discount]])</f>
        <v>2090</v>
      </c>
      <c r="G1685" t="str">
        <f>_xlfn.XLOOKUP(order_details[[#This Row],[OrderID]],orders[OrderID],orders[CustomerID])</f>
        <v>MAISD</v>
      </c>
      <c r="H1685" t="str">
        <f>_xlfn.XLOOKUP(order_details[[#This Row],[CustomerID]],orders[CustomerID],orders[ShipCountry])</f>
        <v>Belgium</v>
      </c>
      <c r="I1685" t="str">
        <f>_xlfn.XLOOKUP(order_details[[#This Row],[CustomerID]],orders[CustomerID],orders[ShipCity])</f>
        <v>Bruxelles</v>
      </c>
      <c r="J1685">
        <f>_xlfn.XLOOKUP(order_details[[#This Row],[ProductID]],products[ProductID],products[CategoryID])</f>
        <v>4</v>
      </c>
      <c r="K1685" t="str">
        <f>_xlfn.XLOOKUP(order_details[[#This Row],[CategoryID]],categories[CategoryID],categories[CategoryName])</f>
        <v>Dairy Products</v>
      </c>
      <c r="L1685" t="str">
        <f>_xlfn.XLOOKUP(order_details[[#This Row],[OrderID]],orders[OrderID],orders[month])</f>
        <v>Mar</v>
      </c>
      <c r="M1685">
        <f>_xlfn.XLOOKUP(order_details[[#This Row],[OrderID]],orders[OrderID],orders[month number])</f>
        <v>3</v>
      </c>
      <c r="N1685">
        <f>_xlfn.XLOOKUP(order_details[[#This Row],[OrderID]],orders[OrderID],orders[year])</f>
        <v>1996</v>
      </c>
      <c r="P1685" s="14" t="str">
        <f>_xlfn.XLOOKUP(order_details[[#This Row],[CustomerID]],orders[CustomerID],orders[ShipCity])</f>
        <v>Bruxelles</v>
      </c>
      <c r="Q1685" s="14" t="str">
        <f>_xlfn.XLOOKUP(order_details[[#This Row],[CustomerID]],orders[CustomerID],orders[ShipCountry])</f>
        <v>Belgium</v>
      </c>
      <c r="R1685" s="14">
        <f>order_details[[#This Row],[UnitPrice]]*order_details[[#This Row],[Quantity]]*(1-order_details[[#This Row],[Discount]])</f>
        <v>2090</v>
      </c>
    </row>
    <row r="1686" spans="1:18" x14ac:dyDescent="0.3">
      <c r="A1686">
        <v>10893</v>
      </c>
      <c r="B1686">
        <v>8</v>
      </c>
      <c r="C1686">
        <v>40</v>
      </c>
      <c r="D1686">
        <v>30</v>
      </c>
      <c r="E1686">
        <v>0</v>
      </c>
      <c r="F1686">
        <f>order_details[[#This Row],[UnitPrice]]*order_details[[#This Row],[Quantity]]*(1-order_details[[#This Row],[Discount]])</f>
        <v>1200</v>
      </c>
      <c r="G1686" t="str">
        <f>_xlfn.XLOOKUP(order_details[[#This Row],[OrderID]],orders[OrderID],orders[CustomerID])</f>
        <v>KOENE</v>
      </c>
      <c r="H1686" t="str">
        <f>_xlfn.XLOOKUP(order_details[[#This Row],[CustomerID]],orders[CustomerID],orders[ShipCountry])</f>
        <v>Germany</v>
      </c>
      <c r="I1686" t="str">
        <f>_xlfn.XLOOKUP(order_details[[#This Row],[CustomerID]],orders[CustomerID],orders[ShipCity])</f>
        <v>Brandenburg</v>
      </c>
      <c r="J1686">
        <f>_xlfn.XLOOKUP(order_details[[#This Row],[ProductID]],products[ProductID],products[CategoryID])</f>
        <v>2</v>
      </c>
      <c r="K1686" t="str">
        <f>_xlfn.XLOOKUP(order_details[[#This Row],[CategoryID]],categories[CategoryID],categories[CategoryName])</f>
        <v>Condiments</v>
      </c>
      <c r="L1686" t="str">
        <f>_xlfn.XLOOKUP(order_details[[#This Row],[OrderID]],orders[OrderID],orders[month])</f>
        <v>Mar</v>
      </c>
      <c r="M1686">
        <f>_xlfn.XLOOKUP(order_details[[#This Row],[OrderID]],orders[OrderID],orders[month number])</f>
        <v>3</v>
      </c>
      <c r="N1686">
        <f>_xlfn.XLOOKUP(order_details[[#This Row],[OrderID]],orders[OrderID],orders[year])</f>
        <v>1996</v>
      </c>
      <c r="P1686" s="13" t="str">
        <f>_xlfn.XLOOKUP(order_details[[#This Row],[CustomerID]],orders[CustomerID],orders[ShipCity])</f>
        <v>Brandenburg</v>
      </c>
      <c r="Q1686" s="13" t="str">
        <f>_xlfn.XLOOKUP(order_details[[#This Row],[CustomerID]],orders[CustomerID],orders[ShipCountry])</f>
        <v>Germany</v>
      </c>
      <c r="R1686" s="13">
        <f>order_details[[#This Row],[UnitPrice]]*order_details[[#This Row],[Quantity]]*(1-order_details[[#This Row],[Discount]])</f>
        <v>1200</v>
      </c>
    </row>
    <row r="1687" spans="1:18" x14ac:dyDescent="0.3">
      <c r="A1687">
        <v>10893</v>
      </c>
      <c r="B1687">
        <v>24</v>
      </c>
      <c r="C1687">
        <v>4.5</v>
      </c>
      <c r="D1687">
        <v>10</v>
      </c>
      <c r="E1687">
        <v>0</v>
      </c>
      <c r="F1687">
        <f>order_details[[#This Row],[UnitPrice]]*order_details[[#This Row],[Quantity]]*(1-order_details[[#This Row],[Discount]])</f>
        <v>45</v>
      </c>
      <c r="G1687" t="str">
        <f>_xlfn.XLOOKUP(order_details[[#This Row],[OrderID]],orders[OrderID],orders[CustomerID])</f>
        <v>KOENE</v>
      </c>
      <c r="H1687" t="str">
        <f>_xlfn.XLOOKUP(order_details[[#This Row],[CustomerID]],orders[CustomerID],orders[ShipCountry])</f>
        <v>Germany</v>
      </c>
      <c r="I1687" t="str">
        <f>_xlfn.XLOOKUP(order_details[[#This Row],[CustomerID]],orders[CustomerID],orders[ShipCity])</f>
        <v>Brandenburg</v>
      </c>
      <c r="J1687">
        <f>_xlfn.XLOOKUP(order_details[[#This Row],[ProductID]],products[ProductID],products[CategoryID])</f>
        <v>1</v>
      </c>
      <c r="K1687" t="str">
        <f>_xlfn.XLOOKUP(order_details[[#This Row],[CategoryID]],categories[CategoryID],categories[CategoryName])</f>
        <v>Beverages</v>
      </c>
      <c r="L1687" t="str">
        <f>_xlfn.XLOOKUP(order_details[[#This Row],[OrderID]],orders[OrderID],orders[month])</f>
        <v>Mar</v>
      </c>
      <c r="M1687">
        <f>_xlfn.XLOOKUP(order_details[[#This Row],[OrderID]],orders[OrderID],orders[month number])</f>
        <v>3</v>
      </c>
      <c r="N1687">
        <f>_xlfn.XLOOKUP(order_details[[#This Row],[OrderID]],orders[OrderID],orders[year])</f>
        <v>1996</v>
      </c>
      <c r="P1687" s="14" t="str">
        <f>_xlfn.XLOOKUP(order_details[[#This Row],[CustomerID]],orders[CustomerID],orders[ShipCity])</f>
        <v>Brandenburg</v>
      </c>
      <c r="Q1687" s="14" t="str">
        <f>_xlfn.XLOOKUP(order_details[[#This Row],[CustomerID]],orders[CustomerID],orders[ShipCountry])</f>
        <v>Germany</v>
      </c>
      <c r="R1687" s="14">
        <f>order_details[[#This Row],[UnitPrice]]*order_details[[#This Row],[Quantity]]*(1-order_details[[#This Row],[Discount]])</f>
        <v>45</v>
      </c>
    </row>
    <row r="1688" spans="1:18" x14ac:dyDescent="0.3">
      <c r="A1688">
        <v>10893</v>
      </c>
      <c r="B1688">
        <v>29</v>
      </c>
      <c r="C1688">
        <v>123.79</v>
      </c>
      <c r="D1688">
        <v>24</v>
      </c>
      <c r="E1688">
        <v>0</v>
      </c>
      <c r="F1688">
        <f>order_details[[#This Row],[UnitPrice]]*order_details[[#This Row],[Quantity]]*(1-order_details[[#This Row],[Discount]])</f>
        <v>2970.96</v>
      </c>
      <c r="G1688" t="str">
        <f>_xlfn.XLOOKUP(order_details[[#This Row],[OrderID]],orders[OrderID],orders[CustomerID])</f>
        <v>KOENE</v>
      </c>
      <c r="H1688" t="str">
        <f>_xlfn.XLOOKUP(order_details[[#This Row],[CustomerID]],orders[CustomerID],orders[ShipCountry])</f>
        <v>Germany</v>
      </c>
      <c r="I1688" t="str">
        <f>_xlfn.XLOOKUP(order_details[[#This Row],[CustomerID]],orders[CustomerID],orders[ShipCity])</f>
        <v>Brandenburg</v>
      </c>
      <c r="J1688">
        <f>_xlfn.XLOOKUP(order_details[[#This Row],[ProductID]],products[ProductID],products[CategoryID])</f>
        <v>6</v>
      </c>
      <c r="K1688" t="str">
        <f>_xlfn.XLOOKUP(order_details[[#This Row],[CategoryID]],categories[CategoryID],categories[CategoryName])</f>
        <v>Meat/Poultry</v>
      </c>
      <c r="L1688" t="str">
        <f>_xlfn.XLOOKUP(order_details[[#This Row],[OrderID]],orders[OrderID],orders[month])</f>
        <v>Mar</v>
      </c>
      <c r="M1688">
        <f>_xlfn.XLOOKUP(order_details[[#This Row],[OrderID]],orders[OrderID],orders[month number])</f>
        <v>3</v>
      </c>
      <c r="N1688">
        <f>_xlfn.XLOOKUP(order_details[[#This Row],[OrderID]],orders[OrderID],orders[year])</f>
        <v>1996</v>
      </c>
      <c r="P1688" s="13" t="str">
        <f>_xlfn.XLOOKUP(order_details[[#This Row],[CustomerID]],orders[CustomerID],orders[ShipCity])</f>
        <v>Brandenburg</v>
      </c>
      <c r="Q1688" s="13" t="str">
        <f>_xlfn.XLOOKUP(order_details[[#This Row],[CustomerID]],orders[CustomerID],orders[ShipCountry])</f>
        <v>Germany</v>
      </c>
      <c r="R1688" s="13">
        <f>order_details[[#This Row],[UnitPrice]]*order_details[[#This Row],[Quantity]]*(1-order_details[[#This Row],[Discount]])</f>
        <v>2970.96</v>
      </c>
    </row>
    <row r="1689" spans="1:18" x14ac:dyDescent="0.3">
      <c r="A1689">
        <v>10893</v>
      </c>
      <c r="B1689">
        <v>30</v>
      </c>
      <c r="C1689">
        <v>25.89</v>
      </c>
      <c r="D1689">
        <v>35</v>
      </c>
      <c r="E1689">
        <v>0</v>
      </c>
      <c r="F1689">
        <f>order_details[[#This Row],[UnitPrice]]*order_details[[#This Row],[Quantity]]*(1-order_details[[#This Row],[Discount]])</f>
        <v>906.15</v>
      </c>
      <c r="G1689" t="str">
        <f>_xlfn.XLOOKUP(order_details[[#This Row],[OrderID]],orders[OrderID],orders[CustomerID])</f>
        <v>KOENE</v>
      </c>
      <c r="H1689" t="str">
        <f>_xlfn.XLOOKUP(order_details[[#This Row],[CustomerID]],orders[CustomerID],orders[ShipCountry])</f>
        <v>Germany</v>
      </c>
      <c r="I1689" t="str">
        <f>_xlfn.XLOOKUP(order_details[[#This Row],[CustomerID]],orders[CustomerID],orders[ShipCity])</f>
        <v>Brandenburg</v>
      </c>
      <c r="J1689">
        <f>_xlfn.XLOOKUP(order_details[[#This Row],[ProductID]],products[ProductID],products[CategoryID])</f>
        <v>8</v>
      </c>
      <c r="K1689" t="str">
        <f>_xlfn.XLOOKUP(order_details[[#This Row],[CategoryID]],categories[CategoryID],categories[CategoryName])</f>
        <v>Seafood</v>
      </c>
      <c r="L1689" t="str">
        <f>_xlfn.XLOOKUP(order_details[[#This Row],[OrderID]],orders[OrderID],orders[month])</f>
        <v>Mar</v>
      </c>
      <c r="M1689">
        <f>_xlfn.XLOOKUP(order_details[[#This Row],[OrderID]],orders[OrderID],orders[month number])</f>
        <v>3</v>
      </c>
      <c r="N1689">
        <f>_xlfn.XLOOKUP(order_details[[#This Row],[OrderID]],orders[OrderID],orders[year])</f>
        <v>1996</v>
      </c>
      <c r="P1689" s="14" t="str">
        <f>_xlfn.XLOOKUP(order_details[[#This Row],[CustomerID]],orders[CustomerID],orders[ShipCity])</f>
        <v>Brandenburg</v>
      </c>
      <c r="Q1689" s="14" t="str">
        <f>_xlfn.XLOOKUP(order_details[[#This Row],[CustomerID]],orders[CustomerID],orders[ShipCountry])</f>
        <v>Germany</v>
      </c>
      <c r="R1689" s="14">
        <f>order_details[[#This Row],[UnitPrice]]*order_details[[#This Row],[Quantity]]*(1-order_details[[#This Row],[Discount]])</f>
        <v>906.15</v>
      </c>
    </row>
    <row r="1690" spans="1:18" x14ac:dyDescent="0.3">
      <c r="A1690">
        <v>10893</v>
      </c>
      <c r="B1690">
        <v>36</v>
      </c>
      <c r="C1690">
        <v>19</v>
      </c>
      <c r="D1690">
        <v>20</v>
      </c>
      <c r="E1690">
        <v>0</v>
      </c>
      <c r="F1690">
        <f>order_details[[#This Row],[UnitPrice]]*order_details[[#This Row],[Quantity]]*(1-order_details[[#This Row],[Discount]])</f>
        <v>380</v>
      </c>
      <c r="G1690" t="str">
        <f>_xlfn.XLOOKUP(order_details[[#This Row],[OrderID]],orders[OrderID],orders[CustomerID])</f>
        <v>KOENE</v>
      </c>
      <c r="H1690" t="str">
        <f>_xlfn.XLOOKUP(order_details[[#This Row],[CustomerID]],orders[CustomerID],orders[ShipCountry])</f>
        <v>Germany</v>
      </c>
      <c r="I1690" t="str">
        <f>_xlfn.XLOOKUP(order_details[[#This Row],[CustomerID]],orders[CustomerID],orders[ShipCity])</f>
        <v>Brandenburg</v>
      </c>
      <c r="J1690">
        <f>_xlfn.XLOOKUP(order_details[[#This Row],[ProductID]],products[ProductID],products[CategoryID])</f>
        <v>8</v>
      </c>
      <c r="K1690" t="str">
        <f>_xlfn.XLOOKUP(order_details[[#This Row],[CategoryID]],categories[CategoryID],categories[CategoryName])</f>
        <v>Seafood</v>
      </c>
      <c r="L1690" t="str">
        <f>_xlfn.XLOOKUP(order_details[[#This Row],[OrderID]],orders[OrderID],orders[month])</f>
        <v>Mar</v>
      </c>
      <c r="M1690">
        <f>_xlfn.XLOOKUP(order_details[[#This Row],[OrderID]],orders[OrderID],orders[month number])</f>
        <v>3</v>
      </c>
      <c r="N1690">
        <f>_xlfn.XLOOKUP(order_details[[#This Row],[OrderID]],orders[OrderID],orders[year])</f>
        <v>1996</v>
      </c>
      <c r="P1690" s="13" t="str">
        <f>_xlfn.XLOOKUP(order_details[[#This Row],[CustomerID]],orders[CustomerID],orders[ShipCity])</f>
        <v>Brandenburg</v>
      </c>
      <c r="Q1690" s="13" t="str">
        <f>_xlfn.XLOOKUP(order_details[[#This Row],[CustomerID]],orders[CustomerID],orders[ShipCountry])</f>
        <v>Germany</v>
      </c>
      <c r="R1690" s="13">
        <f>order_details[[#This Row],[UnitPrice]]*order_details[[#This Row],[Quantity]]*(1-order_details[[#This Row],[Discount]])</f>
        <v>380</v>
      </c>
    </row>
    <row r="1691" spans="1:18" x14ac:dyDescent="0.3">
      <c r="A1691">
        <v>10894</v>
      </c>
      <c r="B1691">
        <v>13</v>
      </c>
      <c r="C1691">
        <v>6</v>
      </c>
      <c r="D1691">
        <v>28</v>
      </c>
      <c r="E1691">
        <v>0.05</v>
      </c>
      <c r="F1691">
        <f>order_details[[#This Row],[UnitPrice]]*order_details[[#This Row],[Quantity]]*(1-order_details[[#This Row],[Discount]])</f>
        <v>159.6</v>
      </c>
      <c r="G1691" t="str">
        <f>_xlfn.XLOOKUP(order_details[[#This Row],[OrderID]],orders[OrderID],orders[CustomerID])</f>
        <v>SAVEA</v>
      </c>
      <c r="H1691" t="str">
        <f>_xlfn.XLOOKUP(order_details[[#This Row],[CustomerID]],orders[CustomerID],orders[ShipCountry])</f>
        <v>USA</v>
      </c>
      <c r="I1691" t="str">
        <f>_xlfn.XLOOKUP(order_details[[#This Row],[CustomerID]],orders[CustomerID],orders[ShipCity])</f>
        <v>Boise</v>
      </c>
      <c r="J1691">
        <f>_xlfn.XLOOKUP(order_details[[#This Row],[ProductID]],products[ProductID],products[CategoryID])</f>
        <v>8</v>
      </c>
      <c r="K1691" t="str">
        <f>_xlfn.XLOOKUP(order_details[[#This Row],[CategoryID]],categories[CategoryID],categories[CategoryName])</f>
        <v>Seafood</v>
      </c>
      <c r="L1691" t="str">
        <f>_xlfn.XLOOKUP(order_details[[#This Row],[OrderID]],orders[OrderID],orders[month])</f>
        <v>Mar</v>
      </c>
      <c r="M1691">
        <f>_xlfn.XLOOKUP(order_details[[#This Row],[OrderID]],orders[OrderID],orders[month number])</f>
        <v>3</v>
      </c>
      <c r="N1691">
        <f>_xlfn.XLOOKUP(order_details[[#This Row],[OrderID]],orders[OrderID],orders[year])</f>
        <v>1996</v>
      </c>
      <c r="P1691" s="14" t="str">
        <f>_xlfn.XLOOKUP(order_details[[#This Row],[CustomerID]],orders[CustomerID],orders[ShipCity])</f>
        <v>Boise</v>
      </c>
      <c r="Q1691" s="14" t="str">
        <f>_xlfn.XLOOKUP(order_details[[#This Row],[CustomerID]],orders[CustomerID],orders[ShipCountry])</f>
        <v>USA</v>
      </c>
      <c r="R1691" s="14">
        <f>order_details[[#This Row],[UnitPrice]]*order_details[[#This Row],[Quantity]]*(1-order_details[[#This Row],[Discount]])</f>
        <v>159.6</v>
      </c>
    </row>
    <row r="1692" spans="1:18" x14ac:dyDescent="0.3">
      <c r="A1692">
        <v>10894</v>
      </c>
      <c r="B1692">
        <v>69</v>
      </c>
      <c r="C1692">
        <v>36</v>
      </c>
      <c r="D1692">
        <v>50</v>
      </c>
      <c r="E1692">
        <v>0.05</v>
      </c>
      <c r="F1692">
        <f>order_details[[#This Row],[UnitPrice]]*order_details[[#This Row],[Quantity]]*(1-order_details[[#This Row],[Discount]])</f>
        <v>1710</v>
      </c>
      <c r="G1692" t="str">
        <f>_xlfn.XLOOKUP(order_details[[#This Row],[OrderID]],orders[OrderID],orders[CustomerID])</f>
        <v>SAVEA</v>
      </c>
      <c r="H1692" t="str">
        <f>_xlfn.XLOOKUP(order_details[[#This Row],[CustomerID]],orders[CustomerID],orders[ShipCountry])</f>
        <v>USA</v>
      </c>
      <c r="I1692" t="str">
        <f>_xlfn.XLOOKUP(order_details[[#This Row],[CustomerID]],orders[CustomerID],orders[ShipCity])</f>
        <v>Boise</v>
      </c>
      <c r="J1692">
        <f>_xlfn.XLOOKUP(order_details[[#This Row],[ProductID]],products[ProductID],products[CategoryID])</f>
        <v>4</v>
      </c>
      <c r="K1692" t="str">
        <f>_xlfn.XLOOKUP(order_details[[#This Row],[CategoryID]],categories[CategoryID],categories[CategoryName])</f>
        <v>Dairy Products</v>
      </c>
      <c r="L1692" t="str">
        <f>_xlfn.XLOOKUP(order_details[[#This Row],[OrderID]],orders[OrderID],orders[month])</f>
        <v>Mar</v>
      </c>
      <c r="M1692">
        <f>_xlfn.XLOOKUP(order_details[[#This Row],[OrderID]],orders[OrderID],orders[month number])</f>
        <v>3</v>
      </c>
      <c r="N1692">
        <f>_xlfn.XLOOKUP(order_details[[#This Row],[OrderID]],orders[OrderID],orders[year])</f>
        <v>1996</v>
      </c>
      <c r="P1692" s="13" t="str">
        <f>_xlfn.XLOOKUP(order_details[[#This Row],[CustomerID]],orders[CustomerID],orders[ShipCity])</f>
        <v>Boise</v>
      </c>
      <c r="Q1692" s="13" t="str">
        <f>_xlfn.XLOOKUP(order_details[[#This Row],[CustomerID]],orders[CustomerID],orders[ShipCountry])</f>
        <v>USA</v>
      </c>
      <c r="R1692" s="13">
        <f>order_details[[#This Row],[UnitPrice]]*order_details[[#This Row],[Quantity]]*(1-order_details[[#This Row],[Discount]])</f>
        <v>1710</v>
      </c>
    </row>
    <row r="1693" spans="1:18" x14ac:dyDescent="0.3">
      <c r="A1693">
        <v>10894</v>
      </c>
      <c r="B1693">
        <v>75</v>
      </c>
      <c r="C1693">
        <v>7.75</v>
      </c>
      <c r="D1693">
        <v>120</v>
      </c>
      <c r="E1693">
        <v>0.05</v>
      </c>
      <c r="F1693">
        <f>order_details[[#This Row],[UnitPrice]]*order_details[[#This Row],[Quantity]]*(1-order_details[[#This Row],[Discount]])</f>
        <v>883.5</v>
      </c>
      <c r="G1693" t="str">
        <f>_xlfn.XLOOKUP(order_details[[#This Row],[OrderID]],orders[OrderID],orders[CustomerID])</f>
        <v>SAVEA</v>
      </c>
      <c r="H1693" t="str">
        <f>_xlfn.XLOOKUP(order_details[[#This Row],[CustomerID]],orders[CustomerID],orders[ShipCountry])</f>
        <v>USA</v>
      </c>
      <c r="I1693" t="str">
        <f>_xlfn.XLOOKUP(order_details[[#This Row],[CustomerID]],orders[CustomerID],orders[ShipCity])</f>
        <v>Boise</v>
      </c>
      <c r="J1693">
        <f>_xlfn.XLOOKUP(order_details[[#This Row],[ProductID]],products[ProductID],products[CategoryID])</f>
        <v>1</v>
      </c>
      <c r="K1693" t="str">
        <f>_xlfn.XLOOKUP(order_details[[#This Row],[CategoryID]],categories[CategoryID],categories[CategoryName])</f>
        <v>Beverages</v>
      </c>
      <c r="L1693" t="str">
        <f>_xlfn.XLOOKUP(order_details[[#This Row],[OrderID]],orders[OrderID],orders[month])</f>
        <v>Mar</v>
      </c>
      <c r="M1693">
        <f>_xlfn.XLOOKUP(order_details[[#This Row],[OrderID]],orders[OrderID],orders[month number])</f>
        <v>3</v>
      </c>
      <c r="N1693">
        <f>_xlfn.XLOOKUP(order_details[[#This Row],[OrderID]],orders[OrderID],orders[year])</f>
        <v>1996</v>
      </c>
      <c r="P1693" s="14" t="str">
        <f>_xlfn.XLOOKUP(order_details[[#This Row],[CustomerID]],orders[CustomerID],orders[ShipCity])</f>
        <v>Boise</v>
      </c>
      <c r="Q1693" s="14" t="str">
        <f>_xlfn.XLOOKUP(order_details[[#This Row],[CustomerID]],orders[CustomerID],orders[ShipCountry])</f>
        <v>USA</v>
      </c>
      <c r="R1693" s="14">
        <f>order_details[[#This Row],[UnitPrice]]*order_details[[#This Row],[Quantity]]*(1-order_details[[#This Row],[Discount]])</f>
        <v>883.5</v>
      </c>
    </row>
    <row r="1694" spans="1:18" x14ac:dyDescent="0.3">
      <c r="A1694">
        <v>10895</v>
      </c>
      <c r="B1694">
        <v>24</v>
      </c>
      <c r="C1694">
        <v>4.5</v>
      </c>
      <c r="D1694">
        <v>110</v>
      </c>
      <c r="E1694">
        <v>0</v>
      </c>
      <c r="F1694">
        <f>order_details[[#This Row],[UnitPrice]]*order_details[[#This Row],[Quantity]]*(1-order_details[[#This Row],[Discount]])</f>
        <v>495</v>
      </c>
      <c r="G1694" t="str">
        <f>_xlfn.XLOOKUP(order_details[[#This Row],[OrderID]],orders[OrderID],orders[CustomerID])</f>
        <v>ERNSH</v>
      </c>
      <c r="H1694" t="str">
        <f>_xlfn.XLOOKUP(order_details[[#This Row],[CustomerID]],orders[CustomerID],orders[ShipCountry])</f>
        <v>Austria</v>
      </c>
      <c r="I1694" t="str">
        <f>_xlfn.XLOOKUP(order_details[[#This Row],[CustomerID]],orders[CustomerID],orders[ShipCity])</f>
        <v>Graz</v>
      </c>
      <c r="J1694">
        <f>_xlfn.XLOOKUP(order_details[[#This Row],[ProductID]],products[ProductID],products[CategoryID])</f>
        <v>1</v>
      </c>
      <c r="K1694" t="str">
        <f>_xlfn.XLOOKUP(order_details[[#This Row],[CategoryID]],categories[CategoryID],categories[CategoryName])</f>
        <v>Beverages</v>
      </c>
      <c r="L1694" t="str">
        <f>_xlfn.XLOOKUP(order_details[[#This Row],[OrderID]],orders[OrderID],orders[month])</f>
        <v>Mar</v>
      </c>
      <c r="M1694">
        <f>_xlfn.XLOOKUP(order_details[[#This Row],[OrderID]],orders[OrderID],orders[month number])</f>
        <v>3</v>
      </c>
      <c r="N1694">
        <f>_xlfn.XLOOKUP(order_details[[#This Row],[OrderID]],orders[OrderID],orders[year])</f>
        <v>1996</v>
      </c>
      <c r="P1694" s="13" t="str">
        <f>_xlfn.XLOOKUP(order_details[[#This Row],[CustomerID]],orders[CustomerID],orders[ShipCity])</f>
        <v>Graz</v>
      </c>
      <c r="Q1694" s="13" t="str">
        <f>_xlfn.XLOOKUP(order_details[[#This Row],[CustomerID]],orders[CustomerID],orders[ShipCountry])</f>
        <v>Austria</v>
      </c>
      <c r="R1694" s="13">
        <f>order_details[[#This Row],[UnitPrice]]*order_details[[#This Row],[Quantity]]*(1-order_details[[#This Row],[Discount]])</f>
        <v>495</v>
      </c>
    </row>
    <row r="1695" spans="1:18" x14ac:dyDescent="0.3">
      <c r="A1695">
        <v>10895</v>
      </c>
      <c r="B1695">
        <v>39</v>
      </c>
      <c r="C1695">
        <v>18</v>
      </c>
      <c r="D1695">
        <v>45</v>
      </c>
      <c r="E1695">
        <v>0</v>
      </c>
      <c r="F1695">
        <f>order_details[[#This Row],[UnitPrice]]*order_details[[#This Row],[Quantity]]*(1-order_details[[#This Row],[Discount]])</f>
        <v>810</v>
      </c>
      <c r="G1695" t="str">
        <f>_xlfn.XLOOKUP(order_details[[#This Row],[OrderID]],orders[OrderID],orders[CustomerID])</f>
        <v>ERNSH</v>
      </c>
      <c r="H1695" t="str">
        <f>_xlfn.XLOOKUP(order_details[[#This Row],[CustomerID]],orders[CustomerID],orders[ShipCountry])</f>
        <v>Austria</v>
      </c>
      <c r="I1695" t="str">
        <f>_xlfn.XLOOKUP(order_details[[#This Row],[CustomerID]],orders[CustomerID],orders[ShipCity])</f>
        <v>Graz</v>
      </c>
      <c r="J1695">
        <f>_xlfn.XLOOKUP(order_details[[#This Row],[ProductID]],products[ProductID],products[CategoryID])</f>
        <v>1</v>
      </c>
      <c r="K1695" t="str">
        <f>_xlfn.XLOOKUP(order_details[[#This Row],[CategoryID]],categories[CategoryID],categories[CategoryName])</f>
        <v>Beverages</v>
      </c>
      <c r="L1695" t="str">
        <f>_xlfn.XLOOKUP(order_details[[#This Row],[OrderID]],orders[OrderID],orders[month])</f>
        <v>Mar</v>
      </c>
      <c r="M1695">
        <f>_xlfn.XLOOKUP(order_details[[#This Row],[OrderID]],orders[OrderID],orders[month number])</f>
        <v>3</v>
      </c>
      <c r="N1695">
        <f>_xlfn.XLOOKUP(order_details[[#This Row],[OrderID]],orders[OrderID],orders[year])</f>
        <v>1996</v>
      </c>
      <c r="P1695" s="14" t="str">
        <f>_xlfn.XLOOKUP(order_details[[#This Row],[CustomerID]],orders[CustomerID],orders[ShipCity])</f>
        <v>Graz</v>
      </c>
      <c r="Q1695" s="14" t="str">
        <f>_xlfn.XLOOKUP(order_details[[#This Row],[CustomerID]],orders[CustomerID],orders[ShipCountry])</f>
        <v>Austria</v>
      </c>
      <c r="R1695" s="14">
        <f>order_details[[#This Row],[UnitPrice]]*order_details[[#This Row],[Quantity]]*(1-order_details[[#This Row],[Discount]])</f>
        <v>810</v>
      </c>
    </row>
    <row r="1696" spans="1:18" x14ac:dyDescent="0.3">
      <c r="A1696">
        <v>10895</v>
      </c>
      <c r="B1696">
        <v>40</v>
      </c>
      <c r="C1696">
        <v>18.399999999999999</v>
      </c>
      <c r="D1696">
        <v>91</v>
      </c>
      <c r="E1696">
        <v>0</v>
      </c>
      <c r="F1696">
        <f>order_details[[#This Row],[UnitPrice]]*order_details[[#This Row],[Quantity]]*(1-order_details[[#This Row],[Discount]])</f>
        <v>1674.3999999999999</v>
      </c>
      <c r="G1696" t="str">
        <f>_xlfn.XLOOKUP(order_details[[#This Row],[OrderID]],orders[OrderID],orders[CustomerID])</f>
        <v>ERNSH</v>
      </c>
      <c r="H1696" t="str">
        <f>_xlfn.XLOOKUP(order_details[[#This Row],[CustomerID]],orders[CustomerID],orders[ShipCountry])</f>
        <v>Austria</v>
      </c>
      <c r="I1696" t="str">
        <f>_xlfn.XLOOKUP(order_details[[#This Row],[CustomerID]],orders[CustomerID],orders[ShipCity])</f>
        <v>Graz</v>
      </c>
      <c r="J1696">
        <f>_xlfn.XLOOKUP(order_details[[#This Row],[ProductID]],products[ProductID],products[CategoryID])</f>
        <v>8</v>
      </c>
      <c r="K1696" t="str">
        <f>_xlfn.XLOOKUP(order_details[[#This Row],[CategoryID]],categories[CategoryID],categories[CategoryName])</f>
        <v>Seafood</v>
      </c>
      <c r="L1696" t="str">
        <f>_xlfn.XLOOKUP(order_details[[#This Row],[OrderID]],orders[OrderID],orders[month])</f>
        <v>Mar</v>
      </c>
      <c r="M1696">
        <f>_xlfn.XLOOKUP(order_details[[#This Row],[OrderID]],orders[OrderID],orders[month number])</f>
        <v>3</v>
      </c>
      <c r="N1696">
        <f>_xlfn.XLOOKUP(order_details[[#This Row],[OrderID]],orders[OrderID],orders[year])</f>
        <v>1996</v>
      </c>
      <c r="P1696" s="13" t="str">
        <f>_xlfn.XLOOKUP(order_details[[#This Row],[CustomerID]],orders[CustomerID],orders[ShipCity])</f>
        <v>Graz</v>
      </c>
      <c r="Q1696" s="13" t="str">
        <f>_xlfn.XLOOKUP(order_details[[#This Row],[CustomerID]],orders[CustomerID],orders[ShipCountry])</f>
        <v>Austria</v>
      </c>
      <c r="R1696" s="13">
        <f>order_details[[#This Row],[UnitPrice]]*order_details[[#This Row],[Quantity]]*(1-order_details[[#This Row],[Discount]])</f>
        <v>1674.3999999999999</v>
      </c>
    </row>
    <row r="1697" spans="1:18" x14ac:dyDescent="0.3">
      <c r="A1697">
        <v>10895</v>
      </c>
      <c r="B1697">
        <v>60</v>
      </c>
      <c r="C1697">
        <v>34</v>
      </c>
      <c r="D1697">
        <v>100</v>
      </c>
      <c r="E1697">
        <v>0</v>
      </c>
      <c r="F1697">
        <f>order_details[[#This Row],[UnitPrice]]*order_details[[#This Row],[Quantity]]*(1-order_details[[#This Row],[Discount]])</f>
        <v>3400</v>
      </c>
      <c r="G1697" t="str">
        <f>_xlfn.XLOOKUP(order_details[[#This Row],[OrderID]],orders[OrderID],orders[CustomerID])</f>
        <v>ERNSH</v>
      </c>
      <c r="H1697" t="str">
        <f>_xlfn.XLOOKUP(order_details[[#This Row],[CustomerID]],orders[CustomerID],orders[ShipCountry])</f>
        <v>Austria</v>
      </c>
      <c r="I1697" t="str">
        <f>_xlfn.XLOOKUP(order_details[[#This Row],[CustomerID]],orders[CustomerID],orders[ShipCity])</f>
        <v>Graz</v>
      </c>
      <c r="J1697">
        <f>_xlfn.XLOOKUP(order_details[[#This Row],[ProductID]],products[ProductID],products[CategoryID])</f>
        <v>4</v>
      </c>
      <c r="K1697" t="str">
        <f>_xlfn.XLOOKUP(order_details[[#This Row],[CategoryID]],categories[CategoryID],categories[CategoryName])</f>
        <v>Dairy Products</v>
      </c>
      <c r="L1697" t="str">
        <f>_xlfn.XLOOKUP(order_details[[#This Row],[OrderID]],orders[OrderID],orders[month])</f>
        <v>Mar</v>
      </c>
      <c r="M1697">
        <f>_xlfn.XLOOKUP(order_details[[#This Row],[OrderID]],orders[OrderID],orders[month number])</f>
        <v>3</v>
      </c>
      <c r="N1697">
        <f>_xlfn.XLOOKUP(order_details[[#This Row],[OrderID]],orders[OrderID],orders[year])</f>
        <v>1996</v>
      </c>
      <c r="P1697" s="14" t="str">
        <f>_xlfn.XLOOKUP(order_details[[#This Row],[CustomerID]],orders[CustomerID],orders[ShipCity])</f>
        <v>Graz</v>
      </c>
      <c r="Q1697" s="14" t="str">
        <f>_xlfn.XLOOKUP(order_details[[#This Row],[CustomerID]],orders[CustomerID],orders[ShipCountry])</f>
        <v>Austria</v>
      </c>
      <c r="R1697" s="14">
        <f>order_details[[#This Row],[UnitPrice]]*order_details[[#This Row],[Quantity]]*(1-order_details[[#This Row],[Discount]])</f>
        <v>3400</v>
      </c>
    </row>
    <row r="1698" spans="1:18" x14ac:dyDescent="0.3">
      <c r="A1698">
        <v>10896</v>
      </c>
      <c r="B1698">
        <v>45</v>
      </c>
      <c r="C1698">
        <v>9.5</v>
      </c>
      <c r="D1698">
        <v>15</v>
      </c>
      <c r="E1698">
        <v>0</v>
      </c>
      <c r="F1698">
        <f>order_details[[#This Row],[UnitPrice]]*order_details[[#This Row],[Quantity]]*(1-order_details[[#This Row],[Discount]])</f>
        <v>142.5</v>
      </c>
      <c r="G1698" t="str">
        <f>_xlfn.XLOOKUP(order_details[[#This Row],[OrderID]],orders[OrderID],orders[CustomerID])</f>
        <v>MAISD</v>
      </c>
      <c r="H1698" t="str">
        <f>_xlfn.XLOOKUP(order_details[[#This Row],[CustomerID]],orders[CustomerID],orders[ShipCountry])</f>
        <v>Belgium</v>
      </c>
      <c r="I1698" t="str">
        <f>_xlfn.XLOOKUP(order_details[[#This Row],[CustomerID]],orders[CustomerID],orders[ShipCity])</f>
        <v>Bruxelles</v>
      </c>
      <c r="J1698">
        <f>_xlfn.XLOOKUP(order_details[[#This Row],[ProductID]],products[ProductID],products[CategoryID])</f>
        <v>8</v>
      </c>
      <c r="K1698" t="str">
        <f>_xlfn.XLOOKUP(order_details[[#This Row],[CategoryID]],categories[CategoryID],categories[CategoryName])</f>
        <v>Seafood</v>
      </c>
      <c r="L1698" t="str">
        <f>_xlfn.XLOOKUP(order_details[[#This Row],[OrderID]],orders[OrderID],orders[month])</f>
        <v>Mar</v>
      </c>
      <c r="M1698">
        <f>_xlfn.XLOOKUP(order_details[[#This Row],[OrderID]],orders[OrderID],orders[month number])</f>
        <v>3</v>
      </c>
      <c r="N1698">
        <f>_xlfn.XLOOKUP(order_details[[#This Row],[OrderID]],orders[OrderID],orders[year])</f>
        <v>1996</v>
      </c>
      <c r="P1698" s="13" t="str">
        <f>_xlfn.XLOOKUP(order_details[[#This Row],[CustomerID]],orders[CustomerID],orders[ShipCity])</f>
        <v>Bruxelles</v>
      </c>
      <c r="Q1698" s="13" t="str">
        <f>_xlfn.XLOOKUP(order_details[[#This Row],[CustomerID]],orders[CustomerID],orders[ShipCountry])</f>
        <v>Belgium</v>
      </c>
      <c r="R1698" s="13">
        <f>order_details[[#This Row],[UnitPrice]]*order_details[[#This Row],[Quantity]]*(1-order_details[[#This Row],[Discount]])</f>
        <v>142.5</v>
      </c>
    </row>
    <row r="1699" spans="1:18" x14ac:dyDescent="0.3">
      <c r="A1699">
        <v>10896</v>
      </c>
      <c r="B1699">
        <v>56</v>
      </c>
      <c r="C1699">
        <v>38</v>
      </c>
      <c r="D1699">
        <v>16</v>
      </c>
      <c r="E1699">
        <v>0</v>
      </c>
      <c r="F1699">
        <f>order_details[[#This Row],[UnitPrice]]*order_details[[#This Row],[Quantity]]*(1-order_details[[#This Row],[Discount]])</f>
        <v>608</v>
      </c>
      <c r="G1699" t="str">
        <f>_xlfn.XLOOKUP(order_details[[#This Row],[OrderID]],orders[OrderID],orders[CustomerID])</f>
        <v>MAISD</v>
      </c>
      <c r="H1699" t="str">
        <f>_xlfn.XLOOKUP(order_details[[#This Row],[CustomerID]],orders[CustomerID],orders[ShipCountry])</f>
        <v>Belgium</v>
      </c>
      <c r="I1699" t="str">
        <f>_xlfn.XLOOKUP(order_details[[#This Row],[CustomerID]],orders[CustomerID],orders[ShipCity])</f>
        <v>Bruxelles</v>
      </c>
      <c r="J1699">
        <f>_xlfn.XLOOKUP(order_details[[#This Row],[ProductID]],products[ProductID],products[CategoryID])</f>
        <v>5</v>
      </c>
      <c r="K1699" t="str">
        <f>_xlfn.XLOOKUP(order_details[[#This Row],[CategoryID]],categories[CategoryID],categories[CategoryName])</f>
        <v>Grains/Cereals</v>
      </c>
      <c r="L1699" t="str">
        <f>_xlfn.XLOOKUP(order_details[[#This Row],[OrderID]],orders[OrderID],orders[month])</f>
        <v>Mar</v>
      </c>
      <c r="M1699">
        <f>_xlfn.XLOOKUP(order_details[[#This Row],[OrderID]],orders[OrderID],orders[month number])</f>
        <v>3</v>
      </c>
      <c r="N1699">
        <f>_xlfn.XLOOKUP(order_details[[#This Row],[OrderID]],orders[OrderID],orders[year])</f>
        <v>1996</v>
      </c>
      <c r="P1699" s="14" t="str">
        <f>_xlfn.XLOOKUP(order_details[[#This Row],[CustomerID]],orders[CustomerID],orders[ShipCity])</f>
        <v>Bruxelles</v>
      </c>
      <c r="Q1699" s="14" t="str">
        <f>_xlfn.XLOOKUP(order_details[[#This Row],[CustomerID]],orders[CustomerID],orders[ShipCountry])</f>
        <v>Belgium</v>
      </c>
      <c r="R1699" s="14">
        <f>order_details[[#This Row],[UnitPrice]]*order_details[[#This Row],[Quantity]]*(1-order_details[[#This Row],[Discount]])</f>
        <v>608</v>
      </c>
    </row>
    <row r="1700" spans="1:18" x14ac:dyDescent="0.3">
      <c r="A1700">
        <v>10897</v>
      </c>
      <c r="B1700">
        <v>29</v>
      </c>
      <c r="C1700">
        <v>123.79</v>
      </c>
      <c r="D1700">
        <v>80</v>
      </c>
      <c r="E1700">
        <v>0</v>
      </c>
      <c r="F1700">
        <f>order_details[[#This Row],[UnitPrice]]*order_details[[#This Row],[Quantity]]*(1-order_details[[#This Row],[Discount]])</f>
        <v>9903.2000000000007</v>
      </c>
      <c r="G1700" t="str">
        <f>_xlfn.XLOOKUP(order_details[[#This Row],[OrderID]],orders[OrderID],orders[CustomerID])</f>
        <v>HUNGO</v>
      </c>
      <c r="H1700" t="str">
        <f>_xlfn.XLOOKUP(order_details[[#This Row],[CustomerID]],orders[CustomerID],orders[ShipCountry])</f>
        <v>Ireland</v>
      </c>
      <c r="I1700" t="str">
        <f>_xlfn.XLOOKUP(order_details[[#This Row],[CustomerID]],orders[CustomerID],orders[ShipCity])</f>
        <v>Cork</v>
      </c>
      <c r="J1700">
        <f>_xlfn.XLOOKUP(order_details[[#This Row],[ProductID]],products[ProductID],products[CategoryID])</f>
        <v>6</v>
      </c>
      <c r="K1700" t="str">
        <f>_xlfn.XLOOKUP(order_details[[#This Row],[CategoryID]],categories[CategoryID],categories[CategoryName])</f>
        <v>Meat/Poultry</v>
      </c>
      <c r="L1700" t="str">
        <f>_xlfn.XLOOKUP(order_details[[#This Row],[OrderID]],orders[OrderID],orders[month])</f>
        <v>Mar</v>
      </c>
      <c r="M1700">
        <f>_xlfn.XLOOKUP(order_details[[#This Row],[OrderID]],orders[OrderID],orders[month number])</f>
        <v>3</v>
      </c>
      <c r="N1700">
        <f>_xlfn.XLOOKUP(order_details[[#This Row],[OrderID]],orders[OrderID],orders[year])</f>
        <v>1996</v>
      </c>
      <c r="P1700" s="13" t="str">
        <f>_xlfn.XLOOKUP(order_details[[#This Row],[CustomerID]],orders[CustomerID],orders[ShipCity])</f>
        <v>Cork</v>
      </c>
      <c r="Q1700" s="13" t="str">
        <f>_xlfn.XLOOKUP(order_details[[#This Row],[CustomerID]],orders[CustomerID],orders[ShipCountry])</f>
        <v>Ireland</v>
      </c>
      <c r="R1700" s="13">
        <f>order_details[[#This Row],[UnitPrice]]*order_details[[#This Row],[Quantity]]*(1-order_details[[#This Row],[Discount]])</f>
        <v>9903.2000000000007</v>
      </c>
    </row>
    <row r="1701" spans="1:18" x14ac:dyDescent="0.3">
      <c r="A1701">
        <v>10897</v>
      </c>
      <c r="B1701">
        <v>30</v>
      </c>
      <c r="C1701">
        <v>25.89</v>
      </c>
      <c r="D1701">
        <v>36</v>
      </c>
      <c r="E1701">
        <v>0</v>
      </c>
      <c r="F1701">
        <f>order_details[[#This Row],[UnitPrice]]*order_details[[#This Row],[Quantity]]*(1-order_details[[#This Row],[Discount]])</f>
        <v>932.04</v>
      </c>
      <c r="G1701" t="str">
        <f>_xlfn.XLOOKUP(order_details[[#This Row],[OrderID]],orders[OrderID],orders[CustomerID])</f>
        <v>HUNGO</v>
      </c>
      <c r="H1701" t="str">
        <f>_xlfn.XLOOKUP(order_details[[#This Row],[CustomerID]],orders[CustomerID],orders[ShipCountry])</f>
        <v>Ireland</v>
      </c>
      <c r="I1701" t="str">
        <f>_xlfn.XLOOKUP(order_details[[#This Row],[CustomerID]],orders[CustomerID],orders[ShipCity])</f>
        <v>Cork</v>
      </c>
      <c r="J1701">
        <f>_xlfn.XLOOKUP(order_details[[#This Row],[ProductID]],products[ProductID],products[CategoryID])</f>
        <v>8</v>
      </c>
      <c r="K1701" t="str">
        <f>_xlfn.XLOOKUP(order_details[[#This Row],[CategoryID]],categories[CategoryID],categories[CategoryName])</f>
        <v>Seafood</v>
      </c>
      <c r="L1701" t="str">
        <f>_xlfn.XLOOKUP(order_details[[#This Row],[OrderID]],orders[OrderID],orders[month])</f>
        <v>Mar</v>
      </c>
      <c r="M1701">
        <f>_xlfn.XLOOKUP(order_details[[#This Row],[OrderID]],orders[OrderID],orders[month number])</f>
        <v>3</v>
      </c>
      <c r="N1701">
        <f>_xlfn.XLOOKUP(order_details[[#This Row],[OrderID]],orders[OrderID],orders[year])</f>
        <v>1996</v>
      </c>
      <c r="P1701" s="14" t="str">
        <f>_xlfn.XLOOKUP(order_details[[#This Row],[CustomerID]],orders[CustomerID],orders[ShipCity])</f>
        <v>Cork</v>
      </c>
      <c r="Q1701" s="14" t="str">
        <f>_xlfn.XLOOKUP(order_details[[#This Row],[CustomerID]],orders[CustomerID],orders[ShipCountry])</f>
        <v>Ireland</v>
      </c>
      <c r="R1701" s="14">
        <f>order_details[[#This Row],[UnitPrice]]*order_details[[#This Row],[Quantity]]*(1-order_details[[#This Row],[Discount]])</f>
        <v>932.04</v>
      </c>
    </row>
    <row r="1702" spans="1:18" x14ac:dyDescent="0.3">
      <c r="A1702">
        <v>10898</v>
      </c>
      <c r="B1702">
        <v>13</v>
      </c>
      <c r="C1702">
        <v>6</v>
      </c>
      <c r="D1702">
        <v>5</v>
      </c>
      <c r="E1702">
        <v>0</v>
      </c>
      <c r="F1702">
        <f>order_details[[#This Row],[UnitPrice]]*order_details[[#This Row],[Quantity]]*(1-order_details[[#This Row],[Discount]])</f>
        <v>30</v>
      </c>
      <c r="G1702" t="str">
        <f>_xlfn.XLOOKUP(order_details[[#This Row],[OrderID]],orders[OrderID],orders[CustomerID])</f>
        <v>OCEAN</v>
      </c>
      <c r="H1702" t="str">
        <f>_xlfn.XLOOKUP(order_details[[#This Row],[CustomerID]],orders[CustomerID],orders[ShipCountry])</f>
        <v>Argentina</v>
      </c>
      <c r="I1702" t="str">
        <f>_xlfn.XLOOKUP(order_details[[#This Row],[CustomerID]],orders[CustomerID],orders[ShipCity])</f>
        <v>Buenos Aires</v>
      </c>
      <c r="J1702">
        <f>_xlfn.XLOOKUP(order_details[[#This Row],[ProductID]],products[ProductID],products[CategoryID])</f>
        <v>8</v>
      </c>
      <c r="K1702" t="str">
        <f>_xlfn.XLOOKUP(order_details[[#This Row],[CategoryID]],categories[CategoryID],categories[CategoryName])</f>
        <v>Seafood</v>
      </c>
      <c r="L1702" t="str">
        <f>_xlfn.XLOOKUP(order_details[[#This Row],[OrderID]],orders[OrderID],orders[month])</f>
        <v>Mar</v>
      </c>
      <c r="M1702">
        <f>_xlfn.XLOOKUP(order_details[[#This Row],[OrderID]],orders[OrderID],orders[month number])</f>
        <v>3</v>
      </c>
      <c r="N1702">
        <f>_xlfn.XLOOKUP(order_details[[#This Row],[OrderID]],orders[OrderID],orders[year])</f>
        <v>1996</v>
      </c>
      <c r="P1702" s="13" t="str">
        <f>_xlfn.XLOOKUP(order_details[[#This Row],[CustomerID]],orders[CustomerID],orders[ShipCity])</f>
        <v>Buenos Aires</v>
      </c>
      <c r="Q1702" s="13" t="str">
        <f>_xlfn.XLOOKUP(order_details[[#This Row],[CustomerID]],orders[CustomerID],orders[ShipCountry])</f>
        <v>Argentina</v>
      </c>
      <c r="R1702" s="13">
        <f>order_details[[#This Row],[UnitPrice]]*order_details[[#This Row],[Quantity]]*(1-order_details[[#This Row],[Discount]])</f>
        <v>30</v>
      </c>
    </row>
    <row r="1703" spans="1:18" x14ac:dyDescent="0.3">
      <c r="A1703">
        <v>10899</v>
      </c>
      <c r="B1703">
        <v>39</v>
      </c>
      <c r="C1703">
        <v>18</v>
      </c>
      <c r="D1703">
        <v>8</v>
      </c>
      <c r="E1703">
        <v>0.15</v>
      </c>
      <c r="F1703">
        <f>order_details[[#This Row],[UnitPrice]]*order_details[[#This Row],[Quantity]]*(1-order_details[[#This Row],[Discount]])</f>
        <v>122.39999999999999</v>
      </c>
      <c r="G1703" t="str">
        <f>_xlfn.XLOOKUP(order_details[[#This Row],[OrderID]],orders[OrderID],orders[CustomerID])</f>
        <v>LILAS</v>
      </c>
      <c r="H1703" t="str">
        <f>_xlfn.XLOOKUP(order_details[[#This Row],[CustomerID]],orders[CustomerID],orders[ShipCountry])</f>
        <v>Venezuela</v>
      </c>
      <c r="I1703" t="str">
        <f>_xlfn.XLOOKUP(order_details[[#This Row],[CustomerID]],orders[CustomerID],orders[ShipCity])</f>
        <v>Barquisimeto</v>
      </c>
      <c r="J1703">
        <f>_xlfn.XLOOKUP(order_details[[#This Row],[ProductID]],products[ProductID],products[CategoryID])</f>
        <v>1</v>
      </c>
      <c r="K1703" t="str">
        <f>_xlfn.XLOOKUP(order_details[[#This Row],[CategoryID]],categories[CategoryID],categories[CategoryName])</f>
        <v>Beverages</v>
      </c>
      <c r="L1703" t="str">
        <f>_xlfn.XLOOKUP(order_details[[#This Row],[OrderID]],orders[OrderID],orders[month])</f>
        <v>Mar</v>
      </c>
      <c r="M1703">
        <f>_xlfn.XLOOKUP(order_details[[#This Row],[OrderID]],orders[OrderID],orders[month number])</f>
        <v>3</v>
      </c>
      <c r="N1703">
        <f>_xlfn.XLOOKUP(order_details[[#This Row],[OrderID]],orders[OrderID],orders[year])</f>
        <v>1996</v>
      </c>
      <c r="P1703" s="14" t="str">
        <f>_xlfn.XLOOKUP(order_details[[#This Row],[CustomerID]],orders[CustomerID],orders[ShipCity])</f>
        <v>Barquisimeto</v>
      </c>
      <c r="Q1703" s="14" t="str">
        <f>_xlfn.XLOOKUP(order_details[[#This Row],[CustomerID]],orders[CustomerID],orders[ShipCountry])</f>
        <v>Venezuela</v>
      </c>
      <c r="R1703" s="14">
        <f>order_details[[#This Row],[UnitPrice]]*order_details[[#This Row],[Quantity]]*(1-order_details[[#This Row],[Discount]])</f>
        <v>122.39999999999999</v>
      </c>
    </row>
    <row r="1704" spans="1:18" x14ac:dyDescent="0.3">
      <c r="A1704">
        <v>10900</v>
      </c>
      <c r="B1704">
        <v>70</v>
      </c>
      <c r="C1704">
        <v>15</v>
      </c>
      <c r="D1704">
        <v>3</v>
      </c>
      <c r="E1704">
        <v>0.25</v>
      </c>
      <c r="F1704">
        <f>order_details[[#This Row],[UnitPrice]]*order_details[[#This Row],[Quantity]]*(1-order_details[[#This Row],[Discount]])</f>
        <v>33.75</v>
      </c>
      <c r="G1704" t="str">
        <f>_xlfn.XLOOKUP(order_details[[#This Row],[OrderID]],orders[OrderID],orders[CustomerID])</f>
        <v>WELLI</v>
      </c>
      <c r="H1704" t="str">
        <f>_xlfn.XLOOKUP(order_details[[#This Row],[CustomerID]],orders[CustomerID],orders[ShipCountry])</f>
        <v>Brazil</v>
      </c>
      <c r="I1704" t="str">
        <f>_xlfn.XLOOKUP(order_details[[#This Row],[CustomerID]],orders[CustomerID],orders[ShipCity])</f>
        <v>Resende</v>
      </c>
      <c r="J1704">
        <f>_xlfn.XLOOKUP(order_details[[#This Row],[ProductID]],products[ProductID],products[CategoryID])</f>
        <v>1</v>
      </c>
      <c r="K1704" t="str">
        <f>_xlfn.XLOOKUP(order_details[[#This Row],[CategoryID]],categories[CategoryID],categories[CategoryName])</f>
        <v>Beverages</v>
      </c>
      <c r="L1704" t="str">
        <f>_xlfn.XLOOKUP(order_details[[#This Row],[OrderID]],orders[OrderID],orders[month])</f>
        <v>Mar</v>
      </c>
      <c r="M1704">
        <f>_xlfn.XLOOKUP(order_details[[#This Row],[OrderID]],orders[OrderID],orders[month number])</f>
        <v>3</v>
      </c>
      <c r="N1704">
        <f>_xlfn.XLOOKUP(order_details[[#This Row],[OrderID]],orders[OrderID],orders[year])</f>
        <v>1996</v>
      </c>
      <c r="P1704" s="13" t="str">
        <f>_xlfn.XLOOKUP(order_details[[#This Row],[CustomerID]],orders[CustomerID],orders[ShipCity])</f>
        <v>Resende</v>
      </c>
      <c r="Q1704" s="13" t="str">
        <f>_xlfn.XLOOKUP(order_details[[#This Row],[CustomerID]],orders[CustomerID],orders[ShipCountry])</f>
        <v>Brazil</v>
      </c>
      <c r="R1704" s="13">
        <f>order_details[[#This Row],[UnitPrice]]*order_details[[#This Row],[Quantity]]*(1-order_details[[#This Row],[Discount]])</f>
        <v>33.75</v>
      </c>
    </row>
    <row r="1705" spans="1:18" x14ac:dyDescent="0.3">
      <c r="A1705">
        <v>10901</v>
      </c>
      <c r="B1705">
        <v>41</v>
      </c>
      <c r="C1705">
        <v>9.65</v>
      </c>
      <c r="D1705">
        <v>30</v>
      </c>
      <c r="E1705">
        <v>0</v>
      </c>
      <c r="F1705">
        <f>order_details[[#This Row],[UnitPrice]]*order_details[[#This Row],[Quantity]]*(1-order_details[[#This Row],[Discount]])</f>
        <v>289.5</v>
      </c>
      <c r="G1705" t="str">
        <f>_xlfn.XLOOKUP(order_details[[#This Row],[OrderID]],orders[OrderID],orders[CustomerID])</f>
        <v>HILAA</v>
      </c>
      <c r="H1705" t="str">
        <f>_xlfn.XLOOKUP(order_details[[#This Row],[CustomerID]],orders[CustomerID],orders[ShipCountry])</f>
        <v>Venezuela</v>
      </c>
      <c r="I1705" t="str">
        <f>_xlfn.XLOOKUP(order_details[[#This Row],[CustomerID]],orders[CustomerID],orders[ShipCity])</f>
        <v>San Cristóbal</v>
      </c>
      <c r="J1705">
        <f>_xlfn.XLOOKUP(order_details[[#This Row],[ProductID]],products[ProductID],products[CategoryID])</f>
        <v>8</v>
      </c>
      <c r="K1705" t="str">
        <f>_xlfn.XLOOKUP(order_details[[#This Row],[CategoryID]],categories[CategoryID],categories[CategoryName])</f>
        <v>Seafood</v>
      </c>
      <c r="L1705" t="str">
        <f>_xlfn.XLOOKUP(order_details[[#This Row],[OrderID]],orders[OrderID],orders[month])</f>
        <v>Mar</v>
      </c>
      <c r="M1705">
        <f>_xlfn.XLOOKUP(order_details[[#This Row],[OrderID]],orders[OrderID],orders[month number])</f>
        <v>3</v>
      </c>
      <c r="N1705">
        <f>_xlfn.XLOOKUP(order_details[[#This Row],[OrderID]],orders[OrderID],orders[year])</f>
        <v>1996</v>
      </c>
      <c r="P1705" s="14" t="str">
        <f>_xlfn.XLOOKUP(order_details[[#This Row],[CustomerID]],orders[CustomerID],orders[ShipCity])</f>
        <v>San Cristóbal</v>
      </c>
      <c r="Q1705" s="14" t="str">
        <f>_xlfn.XLOOKUP(order_details[[#This Row],[CustomerID]],orders[CustomerID],orders[ShipCountry])</f>
        <v>Venezuela</v>
      </c>
      <c r="R1705" s="14">
        <f>order_details[[#This Row],[UnitPrice]]*order_details[[#This Row],[Quantity]]*(1-order_details[[#This Row],[Discount]])</f>
        <v>289.5</v>
      </c>
    </row>
    <row r="1706" spans="1:18" x14ac:dyDescent="0.3">
      <c r="A1706">
        <v>10901</v>
      </c>
      <c r="B1706">
        <v>71</v>
      </c>
      <c r="C1706">
        <v>21.5</v>
      </c>
      <c r="D1706">
        <v>30</v>
      </c>
      <c r="E1706">
        <v>0</v>
      </c>
      <c r="F1706">
        <f>order_details[[#This Row],[UnitPrice]]*order_details[[#This Row],[Quantity]]*(1-order_details[[#This Row],[Discount]])</f>
        <v>645</v>
      </c>
      <c r="G1706" t="str">
        <f>_xlfn.XLOOKUP(order_details[[#This Row],[OrderID]],orders[OrderID],orders[CustomerID])</f>
        <v>HILAA</v>
      </c>
      <c r="H1706" t="str">
        <f>_xlfn.XLOOKUP(order_details[[#This Row],[CustomerID]],orders[CustomerID],orders[ShipCountry])</f>
        <v>Venezuela</v>
      </c>
      <c r="I1706" t="str">
        <f>_xlfn.XLOOKUP(order_details[[#This Row],[CustomerID]],orders[CustomerID],orders[ShipCity])</f>
        <v>San Cristóbal</v>
      </c>
      <c r="J1706">
        <f>_xlfn.XLOOKUP(order_details[[#This Row],[ProductID]],products[ProductID],products[CategoryID])</f>
        <v>4</v>
      </c>
      <c r="K1706" t="str">
        <f>_xlfn.XLOOKUP(order_details[[#This Row],[CategoryID]],categories[CategoryID],categories[CategoryName])</f>
        <v>Dairy Products</v>
      </c>
      <c r="L1706" t="str">
        <f>_xlfn.XLOOKUP(order_details[[#This Row],[OrderID]],orders[OrderID],orders[month])</f>
        <v>Mar</v>
      </c>
      <c r="M1706">
        <f>_xlfn.XLOOKUP(order_details[[#This Row],[OrderID]],orders[OrderID],orders[month number])</f>
        <v>3</v>
      </c>
      <c r="N1706">
        <f>_xlfn.XLOOKUP(order_details[[#This Row],[OrderID]],orders[OrderID],orders[year])</f>
        <v>1996</v>
      </c>
      <c r="P1706" s="13" t="str">
        <f>_xlfn.XLOOKUP(order_details[[#This Row],[CustomerID]],orders[CustomerID],orders[ShipCity])</f>
        <v>San Cristóbal</v>
      </c>
      <c r="Q1706" s="13" t="str">
        <f>_xlfn.XLOOKUP(order_details[[#This Row],[CustomerID]],orders[CustomerID],orders[ShipCountry])</f>
        <v>Venezuela</v>
      </c>
      <c r="R1706" s="13">
        <f>order_details[[#This Row],[UnitPrice]]*order_details[[#This Row],[Quantity]]*(1-order_details[[#This Row],[Discount]])</f>
        <v>645</v>
      </c>
    </row>
    <row r="1707" spans="1:18" x14ac:dyDescent="0.3">
      <c r="A1707">
        <v>10902</v>
      </c>
      <c r="B1707">
        <v>55</v>
      </c>
      <c r="C1707">
        <v>24</v>
      </c>
      <c r="D1707">
        <v>30</v>
      </c>
      <c r="E1707">
        <v>0.15</v>
      </c>
      <c r="F1707">
        <f>order_details[[#This Row],[UnitPrice]]*order_details[[#This Row],[Quantity]]*(1-order_details[[#This Row],[Discount]])</f>
        <v>612</v>
      </c>
      <c r="G1707" t="str">
        <f>_xlfn.XLOOKUP(order_details[[#This Row],[OrderID]],orders[OrderID],orders[CustomerID])</f>
        <v>FOLKO</v>
      </c>
      <c r="H1707" t="str">
        <f>_xlfn.XLOOKUP(order_details[[#This Row],[CustomerID]],orders[CustomerID],orders[ShipCountry])</f>
        <v>Sweden</v>
      </c>
      <c r="I1707" t="str">
        <f>_xlfn.XLOOKUP(order_details[[#This Row],[CustomerID]],orders[CustomerID],orders[ShipCity])</f>
        <v>Bräcke</v>
      </c>
      <c r="J1707">
        <f>_xlfn.XLOOKUP(order_details[[#This Row],[ProductID]],products[ProductID],products[CategoryID])</f>
        <v>6</v>
      </c>
      <c r="K1707" t="str">
        <f>_xlfn.XLOOKUP(order_details[[#This Row],[CategoryID]],categories[CategoryID],categories[CategoryName])</f>
        <v>Meat/Poultry</v>
      </c>
      <c r="L1707" t="str">
        <f>_xlfn.XLOOKUP(order_details[[#This Row],[OrderID]],orders[OrderID],orders[month])</f>
        <v>Mar</v>
      </c>
      <c r="M1707">
        <f>_xlfn.XLOOKUP(order_details[[#This Row],[OrderID]],orders[OrderID],orders[month number])</f>
        <v>3</v>
      </c>
      <c r="N1707">
        <f>_xlfn.XLOOKUP(order_details[[#This Row],[OrderID]],orders[OrderID],orders[year])</f>
        <v>1996</v>
      </c>
      <c r="P1707" s="14" t="str">
        <f>_xlfn.XLOOKUP(order_details[[#This Row],[CustomerID]],orders[CustomerID],orders[ShipCity])</f>
        <v>Bräcke</v>
      </c>
      <c r="Q1707" s="14" t="str">
        <f>_xlfn.XLOOKUP(order_details[[#This Row],[CustomerID]],orders[CustomerID],orders[ShipCountry])</f>
        <v>Sweden</v>
      </c>
      <c r="R1707" s="14">
        <f>order_details[[#This Row],[UnitPrice]]*order_details[[#This Row],[Quantity]]*(1-order_details[[#This Row],[Discount]])</f>
        <v>612</v>
      </c>
    </row>
    <row r="1708" spans="1:18" x14ac:dyDescent="0.3">
      <c r="A1708">
        <v>10902</v>
      </c>
      <c r="B1708">
        <v>62</v>
      </c>
      <c r="C1708">
        <v>49.3</v>
      </c>
      <c r="D1708">
        <v>6</v>
      </c>
      <c r="E1708">
        <v>0.15</v>
      </c>
      <c r="F1708">
        <f>order_details[[#This Row],[UnitPrice]]*order_details[[#This Row],[Quantity]]*(1-order_details[[#This Row],[Discount]])</f>
        <v>251.42999999999995</v>
      </c>
      <c r="G1708" t="str">
        <f>_xlfn.XLOOKUP(order_details[[#This Row],[OrderID]],orders[OrderID],orders[CustomerID])</f>
        <v>FOLKO</v>
      </c>
      <c r="H1708" t="str">
        <f>_xlfn.XLOOKUP(order_details[[#This Row],[CustomerID]],orders[CustomerID],orders[ShipCountry])</f>
        <v>Sweden</v>
      </c>
      <c r="I1708" t="str">
        <f>_xlfn.XLOOKUP(order_details[[#This Row],[CustomerID]],orders[CustomerID],orders[ShipCity])</f>
        <v>Bräcke</v>
      </c>
      <c r="J1708">
        <f>_xlfn.XLOOKUP(order_details[[#This Row],[ProductID]],products[ProductID],products[CategoryID])</f>
        <v>3</v>
      </c>
      <c r="K1708" t="str">
        <f>_xlfn.XLOOKUP(order_details[[#This Row],[CategoryID]],categories[CategoryID],categories[CategoryName])</f>
        <v>Confections</v>
      </c>
      <c r="L1708" t="str">
        <f>_xlfn.XLOOKUP(order_details[[#This Row],[OrderID]],orders[OrderID],orders[month])</f>
        <v>Mar</v>
      </c>
      <c r="M1708">
        <f>_xlfn.XLOOKUP(order_details[[#This Row],[OrderID]],orders[OrderID],orders[month number])</f>
        <v>3</v>
      </c>
      <c r="N1708">
        <f>_xlfn.XLOOKUP(order_details[[#This Row],[OrderID]],orders[OrderID],orders[year])</f>
        <v>1996</v>
      </c>
      <c r="P1708" s="13" t="str">
        <f>_xlfn.XLOOKUP(order_details[[#This Row],[CustomerID]],orders[CustomerID],orders[ShipCity])</f>
        <v>Bräcke</v>
      </c>
      <c r="Q1708" s="13" t="str">
        <f>_xlfn.XLOOKUP(order_details[[#This Row],[CustomerID]],orders[CustomerID],orders[ShipCountry])</f>
        <v>Sweden</v>
      </c>
      <c r="R1708" s="13">
        <f>order_details[[#This Row],[UnitPrice]]*order_details[[#This Row],[Quantity]]*(1-order_details[[#This Row],[Discount]])</f>
        <v>251.42999999999995</v>
      </c>
    </row>
    <row r="1709" spans="1:18" x14ac:dyDescent="0.3">
      <c r="A1709">
        <v>10903</v>
      </c>
      <c r="B1709">
        <v>13</v>
      </c>
      <c r="C1709">
        <v>6</v>
      </c>
      <c r="D1709">
        <v>40</v>
      </c>
      <c r="E1709">
        <v>0</v>
      </c>
      <c r="F1709">
        <f>order_details[[#This Row],[UnitPrice]]*order_details[[#This Row],[Quantity]]*(1-order_details[[#This Row],[Discount]])</f>
        <v>240</v>
      </c>
      <c r="G1709" t="str">
        <f>_xlfn.XLOOKUP(order_details[[#This Row],[OrderID]],orders[OrderID],orders[CustomerID])</f>
        <v>HANAR</v>
      </c>
      <c r="H1709" t="str">
        <f>_xlfn.XLOOKUP(order_details[[#This Row],[CustomerID]],orders[CustomerID],orders[ShipCountry])</f>
        <v>Brazil</v>
      </c>
      <c r="I1709" t="str">
        <f>_xlfn.XLOOKUP(order_details[[#This Row],[CustomerID]],orders[CustomerID],orders[ShipCity])</f>
        <v>Rio de Janeiro</v>
      </c>
      <c r="J1709">
        <f>_xlfn.XLOOKUP(order_details[[#This Row],[ProductID]],products[ProductID],products[CategoryID])</f>
        <v>8</v>
      </c>
      <c r="K1709" t="str">
        <f>_xlfn.XLOOKUP(order_details[[#This Row],[CategoryID]],categories[CategoryID],categories[CategoryName])</f>
        <v>Seafood</v>
      </c>
      <c r="L1709" t="str">
        <f>_xlfn.XLOOKUP(order_details[[#This Row],[OrderID]],orders[OrderID],orders[month])</f>
        <v>Mar</v>
      </c>
      <c r="M1709">
        <f>_xlfn.XLOOKUP(order_details[[#This Row],[OrderID]],orders[OrderID],orders[month number])</f>
        <v>3</v>
      </c>
      <c r="N1709">
        <f>_xlfn.XLOOKUP(order_details[[#This Row],[OrderID]],orders[OrderID],orders[year])</f>
        <v>1996</v>
      </c>
      <c r="P1709" s="14" t="str">
        <f>_xlfn.XLOOKUP(order_details[[#This Row],[CustomerID]],orders[CustomerID],orders[ShipCity])</f>
        <v>Rio de Janeiro</v>
      </c>
      <c r="Q1709" s="14" t="str">
        <f>_xlfn.XLOOKUP(order_details[[#This Row],[CustomerID]],orders[CustomerID],orders[ShipCountry])</f>
        <v>Brazil</v>
      </c>
      <c r="R1709" s="14">
        <f>order_details[[#This Row],[UnitPrice]]*order_details[[#This Row],[Quantity]]*(1-order_details[[#This Row],[Discount]])</f>
        <v>240</v>
      </c>
    </row>
    <row r="1710" spans="1:18" x14ac:dyDescent="0.3">
      <c r="A1710">
        <v>10903</v>
      </c>
      <c r="B1710">
        <v>65</v>
      </c>
      <c r="C1710">
        <v>21.05</v>
      </c>
      <c r="D1710">
        <v>21</v>
      </c>
      <c r="E1710">
        <v>0</v>
      </c>
      <c r="F1710">
        <f>order_details[[#This Row],[UnitPrice]]*order_details[[#This Row],[Quantity]]*(1-order_details[[#This Row],[Discount]])</f>
        <v>442.05</v>
      </c>
      <c r="G1710" t="str">
        <f>_xlfn.XLOOKUP(order_details[[#This Row],[OrderID]],orders[OrderID],orders[CustomerID])</f>
        <v>HANAR</v>
      </c>
      <c r="H1710" t="str">
        <f>_xlfn.XLOOKUP(order_details[[#This Row],[CustomerID]],orders[CustomerID],orders[ShipCountry])</f>
        <v>Brazil</v>
      </c>
      <c r="I1710" t="str">
        <f>_xlfn.XLOOKUP(order_details[[#This Row],[CustomerID]],orders[CustomerID],orders[ShipCity])</f>
        <v>Rio de Janeiro</v>
      </c>
      <c r="J1710">
        <f>_xlfn.XLOOKUP(order_details[[#This Row],[ProductID]],products[ProductID],products[CategoryID])</f>
        <v>2</v>
      </c>
      <c r="K1710" t="str">
        <f>_xlfn.XLOOKUP(order_details[[#This Row],[CategoryID]],categories[CategoryID],categories[CategoryName])</f>
        <v>Condiments</v>
      </c>
      <c r="L1710" t="str">
        <f>_xlfn.XLOOKUP(order_details[[#This Row],[OrderID]],orders[OrderID],orders[month])</f>
        <v>Mar</v>
      </c>
      <c r="M1710">
        <f>_xlfn.XLOOKUP(order_details[[#This Row],[OrderID]],orders[OrderID],orders[month number])</f>
        <v>3</v>
      </c>
      <c r="N1710">
        <f>_xlfn.XLOOKUP(order_details[[#This Row],[OrderID]],orders[OrderID],orders[year])</f>
        <v>1996</v>
      </c>
      <c r="P1710" s="13" t="str">
        <f>_xlfn.XLOOKUP(order_details[[#This Row],[CustomerID]],orders[CustomerID],orders[ShipCity])</f>
        <v>Rio de Janeiro</v>
      </c>
      <c r="Q1710" s="13" t="str">
        <f>_xlfn.XLOOKUP(order_details[[#This Row],[CustomerID]],orders[CustomerID],orders[ShipCountry])</f>
        <v>Brazil</v>
      </c>
      <c r="R1710" s="13">
        <f>order_details[[#This Row],[UnitPrice]]*order_details[[#This Row],[Quantity]]*(1-order_details[[#This Row],[Discount]])</f>
        <v>442.05</v>
      </c>
    </row>
    <row r="1711" spans="1:18" x14ac:dyDescent="0.3">
      <c r="A1711">
        <v>10903</v>
      </c>
      <c r="B1711">
        <v>68</v>
      </c>
      <c r="C1711">
        <v>12.5</v>
      </c>
      <c r="D1711">
        <v>20</v>
      </c>
      <c r="E1711">
        <v>0</v>
      </c>
      <c r="F1711">
        <f>order_details[[#This Row],[UnitPrice]]*order_details[[#This Row],[Quantity]]*(1-order_details[[#This Row],[Discount]])</f>
        <v>250</v>
      </c>
      <c r="G1711" t="str">
        <f>_xlfn.XLOOKUP(order_details[[#This Row],[OrderID]],orders[OrderID],orders[CustomerID])</f>
        <v>HANAR</v>
      </c>
      <c r="H1711" t="str">
        <f>_xlfn.XLOOKUP(order_details[[#This Row],[CustomerID]],orders[CustomerID],orders[ShipCountry])</f>
        <v>Brazil</v>
      </c>
      <c r="I1711" t="str">
        <f>_xlfn.XLOOKUP(order_details[[#This Row],[CustomerID]],orders[CustomerID],orders[ShipCity])</f>
        <v>Rio de Janeiro</v>
      </c>
      <c r="J1711">
        <f>_xlfn.XLOOKUP(order_details[[#This Row],[ProductID]],products[ProductID],products[CategoryID])</f>
        <v>3</v>
      </c>
      <c r="K1711" t="str">
        <f>_xlfn.XLOOKUP(order_details[[#This Row],[CategoryID]],categories[CategoryID],categories[CategoryName])</f>
        <v>Confections</v>
      </c>
      <c r="L1711" t="str">
        <f>_xlfn.XLOOKUP(order_details[[#This Row],[OrderID]],orders[OrderID],orders[month])</f>
        <v>Mar</v>
      </c>
      <c r="M1711">
        <f>_xlfn.XLOOKUP(order_details[[#This Row],[OrderID]],orders[OrderID],orders[month number])</f>
        <v>3</v>
      </c>
      <c r="N1711">
        <f>_xlfn.XLOOKUP(order_details[[#This Row],[OrderID]],orders[OrderID],orders[year])</f>
        <v>1996</v>
      </c>
      <c r="P1711" s="14" t="str">
        <f>_xlfn.XLOOKUP(order_details[[#This Row],[CustomerID]],orders[CustomerID],orders[ShipCity])</f>
        <v>Rio de Janeiro</v>
      </c>
      <c r="Q1711" s="14" t="str">
        <f>_xlfn.XLOOKUP(order_details[[#This Row],[CustomerID]],orders[CustomerID],orders[ShipCountry])</f>
        <v>Brazil</v>
      </c>
      <c r="R1711" s="14">
        <f>order_details[[#This Row],[UnitPrice]]*order_details[[#This Row],[Quantity]]*(1-order_details[[#This Row],[Discount]])</f>
        <v>250</v>
      </c>
    </row>
    <row r="1712" spans="1:18" x14ac:dyDescent="0.3">
      <c r="A1712">
        <v>10904</v>
      </c>
      <c r="B1712">
        <v>58</v>
      </c>
      <c r="C1712">
        <v>13.25</v>
      </c>
      <c r="D1712">
        <v>15</v>
      </c>
      <c r="E1712">
        <v>0</v>
      </c>
      <c r="F1712">
        <f>order_details[[#This Row],[UnitPrice]]*order_details[[#This Row],[Quantity]]*(1-order_details[[#This Row],[Discount]])</f>
        <v>198.75</v>
      </c>
      <c r="G1712" t="str">
        <f>_xlfn.XLOOKUP(order_details[[#This Row],[OrderID]],orders[OrderID],orders[CustomerID])</f>
        <v>WHITC</v>
      </c>
      <c r="H1712" t="str">
        <f>_xlfn.XLOOKUP(order_details[[#This Row],[CustomerID]],orders[CustomerID],orders[ShipCountry])</f>
        <v>USA</v>
      </c>
      <c r="I1712" t="str">
        <f>_xlfn.XLOOKUP(order_details[[#This Row],[CustomerID]],orders[CustomerID],orders[ShipCity])</f>
        <v>Seattle</v>
      </c>
      <c r="J1712">
        <f>_xlfn.XLOOKUP(order_details[[#This Row],[ProductID]],products[ProductID],products[CategoryID])</f>
        <v>8</v>
      </c>
      <c r="K1712" t="str">
        <f>_xlfn.XLOOKUP(order_details[[#This Row],[CategoryID]],categories[CategoryID],categories[CategoryName])</f>
        <v>Seafood</v>
      </c>
      <c r="L1712" t="str">
        <f>_xlfn.XLOOKUP(order_details[[#This Row],[OrderID]],orders[OrderID],orders[month])</f>
        <v>Mar</v>
      </c>
      <c r="M1712">
        <f>_xlfn.XLOOKUP(order_details[[#This Row],[OrderID]],orders[OrderID],orders[month number])</f>
        <v>3</v>
      </c>
      <c r="N1712">
        <f>_xlfn.XLOOKUP(order_details[[#This Row],[OrderID]],orders[OrderID],orders[year])</f>
        <v>1996</v>
      </c>
      <c r="P1712" s="13" t="str">
        <f>_xlfn.XLOOKUP(order_details[[#This Row],[CustomerID]],orders[CustomerID],orders[ShipCity])</f>
        <v>Seattle</v>
      </c>
      <c r="Q1712" s="13" t="str">
        <f>_xlfn.XLOOKUP(order_details[[#This Row],[CustomerID]],orders[CustomerID],orders[ShipCountry])</f>
        <v>USA</v>
      </c>
      <c r="R1712" s="13">
        <f>order_details[[#This Row],[UnitPrice]]*order_details[[#This Row],[Quantity]]*(1-order_details[[#This Row],[Discount]])</f>
        <v>198.75</v>
      </c>
    </row>
    <row r="1713" spans="1:18" x14ac:dyDescent="0.3">
      <c r="A1713">
        <v>10904</v>
      </c>
      <c r="B1713">
        <v>62</v>
      </c>
      <c r="C1713">
        <v>49.3</v>
      </c>
      <c r="D1713">
        <v>35</v>
      </c>
      <c r="E1713">
        <v>0</v>
      </c>
      <c r="F1713">
        <f>order_details[[#This Row],[UnitPrice]]*order_details[[#This Row],[Quantity]]*(1-order_details[[#This Row],[Discount]])</f>
        <v>1725.5</v>
      </c>
      <c r="G1713" t="str">
        <f>_xlfn.XLOOKUP(order_details[[#This Row],[OrderID]],orders[OrderID],orders[CustomerID])</f>
        <v>WHITC</v>
      </c>
      <c r="H1713" t="str">
        <f>_xlfn.XLOOKUP(order_details[[#This Row],[CustomerID]],orders[CustomerID],orders[ShipCountry])</f>
        <v>USA</v>
      </c>
      <c r="I1713" t="str">
        <f>_xlfn.XLOOKUP(order_details[[#This Row],[CustomerID]],orders[CustomerID],orders[ShipCity])</f>
        <v>Seattle</v>
      </c>
      <c r="J1713">
        <f>_xlfn.XLOOKUP(order_details[[#This Row],[ProductID]],products[ProductID],products[CategoryID])</f>
        <v>3</v>
      </c>
      <c r="K1713" t="str">
        <f>_xlfn.XLOOKUP(order_details[[#This Row],[CategoryID]],categories[CategoryID],categories[CategoryName])</f>
        <v>Confections</v>
      </c>
      <c r="L1713" t="str">
        <f>_xlfn.XLOOKUP(order_details[[#This Row],[OrderID]],orders[OrderID],orders[month])</f>
        <v>Mar</v>
      </c>
      <c r="M1713">
        <f>_xlfn.XLOOKUP(order_details[[#This Row],[OrderID]],orders[OrderID],orders[month number])</f>
        <v>3</v>
      </c>
      <c r="N1713">
        <f>_xlfn.XLOOKUP(order_details[[#This Row],[OrderID]],orders[OrderID],orders[year])</f>
        <v>1996</v>
      </c>
      <c r="P1713" s="14" t="str">
        <f>_xlfn.XLOOKUP(order_details[[#This Row],[CustomerID]],orders[CustomerID],orders[ShipCity])</f>
        <v>Seattle</v>
      </c>
      <c r="Q1713" s="14" t="str">
        <f>_xlfn.XLOOKUP(order_details[[#This Row],[CustomerID]],orders[CustomerID],orders[ShipCountry])</f>
        <v>USA</v>
      </c>
      <c r="R1713" s="14">
        <f>order_details[[#This Row],[UnitPrice]]*order_details[[#This Row],[Quantity]]*(1-order_details[[#This Row],[Discount]])</f>
        <v>1725.5</v>
      </c>
    </row>
    <row r="1714" spans="1:18" x14ac:dyDescent="0.3">
      <c r="A1714">
        <v>10905</v>
      </c>
      <c r="B1714">
        <v>1</v>
      </c>
      <c r="C1714">
        <v>18</v>
      </c>
      <c r="D1714">
        <v>20</v>
      </c>
      <c r="E1714">
        <v>0.05</v>
      </c>
      <c r="F1714">
        <f>order_details[[#This Row],[UnitPrice]]*order_details[[#This Row],[Quantity]]*(1-order_details[[#This Row],[Discount]])</f>
        <v>342</v>
      </c>
      <c r="G1714" t="str">
        <f>_xlfn.XLOOKUP(order_details[[#This Row],[OrderID]],orders[OrderID],orders[CustomerID])</f>
        <v>WELLI</v>
      </c>
      <c r="H1714" t="str">
        <f>_xlfn.XLOOKUP(order_details[[#This Row],[CustomerID]],orders[CustomerID],orders[ShipCountry])</f>
        <v>Brazil</v>
      </c>
      <c r="I1714" t="str">
        <f>_xlfn.XLOOKUP(order_details[[#This Row],[CustomerID]],orders[CustomerID],orders[ShipCity])</f>
        <v>Resende</v>
      </c>
      <c r="J1714">
        <f>_xlfn.XLOOKUP(order_details[[#This Row],[ProductID]],products[ProductID],products[CategoryID])</f>
        <v>1</v>
      </c>
      <c r="K1714" t="str">
        <f>_xlfn.XLOOKUP(order_details[[#This Row],[CategoryID]],categories[CategoryID],categories[CategoryName])</f>
        <v>Beverages</v>
      </c>
      <c r="L1714" t="str">
        <f>_xlfn.XLOOKUP(order_details[[#This Row],[OrderID]],orders[OrderID],orders[month])</f>
        <v>Mar</v>
      </c>
      <c r="M1714">
        <f>_xlfn.XLOOKUP(order_details[[#This Row],[OrderID]],orders[OrderID],orders[month number])</f>
        <v>3</v>
      </c>
      <c r="N1714">
        <f>_xlfn.XLOOKUP(order_details[[#This Row],[OrderID]],orders[OrderID],orders[year])</f>
        <v>1996</v>
      </c>
      <c r="P1714" s="13" t="str">
        <f>_xlfn.XLOOKUP(order_details[[#This Row],[CustomerID]],orders[CustomerID],orders[ShipCity])</f>
        <v>Resende</v>
      </c>
      <c r="Q1714" s="13" t="str">
        <f>_xlfn.XLOOKUP(order_details[[#This Row],[CustomerID]],orders[CustomerID],orders[ShipCountry])</f>
        <v>Brazil</v>
      </c>
      <c r="R1714" s="13">
        <f>order_details[[#This Row],[UnitPrice]]*order_details[[#This Row],[Quantity]]*(1-order_details[[#This Row],[Discount]])</f>
        <v>342</v>
      </c>
    </row>
    <row r="1715" spans="1:18" x14ac:dyDescent="0.3">
      <c r="A1715">
        <v>10906</v>
      </c>
      <c r="B1715">
        <v>61</v>
      </c>
      <c r="C1715">
        <v>28.5</v>
      </c>
      <c r="D1715">
        <v>15</v>
      </c>
      <c r="E1715">
        <v>0</v>
      </c>
      <c r="F1715">
        <f>order_details[[#This Row],[UnitPrice]]*order_details[[#This Row],[Quantity]]*(1-order_details[[#This Row],[Discount]])</f>
        <v>427.5</v>
      </c>
      <c r="G1715" t="str">
        <f>_xlfn.XLOOKUP(order_details[[#This Row],[OrderID]],orders[OrderID],orders[CustomerID])</f>
        <v>WOLZA</v>
      </c>
      <c r="H1715" t="str">
        <f>_xlfn.XLOOKUP(order_details[[#This Row],[CustomerID]],orders[CustomerID],orders[ShipCountry])</f>
        <v>Poland</v>
      </c>
      <c r="I1715" t="str">
        <f>_xlfn.XLOOKUP(order_details[[#This Row],[CustomerID]],orders[CustomerID],orders[ShipCity])</f>
        <v>Warszawa</v>
      </c>
      <c r="J1715">
        <f>_xlfn.XLOOKUP(order_details[[#This Row],[ProductID]],products[ProductID],products[CategoryID])</f>
        <v>2</v>
      </c>
      <c r="K1715" t="str">
        <f>_xlfn.XLOOKUP(order_details[[#This Row],[CategoryID]],categories[CategoryID],categories[CategoryName])</f>
        <v>Condiments</v>
      </c>
      <c r="L1715" t="str">
        <f>_xlfn.XLOOKUP(order_details[[#This Row],[OrderID]],orders[OrderID],orders[month])</f>
        <v>Mar</v>
      </c>
      <c r="M1715">
        <f>_xlfn.XLOOKUP(order_details[[#This Row],[OrderID]],orders[OrderID],orders[month number])</f>
        <v>3</v>
      </c>
      <c r="N1715">
        <f>_xlfn.XLOOKUP(order_details[[#This Row],[OrderID]],orders[OrderID],orders[year])</f>
        <v>1996</v>
      </c>
      <c r="P1715" s="14" t="str">
        <f>_xlfn.XLOOKUP(order_details[[#This Row],[CustomerID]],orders[CustomerID],orders[ShipCity])</f>
        <v>Warszawa</v>
      </c>
      <c r="Q1715" s="14" t="str">
        <f>_xlfn.XLOOKUP(order_details[[#This Row],[CustomerID]],orders[CustomerID],orders[ShipCountry])</f>
        <v>Poland</v>
      </c>
      <c r="R1715" s="14">
        <f>order_details[[#This Row],[UnitPrice]]*order_details[[#This Row],[Quantity]]*(1-order_details[[#This Row],[Discount]])</f>
        <v>427.5</v>
      </c>
    </row>
    <row r="1716" spans="1:18" x14ac:dyDescent="0.3">
      <c r="A1716">
        <v>10907</v>
      </c>
      <c r="B1716">
        <v>75</v>
      </c>
      <c r="C1716">
        <v>7.75</v>
      </c>
      <c r="D1716">
        <v>14</v>
      </c>
      <c r="E1716">
        <v>0</v>
      </c>
      <c r="F1716">
        <f>order_details[[#This Row],[UnitPrice]]*order_details[[#This Row],[Quantity]]*(1-order_details[[#This Row],[Discount]])</f>
        <v>108.5</v>
      </c>
      <c r="G1716" t="str">
        <f>_xlfn.XLOOKUP(order_details[[#This Row],[OrderID]],orders[OrderID],orders[CustomerID])</f>
        <v>SPECD</v>
      </c>
      <c r="H1716" t="str">
        <f>_xlfn.XLOOKUP(order_details[[#This Row],[CustomerID]],orders[CustomerID],orders[ShipCountry])</f>
        <v>France</v>
      </c>
      <c r="I1716" t="str">
        <f>_xlfn.XLOOKUP(order_details[[#This Row],[CustomerID]],orders[CustomerID],orders[ShipCity])</f>
        <v>Paris</v>
      </c>
      <c r="J1716">
        <f>_xlfn.XLOOKUP(order_details[[#This Row],[ProductID]],products[ProductID],products[CategoryID])</f>
        <v>1</v>
      </c>
      <c r="K1716" t="str">
        <f>_xlfn.XLOOKUP(order_details[[#This Row],[CategoryID]],categories[CategoryID],categories[CategoryName])</f>
        <v>Beverages</v>
      </c>
      <c r="L1716" t="str">
        <f>_xlfn.XLOOKUP(order_details[[#This Row],[OrderID]],orders[OrderID],orders[month])</f>
        <v>Mar</v>
      </c>
      <c r="M1716">
        <f>_xlfn.XLOOKUP(order_details[[#This Row],[OrderID]],orders[OrderID],orders[month number])</f>
        <v>3</v>
      </c>
      <c r="N1716">
        <f>_xlfn.XLOOKUP(order_details[[#This Row],[OrderID]],orders[OrderID],orders[year])</f>
        <v>1996</v>
      </c>
      <c r="P1716" s="13" t="str">
        <f>_xlfn.XLOOKUP(order_details[[#This Row],[CustomerID]],orders[CustomerID],orders[ShipCity])</f>
        <v>Paris</v>
      </c>
      <c r="Q1716" s="13" t="str">
        <f>_xlfn.XLOOKUP(order_details[[#This Row],[CustomerID]],orders[CustomerID],orders[ShipCountry])</f>
        <v>France</v>
      </c>
      <c r="R1716" s="13">
        <f>order_details[[#This Row],[UnitPrice]]*order_details[[#This Row],[Quantity]]*(1-order_details[[#This Row],[Discount]])</f>
        <v>108.5</v>
      </c>
    </row>
    <row r="1717" spans="1:18" x14ac:dyDescent="0.3">
      <c r="A1717">
        <v>10908</v>
      </c>
      <c r="B1717">
        <v>7</v>
      </c>
      <c r="C1717">
        <v>30</v>
      </c>
      <c r="D1717">
        <v>20</v>
      </c>
      <c r="E1717">
        <v>0.05</v>
      </c>
      <c r="F1717">
        <f>order_details[[#This Row],[UnitPrice]]*order_details[[#This Row],[Quantity]]*(1-order_details[[#This Row],[Discount]])</f>
        <v>570</v>
      </c>
      <c r="G1717" t="str">
        <f>_xlfn.XLOOKUP(order_details[[#This Row],[OrderID]],orders[OrderID],orders[CustomerID])</f>
        <v>REGGC</v>
      </c>
      <c r="H1717" t="str">
        <f>_xlfn.XLOOKUP(order_details[[#This Row],[CustomerID]],orders[CustomerID],orders[ShipCountry])</f>
        <v>Italy</v>
      </c>
      <c r="I1717" t="str">
        <f>_xlfn.XLOOKUP(order_details[[#This Row],[CustomerID]],orders[CustomerID],orders[ShipCity])</f>
        <v>Reggio Emilia</v>
      </c>
      <c r="J1717">
        <f>_xlfn.XLOOKUP(order_details[[#This Row],[ProductID]],products[ProductID],products[CategoryID])</f>
        <v>7</v>
      </c>
      <c r="K1717" t="str">
        <f>_xlfn.XLOOKUP(order_details[[#This Row],[CategoryID]],categories[CategoryID],categories[CategoryName])</f>
        <v>Produce</v>
      </c>
      <c r="L1717" t="str">
        <f>_xlfn.XLOOKUP(order_details[[#This Row],[OrderID]],orders[OrderID],orders[month])</f>
        <v>Mar</v>
      </c>
      <c r="M1717">
        <f>_xlfn.XLOOKUP(order_details[[#This Row],[OrderID]],orders[OrderID],orders[month number])</f>
        <v>3</v>
      </c>
      <c r="N1717">
        <f>_xlfn.XLOOKUP(order_details[[#This Row],[OrderID]],orders[OrderID],orders[year])</f>
        <v>1996</v>
      </c>
      <c r="P1717" s="14" t="str">
        <f>_xlfn.XLOOKUP(order_details[[#This Row],[CustomerID]],orders[CustomerID],orders[ShipCity])</f>
        <v>Reggio Emilia</v>
      </c>
      <c r="Q1717" s="14" t="str">
        <f>_xlfn.XLOOKUP(order_details[[#This Row],[CustomerID]],orders[CustomerID],orders[ShipCountry])</f>
        <v>Italy</v>
      </c>
      <c r="R1717" s="14">
        <f>order_details[[#This Row],[UnitPrice]]*order_details[[#This Row],[Quantity]]*(1-order_details[[#This Row],[Discount]])</f>
        <v>570</v>
      </c>
    </row>
    <row r="1718" spans="1:18" x14ac:dyDescent="0.3">
      <c r="A1718">
        <v>10908</v>
      </c>
      <c r="B1718">
        <v>52</v>
      </c>
      <c r="C1718">
        <v>7</v>
      </c>
      <c r="D1718">
        <v>14</v>
      </c>
      <c r="E1718">
        <v>0.05</v>
      </c>
      <c r="F1718">
        <f>order_details[[#This Row],[UnitPrice]]*order_details[[#This Row],[Quantity]]*(1-order_details[[#This Row],[Discount]])</f>
        <v>93.1</v>
      </c>
      <c r="G1718" t="str">
        <f>_xlfn.XLOOKUP(order_details[[#This Row],[OrderID]],orders[OrderID],orders[CustomerID])</f>
        <v>REGGC</v>
      </c>
      <c r="H1718" t="str">
        <f>_xlfn.XLOOKUP(order_details[[#This Row],[CustomerID]],orders[CustomerID],orders[ShipCountry])</f>
        <v>Italy</v>
      </c>
      <c r="I1718" t="str">
        <f>_xlfn.XLOOKUP(order_details[[#This Row],[CustomerID]],orders[CustomerID],orders[ShipCity])</f>
        <v>Reggio Emilia</v>
      </c>
      <c r="J1718">
        <f>_xlfn.XLOOKUP(order_details[[#This Row],[ProductID]],products[ProductID],products[CategoryID])</f>
        <v>5</v>
      </c>
      <c r="K1718" t="str">
        <f>_xlfn.XLOOKUP(order_details[[#This Row],[CategoryID]],categories[CategoryID],categories[CategoryName])</f>
        <v>Grains/Cereals</v>
      </c>
      <c r="L1718" t="str">
        <f>_xlfn.XLOOKUP(order_details[[#This Row],[OrderID]],orders[OrderID],orders[month])</f>
        <v>Mar</v>
      </c>
      <c r="M1718">
        <f>_xlfn.XLOOKUP(order_details[[#This Row],[OrderID]],orders[OrderID],orders[month number])</f>
        <v>3</v>
      </c>
      <c r="N1718">
        <f>_xlfn.XLOOKUP(order_details[[#This Row],[OrderID]],orders[OrderID],orders[year])</f>
        <v>1996</v>
      </c>
      <c r="P1718" s="13" t="str">
        <f>_xlfn.XLOOKUP(order_details[[#This Row],[CustomerID]],orders[CustomerID],orders[ShipCity])</f>
        <v>Reggio Emilia</v>
      </c>
      <c r="Q1718" s="13" t="str">
        <f>_xlfn.XLOOKUP(order_details[[#This Row],[CustomerID]],orders[CustomerID],orders[ShipCountry])</f>
        <v>Italy</v>
      </c>
      <c r="R1718" s="13">
        <f>order_details[[#This Row],[UnitPrice]]*order_details[[#This Row],[Quantity]]*(1-order_details[[#This Row],[Discount]])</f>
        <v>93.1</v>
      </c>
    </row>
    <row r="1719" spans="1:18" x14ac:dyDescent="0.3">
      <c r="A1719">
        <v>10909</v>
      </c>
      <c r="B1719">
        <v>7</v>
      </c>
      <c r="C1719">
        <v>30</v>
      </c>
      <c r="D1719">
        <v>12</v>
      </c>
      <c r="E1719">
        <v>0</v>
      </c>
      <c r="F1719">
        <f>order_details[[#This Row],[UnitPrice]]*order_details[[#This Row],[Quantity]]*(1-order_details[[#This Row],[Discount]])</f>
        <v>360</v>
      </c>
      <c r="G1719" t="str">
        <f>_xlfn.XLOOKUP(order_details[[#This Row],[OrderID]],orders[OrderID],orders[CustomerID])</f>
        <v>SANTG</v>
      </c>
      <c r="H1719" t="str">
        <f>_xlfn.XLOOKUP(order_details[[#This Row],[CustomerID]],orders[CustomerID],orders[ShipCountry])</f>
        <v>Norway</v>
      </c>
      <c r="I1719" t="str">
        <f>_xlfn.XLOOKUP(order_details[[#This Row],[CustomerID]],orders[CustomerID],orders[ShipCity])</f>
        <v>Stavern</v>
      </c>
      <c r="J1719">
        <f>_xlfn.XLOOKUP(order_details[[#This Row],[ProductID]],products[ProductID],products[CategoryID])</f>
        <v>7</v>
      </c>
      <c r="K1719" t="str">
        <f>_xlfn.XLOOKUP(order_details[[#This Row],[CategoryID]],categories[CategoryID],categories[CategoryName])</f>
        <v>Produce</v>
      </c>
      <c r="L1719" t="str">
        <f>_xlfn.XLOOKUP(order_details[[#This Row],[OrderID]],orders[OrderID],orders[month])</f>
        <v>Mar</v>
      </c>
      <c r="M1719">
        <f>_xlfn.XLOOKUP(order_details[[#This Row],[OrderID]],orders[OrderID],orders[month number])</f>
        <v>3</v>
      </c>
      <c r="N1719">
        <f>_xlfn.XLOOKUP(order_details[[#This Row],[OrderID]],orders[OrderID],orders[year])</f>
        <v>1996</v>
      </c>
      <c r="P1719" s="14" t="str">
        <f>_xlfn.XLOOKUP(order_details[[#This Row],[CustomerID]],orders[CustomerID],orders[ShipCity])</f>
        <v>Stavern</v>
      </c>
      <c r="Q1719" s="14" t="str">
        <f>_xlfn.XLOOKUP(order_details[[#This Row],[CustomerID]],orders[CustomerID],orders[ShipCountry])</f>
        <v>Norway</v>
      </c>
      <c r="R1719" s="14">
        <f>order_details[[#This Row],[UnitPrice]]*order_details[[#This Row],[Quantity]]*(1-order_details[[#This Row],[Discount]])</f>
        <v>360</v>
      </c>
    </row>
    <row r="1720" spans="1:18" x14ac:dyDescent="0.3">
      <c r="A1720">
        <v>10909</v>
      </c>
      <c r="B1720">
        <v>16</v>
      </c>
      <c r="C1720">
        <v>17.45</v>
      </c>
      <c r="D1720">
        <v>15</v>
      </c>
      <c r="E1720">
        <v>0</v>
      </c>
      <c r="F1720">
        <f>order_details[[#This Row],[UnitPrice]]*order_details[[#This Row],[Quantity]]*(1-order_details[[#This Row],[Discount]])</f>
        <v>261.75</v>
      </c>
      <c r="G1720" t="str">
        <f>_xlfn.XLOOKUP(order_details[[#This Row],[OrderID]],orders[OrderID],orders[CustomerID])</f>
        <v>SANTG</v>
      </c>
      <c r="H1720" t="str">
        <f>_xlfn.XLOOKUP(order_details[[#This Row],[CustomerID]],orders[CustomerID],orders[ShipCountry])</f>
        <v>Norway</v>
      </c>
      <c r="I1720" t="str">
        <f>_xlfn.XLOOKUP(order_details[[#This Row],[CustomerID]],orders[CustomerID],orders[ShipCity])</f>
        <v>Stavern</v>
      </c>
      <c r="J1720">
        <f>_xlfn.XLOOKUP(order_details[[#This Row],[ProductID]],products[ProductID],products[CategoryID])</f>
        <v>3</v>
      </c>
      <c r="K1720" t="str">
        <f>_xlfn.XLOOKUP(order_details[[#This Row],[CategoryID]],categories[CategoryID],categories[CategoryName])</f>
        <v>Confections</v>
      </c>
      <c r="L1720" t="str">
        <f>_xlfn.XLOOKUP(order_details[[#This Row],[OrderID]],orders[OrderID],orders[month])</f>
        <v>Mar</v>
      </c>
      <c r="M1720">
        <f>_xlfn.XLOOKUP(order_details[[#This Row],[OrderID]],orders[OrderID],orders[month number])</f>
        <v>3</v>
      </c>
      <c r="N1720">
        <f>_xlfn.XLOOKUP(order_details[[#This Row],[OrderID]],orders[OrderID],orders[year])</f>
        <v>1996</v>
      </c>
      <c r="P1720" s="13" t="str">
        <f>_xlfn.XLOOKUP(order_details[[#This Row],[CustomerID]],orders[CustomerID],orders[ShipCity])</f>
        <v>Stavern</v>
      </c>
      <c r="Q1720" s="13" t="str">
        <f>_xlfn.XLOOKUP(order_details[[#This Row],[CustomerID]],orders[CustomerID],orders[ShipCountry])</f>
        <v>Norway</v>
      </c>
      <c r="R1720" s="13">
        <f>order_details[[#This Row],[UnitPrice]]*order_details[[#This Row],[Quantity]]*(1-order_details[[#This Row],[Discount]])</f>
        <v>261.75</v>
      </c>
    </row>
    <row r="1721" spans="1:18" x14ac:dyDescent="0.3">
      <c r="A1721">
        <v>10909</v>
      </c>
      <c r="B1721">
        <v>41</v>
      </c>
      <c r="C1721">
        <v>9.65</v>
      </c>
      <c r="D1721">
        <v>5</v>
      </c>
      <c r="E1721">
        <v>0</v>
      </c>
      <c r="F1721">
        <f>order_details[[#This Row],[UnitPrice]]*order_details[[#This Row],[Quantity]]*(1-order_details[[#This Row],[Discount]])</f>
        <v>48.25</v>
      </c>
      <c r="G1721" t="str">
        <f>_xlfn.XLOOKUP(order_details[[#This Row],[OrderID]],orders[OrderID],orders[CustomerID])</f>
        <v>SANTG</v>
      </c>
      <c r="H1721" t="str">
        <f>_xlfn.XLOOKUP(order_details[[#This Row],[CustomerID]],orders[CustomerID],orders[ShipCountry])</f>
        <v>Norway</v>
      </c>
      <c r="I1721" t="str">
        <f>_xlfn.XLOOKUP(order_details[[#This Row],[CustomerID]],orders[CustomerID],orders[ShipCity])</f>
        <v>Stavern</v>
      </c>
      <c r="J1721">
        <f>_xlfn.XLOOKUP(order_details[[#This Row],[ProductID]],products[ProductID],products[CategoryID])</f>
        <v>8</v>
      </c>
      <c r="K1721" t="str">
        <f>_xlfn.XLOOKUP(order_details[[#This Row],[CategoryID]],categories[CategoryID],categories[CategoryName])</f>
        <v>Seafood</v>
      </c>
      <c r="L1721" t="str">
        <f>_xlfn.XLOOKUP(order_details[[#This Row],[OrderID]],orders[OrderID],orders[month])</f>
        <v>Mar</v>
      </c>
      <c r="M1721">
        <f>_xlfn.XLOOKUP(order_details[[#This Row],[OrderID]],orders[OrderID],orders[month number])</f>
        <v>3</v>
      </c>
      <c r="N1721">
        <f>_xlfn.XLOOKUP(order_details[[#This Row],[OrderID]],orders[OrderID],orders[year])</f>
        <v>1996</v>
      </c>
      <c r="P1721" s="14" t="str">
        <f>_xlfn.XLOOKUP(order_details[[#This Row],[CustomerID]],orders[CustomerID],orders[ShipCity])</f>
        <v>Stavern</v>
      </c>
      <c r="Q1721" s="14" t="str">
        <f>_xlfn.XLOOKUP(order_details[[#This Row],[CustomerID]],orders[CustomerID],orders[ShipCountry])</f>
        <v>Norway</v>
      </c>
      <c r="R1721" s="14">
        <f>order_details[[#This Row],[UnitPrice]]*order_details[[#This Row],[Quantity]]*(1-order_details[[#This Row],[Discount]])</f>
        <v>48.25</v>
      </c>
    </row>
    <row r="1722" spans="1:18" x14ac:dyDescent="0.3">
      <c r="A1722">
        <v>10910</v>
      </c>
      <c r="B1722">
        <v>19</v>
      </c>
      <c r="C1722">
        <v>9.1999999999999993</v>
      </c>
      <c r="D1722">
        <v>12</v>
      </c>
      <c r="E1722">
        <v>0</v>
      </c>
      <c r="F1722">
        <f>order_details[[#This Row],[UnitPrice]]*order_details[[#This Row],[Quantity]]*(1-order_details[[#This Row],[Discount]])</f>
        <v>110.39999999999999</v>
      </c>
      <c r="G1722" t="str">
        <f>_xlfn.XLOOKUP(order_details[[#This Row],[OrderID]],orders[OrderID],orders[CustomerID])</f>
        <v>WILMK</v>
      </c>
      <c r="H1722" t="str">
        <f>_xlfn.XLOOKUP(order_details[[#This Row],[CustomerID]],orders[CustomerID],orders[ShipCountry])</f>
        <v>Finland</v>
      </c>
      <c r="I1722" t="str">
        <f>_xlfn.XLOOKUP(order_details[[#This Row],[CustomerID]],orders[CustomerID],orders[ShipCity])</f>
        <v>Helsinki</v>
      </c>
      <c r="J1722">
        <f>_xlfn.XLOOKUP(order_details[[#This Row],[ProductID]],products[ProductID],products[CategoryID])</f>
        <v>3</v>
      </c>
      <c r="K1722" t="str">
        <f>_xlfn.XLOOKUP(order_details[[#This Row],[CategoryID]],categories[CategoryID],categories[CategoryName])</f>
        <v>Confections</v>
      </c>
      <c r="L1722" t="str">
        <f>_xlfn.XLOOKUP(order_details[[#This Row],[OrderID]],orders[OrderID],orders[month])</f>
        <v>Mar</v>
      </c>
      <c r="M1722">
        <f>_xlfn.XLOOKUP(order_details[[#This Row],[OrderID]],orders[OrderID],orders[month number])</f>
        <v>3</v>
      </c>
      <c r="N1722">
        <f>_xlfn.XLOOKUP(order_details[[#This Row],[OrderID]],orders[OrderID],orders[year])</f>
        <v>1996</v>
      </c>
      <c r="P1722" s="13" t="str">
        <f>_xlfn.XLOOKUP(order_details[[#This Row],[CustomerID]],orders[CustomerID],orders[ShipCity])</f>
        <v>Helsinki</v>
      </c>
      <c r="Q1722" s="13" t="str">
        <f>_xlfn.XLOOKUP(order_details[[#This Row],[CustomerID]],orders[CustomerID],orders[ShipCountry])</f>
        <v>Finland</v>
      </c>
      <c r="R1722" s="13">
        <f>order_details[[#This Row],[UnitPrice]]*order_details[[#This Row],[Quantity]]*(1-order_details[[#This Row],[Discount]])</f>
        <v>110.39999999999999</v>
      </c>
    </row>
    <row r="1723" spans="1:18" x14ac:dyDescent="0.3">
      <c r="A1723">
        <v>10910</v>
      </c>
      <c r="B1723">
        <v>49</v>
      </c>
      <c r="C1723">
        <v>20</v>
      </c>
      <c r="D1723">
        <v>10</v>
      </c>
      <c r="E1723">
        <v>0</v>
      </c>
      <c r="F1723">
        <f>order_details[[#This Row],[UnitPrice]]*order_details[[#This Row],[Quantity]]*(1-order_details[[#This Row],[Discount]])</f>
        <v>200</v>
      </c>
      <c r="G1723" t="str">
        <f>_xlfn.XLOOKUP(order_details[[#This Row],[OrderID]],orders[OrderID],orders[CustomerID])</f>
        <v>WILMK</v>
      </c>
      <c r="H1723" t="str">
        <f>_xlfn.XLOOKUP(order_details[[#This Row],[CustomerID]],orders[CustomerID],orders[ShipCountry])</f>
        <v>Finland</v>
      </c>
      <c r="I1723" t="str">
        <f>_xlfn.XLOOKUP(order_details[[#This Row],[CustomerID]],orders[CustomerID],orders[ShipCity])</f>
        <v>Helsinki</v>
      </c>
      <c r="J1723">
        <f>_xlfn.XLOOKUP(order_details[[#This Row],[ProductID]],products[ProductID],products[CategoryID])</f>
        <v>3</v>
      </c>
      <c r="K1723" t="str">
        <f>_xlfn.XLOOKUP(order_details[[#This Row],[CategoryID]],categories[CategoryID],categories[CategoryName])</f>
        <v>Confections</v>
      </c>
      <c r="L1723" t="str">
        <f>_xlfn.XLOOKUP(order_details[[#This Row],[OrderID]],orders[OrderID],orders[month])</f>
        <v>Mar</v>
      </c>
      <c r="M1723">
        <f>_xlfn.XLOOKUP(order_details[[#This Row],[OrderID]],orders[OrderID],orders[month number])</f>
        <v>3</v>
      </c>
      <c r="N1723">
        <f>_xlfn.XLOOKUP(order_details[[#This Row],[OrderID]],orders[OrderID],orders[year])</f>
        <v>1996</v>
      </c>
      <c r="P1723" s="14" t="str">
        <f>_xlfn.XLOOKUP(order_details[[#This Row],[CustomerID]],orders[CustomerID],orders[ShipCity])</f>
        <v>Helsinki</v>
      </c>
      <c r="Q1723" s="14" t="str">
        <f>_xlfn.XLOOKUP(order_details[[#This Row],[CustomerID]],orders[CustomerID],orders[ShipCountry])</f>
        <v>Finland</v>
      </c>
      <c r="R1723" s="14">
        <f>order_details[[#This Row],[UnitPrice]]*order_details[[#This Row],[Quantity]]*(1-order_details[[#This Row],[Discount]])</f>
        <v>200</v>
      </c>
    </row>
    <row r="1724" spans="1:18" x14ac:dyDescent="0.3">
      <c r="A1724">
        <v>10910</v>
      </c>
      <c r="B1724">
        <v>61</v>
      </c>
      <c r="C1724">
        <v>28.5</v>
      </c>
      <c r="D1724">
        <v>5</v>
      </c>
      <c r="E1724">
        <v>0</v>
      </c>
      <c r="F1724">
        <f>order_details[[#This Row],[UnitPrice]]*order_details[[#This Row],[Quantity]]*(1-order_details[[#This Row],[Discount]])</f>
        <v>142.5</v>
      </c>
      <c r="G1724" t="str">
        <f>_xlfn.XLOOKUP(order_details[[#This Row],[OrderID]],orders[OrderID],orders[CustomerID])</f>
        <v>WILMK</v>
      </c>
      <c r="H1724" t="str">
        <f>_xlfn.XLOOKUP(order_details[[#This Row],[CustomerID]],orders[CustomerID],orders[ShipCountry])</f>
        <v>Finland</v>
      </c>
      <c r="I1724" t="str">
        <f>_xlfn.XLOOKUP(order_details[[#This Row],[CustomerID]],orders[CustomerID],orders[ShipCity])</f>
        <v>Helsinki</v>
      </c>
      <c r="J1724">
        <f>_xlfn.XLOOKUP(order_details[[#This Row],[ProductID]],products[ProductID],products[CategoryID])</f>
        <v>2</v>
      </c>
      <c r="K1724" t="str">
        <f>_xlfn.XLOOKUP(order_details[[#This Row],[CategoryID]],categories[CategoryID],categories[CategoryName])</f>
        <v>Condiments</v>
      </c>
      <c r="L1724" t="str">
        <f>_xlfn.XLOOKUP(order_details[[#This Row],[OrderID]],orders[OrderID],orders[month])</f>
        <v>Mar</v>
      </c>
      <c r="M1724">
        <f>_xlfn.XLOOKUP(order_details[[#This Row],[OrderID]],orders[OrderID],orders[month number])</f>
        <v>3</v>
      </c>
      <c r="N1724">
        <f>_xlfn.XLOOKUP(order_details[[#This Row],[OrderID]],orders[OrderID],orders[year])</f>
        <v>1996</v>
      </c>
      <c r="P1724" s="13" t="str">
        <f>_xlfn.XLOOKUP(order_details[[#This Row],[CustomerID]],orders[CustomerID],orders[ShipCity])</f>
        <v>Helsinki</v>
      </c>
      <c r="Q1724" s="13" t="str">
        <f>_xlfn.XLOOKUP(order_details[[#This Row],[CustomerID]],orders[CustomerID],orders[ShipCountry])</f>
        <v>Finland</v>
      </c>
      <c r="R1724" s="13">
        <f>order_details[[#This Row],[UnitPrice]]*order_details[[#This Row],[Quantity]]*(1-order_details[[#This Row],[Discount]])</f>
        <v>142.5</v>
      </c>
    </row>
    <row r="1725" spans="1:18" x14ac:dyDescent="0.3">
      <c r="A1725">
        <v>10911</v>
      </c>
      <c r="B1725">
        <v>1</v>
      </c>
      <c r="C1725">
        <v>18</v>
      </c>
      <c r="D1725">
        <v>10</v>
      </c>
      <c r="E1725">
        <v>0</v>
      </c>
      <c r="F1725">
        <f>order_details[[#This Row],[UnitPrice]]*order_details[[#This Row],[Quantity]]*(1-order_details[[#This Row],[Discount]])</f>
        <v>180</v>
      </c>
      <c r="G1725" t="str">
        <f>_xlfn.XLOOKUP(order_details[[#This Row],[OrderID]],orders[OrderID],orders[CustomerID])</f>
        <v>GODOS</v>
      </c>
      <c r="H1725" t="str">
        <f>_xlfn.XLOOKUP(order_details[[#This Row],[CustomerID]],orders[CustomerID],orders[ShipCountry])</f>
        <v>Spain</v>
      </c>
      <c r="I1725" t="str">
        <f>_xlfn.XLOOKUP(order_details[[#This Row],[CustomerID]],orders[CustomerID],orders[ShipCity])</f>
        <v>Sevilla</v>
      </c>
      <c r="J1725">
        <f>_xlfn.XLOOKUP(order_details[[#This Row],[ProductID]],products[ProductID],products[CategoryID])</f>
        <v>1</v>
      </c>
      <c r="K1725" t="str">
        <f>_xlfn.XLOOKUP(order_details[[#This Row],[CategoryID]],categories[CategoryID],categories[CategoryName])</f>
        <v>Beverages</v>
      </c>
      <c r="L1725" t="str">
        <f>_xlfn.XLOOKUP(order_details[[#This Row],[OrderID]],orders[OrderID],orders[month])</f>
        <v>Mar</v>
      </c>
      <c r="M1725">
        <f>_xlfn.XLOOKUP(order_details[[#This Row],[OrderID]],orders[OrderID],orders[month number])</f>
        <v>3</v>
      </c>
      <c r="N1725">
        <f>_xlfn.XLOOKUP(order_details[[#This Row],[OrderID]],orders[OrderID],orders[year])</f>
        <v>1996</v>
      </c>
      <c r="P1725" s="14" t="str">
        <f>_xlfn.XLOOKUP(order_details[[#This Row],[CustomerID]],orders[CustomerID],orders[ShipCity])</f>
        <v>Sevilla</v>
      </c>
      <c r="Q1725" s="14" t="str">
        <f>_xlfn.XLOOKUP(order_details[[#This Row],[CustomerID]],orders[CustomerID],orders[ShipCountry])</f>
        <v>Spain</v>
      </c>
      <c r="R1725" s="14">
        <f>order_details[[#This Row],[UnitPrice]]*order_details[[#This Row],[Quantity]]*(1-order_details[[#This Row],[Discount]])</f>
        <v>180</v>
      </c>
    </row>
    <row r="1726" spans="1:18" x14ac:dyDescent="0.3">
      <c r="A1726">
        <v>10911</v>
      </c>
      <c r="B1726">
        <v>17</v>
      </c>
      <c r="C1726">
        <v>39</v>
      </c>
      <c r="D1726">
        <v>12</v>
      </c>
      <c r="E1726">
        <v>0</v>
      </c>
      <c r="F1726">
        <f>order_details[[#This Row],[UnitPrice]]*order_details[[#This Row],[Quantity]]*(1-order_details[[#This Row],[Discount]])</f>
        <v>468</v>
      </c>
      <c r="G1726" t="str">
        <f>_xlfn.XLOOKUP(order_details[[#This Row],[OrderID]],orders[OrderID],orders[CustomerID])</f>
        <v>GODOS</v>
      </c>
      <c r="H1726" t="str">
        <f>_xlfn.XLOOKUP(order_details[[#This Row],[CustomerID]],orders[CustomerID],orders[ShipCountry])</f>
        <v>Spain</v>
      </c>
      <c r="I1726" t="str">
        <f>_xlfn.XLOOKUP(order_details[[#This Row],[CustomerID]],orders[CustomerID],orders[ShipCity])</f>
        <v>Sevilla</v>
      </c>
      <c r="J1726">
        <f>_xlfn.XLOOKUP(order_details[[#This Row],[ProductID]],products[ProductID],products[CategoryID])</f>
        <v>6</v>
      </c>
      <c r="K1726" t="str">
        <f>_xlfn.XLOOKUP(order_details[[#This Row],[CategoryID]],categories[CategoryID],categories[CategoryName])</f>
        <v>Meat/Poultry</v>
      </c>
      <c r="L1726" t="str">
        <f>_xlfn.XLOOKUP(order_details[[#This Row],[OrderID]],orders[OrderID],orders[month])</f>
        <v>Mar</v>
      </c>
      <c r="M1726">
        <f>_xlfn.XLOOKUP(order_details[[#This Row],[OrderID]],orders[OrderID],orders[month number])</f>
        <v>3</v>
      </c>
      <c r="N1726">
        <f>_xlfn.XLOOKUP(order_details[[#This Row],[OrderID]],orders[OrderID],orders[year])</f>
        <v>1996</v>
      </c>
      <c r="P1726" s="13" t="str">
        <f>_xlfn.XLOOKUP(order_details[[#This Row],[CustomerID]],orders[CustomerID],orders[ShipCity])</f>
        <v>Sevilla</v>
      </c>
      <c r="Q1726" s="13" t="str">
        <f>_xlfn.XLOOKUP(order_details[[#This Row],[CustomerID]],orders[CustomerID],orders[ShipCountry])</f>
        <v>Spain</v>
      </c>
      <c r="R1726" s="13">
        <f>order_details[[#This Row],[UnitPrice]]*order_details[[#This Row],[Quantity]]*(1-order_details[[#This Row],[Discount]])</f>
        <v>468</v>
      </c>
    </row>
    <row r="1727" spans="1:18" x14ac:dyDescent="0.3">
      <c r="A1727">
        <v>10911</v>
      </c>
      <c r="B1727">
        <v>67</v>
      </c>
      <c r="C1727">
        <v>14</v>
      </c>
      <c r="D1727">
        <v>15</v>
      </c>
      <c r="E1727">
        <v>0</v>
      </c>
      <c r="F1727">
        <f>order_details[[#This Row],[UnitPrice]]*order_details[[#This Row],[Quantity]]*(1-order_details[[#This Row],[Discount]])</f>
        <v>210</v>
      </c>
      <c r="G1727" t="str">
        <f>_xlfn.XLOOKUP(order_details[[#This Row],[OrderID]],orders[OrderID],orders[CustomerID])</f>
        <v>GODOS</v>
      </c>
      <c r="H1727" t="str">
        <f>_xlfn.XLOOKUP(order_details[[#This Row],[CustomerID]],orders[CustomerID],orders[ShipCountry])</f>
        <v>Spain</v>
      </c>
      <c r="I1727" t="str">
        <f>_xlfn.XLOOKUP(order_details[[#This Row],[CustomerID]],orders[CustomerID],orders[ShipCity])</f>
        <v>Sevilla</v>
      </c>
      <c r="J1727">
        <f>_xlfn.XLOOKUP(order_details[[#This Row],[ProductID]],products[ProductID],products[CategoryID])</f>
        <v>1</v>
      </c>
      <c r="K1727" t="str">
        <f>_xlfn.XLOOKUP(order_details[[#This Row],[CategoryID]],categories[CategoryID],categories[CategoryName])</f>
        <v>Beverages</v>
      </c>
      <c r="L1727" t="str">
        <f>_xlfn.XLOOKUP(order_details[[#This Row],[OrderID]],orders[OrderID],orders[month])</f>
        <v>Mar</v>
      </c>
      <c r="M1727">
        <f>_xlfn.XLOOKUP(order_details[[#This Row],[OrderID]],orders[OrderID],orders[month number])</f>
        <v>3</v>
      </c>
      <c r="N1727">
        <f>_xlfn.XLOOKUP(order_details[[#This Row],[OrderID]],orders[OrderID],orders[year])</f>
        <v>1996</v>
      </c>
      <c r="P1727" s="14" t="str">
        <f>_xlfn.XLOOKUP(order_details[[#This Row],[CustomerID]],orders[CustomerID],orders[ShipCity])</f>
        <v>Sevilla</v>
      </c>
      <c r="Q1727" s="14" t="str">
        <f>_xlfn.XLOOKUP(order_details[[#This Row],[CustomerID]],orders[CustomerID],orders[ShipCountry])</f>
        <v>Spain</v>
      </c>
      <c r="R1727" s="14">
        <f>order_details[[#This Row],[UnitPrice]]*order_details[[#This Row],[Quantity]]*(1-order_details[[#This Row],[Discount]])</f>
        <v>210</v>
      </c>
    </row>
    <row r="1728" spans="1:18" x14ac:dyDescent="0.3">
      <c r="A1728">
        <v>10912</v>
      </c>
      <c r="B1728">
        <v>11</v>
      </c>
      <c r="C1728">
        <v>21</v>
      </c>
      <c r="D1728">
        <v>40</v>
      </c>
      <c r="E1728">
        <v>0.25</v>
      </c>
      <c r="F1728">
        <f>order_details[[#This Row],[UnitPrice]]*order_details[[#This Row],[Quantity]]*(1-order_details[[#This Row],[Discount]])</f>
        <v>630</v>
      </c>
      <c r="G1728" t="str">
        <f>_xlfn.XLOOKUP(order_details[[#This Row],[OrderID]],orders[OrderID],orders[CustomerID])</f>
        <v>HUNGO</v>
      </c>
      <c r="H1728" t="str">
        <f>_xlfn.XLOOKUP(order_details[[#This Row],[CustomerID]],orders[CustomerID],orders[ShipCountry])</f>
        <v>Ireland</v>
      </c>
      <c r="I1728" t="str">
        <f>_xlfn.XLOOKUP(order_details[[#This Row],[CustomerID]],orders[CustomerID],orders[ShipCity])</f>
        <v>Cork</v>
      </c>
      <c r="J1728">
        <f>_xlfn.XLOOKUP(order_details[[#This Row],[ProductID]],products[ProductID],products[CategoryID])</f>
        <v>4</v>
      </c>
      <c r="K1728" t="str">
        <f>_xlfn.XLOOKUP(order_details[[#This Row],[CategoryID]],categories[CategoryID],categories[CategoryName])</f>
        <v>Dairy Products</v>
      </c>
      <c r="L1728" t="str">
        <f>_xlfn.XLOOKUP(order_details[[#This Row],[OrderID]],orders[OrderID],orders[month])</f>
        <v>Mar</v>
      </c>
      <c r="M1728">
        <f>_xlfn.XLOOKUP(order_details[[#This Row],[OrderID]],orders[OrderID],orders[month number])</f>
        <v>3</v>
      </c>
      <c r="N1728">
        <f>_xlfn.XLOOKUP(order_details[[#This Row],[OrderID]],orders[OrderID],orders[year])</f>
        <v>1996</v>
      </c>
      <c r="P1728" s="13" t="str">
        <f>_xlfn.XLOOKUP(order_details[[#This Row],[CustomerID]],orders[CustomerID],orders[ShipCity])</f>
        <v>Cork</v>
      </c>
      <c r="Q1728" s="13" t="str">
        <f>_xlfn.XLOOKUP(order_details[[#This Row],[CustomerID]],orders[CustomerID],orders[ShipCountry])</f>
        <v>Ireland</v>
      </c>
      <c r="R1728" s="13">
        <f>order_details[[#This Row],[UnitPrice]]*order_details[[#This Row],[Quantity]]*(1-order_details[[#This Row],[Discount]])</f>
        <v>630</v>
      </c>
    </row>
    <row r="1729" spans="1:18" x14ac:dyDescent="0.3">
      <c r="A1729">
        <v>10912</v>
      </c>
      <c r="B1729">
        <v>29</v>
      </c>
      <c r="C1729">
        <v>123.79</v>
      </c>
      <c r="D1729">
        <v>60</v>
      </c>
      <c r="E1729">
        <v>0.25</v>
      </c>
      <c r="F1729">
        <f>order_details[[#This Row],[UnitPrice]]*order_details[[#This Row],[Quantity]]*(1-order_details[[#This Row],[Discount]])</f>
        <v>5570.55</v>
      </c>
      <c r="G1729" t="str">
        <f>_xlfn.XLOOKUP(order_details[[#This Row],[OrderID]],orders[OrderID],orders[CustomerID])</f>
        <v>HUNGO</v>
      </c>
      <c r="H1729" t="str">
        <f>_xlfn.XLOOKUP(order_details[[#This Row],[CustomerID]],orders[CustomerID],orders[ShipCountry])</f>
        <v>Ireland</v>
      </c>
      <c r="I1729" t="str">
        <f>_xlfn.XLOOKUP(order_details[[#This Row],[CustomerID]],orders[CustomerID],orders[ShipCity])</f>
        <v>Cork</v>
      </c>
      <c r="J1729">
        <f>_xlfn.XLOOKUP(order_details[[#This Row],[ProductID]],products[ProductID],products[CategoryID])</f>
        <v>6</v>
      </c>
      <c r="K1729" t="str">
        <f>_xlfn.XLOOKUP(order_details[[#This Row],[CategoryID]],categories[CategoryID],categories[CategoryName])</f>
        <v>Meat/Poultry</v>
      </c>
      <c r="L1729" t="str">
        <f>_xlfn.XLOOKUP(order_details[[#This Row],[OrderID]],orders[OrderID],orders[month])</f>
        <v>Mar</v>
      </c>
      <c r="M1729">
        <f>_xlfn.XLOOKUP(order_details[[#This Row],[OrderID]],orders[OrderID],orders[month number])</f>
        <v>3</v>
      </c>
      <c r="N1729">
        <f>_xlfn.XLOOKUP(order_details[[#This Row],[OrderID]],orders[OrderID],orders[year])</f>
        <v>1996</v>
      </c>
      <c r="P1729" s="14" t="str">
        <f>_xlfn.XLOOKUP(order_details[[#This Row],[CustomerID]],orders[CustomerID],orders[ShipCity])</f>
        <v>Cork</v>
      </c>
      <c r="Q1729" s="14" t="str">
        <f>_xlfn.XLOOKUP(order_details[[#This Row],[CustomerID]],orders[CustomerID],orders[ShipCountry])</f>
        <v>Ireland</v>
      </c>
      <c r="R1729" s="14">
        <f>order_details[[#This Row],[UnitPrice]]*order_details[[#This Row],[Quantity]]*(1-order_details[[#This Row],[Discount]])</f>
        <v>5570.55</v>
      </c>
    </row>
    <row r="1730" spans="1:18" x14ac:dyDescent="0.3">
      <c r="A1730">
        <v>10913</v>
      </c>
      <c r="B1730">
        <v>4</v>
      </c>
      <c r="C1730">
        <v>22</v>
      </c>
      <c r="D1730">
        <v>30</v>
      </c>
      <c r="E1730">
        <v>0.25</v>
      </c>
      <c r="F1730">
        <f>order_details[[#This Row],[UnitPrice]]*order_details[[#This Row],[Quantity]]*(1-order_details[[#This Row],[Discount]])</f>
        <v>495</v>
      </c>
      <c r="G1730" t="str">
        <f>_xlfn.XLOOKUP(order_details[[#This Row],[OrderID]],orders[OrderID],orders[CustomerID])</f>
        <v>QUEEN</v>
      </c>
      <c r="H1730" t="str">
        <f>_xlfn.XLOOKUP(order_details[[#This Row],[CustomerID]],orders[CustomerID],orders[ShipCountry])</f>
        <v>Brazil</v>
      </c>
      <c r="I1730" t="str">
        <f>_xlfn.XLOOKUP(order_details[[#This Row],[CustomerID]],orders[CustomerID],orders[ShipCity])</f>
        <v>São Paulo</v>
      </c>
      <c r="J1730">
        <f>_xlfn.XLOOKUP(order_details[[#This Row],[ProductID]],products[ProductID],products[CategoryID])</f>
        <v>2</v>
      </c>
      <c r="K1730" t="str">
        <f>_xlfn.XLOOKUP(order_details[[#This Row],[CategoryID]],categories[CategoryID],categories[CategoryName])</f>
        <v>Condiments</v>
      </c>
      <c r="L1730" t="str">
        <f>_xlfn.XLOOKUP(order_details[[#This Row],[OrderID]],orders[OrderID],orders[month])</f>
        <v>Mar</v>
      </c>
      <c r="M1730">
        <f>_xlfn.XLOOKUP(order_details[[#This Row],[OrderID]],orders[OrderID],orders[month number])</f>
        <v>3</v>
      </c>
      <c r="N1730">
        <f>_xlfn.XLOOKUP(order_details[[#This Row],[OrderID]],orders[OrderID],orders[year])</f>
        <v>1996</v>
      </c>
      <c r="P1730" s="13" t="str">
        <f>_xlfn.XLOOKUP(order_details[[#This Row],[CustomerID]],orders[CustomerID],orders[ShipCity])</f>
        <v>São Paulo</v>
      </c>
      <c r="Q1730" s="13" t="str">
        <f>_xlfn.XLOOKUP(order_details[[#This Row],[CustomerID]],orders[CustomerID],orders[ShipCountry])</f>
        <v>Brazil</v>
      </c>
      <c r="R1730" s="13">
        <f>order_details[[#This Row],[UnitPrice]]*order_details[[#This Row],[Quantity]]*(1-order_details[[#This Row],[Discount]])</f>
        <v>495</v>
      </c>
    </row>
    <row r="1731" spans="1:18" x14ac:dyDescent="0.3">
      <c r="A1731">
        <v>10913</v>
      </c>
      <c r="B1731">
        <v>33</v>
      </c>
      <c r="C1731">
        <v>2.5</v>
      </c>
      <c r="D1731">
        <v>40</v>
      </c>
      <c r="E1731">
        <v>0.25</v>
      </c>
      <c r="F1731">
        <f>order_details[[#This Row],[UnitPrice]]*order_details[[#This Row],[Quantity]]*(1-order_details[[#This Row],[Discount]])</f>
        <v>75</v>
      </c>
      <c r="G1731" t="str">
        <f>_xlfn.XLOOKUP(order_details[[#This Row],[OrderID]],orders[OrderID],orders[CustomerID])</f>
        <v>QUEEN</v>
      </c>
      <c r="H1731" t="str">
        <f>_xlfn.XLOOKUP(order_details[[#This Row],[CustomerID]],orders[CustomerID],orders[ShipCountry])</f>
        <v>Brazil</v>
      </c>
      <c r="I1731" t="str">
        <f>_xlfn.XLOOKUP(order_details[[#This Row],[CustomerID]],orders[CustomerID],orders[ShipCity])</f>
        <v>São Paulo</v>
      </c>
      <c r="J1731">
        <f>_xlfn.XLOOKUP(order_details[[#This Row],[ProductID]],products[ProductID],products[CategoryID])</f>
        <v>4</v>
      </c>
      <c r="K1731" t="str">
        <f>_xlfn.XLOOKUP(order_details[[#This Row],[CategoryID]],categories[CategoryID],categories[CategoryName])</f>
        <v>Dairy Products</v>
      </c>
      <c r="L1731" t="str">
        <f>_xlfn.XLOOKUP(order_details[[#This Row],[OrderID]],orders[OrderID],orders[month])</f>
        <v>Mar</v>
      </c>
      <c r="M1731">
        <f>_xlfn.XLOOKUP(order_details[[#This Row],[OrderID]],orders[OrderID],orders[month number])</f>
        <v>3</v>
      </c>
      <c r="N1731">
        <f>_xlfn.XLOOKUP(order_details[[#This Row],[OrderID]],orders[OrderID],orders[year])</f>
        <v>1996</v>
      </c>
      <c r="P1731" s="14" t="str">
        <f>_xlfn.XLOOKUP(order_details[[#This Row],[CustomerID]],orders[CustomerID],orders[ShipCity])</f>
        <v>São Paulo</v>
      </c>
      <c r="Q1731" s="14" t="str">
        <f>_xlfn.XLOOKUP(order_details[[#This Row],[CustomerID]],orders[CustomerID],orders[ShipCountry])</f>
        <v>Brazil</v>
      </c>
      <c r="R1731" s="14">
        <f>order_details[[#This Row],[UnitPrice]]*order_details[[#This Row],[Quantity]]*(1-order_details[[#This Row],[Discount]])</f>
        <v>75</v>
      </c>
    </row>
    <row r="1732" spans="1:18" x14ac:dyDescent="0.3">
      <c r="A1732">
        <v>10913</v>
      </c>
      <c r="B1732">
        <v>58</v>
      </c>
      <c r="C1732">
        <v>13.25</v>
      </c>
      <c r="D1732">
        <v>15</v>
      </c>
      <c r="E1732">
        <v>0</v>
      </c>
      <c r="F1732">
        <f>order_details[[#This Row],[UnitPrice]]*order_details[[#This Row],[Quantity]]*(1-order_details[[#This Row],[Discount]])</f>
        <v>198.75</v>
      </c>
      <c r="G1732" t="str">
        <f>_xlfn.XLOOKUP(order_details[[#This Row],[OrderID]],orders[OrderID],orders[CustomerID])</f>
        <v>QUEEN</v>
      </c>
      <c r="H1732" t="str">
        <f>_xlfn.XLOOKUP(order_details[[#This Row],[CustomerID]],orders[CustomerID],orders[ShipCountry])</f>
        <v>Brazil</v>
      </c>
      <c r="I1732" t="str">
        <f>_xlfn.XLOOKUP(order_details[[#This Row],[CustomerID]],orders[CustomerID],orders[ShipCity])</f>
        <v>São Paulo</v>
      </c>
      <c r="J1732">
        <f>_xlfn.XLOOKUP(order_details[[#This Row],[ProductID]],products[ProductID],products[CategoryID])</f>
        <v>8</v>
      </c>
      <c r="K1732" t="str">
        <f>_xlfn.XLOOKUP(order_details[[#This Row],[CategoryID]],categories[CategoryID],categories[CategoryName])</f>
        <v>Seafood</v>
      </c>
      <c r="L1732" t="str">
        <f>_xlfn.XLOOKUP(order_details[[#This Row],[OrderID]],orders[OrderID],orders[month])</f>
        <v>Mar</v>
      </c>
      <c r="M1732">
        <f>_xlfn.XLOOKUP(order_details[[#This Row],[OrderID]],orders[OrderID],orders[month number])</f>
        <v>3</v>
      </c>
      <c r="N1732">
        <f>_xlfn.XLOOKUP(order_details[[#This Row],[OrderID]],orders[OrderID],orders[year])</f>
        <v>1996</v>
      </c>
      <c r="P1732" s="13" t="str">
        <f>_xlfn.XLOOKUP(order_details[[#This Row],[CustomerID]],orders[CustomerID],orders[ShipCity])</f>
        <v>São Paulo</v>
      </c>
      <c r="Q1732" s="13" t="str">
        <f>_xlfn.XLOOKUP(order_details[[#This Row],[CustomerID]],orders[CustomerID],orders[ShipCountry])</f>
        <v>Brazil</v>
      </c>
      <c r="R1732" s="13">
        <f>order_details[[#This Row],[UnitPrice]]*order_details[[#This Row],[Quantity]]*(1-order_details[[#This Row],[Discount]])</f>
        <v>198.75</v>
      </c>
    </row>
    <row r="1733" spans="1:18" x14ac:dyDescent="0.3">
      <c r="A1733">
        <v>10914</v>
      </c>
      <c r="B1733">
        <v>71</v>
      </c>
      <c r="C1733">
        <v>21.5</v>
      </c>
      <c r="D1733">
        <v>25</v>
      </c>
      <c r="E1733">
        <v>0</v>
      </c>
      <c r="F1733">
        <f>order_details[[#This Row],[UnitPrice]]*order_details[[#This Row],[Quantity]]*(1-order_details[[#This Row],[Discount]])</f>
        <v>537.5</v>
      </c>
      <c r="G1733" t="str">
        <f>_xlfn.XLOOKUP(order_details[[#This Row],[OrderID]],orders[OrderID],orders[CustomerID])</f>
        <v>QUEEN</v>
      </c>
      <c r="H1733" t="str">
        <f>_xlfn.XLOOKUP(order_details[[#This Row],[CustomerID]],orders[CustomerID],orders[ShipCountry])</f>
        <v>Brazil</v>
      </c>
      <c r="I1733" t="str">
        <f>_xlfn.XLOOKUP(order_details[[#This Row],[CustomerID]],orders[CustomerID],orders[ShipCity])</f>
        <v>São Paulo</v>
      </c>
      <c r="J1733">
        <f>_xlfn.XLOOKUP(order_details[[#This Row],[ProductID]],products[ProductID],products[CategoryID])</f>
        <v>4</v>
      </c>
      <c r="K1733" t="str">
        <f>_xlfn.XLOOKUP(order_details[[#This Row],[CategoryID]],categories[CategoryID],categories[CategoryName])</f>
        <v>Dairy Products</v>
      </c>
      <c r="L1733" t="str">
        <f>_xlfn.XLOOKUP(order_details[[#This Row],[OrderID]],orders[OrderID],orders[month])</f>
        <v>Mar</v>
      </c>
      <c r="M1733">
        <f>_xlfn.XLOOKUP(order_details[[#This Row],[OrderID]],orders[OrderID],orders[month number])</f>
        <v>3</v>
      </c>
      <c r="N1733">
        <f>_xlfn.XLOOKUP(order_details[[#This Row],[OrderID]],orders[OrderID],orders[year])</f>
        <v>1996</v>
      </c>
      <c r="P1733" s="14" t="str">
        <f>_xlfn.XLOOKUP(order_details[[#This Row],[CustomerID]],orders[CustomerID],orders[ShipCity])</f>
        <v>São Paulo</v>
      </c>
      <c r="Q1733" s="14" t="str">
        <f>_xlfn.XLOOKUP(order_details[[#This Row],[CustomerID]],orders[CustomerID],orders[ShipCountry])</f>
        <v>Brazil</v>
      </c>
      <c r="R1733" s="14">
        <f>order_details[[#This Row],[UnitPrice]]*order_details[[#This Row],[Quantity]]*(1-order_details[[#This Row],[Discount]])</f>
        <v>537.5</v>
      </c>
    </row>
    <row r="1734" spans="1:18" x14ac:dyDescent="0.3">
      <c r="A1734">
        <v>10915</v>
      </c>
      <c r="B1734">
        <v>17</v>
      </c>
      <c r="C1734">
        <v>39</v>
      </c>
      <c r="D1734">
        <v>10</v>
      </c>
      <c r="E1734">
        <v>0</v>
      </c>
      <c r="F1734">
        <f>order_details[[#This Row],[UnitPrice]]*order_details[[#This Row],[Quantity]]*(1-order_details[[#This Row],[Discount]])</f>
        <v>390</v>
      </c>
      <c r="G1734" t="str">
        <f>_xlfn.XLOOKUP(order_details[[#This Row],[OrderID]],orders[OrderID],orders[CustomerID])</f>
        <v>TORTU</v>
      </c>
      <c r="H1734" t="str">
        <f>_xlfn.XLOOKUP(order_details[[#This Row],[CustomerID]],orders[CustomerID],orders[ShipCountry])</f>
        <v>Mexico</v>
      </c>
      <c r="I1734" t="str">
        <f>_xlfn.XLOOKUP(order_details[[#This Row],[CustomerID]],orders[CustomerID],orders[ShipCity])</f>
        <v>México D.F.</v>
      </c>
      <c r="J1734">
        <f>_xlfn.XLOOKUP(order_details[[#This Row],[ProductID]],products[ProductID],products[CategoryID])</f>
        <v>6</v>
      </c>
      <c r="K1734" t="str">
        <f>_xlfn.XLOOKUP(order_details[[#This Row],[CategoryID]],categories[CategoryID],categories[CategoryName])</f>
        <v>Meat/Poultry</v>
      </c>
      <c r="L1734" t="str">
        <f>_xlfn.XLOOKUP(order_details[[#This Row],[OrderID]],orders[OrderID],orders[month])</f>
        <v>Mar</v>
      </c>
      <c r="M1734">
        <f>_xlfn.XLOOKUP(order_details[[#This Row],[OrderID]],orders[OrderID],orders[month number])</f>
        <v>3</v>
      </c>
      <c r="N1734">
        <f>_xlfn.XLOOKUP(order_details[[#This Row],[OrderID]],orders[OrderID],orders[year])</f>
        <v>1996</v>
      </c>
      <c r="P1734" s="13" t="str">
        <f>_xlfn.XLOOKUP(order_details[[#This Row],[CustomerID]],orders[CustomerID],orders[ShipCity])</f>
        <v>México D.F.</v>
      </c>
      <c r="Q1734" s="13" t="str">
        <f>_xlfn.XLOOKUP(order_details[[#This Row],[CustomerID]],orders[CustomerID],orders[ShipCountry])</f>
        <v>Mexico</v>
      </c>
      <c r="R1734" s="13">
        <f>order_details[[#This Row],[UnitPrice]]*order_details[[#This Row],[Quantity]]*(1-order_details[[#This Row],[Discount]])</f>
        <v>390</v>
      </c>
    </row>
    <row r="1735" spans="1:18" x14ac:dyDescent="0.3">
      <c r="A1735">
        <v>10915</v>
      </c>
      <c r="B1735">
        <v>33</v>
      </c>
      <c r="C1735">
        <v>2.5</v>
      </c>
      <c r="D1735">
        <v>30</v>
      </c>
      <c r="E1735">
        <v>0</v>
      </c>
      <c r="F1735">
        <f>order_details[[#This Row],[UnitPrice]]*order_details[[#This Row],[Quantity]]*(1-order_details[[#This Row],[Discount]])</f>
        <v>75</v>
      </c>
      <c r="G1735" t="str">
        <f>_xlfn.XLOOKUP(order_details[[#This Row],[OrderID]],orders[OrderID],orders[CustomerID])</f>
        <v>TORTU</v>
      </c>
      <c r="H1735" t="str">
        <f>_xlfn.XLOOKUP(order_details[[#This Row],[CustomerID]],orders[CustomerID],orders[ShipCountry])</f>
        <v>Mexico</v>
      </c>
      <c r="I1735" t="str">
        <f>_xlfn.XLOOKUP(order_details[[#This Row],[CustomerID]],orders[CustomerID],orders[ShipCity])</f>
        <v>México D.F.</v>
      </c>
      <c r="J1735">
        <f>_xlfn.XLOOKUP(order_details[[#This Row],[ProductID]],products[ProductID],products[CategoryID])</f>
        <v>4</v>
      </c>
      <c r="K1735" t="str">
        <f>_xlfn.XLOOKUP(order_details[[#This Row],[CategoryID]],categories[CategoryID],categories[CategoryName])</f>
        <v>Dairy Products</v>
      </c>
      <c r="L1735" t="str">
        <f>_xlfn.XLOOKUP(order_details[[#This Row],[OrderID]],orders[OrderID],orders[month])</f>
        <v>Mar</v>
      </c>
      <c r="M1735">
        <f>_xlfn.XLOOKUP(order_details[[#This Row],[OrderID]],orders[OrderID],orders[month number])</f>
        <v>3</v>
      </c>
      <c r="N1735">
        <f>_xlfn.XLOOKUP(order_details[[#This Row],[OrderID]],orders[OrderID],orders[year])</f>
        <v>1996</v>
      </c>
      <c r="P1735" s="14" t="str">
        <f>_xlfn.XLOOKUP(order_details[[#This Row],[CustomerID]],orders[CustomerID],orders[ShipCity])</f>
        <v>México D.F.</v>
      </c>
      <c r="Q1735" s="14" t="str">
        <f>_xlfn.XLOOKUP(order_details[[#This Row],[CustomerID]],orders[CustomerID],orders[ShipCountry])</f>
        <v>Mexico</v>
      </c>
      <c r="R1735" s="14">
        <f>order_details[[#This Row],[UnitPrice]]*order_details[[#This Row],[Quantity]]*(1-order_details[[#This Row],[Discount]])</f>
        <v>75</v>
      </c>
    </row>
    <row r="1736" spans="1:18" x14ac:dyDescent="0.3">
      <c r="A1736">
        <v>10915</v>
      </c>
      <c r="B1736">
        <v>54</v>
      </c>
      <c r="C1736">
        <v>7.45</v>
      </c>
      <c r="D1736">
        <v>10</v>
      </c>
      <c r="E1736">
        <v>0</v>
      </c>
      <c r="F1736">
        <f>order_details[[#This Row],[UnitPrice]]*order_details[[#This Row],[Quantity]]*(1-order_details[[#This Row],[Discount]])</f>
        <v>74.5</v>
      </c>
      <c r="G1736" t="str">
        <f>_xlfn.XLOOKUP(order_details[[#This Row],[OrderID]],orders[OrderID],orders[CustomerID])</f>
        <v>TORTU</v>
      </c>
      <c r="H1736" t="str">
        <f>_xlfn.XLOOKUP(order_details[[#This Row],[CustomerID]],orders[CustomerID],orders[ShipCountry])</f>
        <v>Mexico</v>
      </c>
      <c r="I1736" t="str">
        <f>_xlfn.XLOOKUP(order_details[[#This Row],[CustomerID]],orders[CustomerID],orders[ShipCity])</f>
        <v>México D.F.</v>
      </c>
      <c r="J1736">
        <f>_xlfn.XLOOKUP(order_details[[#This Row],[ProductID]],products[ProductID],products[CategoryID])</f>
        <v>6</v>
      </c>
      <c r="K1736" t="str">
        <f>_xlfn.XLOOKUP(order_details[[#This Row],[CategoryID]],categories[CategoryID],categories[CategoryName])</f>
        <v>Meat/Poultry</v>
      </c>
      <c r="L1736" t="str">
        <f>_xlfn.XLOOKUP(order_details[[#This Row],[OrderID]],orders[OrderID],orders[month])</f>
        <v>Mar</v>
      </c>
      <c r="M1736">
        <f>_xlfn.XLOOKUP(order_details[[#This Row],[OrderID]],orders[OrderID],orders[month number])</f>
        <v>3</v>
      </c>
      <c r="N1736">
        <f>_xlfn.XLOOKUP(order_details[[#This Row],[OrderID]],orders[OrderID],orders[year])</f>
        <v>1996</v>
      </c>
      <c r="P1736" s="13" t="str">
        <f>_xlfn.XLOOKUP(order_details[[#This Row],[CustomerID]],orders[CustomerID],orders[ShipCity])</f>
        <v>México D.F.</v>
      </c>
      <c r="Q1736" s="13" t="str">
        <f>_xlfn.XLOOKUP(order_details[[#This Row],[CustomerID]],orders[CustomerID],orders[ShipCountry])</f>
        <v>Mexico</v>
      </c>
      <c r="R1736" s="13">
        <f>order_details[[#This Row],[UnitPrice]]*order_details[[#This Row],[Quantity]]*(1-order_details[[#This Row],[Discount]])</f>
        <v>74.5</v>
      </c>
    </row>
    <row r="1737" spans="1:18" x14ac:dyDescent="0.3">
      <c r="A1737">
        <v>10916</v>
      </c>
      <c r="B1737">
        <v>16</v>
      </c>
      <c r="C1737">
        <v>17.45</v>
      </c>
      <c r="D1737">
        <v>6</v>
      </c>
      <c r="E1737">
        <v>0</v>
      </c>
      <c r="F1737">
        <f>order_details[[#This Row],[UnitPrice]]*order_details[[#This Row],[Quantity]]*(1-order_details[[#This Row],[Discount]])</f>
        <v>104.69999999999999</v>
      </c>
      <c r="G1737" t="str">
        <f>_xlfn.XLOOKUP(order_details[[#This Row],[OrderID]],orders[OrderID],orders[CustomerID])</f>
        <v>RANCH</v>
      </c>
      <c r="H1737" t="str">
        <f>_xlfn.XLOOKUP(order_details[[#This Row],[CustomerID]],orders[CustomerID],orders[ShipCountry])</f>
        <v>Argentina</v>
      </c>
      <c r="I1737" t="str">
        <f>_xlfn.XLOOKUP(order_details[[#This Row],[CustomerID]],orders[CustomerID],orders[ShipCity])</f>
        <v>Buenos Aires</v>
      </c>
      <c r="J1737">
        <f>_xlfn.XLOOKUP(order_details[[#This Row],[ProductID]],products[ProductID],products[CategoryID])</f>
        <v>3</v>
      </c>
      <c r="K1737" t="str">
        <f>_xlfn.XLOOKUP(order_details[[#This Row],[CategoryID]],categories[CategoryID],categories[CategoryName])</f>
        <v>Confections</v>
      </c>
      <c r="L1737" t="str">
        <f>_xlfn.XLOOKUP(order_details[[#This Row],[OrderID]],orders[OrderID],orders[month])</f>
        <v>Mar</v>
      </c>
      <c r="M1737">
        <f>_xlfn.XLOOKUP(order_details[[#This Row],[OrderID]],orders[OrderID],orders[month number])</f>
        <v>3</v>
      </c>
      <c r="N1737">
        <f>_xlfn.XLOOKUP(order_details[[#This Row],[OrderID]],orders[OrderID],orders[year])</f>
        <v>1996</v>
      </c>
      <c r="P1737" s="14" t="str">
        <f>_xlfn.XLOOKUP(order_details[[#This Row],[CustomerID]],orders[CustomerID],orders[ShipCity])</f>
        <v>Buenos Aires</v>
      </c>
      <c r="Q1737" s="14" t="str">
        <f>_xlfn.XLOOKUP(order_details[[#This Row],[CustomerID]],orders[CustomerID],orders[ShipCountry])</f>
        <v>Argentina</v>
      </c>
      <c r="R1737" s="14">
        <f>order_details[[#This Row],[UnitPrice]]*order_details[[#This Row],[Quantity]]*(1-order_details[[#This Row],[Discount]])</f>
        <v>104.69999999999999</v>
      </c>
    </row>
    <row r="1738" spans="1:18" x14ac:dyDescent="0.3">
      <c r="A1738">
        <v>10916</v>
      </c>
      <c r="B1738">
        <v>32</v>
      </c>
      <c r="C1738">
        <v>32</v>
      </c>
      <c r="D1738">
        <v>6</v>
      </c>
      <c r="E1738">
        <v>0</v>
      </c>
      <c r="F1738">
        <f>order_details[[#This Row],[UnitPrice]]*order_details[[#This Row],[Quantity]]*(1-order_details[[#This Row],[Discount]])</f>
        <v>192</v>
      </c>
      <c r="G1738" t="str">
        <f>_xlfn.XLOOKUP(order_details[[#This Row],[OrderID]],orders[OrderID],orders[CustomerID])</f>
        <v>RANCH</v>
      </c>
      <c r="H1738" t="str">
        <f>_xlfn.XLOOKUP(order_details[[#This Row],[CustomerID]],orders[CustomerID],orders[ShipCountry])</f>
        <v>Argentina</v>
      </c>
      <c r="I1738" t="str">
        <f>_xlfn.XLOOKUP(order_details[[#This Row],[CustomerID]],orders[CustomerID],orders[ShipCity])</f>
        <v>Buenos Aires</v>
      </c>
      <c r="J1738">
        <f>_xlfn.XLOOKUP(order_details[[#This Row],[ProductID]],products[ProductID],products[CategoryID])</f>
        <v>4</v>
      </c>
      <c r="K1738" t="str">
        <f>_xlfn.XLOOKUP(order_details[[#This Row],[CategoryID]],categories[CategoryID],categories[CategoryName])</f>
        <v>Dairy Products</v>
      </c>
      <c r="L1738" t="str">
        <f>_xlfn.XLOOKUP(order_details[[#This Row],[OrderID]],orders[OrderID],orders[month])</f>
        <v>Mar</v>
      </c>
      <c r="M1738">
        <f>_xlfn.XLOOKUP(order_details[[#This Row],[OrderID]],orders[OrderID],orders[month number])</f>
        <v>3</v>
      </c>
      <c r="N1738">
        <f>_xlfn.XLOOKUP(order_details[[#This Row],[OrderID]],orders[OrderID],orders[year])</f>
        <v>1996</v>
      </c>
      <c r="P1738" s="13" t="str">
        <f>_xlfn.XLOOKUP(order_details[[#This Row],[CustomerID]],orders[CustomerID],orders[ShipCity])</f>
        <v>Buenos Aires</v>
      </c>
      <c r="Q1738" s="13" t="str">
        <f>_xlfn.XLOOKUP(order_details[[#This Row],[CustomerID]],orders[CustomerID],orders[ShipCountry])</f>
        <v>Argentina</v>
      </c>
      <c r="R1738" s="13">
        <f>order_details[[#This Row],[UnitPrice]]*order_details[[#This Row],[Quantity]]*(1-order_details[[#This Row],[Discount]])</f>
        <v>192</v>
      </c>
    </row>
    <row r="1739" spans="1:18" x14ac:dyDescent="0.3">
      <c r="A1739">
        <v>10916</v>
      </c>
      <c r="B1739">
        <v>57</v>
      </c>
      <c r="C1739">
        <v>19.5</v>
      </c>
      <c r="D1739">
        <v>20</v>
      </c>
      <c r="E1739">
        <v>0</v>
      </c>
      <c r="F1739">
        <f>order_details[[#This Row],[UnitPrice]]*order_details[[#This Row],[Quantity]]*(1-order_details[[#This Row],[Discount]])</f>
        <v>390</v>
      </c>
      <c r="G1739" t="str">
        <f>_xlfn.XLOOKUP(order_details[[#This Row],[OrderID]],orders[OrderID],orders[CustomerID])</f>
        <v>RANCH</v>
      </c>
      <c r="H1739" t="str">
        <f>_xlfn.XLOOKUP(order_details[[#This Row],[CustomerID]],orders[CustomerID],orders[ShipCountry])</f>
        <v>Argentina</v>
      </c>
      <c r="I1739" t="str">
        <f>_xlfn.XLOOKUP(order_details[[#This Row],[CustomerID]],orders[CustomerID],orders[ShipCity])</f>
        <v>Buenos Aires</v>
      </c>
      <c r="J1739">
        <f>_xlfn.XLOOKUP(order_details[[#This Row],[ProductID]],products[ProductID],products[CategoryID])</f>
        <v>5</v>
      </c>
      <c r="K1739" t="str">
        <f>_xlfn.XLOOKUP(order_details[[#This Row],[CategoryID]],categories[CategoryID],categories[CategoryName])</f>
        <v>Grains/Cereals</v>
      </c>
      <c r="L1739" t="str">
        <f>_xlfn.XLOOKUP(order_details[[#This Row],[OrderID]],orders[OrderID],orders[month])</f>
        <v>Mar</v>
      </c>
      <c r="M1739">
        <f>_xlfn.XLOOKUP(order_details[[#This Row],[OrderID]],orders[OrderID],orders[month number])</f>
        <v>3</v>
      </c>
      <c r="N1739">
        <f>_xlfn.XLOOKUP(order_details[[#This Row],[OrderID]],orders[OrderID],orders[year])</f>
        <v>1996</v>
      </c>
      <c r="P1739" s="14" t="str">
        <f>_xlfn.XLOOKUP(order_details[[#This Row],[CustomerID]],orders[CustomerID],orders[ShipCity])</f>
        <v>Buenos Aires</v>
      </c>
      <c r="Q1739" s="14" t="str">
        <f>_xlfn.XLOOKUP(order_details[[#This Row],[CustomerID]],orders[CustomerID],orders[ShipCountry])</f>
        <v>Argentina</v>
      </c>
      <c r="R1739" s="14">
        <f>order_details[[#This Row],[UnitPrice]]*order_details[[#This Row],[Quantity]]*(1-order_details[[#This Row],[Discount]])</f>
        <v>390</v>
      </c>
    </row>
    <row r="1740" spans="1:18" x14ac:dyDescent="0.3">
      <c r="A1740">
        <v>10917</v>
      </c>
      <c r="B1740">
        <v>30</v>
      </c>
      <c r="C1740">
        <v>25.89</v>
      </c>
      <c r="D1740">
        <v>1</v>
      </c>
      <c r="E1740">
        <v>0</v>
      </c>
      <c r="F1740">
        <f>order_details[[#This Row],[UnitPrice]]*order_details[[#This Row],[Quantity]]*(1-order_details[[#This Row],[Discount]])</f>
        <v>25.89</v>
      </c>
      <c r="G1740" t="str">
        <f>_xlfn.XLOOKUP(order_details[[#This Row],[OrderID]],orders[OrderID],orders[CustomerID])</f>
        <v>ROMEY</v>
      </c>
      <c r="H1740" t="str">
        <f>_xlfn.XLOOKUP(order_details[[#This Row],[CustomerID]],orders[CustomerID],orders[ShipCountry])</f>
        <v>Spain</v>
      </c>
      <c r="I1740" t="str">
        <f>_xlfn.XLOOKUP(order_details[[#This Row],[CustomerID]],orders[CustomerID],orders[ShipCity])</f>
        <v>Madrid</v>
      </c>
      <c r="J1740">
        <f>_xlfn.XLOOKUP(order_details[[#This Row],[ProductID]],products[ProductID],products[CategoryID])</f>
        <v>8</v>
      </c>
      <c r="K1740" t="str">
        <f>_xlfn.XLOOKUP(order_details[[#This Row],[CategoryID]],categories[CategoryID],categories[CategoryName])</f>
        <v>Seafood</v>
      </c>
      <c r="L1740" t="str">
        <f>_xlfn.XLOOKUP(order_details[[#This Row],[OrderID]],orders[OrderID],orders[month])</f>
        <v>Apr</v>
      </c>
      <c r="M1740">
        <f>_xlfn.XLOOKUP(order_details[[#This Row],[OrderID]],orders[OrderID],orders[month number])</f>
        <v>4</v>
      </c>
      <c r="N1740">
        <f>_xlfn.XLOOKUP(order_details[[#This Row],[OrderID]],orders[OrderID],orders[year])</f>
        <v>1996</v>
      </c>
      <c r="P1740" s="13" t="str">
        <f>_xlfn.XLOOKUP(order_details[[#This Row],[CustomerID]],orders[CustomerID],orders[ShipCity])</f>
        <v>Madrid</v>
      </c>
      <c r="Q1740" s="13" t="str">
        <f>_xlfn.XLOOKUP(order_details[[#This Row],[CustomerID]],orders[CustomerID],orders[ShipCountry])</f>
        <v>Spain</v>
      </c>
      <c r="R1740" s="13">
        <f>order_details[[#This Row],[UnitPrice]]*order_details[[#This Row],[Quantity]]*(1-order_details[[#This Row],[Discount]])</f>
        <v>25.89</v>
      </c>
    </row>
    <row r="1741" spans="1:18" x14ac:dyDescent="0.3">
      <c r="A1741">
        <v>10917</v>
      </c>
      <c r="B1741">
        <v>60</v>
      </c>
      <c r="C1741">
        <v>34</v>
      </c>
      <c r="D1741">
        <v>10</v>
      </c>
      <c r="E1741">
        <v>0</v>
      </c>
      <c r="F1741">
        <f>order_details[[#This Row],[UnitPrice]]*order_details[[#This Row],[Quantity]]*(1-order_details[[#This Row],[Discount]])</f>
        <v>340</v>
      </c>
      <c r="G1741" t="str">
        <f>_xlfn.XLOOKUP(order_details[[#This Row],[OrderID]],orders[OrderID],orders[CustomerID])</f>
        <v>ROMEY</v>
      </c>
      <c r="H1741" t="str">
        <f>_xlfn.XLOOKUP(order_details[[#This Row],[CustomerID]],orders[CustomerID],orders[ShipCountry])</f>
        <v>Spain</v>
      </c>
      <c r="I1741" t="str">
        <f>_xlfn.XLOOKUP(order_details[[#This Row],[CustomerID]],orders[CustomerID],orders[ShipCity])</f>
        <v>Madrid</v>
      </c>
      <c r="J1741">
        <f>_xlfn.XLOOKUP(order_details[[#This Row],[ProductID]],products[ProductID],products[CategoryID])</f>
        <v>4</v>
      </c>
      <c r="K1741" t="str">
        <f>_xlfn.XLOOKUP(order_details[[#This Row],[CategoryID]],categories[CategoryID],categories[CategoryName])</f>
        <v>Dairy Products</v>
      </c>
      <c r="L1741" t="str">
        <f>_xlfn.XLOOKUP(order_details[[#This Row],[OrderID]],orders[OrderID],orders[month])</f>
        <v>Apr</v>
      </c>
      <c r="M1741">
        <f>_xlfn.XLOOKUP(order_details[[#This Row],[OrderID]],orders[OrderID],orders[month number])</f>
        <v>4</v>
      </c>
      <c r="N1741">
        <f>_xlfn.XLOOKUP(order_details[[#This Row],[OrderID]],orders[OrderID],orders[year])</f>
        <v>1996</v>
      </c>
      <c r="P1741" s="14" t="str">
        <f>_xlfn.XLOOKUP(order_details[[#This Row],[CustomerID]],orders[CustomerID],orders[ShipCity])</f>
        <v>Madrid</v>
      </c>
      <c r="Q1741" s="14" t="str">
        <f>_xlfn.XLOOKUP(order_details[[#This Row],[CustomerID]],orders[CustomerID],orders[ShipCountry])</f>
        <v>Spain</v>
      </c>
      <c r="R1741" s="14">
        <f>order_details[[#This Row],[UnitPrice]]*order_details[[#This Row],[Quantity]]*(1-order_details[[#This Row],[Discount]])</f>
        <v>340</v>
      </c>
    </row>
    <row r="1742" spans="1:18" x14ac:dyDescent="0.3">
      <c r="A1742">
        <v>10918</v>
      </c>
      <c r="B1742">
        <v>1</v>
      </c>
      <c r="C1742">
        <v>18</v>
      </c>
      <c r="D1742">
        <v>60</v>
      </c>
      <c r="E1742">
        <v>0.25</v>
      </c>
      <c r="F1742">
        <f>order_details[[#This Row],[UnitPrice]]*order_details[[#This Row],[Quantity]]*(1-order_details[[#This Row],[Discount]])</f>
        <v>810</v>
      </c>
      <c r="G1742" t="str">
        <f>_xlfn.XLOOKUP(order_details[[#This Row],[OrderID]],orders[OrderID],orders[CustomerID])</f>
        <v>BOTTM</v>
      </c>
      <c r="H1742" t="str">
        <f>_xlfn.XLOOKUP(order_details[[#This Row],[CustomerID]],orders[CustomerID],orders[ShipCountry])</f>
        <v>Canada</v>
      </c>
      <c r="I1742" t="str">
        <f>_xlfn.XLOOKUP(order_details[[#This Row],[CustomerID]],orders[CustomerID],orders[ShipCity])</f>
        <v>Tsawassen</v>
      </c>
      <c r="J1742">
        <f>_xlfn.XLOOKUP(order_details[[#This Row],[ProductID]],products[ProductID],products[CategoryID])</f>
        <v>1</v>
      </c>
      <c r="K1742" t="str">
        <f>_xlfn.XLOOKUP(order_details[[#This Row],[CategoryID]],categories[CategoryID],categories[CategoryName])</f>
        <v>Beverages</v>
      </c>
      <c r="L1742" t="str">
        <f>_xlfn.XLOOKUP(order_details[[#This Row],[OrderID]],orders[OrderID],orders[month])</f>
        <v>Apr</v>
      </c>
      <c r="M1742">
        <f>_xlfn.XLOOKUP(order_details[[#This Row],[OrderID]],orders[OrderID],orders[month number])</f>
        <v>4</v>
      </c>
      <c r="N1742">
        <f>_xlfn.XLOOKUP(order_details[[#This Row],[OrderID]],orders[OrderID],orders[year])</f>
        <v>1996</v>
      </c>
      <c r="P1742" s="13" t="str">
        <f>_xlfn.XLOOKUP(order_details[[#This Row],[CustomerID]],orders[CustomerID],orders[ShipCity])</f>
        <v>Tsawassen</v>
      </c>
      <c r="Q1742" s="13" t="str">
        <f>_xlfn.XLOOKUP(order_details[[#This Row],[CustomerID]],orders[CustomerID],orders[ShipCountry])</f>
        <v>Canada</v>
      </c>
      <c r="R1742" s="13">
        <f>order_details[[#This Row],[UnitPrice]]*order_details[[#This Row],[Quantity]]*(1-order_details[[#This Row],[Discount]])</f>
        <v>810</v>
      </c>
    </row>
    <row r="1743" spans="1:18" x14ac:dyDescent="0.3">
      <c r="A1743">
        <v>10918</v>
      </c>
      <c r="B1743">
        <v>60</v>
      </c>
      <c r="C1743">
        <v>34</v>
      </c>
      <c r="D1743">
        <v>25</v>
      </c>
      <c r="E1743">
        <v>0.25</v>
      </c>
      <c r="F1743">
        <f>order_details[[#This Row],[UnitPrice]]*order_details[[#This Row],[Quantity]]*(1-order_details[[#This Row],[Discount]])</f>
        <v>637.5</v>
      </c>
      <c r="G1743" t="str">
        <f>_xlfn.XLOOKUP(order_details[[#This Row],[OrderID]],orders[OrderID],orders[CustomerID])</f>
        <v>BOTTM</v>
      </c>
      <c r="H1743" t="str">
        <f>_xlfn.XLOOKUP(order_details[[#This Row],[CustomerID]],orders[CustomerID],orders[ShipCountry])</f>
        <v>Canada</v>
      </c>
      <c r="I1743" t="str">
        <f>_xlfn.XLOOKUP(order_details[[#This Row],[CustomerID]],orders[CustomerID],orders[ShipCity])</f>
        <v>Tsawassen</v>
      </c>
      <c r="J1743">
        <f>_xlfn.XLOOKUP(order_details[[#This Row],[ProductID]],products[ProductID],products[CategoryID])</f>
        <v>4</v>
      </c>
      <c r="K1743" t="str">
        <f>_xlfn.XLOOKUP(order_details[[#This Row],[CategoryID]],categories[CategoryID],categories[CategoryName])</f>
        <v>Dairy Products</v>
      </c>
      <c r="L1743" t="str">
        <f>_xlfn.XLOOKUP(order_details[[#This Row],[OrderID]],orders[OrderID],orders[month])</f>
        <v>Apr</v>
      </c>
      <c r="M1743">
        <f>_xlfn.XLOOKUP(order_details[[#This Row],[OrderID]],orders[OrderID],orders[month number])</f>
        <v>4</v>
      </c>
      <c r="N1743">
        <f>_xlfn.XLOOKUP(order_details[[#This Row],[OrderID]],orders[OrderID],orders[year])</f>
        <v>1996</v>
      </c>
      <c r="P1743" s="14" t="str">
        <f>_xlfn.XLOOKUP(order_details[[#This Row],[CustomerID]],orders[CustomerID],orders[ShipCity])</f>
        <v>Tsawassen</v>
      </c>
      <c r="Q1743" s="14" t="str">
        <f>_xlfn.XLOOKUP(order_details[[#This Row],[CustomerID]],orders[CustomerID],orders[ShipCountry])</f>
        <v>Canada</v>
      </c>
      <c r="R1743" s="14">
        <f>order_details[[#This Row],[UnitPrice]]*order_details[[#This Row],[Quantity]]*(1-order_details[[#This Row],[Discount]])</f>
        <v>637.5</v>
      </c>
    </row>
    <row r="1744" spans="1:18" x14ac:dyDescent="0.3">
      <c r="A1744">
        <v>10919</v>
      </c>
      <c r="B1744">
        <v>16</v>
      </c>
      <c r="C1744">
        <v>17.45</v>
      </c>
      <c r="D1744">
        <v>24</v>
      </c>
      <c r="E1744">
        <v>0</v>
      </c>
      <c r="F1744">
        <f>order_details[[#This Row],[UnitPrice]]*order_details[[#This Row],[Quantity]]*(1-order_details[[#This Row],[Discount]])</f>
        <v>418.79999999999995</v>
      </c>
      <c r="G1744" t="str">
        <f>_xlfn.XLOOKUP(order_details[[#This Row],[OrderID]],orders[OrderID],orders[CustomerID])</f>
        <v>LINOD</v>
      </c>
      <c r="H1744" t="str">
        <f>_xlfn.XLOOKUP(order_details[[#This Row],[CustomerID]],orders[CustomerID],orders[ShipCountry])</f>
        <v>Venezuela</v>
      </c>
      <c r="I1744" t="str">
        <f>_xlfn.XLOOKUP(order_details[[#This Row],[CustomerID]],orders[CustomerID],orders[ShipCity])</f>
        <v>I. de Margarita</v>
      </c>
      <c r="J1744">
        <f>_xlfn.XLOOKUP(order_details[[#This Row],[ProductID]],products[ProductID],products[CategoryID])</f>
        <v>3</v>
      </c>
      <c r="K1744" t="str">
        <f>_xlfn.XLOOKUP(order_details[[#This Row],[CategoryID]],categories[CategoryID],categories[CategoryName])</f>
        <v>Confections</v>
      </c>
      <c r="L1744" t="str">
        <f>_xlfn.XLOOKUP(order_details[[#This Row],[OrderID]],orders[OrderID],orders[month])</f>
        <v>Apr</v>
      </c>
      <c r="M1744">
        <f>_xlfn.XLOOKUP(order_details[[#This Row],[OrderID]],orders[OrderID],orders[month number])</f>
        <v>4</v>
      </c>
      <c r="N1744">
        <f>_xlfn.XLOOKUP(order_details[[#This Row],[OrderID]],orders[OrderID],orders[year])</f>
        <v>1996</v>
      </c>
      <c r="P1744" s="13" t="str">
        <f>_xlfn.XLOOKUP(order_details[[#This Row],[CustomerID]],orders[CustomerID],orders[ShipCity])</f>
        <v>I. de Margarita</v>
      </c>
      <c r="Q1744" s="13" t="str">
        <f>_xlfn.XLOOKUP(order_details[[#This Row],[CustomerID]],orders[CustomerID],orders[ShipCountry])</f>
        <v>Venezuela</v>
      </c>
      <c r="R1744" s="13">
        <f>order_details[[#This Row],[UnitPrice]]*order_details[[#This Row],[Quantity]]*(1-order_details[[#This Row],[Discount]])</f>
        <v>418.79999999999995</v>
      </c>
    </row>
    <row r="1745" spans="1:18" x14ac:dyDescent="0.3">
      <c r="A1745">
        <v>10919</v>
      </c>
      <c r="B1745">
        <v>25</v>
      </c>
      <c r="C1745">
        <v>14</v>
      </c>
      <c r="D1745">
        <v>24</v>
      </c>
      <c r="E1745">
        <v>0</v>
      </c>
      <c r="F1745">
        <f>order_details[[#This Row],[UnitPrice]]*order_details[[#This Row],[Quantity]]*(1-order_details[[#This Row],[Discount]])</f>
        <v>336</v>
      </c>
      <c r="G1745" t="str">
        <f>_xlfn.XLOOKUP(order_details[[#This Row],[OrderID]],orders[OrderID],orders[CustomerID])</f>
        <v>LINOD</v>
      </c>
      <c r="H1745" t="str">
        <f>_xlfn.XLOOKUP(order_details[[#This Row],[CustomerID]],orders[CustomerID],orders[ShipCountry])</f>
        <v>Venezuela</v>
      </c>
      <c r="I1745" t="str">
        <f>_xlfn.XLOOKUP(order_details[[#This Row],[CustomerID]],orders[CustomerID],orders[ShipCity])</f>
        <v>I. de Margarita</v>
      </c>
      <c r="J1745">
        <f>_xlfn.XLOOKUP(order_details[[#This Row],[ProductID]],products[ProductID],products[CategoryID])</f>
        <v>3</v>
      </c>
      <c r="K1745" t="str">
        <f>_xlfn.XLOOKUP(order_details[[#This Row],[CategoryID]],categories[CategoryID],categories[CategoryName])</f>
        <v>Confections</v>
      </c>
      <c r="L1745" t="str">
        <f>_xlfn.XLOOKUP(order_details[[#This Row],[OrderID]],orders[OrderID],orders[month])</f>
        <v>Apr</v>
      </c>
      <c r="M1745">
        <f>_xlfn.XLOOKUP(order_details[[#This Row],[OrderID]],orders[OrderID],orders[month number])</f>
        <v>4</v>
      </c>
      <c r="N1745">
        <f>_xlfn.XLOOKUP(order_details[[#This Row],[OrderID]],orders[OrderID],orders[year])</f>
        <v>1996</v>
      </c>
      <c r="P1745" s="14" t="str">
        <f>_xlfn.XLOOKUP(order_details[[#This Row],[CustomerID]],orders[CustomerID],orders[ShipCity])</f>
        <v>I. de Margarita</v>
      </c>
      <c r="Q1745" s="14" t="str">
        <f>_xlfn.XLOOKUP(order_details[[#This Row],[CustomerID]],orders[CustomerID],orders[ShipCountry])</f>
        <v>Venezuela</v>
      </c>
      <c r="R1745" s="14">
        <f>order_details[[#This Row],[UnitPrice]]*order_details[[#This Row],[Quantity]]*(1-order_details[[#This Row],[Discount]])</f>
        <v>336</v>
      </c>
    </row>
    <row r="1746" spans="1:18" x14ac:dyDescent="0.3">
      <c r="A1746">
        <v>10919</v>
      </c>
      <c r="B1746">
        <v>40</v>
      </c>
      <c r="C1746">
        <v>18.399999999999999</v>
      </c>
      <c r="D1746">
        <v>20</v>
      </c>
      <c r="E1746">
        <v>0</v>
      </c>
      <c r="F1746">
        <f>order_details[[#This Row],[UnitPrice]]*order_details[[#This Row],[Quantity]]*(1-order_details[[#This Row],[Discount]])</f>
        <v>368</v>
      </c>
      <c r="G1746" t="str">
        <f>_xlfn.XLOOKUP(order_details[[#This Row],[OrderID]],orders[OrderID],orders[CustomerID])</f>
        <v>LINOD</v>
      </c>
      <c r="H1746" t="str">
        <f>_xlfn.XLOOKUP(order_details[[#This Row],[CustomerID]],orders[CustomerID],orders[ShipCountry])</f>
        <v>Venezuela</v>
      </c>
      <c r="I1746" t="str">
        <f>_xlfn.XLOOKUP(order_details[[#This Row],[CustomerID]],orders[CustomerID],orders[ShipCity])</f>
        <v>I. de Margarita</v>
      </c>
      <c r="J1746">
        <f>_xlfn.XLOOKUP(order_details[[#This Row],[ProductID]],products[ProductID],products[CategoryID])</f>
        <v>8</v>
      </c>
      <c r="K1746" t="str">
        <f>_xlfn.XLOOKUP(order_details[[#This Row],[CategoryID]],categories[CategoryID],categories[CategoryName])</f>
        <v>Seafood</v>
      </c>
      <c r="L1746" t="str">
        <f>_xlfn.XLOOKUP(order_details[[#This Row],[OrderID]],orders[OrderID],orders[month])</f>
        <v>Apr</v>
      </c>
      <c r="M1746">
        <f>_xlfn.XLOOKUP(order_details[[#This Row],[OrderID]],orders[OrderID],orders[month number])</f>
        <v>4</v>
      </c>
      <c r="N1746">
        <f>_xlfn.XLOOKUP(order_details[[#This Row],[OrderID]],orders[OrderID],orders[year])</f>
        <v>1996</v>
      </c>
      <c r="P1746" s="13" t="str">
        <f>_xlfn.XLOOKUP(order_details[[#This Row],[CustomerID]],orders[CustomerID],orders[ShipCity])</f>
        <v>I. de Margarita</v>
      </c>
      <c r="Q1746" s="13" t="str">
        <f>_xlfn.XLOOKUP(order_details[[#This Row],[CustomerID]],orders[CustomerID],orders[ShipCountry])</f>
        <v>Venezuela</v>
      </c>
      <c r="R1746" s="13">
        <f>order_details[[#This Row],[UnitPrice]]*order_details[[#This Row],[Quantity]]*(1-order_details[[#This Row],[Discount]])</f>
        <v>368</v>
      </c>
    </row>
    <row r="1747" spans="1:18" x14ac:dyDescent="0.3">
      <c r="A1747">
        <v>10920</v>
      </c>
      <c r="B1747">
        <v>50</v>
      </c>
      <c r="C1747">
        <v>16.25</v>
      </c>
      <c r="D1747">
        <v>24</v>
      </c>
      <c r="E1747">
        <v>0</v>
      </c>
      <c r="F1747">
        <f>order_details[[#This Row],[UnitPrice]]*order_details[[#This Row],[Quantity]]*(1-order_details[[#This Row],[Discount]])</f>
        <v>390</v>
      </c>
      <c r="G1747" t="str">
        <f>_xlfn.XLOOKUP(order_details[[#This Row],[OrderID]],orders[OrderID],orders[CustomerID])</f>
        <v>AROUT</v>
      </c>
      <c r="H1747" t="str">
        <f>_xlfn.XLOOKUP(order_details[[#This Row],[CustomerID]],orders[CustomerID],orders[ShipCountry])</f>
        <v>UK</v>
      </c>
      <c r="I1747" t="str">
        <f>_xlfn.XLOOKUP(order_details[[#This Row],[CustomerID]],orders[CustomerID],orders[ShipCity])</f>
        <v>Colchester</v>
      </c>
      <c r="J1747">
        <f>_xlfn.XLOOKUP(order_details[[#This Row],[ProductID]],products[ProductID],products[CategoryID])</f>
        <v>3</v>
      </c>
      <c r="K1747" t="str">
        <f>_xlfn.XLOOKUP(order_details[[#This Row],[CategoryID]],categories[CategoryID],categories[CategoryName])</f>
        <v>Confections</v>
      </c>
      <c r="L1747" t="str">
        <f>_xlfn.XLOOKUP(order_details[[#This Row],[OrderID]],orders[OrderID],orders[month])</f>
        <v>Apr</v>
      </c>
      <c r="M1747">
        <f>_xlfn.XLOOKUP(order_details[[#This Row],[OrderID]],orders[OrderID],orders[month number])</f>
        <v>4</v>
      </c>
      <c r="N1747">
        <f>_xlfn.XLOOKUP(order_details[[#This Row],[OrderID]],orders[OrderID],orders[year])</f>
        <v>1996</v>
      </c>
      <c r="P1747" s="14" t="str">
        <f>_xlfn.XLOOKUP(order_details[[#This Row],[CustomerID]],orders[CustomerID],orders[ShipCity])</f>
        <v>Colchester</v>
      </c>
      <c r="Q1747" s="14" t="str">
        <f>_xlfn.XLOOKUP(order_details[[#This Row],[CustomerID]],orders[CustomerID],orders[ShipCountry])</f>
        <v>UK</v>
      </c>
      <c r="R1747" s="14">
        <f>order_details[[#This Row],[UnitPrice]]*order_details[[#This Row],[Quantity]]*(1-order_details[[#This Row],[Discount]])</f>
        <v>390</v>
      </c>
    </row>
    <row r="1748" spans="1:18" x14ac:dyDescent="0.3">
      <c r="A1748">
        <v>10921</v>
      </c>
      <c r="B1748">
        <v>35</v>
      </c>
      <c r="C1748">
        <v>18</v>
      </c>
      <c r="D1748">
        <v>10</v>
      </c>
      <c r="E1748">
        <v>0</v>
      </c>
      <c r="F1748">
        <f>order_details[[#This Row],[UnitPrice]]*order_details[[#This Row],[Quantity]]*(1-order_details[[#This Row],[Discount]])</f>
        <v>180</v>
      </c>
      <c r="G1748" t="str">
        <f>_xlfn.XLOOKUP(order_details[[#This Row],[OrderID]],orders[OrderID],orders[CustomerID])</f>
        <v>VAFFE</v>
      </c>
      <c r="H1748" t="str">
        <f>_xlfn.XLOOKUP(order_details[[#This Row],[CustomerID]],orders[CustomerID],orders[ShipCountry])</f>
        <v>Denmark</v>
      </c>
      <c r="I1748" t="str">
        <f>_xlfn.XLOOKUP(order_details[[#This Row],[CustomerID]],orders[CustomerID],orders[ShipCity])</f>
        <v>Århus</v>
      </c>
      <c r="J1748">
        <f>_xlfn.XLOOKUP(order_details[[#This Row],[ProductID]],products[ProductID],products[CategoryID])</f>
        <v>1</v>
      </c>
      <c r="K1748" t="str">
        <f>_xlfn.XLOOKUP(order_details[[#This Row],[CategoryID]],categories[CategoryID],categories[CategoryName])</f>
        <v>Beverages</v>
      </c>
      <c r="L1748" t="str">
        <f>_xlfn.XLOOKUP(order_details[[#This Row],[OrderID]],orders[OrderID],orders[month])</f>
        <v>Apr</v>
      </c>
      <c r="M1748">
        <f>_xlfn.XLOOKUP(order_details[[#This Row],[OrderID]],orders[OrderID],orders[month number])</f>
        <v>4</v>
      </c>
      <c r="N1748">
        <f>_xlfn.XLOOKUP(order_details[[#This Row],[OrderID]],orders[OrderID],orders[year])</f>
        <v>1996</v>
      </c>
      <c r="P1748" s="13" t="str">
        <f>_xlfn.XLOOKUP(order_details[[#This Row],[CustomerID]],orders[CustomerID],orders[ShipCity])</f>
        <v>Århus</v>
      </c>
      <c r="Q1748" s="13" t="str">
        <f>_xlfn.XLOOKUP(order_details[[#This Row],[CustomerID]],orders[CustomerID],orders[ShipCountry])</f>
        <v>Denmark</v>
      </c>
      <c r="R1748" s="13">
        <f>order_details[[#This Row],[UnitPrice]]*order_details[[#This Row],[Quantity]]*(1-order_details[[#This Row],[Discount]])</f>
        <v>180</v>
      </c>
    </row>
    <row r="1749" spans="1:18" x14ac:dyDescent="0.3">
      <c r="A1749">
        <v>10921</v>
      </c>
      <c r="B1749">
        <v>63</v>
      </c>
      <c r="C1749">
        <v>43.9</v>
      </c>
      <c r="D1749">
        <v>40</v>
      </c>
      <c r="E1749">
        <v>0</v>
      </c>
      <c r="F1749">
        <f>order_details[[#This Row],[UnitPrice]]*order_details[[#This Row],[Quantity]]*(1-order_details[[#This Row],[Discount]])</f>
        <v>1756</v>
      </c>
      <c r="G1749" t="str">
        <f>_xlfn.XLOOKUP(order_details[[#This Row],[OrderID]],orders[OrderID],orders[CustomerID])</f>
        <v>VAFFE</v>
      </c>
      <c r="H1749" t="str">
        <f>_xlfn.XLOOKUP(order_details[[#This Row],[CustomerID]],orders[CustomerID],orders[ShipCountry])</f>
        <v>Denmark</v>
      </c>
      <c r="I1749" t="str">
        <f>_xlfn.XLOOKUP(order_details[[#This Row],[CustomerID]],orders[CustomerID],orders[ShipCity])</f>
        <v>Århus</v>
      </c>
      <c r="J1749">
        <f>_xlfn.XLOOKUP(order_details[[#This Row],[ProductID]],products[ProductID],products[CategoryID])</f>
        <v>2</v>
      </c>
      <c r="K1749" t="str">
        <f>_xlfn.XLOOKUP(order_details[[#This Row],[CategoryID]],categories[CategoryID],categories[CategoryName])</f>
        <v>Condiments</v>
      </c>
      <c r="L1749" t="str">
        <f>_xlfn.XLOOKUP(order_details[[#This Row],[OrderID]],orders[OrderID],orders[month])</f>
        <v>Apr</v>
      </c>
      <c r="M1749">
        <f>_xlfn.XLOOKUP(order_details[[#This Row],[OrderID]],orders[OrderID],orders[month number])</f>
        <v>4</v>
      </c>
      <c r="N1749">
        <f>_xlfn.XLOOKUP(order_details[[#This Row],[OrderID]],orders[OrderID],orders[year])</f>
        <v>1996</v>
      </c>
      <c r="P1749" s="14" t="str">
        <f>_xlfn.XLOOKUP(order_details[[#This Row],[CustomerID]],orders[CustomerID],orders[ShipCity])</f>
        <v>Århus</v>
      </c>
      <c r="Q1749" s="14" t="str">
        <f>_xlfn.XLOOKUP(order_details[[#This Row],[CustomerID]],orders[CustomerID],orders[ShipCountry])</f>
        <v>Denmark</v>
      </c>
      <c r="R1749" s="14">
        <f>order_details[[#This Row],[UnitPrice]]*order_details[[#This Row],[Quantity]]*(1-order_details[[#This Row],[Discount]])</f>
        <v>1756</v>
      </c>
    </row>
    <row r="1750" spans="1:18" x14ac:dyDescent="0.3">
      <c r="A1750">
        <v>10922</v>
      </c>
      <c r="B1750">
        <v>17</v>
      </c>
      <c r="C1750">
        <v>39</v>
      </c>
      <c r="D1750">
        <v>15</v>
      </c>
      <c r="E1750">
        <v>0</v>
      </c>
      <c r="F1750">
        <f>order_details[[#This Row],[UnitPrice]]*order_details[[#This Row],[Quantity]]*(1-order_details[[#This Row],[Discount]])</f>
        <v>585</v>
      </c>
      <c r="G1750" t="str">
        <f>_xlfn.XLOOKUP(order_details[[#This Row],[OrderID]],orders[OrderID],orders[CustomerID])</f>
        <v>HANAR</v>
      </c>
      <c r="H1750" t="str">
        <f>_xlfn.XLOOKUP(order_details[[#This Row],[CustomerID]],orders[CustomerID],orders[ShipCountry])</f>
        <v>Brazil</v>
      </c>
      <c r="I1750" t="str">
        <f>_xlfn.XLOOKUP(order_details[[#This Row],[CustomerID]],orders[CustomerID],orders[ShipCity])</f>
        <v>Rio de Janeiro</v>
      </c>
      <c r="J1750">
        <f>_xlfn.XLOOKUP(order_details[[#This Row],[ProductID]],products[ProductID],products[CategoryID])</f>
        <v>6</v>
      </c>
      <c r="K1750" t="str">
        <f>_xlfn.XLOOKUP(order_details[[#This Row],[CategoryID]],categories[CategoryID],categories[CategoryName])</f>
        <v>Meat/Poultry</v>
      </c>
      <c r="L1750" t="str">
        <f>_xlfn.XLOOKUP(order_details[[#This Row],[OrderID]],orders[OrderID],orders[month])</f>
        <v>Apr</v>
      </c>
      <c r="M1750">
        <f>_xlfn.XLOOKUP(order_details[[#This Row],[OrderID]],orders[OrderID],orders[month number])</f>
        <v>4</v>
      </c>
      <c r="N1750">
        <f>_xlfn.XLOOKUP(order_details[[#This Row],[OrderID]],orders[OrderID],orders[year])</f>
        <v>1996</v>
      </c>
      <c r="P1750" s="13" t="str">
        <f>_xlfn.XLOOKUP(order_details[[#This Row],[CustomerID]],orders[CustomerID],orders[ShipCity])</f>
        <v>Rio de Janeiro</v>
      </c>
      <c r="Q1750" s="13" t="str">
        <f>_xlfn.XLOOKUP(order_details[[#This Row],[CustomerID]],orders[CustomerID],orders[ShipCountry])</f>
        <v>Brazil</v>
      </c>
      <c r="R1750" s="13">
        <f>order_details[[#This Row],[UnitPrice]]*order_details[[#This Row],[Quantity]]*(1-order_details[[#This Row],[Discount]])</f>
        <v>585</v>
      </c>
    </row>
    <row r="1751" spans="1:18" x14ac:dyDescent="0.3">
      <c r="A1751">
        <v>10922</v>
      </c>
      <c r="B1751">
        <v>24</v>
      </c>
      <c r="C1751">
        <v>4.5</v>
      </c>
      <c r="D1751">
        <v>35</v>
      </c>
      <c r="E1751">
        <v>0</v>
      </c>
      <c r="F1751">
        <f>order_details[[#This Row],[UnitPrice]]*order_details[[#This Row],[Quantity]]*(1-order_details[[#This Row],[Discount]])</f>
        <v>157.5</v>
      </c>
      <c r="G1751" t="str">
        <f>_xlfn.XLOOKUP(order_details[[#This Row],[OrderID]],orders[OrderID],orders[CustomerID])</f>
        <v>HANAR</v>
      </c>
      <c r="H1751" t="str">
        <f>_xlfn.XLOOKUP(order_details[[#This Row],[CustomerID]],orders[CustomerID],orders[ShipCountry])</f>
        <v>Brazil</v>
      </c>
      <c r="I1751" t="str">
        <f>_xlfn.XLOOKUP(order_details[[#This Row],[CustomerID]],orders[CustomerID],orders[ShipCity])</f>
        <v>Rio de Janeiro</v>
      </c>
      <c r="J1751">
        <f>_xlfn.XLOOKUP(order_details[[#This Row],[ProductID]],products[ProductID],products[CategoryID])</f>
        <v>1</v>
      </c>
      <c r="K1751" t="str">
        <f>_xlfn.XLOOKUP(order_details[[#This Row],[CategoryID]],categories[CategoryID],categories[CategoryName])</f>
        <v>Beverages</v>
      </c>
      <c r="L1751" t="str">
        <f>_xlfn.XLOOKUP(order_details[[#This Row],[OrderID]],orders[OrderID],orders[month])</f>
        <v>Apr</v>
      </c>
      <c r="M1751">
        <f>_xlfn.XLOOKUP(order_details[[#This Row],[OrderID]],orders[OrderID],orders[month number])</f>
        <v>4</v>
      </c>
      <c r="N1751">
        <f>_xlfn.XLOOKUP(order_details[[#This Row],[OrderID]],orders[OrderID],orders[year])</f>
        <v>1996</v>
      </c>
      <c r="P1751" s="14" t="str">
        <f>_xlfn.XLOOKUP(order_details[[#This Row],[CustomerID]],orders[CustomerID],orders[ShipCity])</f>
        <v>Rio de Janeiro</v>
      </c>
      <c r="Q1751" s="14" t="str">
        <f>_xlfn.XLOOKUP(order_details[[#This Row],[CustomerID]],orders[CustomerID],orders[ShipCountry])</f>
        <v>Brazil</v>
      </c>
      <c r="R1751" s="14">
        <f>order_details[[#This Row],[UnitPrice]]*order_details[[#This Row],[Quantity]]*(1-order_details[[#This Row],[Discount]])</f>
        <v>157.5</v>
      </c>
    </row>
    <row r="1752" spans="1:18" x14ac:dyDescent="0.3">
      <c r="A1752">
        <v>10923</v>
      </c>
      <c r="B1752">
        <v>42</v>
      </c>
      <c r="C1752">
        <v>14</v>
      </c>
      <c r="D1752">
        <v>10</v>
      </c>
      <c r="E1752">
        <v>0.2</v>
      </c>
      <c r="F1752">
        <f>order_details[[#This Row],[UnitPrice]]*order_details[[#This Row],[Quantity]]*(1-order_details[[#This Row],[Discount]])</f>
        <v>112</v>
      </c>
      <c r="G1752" t="str">
        <f>_xlfn.XLOOKUP(order_details[[#This Row],[OrderID]],orders[OrderID],orders[CustomerID])</f>
        <v>LAMAI</v>
      </c>
      <c r="H1752" t="str">
        <f>_xlfn.XLOOKUP(order_details[[#This Row],[CustomerID]],orders[CustomerID],orders[ShipCountry])</f>
        <v>France</v>
      </c>
      <c r="I1752" t="str">
        <f>_xlfn.XLOOKUP(order_details[[#This Row],[CustomerID]],orders[CustomerID],orders[ShipCity])</f>
        <v>Toulouse</v>
      </c>
      <c r="J1752">
        <f>_xlfn.XLOOKUP(order_details[[#This Row],[ProductID]],products[ProductID],products[CategoryID])</f>
        <v>5</v>
      </c>
      <c r="K1752" t="str">
        <f>_xlfn.XLOOKUP(order_details[[#This Row],[CategoryID]],categories[CategoryID],categories[CategoryName])</f>
        <v>Grains/Cereals</v>
      </c>
      <c r="L1752" t="str">
        <f>_xlfn.XLOOKUP(order_details[[#This Row],[OrderID]],orders[OrderID],orders[month])</f>
        <v>Apr</v>
      </c>
      <c r="M1752">
        <f>_xlfn.XLOOKUP(order_details[[#This Row],[OrderID]],orders[OrderID],orders[month number])</f>
        <v>4</v>
      </c>
      <c r="N1752">
        <f>_xlfn.XLOOKUP(order_details[[#This Row],[OrderID]],orders[OrderID],orders[year])</f>
        <v>1996</v>
      </c>
      <c r="P1752" s="13" t="str">
        <f>_xlfn.XLOOKUP(order_details[[#This Row],[CustomerID]],orders[CustomerID],orders[ShipCity])</f>
        <v>Toulouse</v>
      </c>
      <c r="Q1752" s="13" t="str">
        <f>_xlfn.XLOOKUP(order_details[[#This Row],[CustomerID]],orders[CustomerID],orders[ShipCountry])</f>
        <v>France</v>
      </c>
      <c r="R1752" s="13">
        <f>order_details[[#This Row],[UnitPrice]]*order_details[[#This Row],[Quantity]]*(1-order_details[[#This Row],[Discount]])</f>
        <v>112</v>
      </c>
    </row>
    <row r="1753" spans="1:18" x14ac:dyDescent="0.3">
      <c r="A1753">
        <v>10923</v>
      </c>
      <c r="B1753">
        <v>43</v>
      </c>
      <c r="C1753">
        <v>46</v>
      </c>
      <c r="D1753">
        <v>10</v>
      </c>
      <c r="E1753">
        <v>0.2</v>
      </c>
      <c r="F1753">
        <f>order_details[[#This Row],[UnitPrice]]*order_details[[#This Row],[Quantity]]*(1-order_details[[#This Row],[Discount]])</f>
        <v>368</v>
      </c>
      <c r="G1753" t="str">
        <f>_xlfn.XLOOKUP(order_details[[#This Row],[OrderID]],orders[OrderID],orders[CustomerID])</f>
        <v>LAMAI</v>
      </c>
      <c r="H1753" t="str">
        <f>_xlfn.XLOOKUP(order_details[[#This Row],[CustomerID]],orders[CustomerID],orders[ShipCountry])</f>
        <v>France</v>
      </c>
      <c r="I1753" t="str">
        <f>_xlfn.XLOOKUP(order_details[[#This Row],[CustomerID]],orders[CustomerID],orders[ShipCity])</f>
        <v>Toulouse</v>
      </c>
      <c r="J1753">
        <f>_xlfn.XLOOKUP(order_details[[#This Row],[ProductID]],products[ProductID],products[CategoryID])</f>
        <v>1</v>
      </c>
      <c r="K1753" t="str">
        <f>_xlfn.XLOOKUP(order_details[[#This Row],[CategoryID]],categories[CategoryID],categories[CategoryName])</f>
        <v>Beverages</v>
      </c>
      <c r="L1753" t="str">
        <f>_xlfn.XLOOKUP(order_details[[#This Row],[OrderID]],orders[OrderID],orders[month])</f>
        <v>Apr</v>
      </c>
      <c r="M1753">
        <f>_xlfn.XLOOKUP(order_details[[#This Row],[OrderID]],orders[OrderID],orders[month number])</f>
        <v>4</v>
      </c>
      <c r="N1753">
        <f>_xlfn.XLOOKUP(order_details[[#This Row],[OrderID]],orders[OrderID],orders[year])</f>
        <v>1996</v>
      </c>
      <c r="P1753" s="14" t="str">
        <f>_xlfn.XLOOKUP(order_details[[#This Row],[CustomerID]],orders[CustomerID],orders[ShipCity])</f>
        <v>Toulouse</v>
      </c>
      <c r="Q1753" s="14" t="str">
        <f>_xlfn.XLOOKUP(order_details[[#This Row],[CustomerID]],orders[CustomerID],orders[ShipCountry])</f>
        <v>France</v>
      </c>
      <c r="R1753" s="14">
        <f>order_details[[#This Row],[UnitPrice]]*order_details[[#This Row],[Quantity]]*(1-order_details[[#This Row],[Discount]])</f>
        <v>368</v>
      </c>
    </row>
    <row r="1754" spans="1:18" x14ac:dyDescent="0.3">
      <c r="A1754">
        <v>10923</v>
      </c>
      <c r="B1754">
        <v>67</v>
      </c>
      <c r="C1754">
        <v>14</v>
      </c>
      <c r="D1754">
        <v>24</v>
      </c>
      <c r="E1754">
        <v>0.2</v>
      </c>
      <c r="F1754">
        <f>order_details[[#This Row],[UnitPrice]]*order_details[[#This Row],[Quantity]]*(1-order_details[[#This Row],[Discount]])</f>
        <v>268.8</v>
      </c>
      <c r="G1754" t="str">
        <f>_xlfn.XLOOKUP(order_details[[#This Row],[OrderID]],orders[OrderID],orders[CustomerID])</f>
        <v>LAMAI</v>
      </c>
      <c r="H1754" t="str">
        <f>_xlfn.XLOOKUP(order_details[[#This Row],[CustomerID]],orders[CustomerID],orders[ShipCountry])</f>
        <v>France</v>
      </c>
      <c r="I1754" t="str">
        <f>_xlfn.XLOOKUP(order_details[[#This Row],[CustomerID]],orders[CustomerID],orders[ShipCity])</f>
        <v>Toulouse</v>
      </c>
      <c r="J1754">
        <f>_xlfn.XLOOKUP(order_details[[#This Row],[ProductID]],products[ProductID],products[CategoryID])</f>
        <v>1</v>
      </c>
      <c r="K1754" t="str">
        <f>_xlfn.XLOOKUP(order_details[[#This Row],[CategoryID]],categories[CategoryID],categories[CategoryName])</f>
        <v>Beverages</v>
      </c>
      <c r="L1754" t="str">
        <f>_xlfn.XLOOKUP(order_details[[#This Row],[OrderID]],orders[OrderID],orders[month])</f>
        <v>Apr</v>
      </c>
      <c r="M1754">
        <f>_xlfn.XLOOKUP(order_details[[#This Row],[OrderID]],orders[OrderID],orders[month number])</f>
        <v>4</v>
      </c>
      <c r="N1754">
        <f>_xlfn.XLOOKUP(order_details[[#This Row],[OrderID]],orders[OrderID],orders[year])</f>
        <v>1996</v>
      </c>
      <c r="P1754" s="13" t="str">
        <f>_xlfn.XLOOKUP(order_details[[#This Row],[CustomerID]],orders[CustomerID],orders[ShipCity])</f>
        <v>Toulouse</v>
      </c>
      <c r="Q1754" s="13" t="str">
        <f>_xlfn.XLOOKUP(order_details[[#This Row],[CustomerID]],orders[CustomerID],orders[ShipCountry])</f>
        <v>France</v>
      </c>
      <c r="R1754" s="13">
        <f>order_details[[#This Row],[UnitPrice]]*order_details[[#This Row],[Quantity]]*(1-order_details[[#This Row],[Discount]])</f>
        <v>268.8</v>
      </c>
    </row>
    <row r="1755" spans="1:18" x14ac:dyDescent="0.3">
      <c r="A1755">
        <v>10924</v>
      </c>
      <c r="B1755">
        <v>10</v>
      </c>
      <c r="C1755">
        <v>31</v>
      </c>
      <c r="D1755">
        <v>20</v>
      </c>
      <c r="E1755">
        <v>0.1</v>
      </c>
      <c r="F1755">
        <f>order_details[[#This Row],[UnitPrice]]*order_details[[#This Row],[Quantity]]*(1-order_details[[#This Row],[Discount]])</f>
        <v>558</v>
      </c>
      <c r="G1755" t="str">
        <f>_xlfn.XLOOKUP(order_details[[#This Row],[OrderID]],orders[OrderID],orders[CustomerID])</f>
        <v>BERGS</v>
      </c>
      <c r="H1755" t="str">
        <f>_xlfn.XLOOKUP(order_details[[#This Row],[CustomerID]],orders[CustomerID],orders[ShipCountry])</f>
        <v>Sweden</v>
      </c>
      <c r="I1755" t="str">
        <f>_xlfn.XLOOKUP(order_details[[#This Row],[CustomerID]],orders[CustomerID],orders[ShipCity])</f>
        <v>Luleå</v>
      </c>
      <c r="J1755">
        <f>_xlfn.XLOOKUP(order_details[[#This Row],[ProductID]],products[ProductID],products[CategoryID])</f>
        <v>8</v>
      </c>
      <c r="K1755" t="str">
        <f>_xlfn.XLOOKUP(order_details[[#This Row],[CategoryID]],categories[CategoryID],categories[CategoryName])</f>
        <v>Seafood</v>
      </c>
      <c r="L1755" t="str">
        <f>_xlfn.XLOOKUP(order_details[[#This Row],[OrderID]],orders[OrderID],orders[month])</f>
        <v>Apr</v>
      </c>
      <c r="M1755">
        <f>_xlfn.XLOOKUP(order_details[[#This Row],[OrderID]],orders[OrderID],orders[month number])</f>
        <v>4</v>
      </c>
      <c r="N1755">
        <f>_xlfn.XLOOKUP(order_details[[#This Row],[OrderID]],orders[OrderID],orders[year])</f>
        <v>1996</v>
      </c>
      <c r="P1755" s="14" t="str">
        <f>_xlfn.XLOOKUP(order_details[[#This Row],[CustomerID]],orders[CustomerID],orders[ShipCity])</f>
        <v>Luleå</v>
      </c>
      <c r="Q1755" s="14" t="str">
        <f>_xlfn.XLOOKUP(order_details[[#This Row],[CustomerID]],orders[CustomerID],orders[ShipCountry])</f>
        <v>Sweden</v>
      </c>
      <c r="R1755" s="14">
        <f>order_details[[#This Row],[UnitPrice]]*order_details[[#This Row],[Quantity]]*(1-order_details[[#This Row],[Discount]])</f>
        <v>558</v>
      </c>
    </row>
    <row r="1756" spans="1:18" x14ac:dyDescent="0.3">
      <c r="A1756">
        <v>10924</v>
      </c>
      <c r="B1756">
        <v>28</v>
      </c>
      <c r="C1756">
        <v>45.6</v>
      </c>
      <c r="D1756">
        <v>30</v>
      </c>
      <c r="E1756">
        <v>0.1</v>
      </c>
      <c r="F1756">
        <f>order_details[[#This Row],[UnitPrice]]*order_details[[#This Row],[Quantity]]*(1-order_details[[#This Row],[Discount]])</f>
        <v>1231.2</v>
      </c>
      <c r="G1756" t="str">
        <f>_xlfn.XLOOKUP(order_details[[#This Row],[OrderID]],orders[OrderID],orders[CustomerID])</f>
        <v>BERGS</v>
      </c>
      <c r="H1756" t="str">
        <f>_xlfn.XLOOKUP(order_details[[#This Row],[CustomerID]],orders[CustomerID],orders[ShipCountry])</f>
        <v>Sweden</v>
      </c>
      <c r="I1756" t="str">
        <f>_xlfn.XLOOKUP(order_details[[#This Row],[CustomerID]],orders[CustomerID],orders[ShipCity])</f>
        <v>Luleå</v>
      </c>
      <c r="J1756">
        <f>_xlfn.XLOOKUP(order_details[[#This Row],[ProductID]],products[ProductID],products[CategoryID])</f>
        <v>7</v>
      </c>
      <c r="K1756" t="str">
        <f>_xlfn.XLOOKUP(order_details[[#This Row],[CategoryID]],categories[CategoryID],categories[CategoryName])</f>
        <v>Produce</v>
      </c>
      <c r="L1756" t="str">
        <f>_xlfn.XLOOKUP(order_details[[#This Row],[OrderID]],orders[OrderID],orders[month])</f>
        <v>Apr</v>
      </c>
      <c r="M1756">
        <f>_xlfn.XLOOKUP(order_details[[#This Row],[OrderID]],orders[OrderID],orders[month number])</f>
        <v>4</v>
      </c>
      <c r="N1756">
        <f>_xlfn.XLOOKUP(order_details[[#This Row],[OrderID]],orders[OrderID],orders[year])</f>
        <v>1996</v>
      </c>
      <c r="P1756" s="13" t="str">
        <f>_xlfn.XLOOKUP(order_details[[#This Row],[CustomerID]],orders[CustomerID],orders[ShipCity])</f>
        <v>Luleå</v>
      </c>
      <c r="Q1756" s="13" t="str">
        <f>_xlfn.XLOOKUP(order_details[[#This Row],[CustomerID]],orders[CustomerID],orders[ShipCountry])</f>
        <v>Sweden</v>
      </c>
      <c r="R1756" s="13">
        <f>order_details[[#This Row],[UnitPrice]]*order_details[[#This Row],[Quantity]]*(1-order_details[[#This Row],[Discount]])</f>
        <v>1231.2</v>
      </c>
    </row>
    <row r="1757" spans="1:18" x14ac:dyDescent="0.3">
      <c r="A1757">
        <v>10924</v>
      </c>
      <c r="B1757">
        <v>75</v>
      </c>
      <c r="C1757">
        <v>7.75</v>
      </c>
      <c r="D1757">
        <v>6</v>
      </c>
      <c r="E1757">
        <v>0</v>
      </c>
      <c r="F1757">
        <f>order_details[[#This Row],[UnitPrice]]*order_details[[#This Row],[Quantity]]*(1-order_details[[#This Row],[Discount]])</f>
        <v>46.5</v>
      </c>
      <c r="G1757" t="str">
        <f>_xlfn.XLOOKUP(order_details[[#This Row],[OrderID]],orders[OrderID],orders[CustomerID])</f>
        <v>BERGS</v>
      </c>
      <c r="H1757" t="str">
        <f>_xlfn.XLOOKUP(order_details[[#This Row],[CustomerID]],orders[CustomerID],orders[ShipCountry])</f>
        <v>Sweden</v>
      </c>
      <c r="I1757" t="str">
        <f>_xlfn.XLOOKUP(order_details[[#This Row],[CustomerID]],orders[CustomerID],orders[ShipCity])</f>
        <v>Luleå</v>
      </c>
      <c r="J1757">
        <f>_xlfn.XLOOKUP(order_details[[#This Row],[ProductID]],products[ProductID],products[CategoryID])</f>
        <v>1</v>
      </c>
      <c r="K1757" t="str">
        <f>_xlfn.XLOOKUP(order_details[[#This Row],[CategoryID]],categories[CategoryID],categories[CategoryName])</f>
        <v>Beverages</v>
      </c>
      <c r="L1757" t="str">
        <f>_xlfn.XLOOKUP(order_details[[#This Row],[OrderID]],orders[OrderID],orders[month])</f>
        <v>Apr</v>
      </c>
      <c r="M1757">
        <f>_xlfn.XLOOKUP(order_details[[#This Row],[OrderID]],orders[OrderID],orders[month number])</f>
        <v>4</v>
      </c>
      <c r="N1757">
        <f>_xlfn.XLOOKUP(order_details[[#This Row],[OrderID]],orders[OrderID],orders[year])</f>
        <v>1996</v>
      </c>
      <c r="P1757" s="14" t="str">
        <f>_xlfn.XLOOKUP(order_details[[#This Row],[CustomerID]],orders[CustomerID],orders[ShipCity])</f>
        <v>Luleå</v>
      </c>
      <c r="Q1757" s="14" t="str">
        <f>_xlfn.XLOOKUP(order_details[[#This Row],[CustomerID]],orders[CustomerID],orders[ShipCountry])</f>
        <v>Sweden</v>
      </c>
      <c r="R1757" s="14">
        <f>order_details[[#This Row],[UnitPrice]]*order_details[[#This Row],[Quantity]]*(1-order_details[[#This Row],[Discount]])</f>
        <v>46.5</v>
      </c>
    </row>
    <row r="1758" spans="1:18" x14ac:dyDescent="0.3">
      <c r="A1758">
        <v>10925</v>
      </c>
      <c r="B1758">
        <v>36</v>
      </c>
      <c r="C1758">
        <v>19</v>
      </c>
      <c r="D1758">
        <v>25</v>
      </c>
      <c r="E1758">
        <v>0.15</v>
      </c>
      <c r="F1758">
        <f>order_details[[#This Row],[UnitPrice]]*order_details[[#This Row],[Quantity]]*(1-order_details[[#This Row],[Discount]])</f>
        <v>403.75</v>
      </c>
      <c r="G1758" t="str">
        <f>_xlfn.XLOOKUP(order_details[[#This Row],[OrderID]],orders[OrderID],orders[CustomerID])</f>
        <v>HANAR</v>
      </c>
      <c r="H1758" t="str">
        <f>_xlfn.XLOOKUP(order_details[[#This Row],[CustomerID]],orders[CustomerID],orders[ShipCountry])</f>
        <v>Brazil</v>
      </c>
      <c r="I1758" t="str">
        <f>_xlfn.XLOOKUP(order_details[[#This Row],[CustomerID]],orders[CustomerID],orders[ShipCity])</f>
        <v>Rio de Janeiro</v>
      </c>
      <c r="J1758">
        <f>_xlfn.XLOOKUP(order_details[[#This Row],[ProductID]],products[ProductID],products[CategoryID])</f>
        <v>8</v>
      </c>
      <c r="K1758" t="str">
        <f>_xlfn.XLOOKUP(order_details[[#This Row],[CategoryID]],categories[CategoryID],categories[CategoryName])</f>
        <v>Seafood</v>
      </c>
      <c r="L1758" t="str">
        <f>_xlfn.XLOOKUP(order_details[[#This Row],[OrderID]],orders[OrderID],orders[month])</f>
        <v>Apr</v>
      </c>
      <c r="M1758">
        <f>_xlfn.XLOOKUP(order_details[[#This Row],[OrderID]],orders[OrderID],orders[month number])</f>
        <v>4</v>
      </c>
      <c r="N1758">
        <f>_xlfn.XLOOKUP(order_details[[#This Row],[OrderID]],orders[OrderID],orders[year])</f>
        <v>1996</v>
      </c>
      <c r="P1758" s="13" t="str">
        <f>_xlfn.XLOOKUP(order_details[[#This Row],[CustomerID]],orders[CustomerID],orders[ShipCity])</f>
        <v>Rio de Janeiro</v>
      </c>
      <c r="Q1758" s="13" t="str">
        <f>_xlfn.XLOOKUP(order_details[[#This Row],[CustomerID]],orders[CustomerID],orders[ShipCountry])</f>
        <v>Brazil</v>
      </c>
      <c r="R1758" s="13">
        <f>order_details[[#This Row],[UnitPrice]]*order_details[[#This Row],[Quantity]]*(1-order_details[[#This Row],[Discount]])</f>
        <v>403.75</v>
      </c>
    </row>
    <row r="1759" spans="1:18" x14ac:dyDescent="0.3">
      <c r="A1759">
        <v>10925</v>
      </c>
      <c r="B1759">
        <v>52</v>
      </c>
      <c r="C1759">
        <v>7</v>
      </c>
      <c r="D1759">
        <v>12</v>
      </c>
      <c r="E1759">
        <v>0.15</v>
      </c>
      <c r="F1759">
        <f>order_details[[#This Row],[UnitPrice]]*order_details[[#This Row],[Quantity]]*(1-order_details[[#This Row],[Discount]])</f>
        <v>71.399999999999991</v>
      </c>
      <c r="G1759" t="str">
        <f>_xlfn.XLOOKUP(order_details[[#This Row],[OrderID]],orders[OrderID],orders[CustomerID])</f>
        <v>HANAR</v>
      </c>
      <c r="H1759" t="str">
        <f>_xlfn.XLOOKUP(order_details[[#This Row],[CustomerID]],orders[CustomerID],orders[ShipCountry])</f>
        <v>Brazil</v>
      </c>
      <c r="I1759" t="str">
        <f>_xlfn.XLOOKUP(order_details[[#This Row],[CustomerID]],orders[CustomerID],orders[ShipCity])</f>
        <v>Rio de Janeiro</v>
      </c>
      <c r="J1759">
        <f>_xlfn.XLOOKUP(order_details[[#This Row],[ProductID]],products[ProductID],products[CategoryID])</f>
        <v>5</v>
      </c>
      <c r="K1759" t="str">
        <f>_xlfn.XLOOKUP(order_details[[#This Row],[CategoryID]],categories[CategoryID],categories[CategoryName])</f>
        <v>Grains/Cereals</v>
      </c>
      <c r="L1759" t="str">
        <f>_xlfn.XLOOKUP(order_details[[#This Row],[OrderID]],orders[OrderID],orders[month])</f>
        <v>Apr</v>
      </c>
      <c r="M1759">
        <f>_xlfn.XLOOKUP(order_details[[#This Row],[OrderID]],orders[OrderID],orders[month number])</f>
        <v>4</v>
      </c>
      <c r="N1759">
        <f>_xlfn.XLOOKUP(order_details[[#This Row],[OrderID]],orders[OrderID],orders[year])</f>
        <v>1996</v>
      </c>
      <c r="P1759" s="14" t="str">
        <f>_xlfn.XLOOKUP(order_details[[#This Row],[CustomerID]],orders[CustomerID],orders[ShipCity])</f>
        <v>Rio de Janeiro</v>
      </c>
      <c r="Q1759" s="14" t="str">
        <f>_xlfn.XLOOKUP(order_details[[#This Row],[CustomerID]],orders[CustomerID],orders[ShipCountry])</f>
        <v>Brazil</v>
      </c>
      <c r="R1759" s="14">
        <f>order_details[[#This Row],[UnitPrice]]*order_details[[#This Row],[Quantity]]*(1-order_details[[#This Row],[Discount]])</f>
        <v>71.399999999999991</v>
      </c>
    </row>
    <row r="1760" spans="1:18" x14ac:dyDescent="0.3">
      <c r="A1760">
        <v>10926</v>
      </c>
      <c r="B1760">
        <v>11</v>
      </c>
      <c r="C1760">
        <v>21</v>
      </c>
      <c r="D1760">
        <v>2</v>
      </c>
      <c r="E1760">
        <v>0</v>
      </c>
      <c r="F1760">
        <f>order_details[[#This Row],[UnitPrice]]*order_details[[#This Row],[Quantity]]*(1-order_details[[#This Row],[Discount]])</f>
        <v>42</v>
      </c>
      <c r="G1760" t="str">
        <f>_xlfn.XLOOKUP(order_details[[#This Row],[OrderID]],orders[OrderID],orders[CustomerID])</f>
        <v>ANATR</v>
      </c>
      <c r="H1760" t="str">
        <f>_xlfn.XLOOKUP(order_details[[#This Row],[CustomerID]],orders[CustomerID],orders[ShipCountry])</f>
        <v>Mexico</v>
      </c>
      <c r="I1760" t="str">
        <f>_xlfn.XLOOKUP(order_details[[#This Row],[CustomerID]],orders[CustomerID],orders[ShipCity])</f>
        <v>México D.F.</v>
      </c>
      <c r="J1760">
        <f>_xlfn.XLOOKUP(order_details[[#This Row],[ProductID]],products[ProductID],products[CategoryID])</f>
        <v>4</v>
      </c>
      <c r="K1760" t="str">
        <f>_xlfn.XLOOKUP(order_details[[#This Row],[CategoryID]],categories[CategoryID],categories[CategoryName])</f>
        <v>Dairy Products</v>
      </c>
      <c r="L1760" t="str">
        <f>_xlfn.XLOOKUP(order_details[[#This Row],[OrderID]],orders[OrderID],orders[month])</f>
        <v>Apr</v>
      </c>
      <c r="M1760">
        <f>_xlfn.XLOOKUP(order_details[[#This Row],[OrderID]],orders[OrderID],orders[month number])</f>
        <v>4</v>
      </c>
      <c r="N1760">
        <f>_xlfn.XLOOKUP(order_details[[#This Row],[OrderID]],orders[OrderID],orders[year])</f>
        <v>1996</v>
      </c>
      <c r="P1760" s="13" t="str">
        <f>_xlfn.XLOOKUP(order_details[[#This Row],[CustomerID]],orders[CustomerID],orders[ShipCity])</f>
        <v>México D.F.</v>
      </c>
      <c r="Q1760" s="13" t="str">
        <f>_xlfn.XLOOKUP(order_details[[#This Row],[CustomerID]],orders[CustomerID],orders[ShipCountry])</f>
        <v>Mexico</v>
      </c>
      <c r="R1760" s="13">
        <f>order_details[[#This Row],[UnitPrice]]*order_details[[#This Row],[Quantity]]*(1-order_details[[#This Row],[Discount]])</f>
        <v>42</v>
      </c>
    </row>
    <row r="1761" spans="1:18" x14ac:dyDescent="0.3">
      <c r="A1761">
        <v>10926</v>
      </c>
      <c r="B1761">
        <v>13</v>
      </c>
      <c r="C1761">
        <v>6</v>
      </c>
      <c r="D1761">
        <v>10</v>
      </c>
      <c r="E1761">
        <v>0</v>
      </c>
      <c r="F1761">
        <f>order_details[[#This Row],[UnitPrice]]*order_details[[#This Row],[Quantity]]*(1-order_details[[#This Row],[Discount]])</f>
        <v>60</v>
      </c>
      <c r="G1761" t="str">
        <f>_xlfn.XLOOKUP(order_details[[#This Row],[OrderID]],orders[OrderID],orders[CustomerID])</f>
        <v>ANATR</v>
      </c>
      <c r="H1761" t="str">
        <f>_xlfn.XLOOKUP(order_details[[#This Row],[CustomerID]],orders[CustomerID],orders[ShipCountry])</f>
        <v>Mexico</v>
      </c>
      <c r="I1761" t="str">
        <f>_xlfn.XLOOKUP(order_details[[#This Row],[CustomerID]],orders[CustomerID],orders[ShipCity])</f>
        <v>México D.F.</v>
      </c>
      <c r="J1761">
        <f>_xlfn.XLOOKUP(order_details[[#This Row],[ProductID]],products[ProductID],products[CategoryID])</f>
        <v>8</v>
      </c>
      <c r="K1761" t="str">
        <f>_xlfn.XLOOKUP(order_details[[#This Row],[CategoryID]],categories[CategoryID],categories[CategoryName])</f>
        <v>Seafood</v>
      </c>
      <c r="L1761" t="str">
        <f>_xlfn.XLOOKUP(order_details[[#This Row],[OrderID]],orders[OrderID],orders[month])</f>
        <v>Apr</v>
      </c>
      <c r="M1761">
        <f>_xlfn.XLOOKUP(order_details[[#This Row],[OrderID]],orders[OrderID],orders[month number])</f>
        <v>4</v>
      </c>
      <c r="N1761">
        <f>_xlfn.XLOOKUP(order_details[[#This Row],[OrderID]],orders[OrderID],orders[year])</f>
        <v>1996</v>
      </c>
      <c r="P1761" s="14" t="str">
        <f>_xlfn.XLOOKUP(order_details[[#This Row],[CustomerID]],orders[CustomerID],orders[ShipCity])</f>
        <v>México D.F.</v>
      </c>
      <c r="Q1761" s="14" t="str">
        <f>_xlfn.XLOOKUP(order_details[[#This Row],[CustomerID]],orders[CustomerID],orders[ShipCountry])</f>
        <v>Mexico</v>
      </c>
      <c r="R1761" s="14">
        <f>order_details[[#This Row],[UnitPrice]]*order_details[[#This Row],[Quantity]]*(1-order_details[[#This Row],[Discount]])</f>
        <v>60</v>
      </c>
    </row>
    <row r="1762" spans="1:18" x14ac:dyDescent="0.3">
      <c r="A1762">
        <v>10926</v>
      </c>
      <c r="B1762">
        <v>19</v>
      </c>
      <c r="C1762">
        <v>9.1999999999999993</v>
      </c>
      <c r="D1762">
        <v>7</v>
      </c>
      <c r="E1762">
        <v>0</v>
      </c>
      <c r="F1762">
        <f>order_details[[#This Row],[UnitPrice]]*order_details[[#This Row],[Quantity]]*(1-order_details[[#This Row],[Discount]])</f>
        <v>64.399999999999991</v>
      </c>
      <c r="G1762" t="str">
        <f>_xlfn.XLOOKUP(order_details[[#This Row],[OrderID]],orders[OrderID],orders[CustomerID])</f>
        <v>ANATR</v>
      </c>
      <c r="H1762" t="str">
        <f>_xlfn.XLOOKUP(order_details[[#This Row],[CustomerID]],orders[CustomerID],orders[ShipCountry])</f>
        <v>Mexico</v>
      </c>
      <c r="I1762" t="str">
        <f>_xlfn.XLOOKUP(order_details[[#This Row],[CustomerID]],orders[CustomerID],orders[ShipCity])</f>
        <v>México D.F.</v>
      </c>
      <c r="J1762">
        <f>_xlfn.XLOOKUP(order_details[[#This Row],[ProductID]],products[ProductID],products[CategoryID])</f>
        <v>3</v>
      </c>
      <c r="K1762" t="str">
        <f>_xlfn.XLOOKUP(order_details[[#This Row],[CategoryID]],categories[CategoryID],categories[CategoryName])</f>
        <v>Confections</v>
      </c>
      <c r="L1762" t="str">
        <f>_xlfn.XLOOKUP(order_details[[#This Row],[OrderID]],orders[OrderID],orders[month])</f>
        <v>Apr</v>
      </c>
      <c r="M1762">
        <f>_xlfn.XLOOKUP(order_details[[#This Row],[OrderID]],orders[OrderID],orders[month number])</f>
        <v>4</v>
      </c>
      <c r="N1762">
        <f>_xlfn.XLOOKUP(order_details[[#This Row],[OrderID]],orders[OrderID],orders[year])</f>
        <v>1996</v>
      </c>
      <c r="P1762" s="13" t="str">
        <f>_xlfn.XLOOKUP(order_details[[#This Row],[CustomerID]],orders[CustomerID],orders[ShipCity])</f>
        <v>México D.F.</v>
      </c>
      <c r="Q1762" s="13" t="str">
        <f>_xlfn.XLOOKUP(order_details[[#This Row],[CustomerID]],orders[CustomerID],orders[ShipCountry])</f>
        <v>Mexico</v>
      </c>
      <c r="R1762" s="13">
        <f>order_details[[#This Row],[UnitPrice]]*order_details[[#This Row],[Quantity]]*(1-order_details[[#This Row],[Discount]])</f>
        <v>64.399999999999991</v>
      </c>
    </row>
    <row r="1763" spans="1:18" x14ac:dyDescent="0.3">
      <c r="A1763">
        <v>10926</v>
      </c>
      <c r="B1763">
        <v>72</v>
      </c>
      <c r="C1763">
        <v>34.799999999999997</v>
      </c>
      <c r="D1763">
        <v>10</v>
      </c>
      <c r="E1763">
        <v>0</v>
      </c>
      <c r="F1763">
        <f>order_details[[#This Row],[UnitPrice]]*order_details[[#This Row],[Quantity]]*(1-order_details[[#This Row],[Discount]])</f>
        <v>348</v>
      </c>
      <c r="G1763" t="str">
        <f>_xlfn.XLOOKUP(order_details[[#This Row],[OrderID]],orders[OrderID],orders[CustomerID])</f>
        <v>ANATR</v>
      </c>
      <c r="H1763" t="str">
        <f>_xlfn.XLOOKUP(order_details[[#This Row],[CustomerID]],orders[CustomerID],orders[ShipCountry])</f>
        <v>Mexico</v>
      </c>
      <c r="I1763" t="str">
        <f>_xlfn.XLOOKUP(order_details[[#This Row],[CustomerID]],orders[CustomerID],orders[ShipCity])</f>
        <v>México D.F.</v>
      </c>
      <c r="J1763">
        <f>_xlfn.XLOOKUP(order_details[[#This Row],[ProductID]],products[ProductID],products[CategoryID])</f>
        <v>4</v>
      </c>
      <c r="K1763" t="str">
        <f>_xlfn.XLOOKUP(order_details[[#This Row],[CategoryID]],categories[CategoryID],categories[CategoryName])</f>
        <v>Dairy Products</v>
      </c>
      <c r="L1763" t="str">
        <f>_xlfn.XLOOKUP(order_details[[#This Row],[OrderID]],orders[OrderID],orders[month])</f>
        <v>Apr</v>
      </c>
      <c r="M1763">
        <f>_xlfn.XLOOKUP(order_details[[#This Row],[OrderID]],orders[OrderID],orders[month number])</f>
        <v>4</v>
      </c>
      <c r="N1763">
        <f>_xlfn.XLOOKUP(order_details[[#This Row],[OrderID]],orders[OrderID],orders[year])</f>
        <v>1996</v>
      </c>
      <c r="P1763" s="14" t="str">
        <f>_xlfn.XLOOKUP(order_details[[#This Row],[CustomerID]],orders[CustomerID],orders[ShipCity])</f>
        <v>México D.F.</v>
      </c>
      <c r="Q1763" s="14" t="str">
        <f>_xlfn.XLOOKUP(order_details[[#This Row],[CustomerID]],orders[CustomerID],orders[ShipCountry])</f>
        <v>Mexico</v>
      </c>
      <c r="R1763" s="14">
        <f>order_details[[#This Row],[UnitPrice]]*order_details[[#This Row],[Quantity]]*(1-order_details[[#This Row],[Discount]])</f>
        <v>348</v>
      </c>
    </row>
    <row r="1764" spans="1:18" x14ac:dyDescent="0.3">
      <c r="A1764">
        <v>10927</v>
      </c>
      <c r="B1764">
        <v>20</v>
      </c>
      <c r="C1764">
        <v>81</v>
      </c>
      <c r="D1764">
        <v>5</v>
      </c>
      <c r="E1764">
        <v>0</v>
      </c>
      <c r="F1764">
        <f>order_details[[#This Row],[UnitPrice]]*order_details[[#This Row],[Quantity]]*(1-order_details[[#This Row],[Discount]])</f>
        <v>405</v>
      </c>
      <c r="G1764" t="str">
        <f>_xlfn.XLOOKUP(order_details[[#This Row],[OrderID]],orders[OrderID],orders[CustomerID])</f>
        <v>LACOR</v>
      </c>
      <c r="H1764" t="str">
        <f>_xlfn.XLOOKUP(order_details[[#This Row],[CustomerID]],orders[CustomerID],orders[ShipCountry])</f>
        <v>France</v>
      </c>
      <c r="I1764" t="str">
        <f>_xlfn.XLOOKUP(order_details[[#This Row],[CustomerID]],orders[CustomerID],orders[ShipCity])</f>
        <v>Versailles</v>
      </c>
      <c r="J1764">
        <f>_xlfn.XLOOKUP(order_details[[#This Row],[ProductID]],products[ProductID],products[CategoryID])</f>
        <v>3</v>
      </c>
      <c r="K1764" t="str">
        <f>_xlfn.XLOOKUP(order_details[[#This Row],[CategoryID]],categories[CategoryID],categories[CategoryName])</f>
        <v>Confections</v>
      </c>
      <c r="L1764" t="str">
        <f>_xlfn.XLOOKUP(order_details[[#This Row],[OrderID]],orders[OrderID],orders[month])</f>
        <v>Apr</v>
      </c>
      <c r="M1764">
        <f>_xlfn.XLOOKUP(order_details[[#This Row],[OrderID]],orders[OrderID],orders[month number])</f>
        <v>4</v>
      </c>
      <c r="N1764">
        <f>_xlfn.XLOOKUP(order_details[[#This Row],[OrderID]],orders[OrderID],orders[year])</f>
        <v>1996</v>
      </c>
      <c r="P1764" s="13" t="str">
        <f>_xlfn.XLOOKUP(order_details[[#This Row],[CustomerID]],orders[CustomerID],orders[ShipCity])</f>
        <v>Versailles</v>
      </c>
      <c r="Q1764" s="13" t="str">
        <f>_xlfn.XLOOKUP(order_details[[#This Row],[CustomerID]],orders[CustomerID],orders[ShipCountry])</f>
        <v>France</v>
      </c>
      <c r="R1764" s="13">
        <f>order_details[[#This Row],[UnitPrice]]*order_details[[#This Row],[Quantity]]*(1-order_details[[#This Row],[Discount]])</f>
        <v>405</v>
      </c>
    </row>
    <row r="1765" spans="1:18" x14ac:dyDescent="0.3">
      <c r="A1765">
        <v>10927</v>
      </c>
      <c r="B1765">
        <v>52</v>
      </c>
      <c r="C1765">
        <v>7</v>
      </c>
      <c r="D1765">
        <v>5</v>
      </c>
      <c r="E1765">
        <v>0</v>
      </c>
      <c r="F1765">
        <f>order_details[[#This Row],[UnitPrice]]*order_details[[#This Row],[Quantity]]*(1-order_details[[#This Row],[Discount]])</f>
        <v>35</v>
      </c>
      <c r="G1765" t="str">
        <f>_xlfn.XLOOKUP(order_details[[#This Row],[OrderID]],orders[OrderID],orders[CustomerID])</f>
        <v>LACOR</v>
      </c>
      <c r="H1765" t="str">
        <f>_xlfn.XLOOKUP(order_details[[#This Row],[CustomerID]],orders[CustomerID],orders[ShipCountry])</f>
        <v>France</v>
      </c>
      <c r="I1765" t="str">
        <f>_xlfn.XLOOKUP(order_details[[#This Row],[CustomerID]],orders[CustomerID],orders[ShipCity])</f>
        <v>Versailles</v>
      </c>
      <c r="J1765">
        <f>_xlfn.XLOOKUP(order_details[[#This Row],[ProductID]],products[ProductID],products[CategoryID])</f>
        <v>5</v>
      </c>
      <c r="K1765" t="str">
        <f>_xlfn.XLOOKUP(order_details[[#This Row],[CategoryID]],categories[CategoryID],categories[CategoryName])</f>
        <v>Grains/Cereals</v>
      </c>
      <c r="L1765" t="str">
        <f>_xlfn.XLOOKUP(order_details[[#This Row],[OrderID]],orders[OrderID],orders[month])</f>
        <v>Apr</v>
      </c>
      <c r="M1765">
        <f>_xlfn.XLOOKUP(order_details[[#This Row],[OrderID]],orders[OrderID],orders[month number])</f>
        <v>4</v>
      </c>
      <c r="N1765">
        <f>_xlfn.XLOOKUP(order_details[[#This Row],[OrderID]],orders[OrderID],orders[year])</f>
        <v>1996</v>
      </c>
      <c r="P1765" s="14" t="str">
        <f>_xlfn.XLOOKUP(order_details[[#This Row],[CustomerID]],orders[CustomerID],orders[ShipCity])</f>
        <v>Versailles</v>
      </c>
      <c r="Q1765" s="14" t="str">
        <f>_xlfn.XLOOKUP(order_details[[#This Row],[CustomerID]],orders[CustomerID],orders[ShipCountry])</f>
        <v>France</v>
      </c>
      <c r="R1765" s="14">
        <f>order_details[[#This Row],[UnitPrice]]*order_details[[#This Row],[Quantity]]*(1-order_details[[#This Row],[Discount]])</f>
        <v>35</v>
      </c>
    </row>
    <row r="1766" spans="1:18" x14ac:dyDescent="0.3">
      <c r="A1766">
        <v>10927</v>
      </c>
      <c r="B1766">
        <v>76</v>
      </c>
      <c r="C1766">
        <v>18</v>
      </c>
      <c r="D1766">
        <v>20</v>
      </c>
      <c r="E1766">
        <v>0</v>
      </c>
      <c r="F1766">
        <f>order_details[[#This Row],[UnitPrice]]*order_details[[#This Row],[Quantity]]*(1-order_details[[#This Row],[Discount]])</f>
        <v>360</v>
      </c>
      <c r="G1766" t="str">
        <f>_xlfn.XLOOKUP(order_details[[#This Row],[OrderID]],orders[OrderID],orders[CustomerID])</f>
        <v>LACOR</v>
      </c>
      <c r="H1766" t="str">
        <f>_xlfn.XLOOKUP(order_details[[#This Row],[CustomerID]],orders[CustomerID],orders[ShipCountry])</f>
        <v>France</v>
      </c>
      <c r="I1766" t="str">
        <f>_xlfn.XLOOKUP(order_details[[#This Row],[CustomerID]],orders[CustomerID],orders[ShipCity])</f>
        <v>Versailles</v>
      </c>
      <c r="J1766">
        <f>_xlfn.XLOOKUP(order_details[[#This Row],[ProductID]],products[ProductID],products[CategoryID])</f>
        <v>1</v>
      </c>
      <c r="K1766" t="str">
        <f>_xlfn.XLOOKUP(order_details[[#This Row],[CategoryID]],categories[CategoryID],categories[CategoryName])</f>
        <v>Beverages</v>
      </c>
      <c r="L1766" t="str">
        <f>_xlfn.XLOOKUP(order_details[[#This Row],[OrderID]],orders[OrderID],orders[month])</f>
        <v>Apr</v>
      </c>
      <c r="M1766">
        <f>_xlfn.XLOOKUP(order_details[[#This Row],[OrderID]],orders[OrderID],orders[month number])</f>
        <v>4</v>
      </c>
      <c r="N1766">
        <f>_xlfn.XLOOKUP(order_details[[#This Row],[OrderID]],orders[OrderID],orders[year])</f>
        <v>1996</v>
      </c>
      <c r="P1766" s="13" t="str">
        <f>_xlfn.XLOOKUP(order_details[[#This Row],[CustomerID]],orders[CustomerID],orders[ShipCity])</f>
        <v>Versailles</v>
      </c>
      <c r="Q1766" s="13" t="str">
        <f>_xlfn.XLOOKUP(order_details[[#This Row],[CustomerID]],orders[CustomerID],orders[ShipCountry])</f>
        <v>France</v>
      </c>
      <c r="R1766" s="13">
        <f>order_details[[#This Row],[UnitPrice]]*order_details[[#This Row],[Quantity]]*(1-order_details[[#This Row],[Discount]])</f>
        <v>360</v>
      </c>
    </row>
    <row r="1767" spans="1:18" x14ac:dyDescent="0.3">
      <c r="A1767">
        <v>10928</v>
      </c>
      <c r="B1767">
        <v>47</v>
      </c>
      <c r="C1767">
        <v>9.5</v>
      </c>
      <c r="D1767">
        <v>5</v>
      </c>
      <c r="E1767">
        <v>0</v>
      </c>
      <c r="F1767">
        <f>order_details[[#This Row],[UnitPrice]]*order_details[[#This Row],[Quantity]]*(1-order_details[[#This Row],[Discount]])</f>
        <v>47.5</v>
      </c>
      <c r="G1767" t="str">
        <f>_xlfn.XLOOKUP(order_details[[#This Row],[OrderID]],orders[OrderID],orders[CustomerID])</f>
        <v>GALED</v>
      </c>
      <c r="H1767" t="str">
        <f>_xlfn.XLOOKUP(order_details[[#This Row],[CustomerID]],orders[CustomerID],orders[ShipCountry])</f>
        <v>Spain</v>
      </c>
      <c r="I1767" t="str">
        <f>_xlfn.XLOOKUP(order_details[[#This Row],[CustomerID]],orders[CustomerID],orders[ShipCity])</f>
        <v>Barcelona</v>
      </c>
      <c r="J1767">
        <f>_xlfn.XLOOKUP(order_details[[#This Row],[ProductID]],products[ProductID],products[CategoryID])</f>
        <v>3</v>
      </c>
      <c r="K1767" t="str">
        <f>_xlfn.XLOOKUP(order_details[[#This Row],[CategoryID]],categories[CategoryID],categories[CategoryName])</f>
        <v>Confections</v>
      </c>
      <c r="L1767" t="str">
        <f>_xlfn.XLOOKUP(order_details[[#This Row],[OrderID]],orders[OrderID],orders[month])</f>
        <v>Apr</v>
      </c>
      <c r="M1767">
        <f>_xlfn.XLOOKUP(order_details[[#This Row],[OrderID]],orders[OrderID],orders[month number])</f>
        <v>4</v>
      </c>
      <c r="N1767">
        <f>_xlfn.XLOOKUP(order_details[[#This Row],[OrderID]],orders[OrderID],orders[year])</f>
        <v>1996</v>
      </c>
      <c r="P1767" s="14" t="str">
        <f>_xlfn.XLOOKUP(order_details[[#This Row],[CustomerID]],orders[CustomerID],orders[ShipCity])</f>
        <v>Barcelona</v>
      </c>
      <c r="Q1767" s="14" t="str">
        <f>_xlfn.XLOOKUP(order_details[[#This Row],[CustomerID]],orders[CustomerID],orders[ShipCountry])</f>
        <v>Spain</v>
      </c>
      <c r="R1767" s="14">
        <f>order_details[[#This Row],[UnitPrice]]*order_details[[#This Row],[Quantity]]*(1-order_details[[#This Row],[Discount]])</f>
        <v>47.5</v>
      </c>
    </row>
    <row r="1768" spans="1:18" x14ac:dyDescent="0.3">
      <c r="A1768">
        <v>10928</v>
      </c>
      <c r="B1768">
        <v>76</v>
      </c>
      <c r="C1768">
        <v>18</v>
      </c>
      <c r="D1768">
        <v>5</v>
      </c>
      <c r="E1768">
        <v>0</v>
      </c>
      <c r="F1768">
        <f>order_details[[#This Row],[UnitPrice]]*order_details[[#This Row],[Quantity]]*(1-order_details[[#This Row],[Discount]])</f>
        <v>90</v>
      </c>
      <c r="G1768" t="str">
        <f>_xlfn.XLOOKUP(order_details[[#This Row],[OrderID]],orders[OrderID],orders[CustomerID])</f>
        <v>GALED</v>
      </c>
      <c r="H1768" t="str">
        <f>_xlfn.XLOOKUP(order_details[[#This Row],[CustomerID]],orders[CustomerID],orders[ShipCountry])</f>
        <v>Spain</v>
      </c>
      <c r="I1768" t="str">
        <f>_xlfn.XLOOKUP(order_details[[#This Row],[CustomerID]],orders[CustomerID],orders[ShipCity])</f>
        <v>Barcelona</v>
      </c>
      <c r="J1768">
        <f>_xlfn.XLOOKUP(order_details[[#This Row],[ProductID]],products[ProductID],products[CategoryID])</f>
        <v>1</v>
      </c>
      <c r="K1768" t="str">
        <f>_xlfn.XLOOKUP(order_details[[#This Row],[CategoryID]],categories[CategoryID],categories[CategoryName])</f>
        <v>Beverages</v>
      </c>
      <c r="L1768" t="str">
        <f>_xlfn.XLOOKUP(order_details[[#This Row],[OrderID]],orders[OrderID],orders[month])</f>
        <v>Apr</v>
      </c>
      <c r="M1768">
        <f>_xlfn.XLOOKUP(order_details[[#This Row],[OrderID]],orders[OrderID],orders[month number])</f>
        <v>4</v>
      </c>
      <c r="N1768">
        <f>_xlfn.XLOOKUP(order_details[[#This Row],[OrderID]],orders[OrderID],orders[year])</f>
        <v>1996</v>
      </c>
      <c r="P1768" s="13" t="str">
        <f>_xlfn.XLOOKUP(order_details[[#This Row],[CustomerID]],orders[CustomerID],orders[ShipCity])</f>
        <v>Barcelona</v>
      </c>
      <c r="Q1768" s="13" t="str">
        <f>_xlfn.XLOOKUP(order_details[[#This Row],[CustomerID]],orders[CustomerID],orders[ShipCountry])</f>
        <v>Spain</v>
      </c>
      <c r="R1768" s="13">
        <f>order_details[[#This Row],[UnitPrice]]*order_details[[#This Row],[Quantity]]*(1-order_details[[#This Row],[Discount]])</f>
        <v>90</v>
      </c>
    </row>
    <row r="1769" spans="1:18" x14ac:dyDescent="0.3">
      <c r="A1769">
        <v>10929</v>
      </c>
      <c r="B1769">
        <v>21</v>
      </c>
      <c r="C1769">
        <v>10</v>
      </c>
      <c r="D1769">
        <v>60</v>
      </c>
      <c r="E1769">
        <v>0</v>
      </c>
      <c r="F1769">
        <f>order_details[[#This Row],[UnitPrice]]*order_details[[#This Row],[Quantity]]*(1-order_details[[#This Row],[Discount]])</f>
        <v>600</v>
      </c>
      <c r="G1769" t="str">
        <f>_xlfn.XLOOKUP(order_details[[#This Row],[OrderID]],orders[OrderID],orders[CustomerID])</f>
        <v>FRANK</v>
      </c>
      <c r="H1769" t="str">
        <f>_xlfn.XLOOKUP(order_details[[#This Row],[CustomerID]],orders[CustomerID],orders[ShipCountry])</f>
        <v>Germany</v>
      </c>
      <c r="I1769" t="str">
        <f>_xlfn.XLOOKUP(order_details[[#This Row],[CustomerID]],orders[CustomerID],orders[ShipCity])</f>
        <v>München</v>
      </c>
      <c r="J1769">
        <f>_xlfn.XLOOKUP(order_details[[#This Row],[ProductID]],products[ProductID],products[CategoryID])</f>
        <v>3</v>
      </c>
      <c r="K1769" t="str">
        <f>_xlfn.XLOOKUP(order_details[[#This Row],[CategoryID]],categories[CategoryID],categories[CategoryName])</f>
        <v>Confections</v>
      </c>
      <c r="L1769" t="str">
        <f>_xlfn.XLOOKUP(order_details[[#This Row],[OrderID]],orders[OrderID],orders[month])</f>
        <v>Apr</v>
      </c>
      <c r="M1769">
        <f>_xlfn.XLOOKUP(order_details[[#This Row],[OrderID]],orders[OrderID],orders[month number])</f>
        <v>4</v>
      </c>
      <c r="N1769">
        <f>_xlfn.XLOOKUP(order_details[[#This Row],[OrderID]],orders[OrderID],orders[year])</f>
        <v>1996</v>
      </c>
      <c r="P1769" s="14" t="str">
        <f>_xlfn.XLOOKUP(order_details[[#This Row],[CustomerID]],orders[CustomerID],orders[ShipCity])</f>
        <v>München</v>
      </c>
      <c r="Q1769" s="14" t="str">
        <f>_xlfn.XLOOKUP(order_details[[#This Row],[CustomerID]],orders[CustomerID],orders[ShipCountry])</f>
        <v>Germany</v>
      </c>
      <c r="R1769" s="14">
        <f>order_details[[#This Row],[UnitPrice]]*order_details[[#This Row],[Quantity]]*(1-order_details[[#This Row],[Discount]])</f>
        <v>600</v>
      </c>
    </row>
    <row r="1770" spans="1:18" x14ac:dyDescent="0.3">
      <c r="A1770">
        <v>10929</v>
      </c>
      <c r="B1770">
        <v>75</v>
      </c>
      <c r="C1770">
        <v>7.75</v>
      </c>
      <c r="D1770">
        <v>49</v>
      </c>
      <c r="E1770">
        <v>0</v>
      </c>
      <c r="F1770">
        <f>order_details[[#This Row],[UnitPrice]]*order_details[[#This Row],[Quantity]]*(1-order_details[[#This Row],[Discount]])</f>
        <v>379.75</v>
      </c>
      <c r="G1770" t="str">
        <f>_xlfn.XLOOKUP(order_details[[#This Row],[OrderID]],orders[OrderID],orders[CustomerID])</f>
        <v>FRANK</v>
      </c>
      <c r="H1770" t="str">
        <f>_xlfn.XLOOKUP(order_details[[#This Row],[CustomerID]],orders[CustomerID],orders[ShipCountry])</f>
        <v>Germany</v>
      </c>
      <c r="I1770" t="str">
        <f>_xlfn.XLOOKUP(order_details[[#This Row],[CustomerID]],orders[CustomerID],orders[ShipCity])</f>
        <v>München</v>
      </c>
      <c r="J1770">
        <f>_xlfn.XLOOKUP(order_details[[#This Row],[ProductID]],products[ProductID],products[CategoryID])</f>
        <v>1</v>
      </c>
      <c r="K1770" t="str">
        <f>_xlfn.XLOOKUP(order_details[[#This Row],[CategoryID]],categories[CategoryID],categories[CategoryName])</f>
        <v>Beverages</v>
      </c>
      <c r="L1770" t="str">
        <f>_xlfn.XLOOKUP(order_details[[#This Row],[OrderID]],orders[OrderID],orders[month])</f>
        <v>Apr</v>
      </c>
      <c r="M1770">
        <f>_xlfn.XLOOKUP(order_details[[#This Row],[OrderID]],orders[OrderID],orders[month number])</f>
        <v>4</v>
      </c>
      <c r="N1770">
        <f>_xlfn.XLOOKUP(order_details[[#This Row],[OrderID]],orders[OrderID],orders[year])</f>
        <v>1996</v>
      </c>
      <c r="P1770" s="13" t="str">
        <f>_xlfn.XLOOKUP(order_details[[#This Row],[CustomerID]],orders[CustomerID],orders[ShipCity])</f>
        <v>München</v>
      </c>
      <c r="Q1770" s="13" t="str">
        <f>_xlfn.XLOOKUP(order_details[[#This Row],[CustomerID]],orders[CustomerID],orders[ShipCountry])</f>
        <v>Germany</v>
      </c>
      <c r="R1770" s="13">
        <f>order_details[[#This Row],[UnitPrice]]*order_details[[#This Row],[Quantity]]*(1-order_details[[#This Row],[Discount]])</f>
        <v>379.75</v>
      </c>
    </row>
    <row r="1771" spans="1:18" x14ac:dyDescent="0.3">
      <c r="A1771">
        <v>10929</v>
      </c>
      <c r="B1771">
        <v>77</v>
      </c>
      <c r="C1771">
        <v>13</v>
      </c>
      <c r="D1771">
        <v>15</v>
      </c>
      <c r="E1771">
        <v>0</v>
      </c>
      <c r="F1771">
        <f>order_details[[#This Row],[UnitPrice]]*order_details[[#This Row],[Quantity]]*(1-order_details[[#This Row],[Discount]])</f>
        <v>195</v>
      </c>
      <c r="G1771" t="str">
        <f>_xlfn.XLOOKUP(order_details[[#This Row],[OrderID]],orders[OrderID],orders[CustomerID])</f>
        <v>FRANK</v>
      </c>
      <c r="H1771" t="str">
        <f>_xlfn.XLOOKUP(order_details[[#This Row],[CustomerID]],orders[CustomerID],orders[ShipCountry])</f>
        <v>Germany</v>
      </c>
      <c r="I1771" t="str">
        <f>_xlfn.XLOOKUP(order_details[[#This Row],[CustomerID]],orders[CustomerID],orders[ShipCity])</f>
        <v>München</v>
      </c>
      <c r="J1771">
        <f>_xlfn.XLOOKUP(order_details[[#This Row],[ProductID]],products[ProductID],products[CategoryID])</f>
        <v>2</v>
      </c>
      <c r="K1771" t="str">
        <f>_xlfn.XLOOKUP(order_details[[#This Row],[CategoryID]],categories[CategoryID],categories[CategoryName])</f>
        <v>Condiments</v>
      </c>
      <c r="L1771" t="str">
        <f>_xlfn.XLOOKUP(order_details[[#This Row],[OrderID]],orders[OrderID],orders[month])</f>
        <v>Apr</v>
      </c>
      <c r="M1771">
        <f>_xlfn.XLOOKUP(order_details[[#This Row],[OrderID]],orders[OrderID],orders[month number])</f>
        <v>4</v>
      </c>
      <c r="N1771">
        <f>_xlfn.XLOOKUP(order_details[[#This Row],[OrderID]],orders[OrderID],orders[year])</f>
        <v>1996</v>
      </c>
      <c r="P1771" s="14" t="str">
        <f>_xlfn.XLOOKUP(order_details[[#This Row],[CustomerID]],orders[CustomerID],orders[ShipCity])</f>
        <v>München</v>
      </c>
      <c r="Q1771" s="14" t="str">
        <f>_xlfn.XLOOKUP(order_details[[#This Row],[CustomerID]],orders[CustomerID],orders[ShipCountry])</f>
        <v>Germany</v>
      </c>
      <c r="R1771" s="14">
        <f>order_details[[#This Row],[UnitPrice]]*order_details[[#This Row],[Quantity]]*(1-order_details[[#This Row],[Discount]])</f>
        <v>195</v>
      </c>
    </row>
    <row r="1772" spans="1:18" x14ac:dyDescent="0.3">
      <c r="A1772">
        <v>10930</v>
      </c>
      <c r="B1772">
        <v>21</v>
      </c>
      <c r="C1772">
        <v>10</v>
      </c>
      <c r="D1772">
        <v>36</v>
      </c>
      <c r="E1772">
        <v>0</v>
      </c>
      <c r="F1772">
        <f>order_details[[#This Row],[UnitPrice]]*order_details[[#This Row],[Quantity]]*(1-order_details[[#This Row],[Discount]])</f>
        <v>360</v>
      </c>
      <c r="G1772" t="str">
        <f>_xlfn.XLOOKUP(order_details[[#This Row],[OrderID]],orders[OrderID],orders[CustomerID])</f>
        <v>SUPRD</v>
      </c>
      <c r="H1772" t="str">
        <f>_xlfn.XLOOKUP(order_details[[#This Row],[CustomerID]],orders[CustomerID],orders[ShipCountry])</f>
        <v>Belgium</v>
      </c>
      <c r="I1772" t="str">
        <f>_xlfn.XLOOKUP(order_details[[#This Row],[CustomerID]],orders[CustomerID],orders[ShipCity])</f>
        <v>Charleroi</v>
      </c>
      <c r="J1772">
        <f>_xlfn.XLOOKUP(order_details[[#This Row],[ProductID]],products[ProductID],products[CategoryID])</f>
        <v>3</v>
      </c>
      <c r="K1772" t="str">
        <f>_xlfn.XLOOKUP(order_details[[#This Row],[CategoryID]],categories[CategoryID],categories[CategoryName])</f>
        <v>Confections</v>
      </c>
      <c r="L1772" t="str">
        <f>_xlfn.XLOOKUP(order_details[[#This Row],[OrderID]],orders[OrderID],orders[month])</f>
        <v>Apr</v>
      </c>
      <c r="M1772">
        <f>_xlfn.XLOOKUP(order_details[[#This Row],[OrderID]],orders[OrderID],orders[month number])</f>
        <v>4</v>
      </c>
      <c r="N1772">
        <f>_xlfn.XLOOKUP(order_details[[#This Row],[OrderID]],orders[OrderID],orders[year])</f>
        <v>1996</v>
      </c>
      <c r="P1772" s="13" t="str">
        <f>_xlfn.XLOOKUP(order_details[[#This Row],[CustomerID]],orders[CustomerID],orders[ShipCity])</f>
        <v>Charleroi</v>
      </c>
      <c r="Q1772" s="13" t="str">
        <f>_xlfn.XLOOKUP(order_details[[#This Row],[CustomerID]],orders[CustomerID],orders[ShipCountry])</f>
        <v>Belgium</v>
      </c>
      <c r="R1772" s="13">
        <f>order_details[[#This Row],[UnitPrice]]*order_details[[#This Row],[Quantity]]*(1-order_details[[#This Row],[Discount]])</f>
        <v>360</v>
      </c>
    </row>
    <row r="1773" spans="1:18" x14ac:dyDescent="0.3">
      <c r="A1773">
        <v>10930</v>
      </c>
      <c r="B1773">
        <v>27</v>
      </c>
      <c r="C1773">
        <v>43.9</v>
      </c>
      <c r="D1773">
        <v>25</v>
      </c>
      <c r="E1773">
        <v>0</v>
      </c>
      <c r="F1773">
        <f>order_details[[#This Row],[UnitPrice]]*order_details[[#This Row],[Quantity]]*(1-order_details[[#This Row],[Discount]])</f>
        <v>1097.5</v>
      </c>
      <c r="G1773" t="str">
        <f>_xlfn.XLOOKUP(order_details[[#This Row],[OrderID]],orders[OrderID],orders[CustomerID])</f>
        <v>SUPRD</v>
      </c>
      <c r="H1773" t="str">
        <f>_xlfn.XLOOKUP(order_details[[#This Row],[CustomerID]],orders[CustomerID],orders[ShipCountry])</f>
        <v>Belgium</v>
      </c>
      <c r="I1773" t="str">
        <f>_xlfn.XLOOKUP(order_details[[#This Row],[CustomerID]],orders[CustomerID],orders[ShipCity])</f>
        <v>Charleroi</v>
      </c>
      <c r="J1773">
        <f>_xlfn.XLOOKUP(order_details[[#This Row],[ProductID]],products[ProductID],products[CategoryID])</f>
        <v>3</v>
      </c>
      <c r="K1773" t="str">
        <f>_xlfn.XLOOKUP(order_details[[#This Row],[CategoryID]],categories[CategoryID],categories[CategoryName])</f>
        <v>Confections</v>
      </c>
      <c r="L1773" t="str">
        <f>_xlfn.XLOOKUP(order_details[[#This Row],[OrderID]],orders[OrderID],orders[month])</f>
        <v>Apr</v>
      </c>
      <c r="M1773">
        <f>_xlfn.XLOOKUP(order_details[[#This Row],[OrderID]],orders[OrderID],orders[month number])</f>
        <v>4</v>
      </c>
      <c r="N1773">
        <f>_xlfn.XLOOKUP(order_details[[#This Row],[OrderID]],orders[OrderID],orders[year])</f>
        <v>1996</v>
      </c>
      <c r="P1773" s="14" t="str">
        <f>_xlfn.XLOOKUP(order_details[[#This Row],[CustomerID]],orders[CustomerID],orders[ShipCity])</f>
        <v>Charleroi</v>
      </c>
      <c r="Q1773" s="14" t="str">
        <f>_xlfn.XLOOKUP(order_details[[#This Row],[CustomerID]],orders[CustomerID],orders[ShipCountry])</f>
        <v>Belgium</v>
      </c>
      <c r="R1773" s="14">
        <f>order_details[[#This Row],[UnitPrice]]*order_details[[#This Row],[Quantity]]*(1-order_details[[#This Row],[Discount]])</f>
        <v>1097.5</v>
      </c>
    </row>
    <row r="1774" spans="1:18" x14ac:dyDescent="0.3">
      <c r="A1774">
        <v>10930</v>
      </c>
      <c r="B1774">
        <v>55</v>
      </c>
      <c r="C1774">
        <v>24</v>
      </c>
      <c r="D1774">
        <v>25</v>
      </c>
      <c r="E1774">
        <v>0.2</v>
      </c>
      <c r="F1774">
        <f>order_details[[#This Row],[UnitPrice]]*order_details[[#This Row],[Quantity]]*(1-order_details[[#This Row],[Discount]])</f>
        <v>480</v>
      </c>
      <c r="G1774" t="str">
        <f>_xlfn.XLOOKUP(order_details[[#This Row],[OrderID]],orders[OrderID],orders[CustomerID])</f>
        <v>SUPRD</v>
      </c>
      <c r="H1774" t="str">
        <f>_xlfn.XLOOKUP(order_details[[#This Row],[CustomerID]],orders[CustomerID],orders[ShipCountry])</f>
        <v>Belgium</v>
      </c>
      <c r="I1774" t="str">
        <f>_xlfn.XLOOKUP(order_details[[#This Row],[CustomerID]],orders[CustomerID],orders[ShipCity])</f>
        <v>Charleroi</v>
      </c>
      <c r="J1774">
        <f>_xlfn.XLOOKUP(order_details[[#This Row],[ProductID]],products[ProductID],products[CategoryID])</f>
        <v>6</v>
      </c>
      <c r="K1774" t="str">
        <f>_xlfn.XLOOKUP(order_details[[#This Row],[CategoryID]],categories[CategoryID],categories[CategoryName])</f>
        <v>Meat/Poultry</v>
      </c>
      <c r="L1774" t="str">
        <f>_xlfn.XLOOKUP(order_details[[#This Row],[OrderID]],orders[OrderID],orders[month])</f>
        <v>Apr</v>
      </c>
      <c r="M1774">
        <f>_xlfn.XLOOKUP(order_details[[#This Row],[OrderID]],orders[OrderID],orders[month number])</f>
        <v>4</v>
      </c>
      <c r="N1774">
        <f>_xlfn.XLOOKUP(order_details[[#This Row],[OrderID]],orders[OrderID],orders[year])</f>
        <v>1996</v>
      </c>
      <c r="P1774" s="13" t="str">
        <f>_xlfn.XLOOKUP(order_details[[#This Row],[CustomerID]],orders[CustomerID],orders[ShipCity])</f>
        <v>Charleroi</v>
      </c>
      <c r="Q1774" s="13" t="str">
        <f>_xlfn.XLOOKUP(order_details[[#This Row],[CustomerID]],orders[CustomerID],orders[ShipCountry])</f>
        <v>Belgium</v>
      </c>
      <c r="R1774" s="13">
        <f>order_details[[#This Row],[UnitPrice]]*order_details[[#This Row],[Quantity]]*(1-order_details[[#This Row],[Discount]])</f>
        <v>480</v>
      </c>
    </row>
    <row r="1775" spans="1:18" x14ac:dyDescent="0.3">
      <c r="A1775">
        <v>10930</v>
      </c>
      <c r="B1775">
        <v>58</v>
      </c>
      <c r="C1775">
        <v>13.25</v>
      </c>
      <c r="D1775">
        <v>30</v>
      </c>
      <c r="E1775">
        <v>0.2</v>
      </c>
      <c r="F1775">
        <f>order_details[[#This Row],[UnitPrice]]*order_details[[#This Row],[Quantity]]*(1-order_details[[#This Row],[Discount]])</f>
        <v>318</v>
      </c>
      <c r="G1775" t="str">
        <f>_xlfn.XLOOKUP(order_details[[#This Row],[OrderID]],orders[OrderID],orders[CustomerID])</f>
        <v>SUPRD</v>
      </c>
      <c r="H1775" t="str">
        <f>_xlfn.XLOOKUP(order_details[[#This Row],[CustomerID]],orders[CustomerID],orders[ShipCountry])</f>
        <v>Belgium</v>
      </c>
      <c r="I1775" t="str">
        <f>_xlfn.XLOOKUP(order_details[[#This Row],[CustomerID]],orders[CustomerID],orders[ShipCity])</f>
        <v>Charleroi</v>
      </c>
      <c r="J1775">
        <f>_xlfn.XLOOKUP(order_details[[#This Row],[ProductID]],products[ProductID],products[CategoryID])</f>
        <v>8</v>
      </c>
      <c r="K1775" t="str">
        <f>_xlfn.XLOOKUP(order_details[[#This Row],[CategoryID]],categories[CategoryID],categories[CategoryName])</f>
        <v>Seafood</v>
      </c>
      <c r="L1775" t="str">
        <f>_xlfn.XLOOKUP(order_details[[#This Row],[OrderID]],orders[OrderID],orders[month])</f>
        <v>Apr</v>
      </c>
      <c r="M1775">
        <f>_xlfn.XLOOKUP(order_details[[#This Row],[OrderID]],orders[OrderID],orders[month number])</f>
        <v>4</v>
      </c>
      <c r="N1775">
        <f>_xlfn.XLOOKUP(order_details[[#This Row],[OrderID]],orders[OrderID],orders[year])</f>
        <v>1996</v>
      </c>
      <c r="P1775" s="14" t="str">
        <f>_xlfn.XLOOKUP(order_details[[#This Row],[CustomerID]],orders[CustomerID],orders[ShipCity])</f>
        <v>Charleroi</v>
      </c>
      <c r="Q1775" s="14" t="str">
        <f>_xlfn.XLOOKUP(order_details[[#This Row],[CustomerID]],orders[CustomerID],orders[ShipCountry])</f>
        <v>Belgium</v>
      </c>
      <c r="R1775" s="14">
        <f>order_details[[#This Row],[UnitPrice]]*order_details[[#This Row],[Quantity]]*(1-order_details[[#This Row],[Discount]])</f>
        <v>318</v>
      </c>
    </row>
    <row r="1776" spans="1:18" x14ac:dyDescent="0.3">
      <c r="A1776">
        <v>10931</v>
      </c>
      <c r="B1776">
        <v>13</v>
      </c>
      <c r="C1776">
        <v>6</v>
      </c>
      <c r="D1776">
        <v>42</v>
      </c>
      <c r="E1776">
        <v>0.15</v>
      </c>
      <c r="F1776">
        <f>order_details[[#This Row],[UnitPrice]]*order_details[[#This Row],[Quantity]]*(1-order_details[[#This Row],[Discount]])</f>
        <v>214.2</v>
      </c>
      <c r="G1776" t="str">
        <f>_xlfn.XLOOKUP(order_details[[#This Row],[OrderID]],orders[OrderID],orders[CustomerID])</f>
        <v>RICSU</v>
      </c>
      <c r="H1776" t="str">
        <f>_xlfn.XLOOKUP(order_details[[#This Row],[CustomerID]],orders[CustomerID],orders[ShipCountry])</f>
        <v>Switzerland</v>
      </c>
      <c r="I1776" t="str">
        <f>_xlfn.XLOOKUP(order_details[[#This Row],[CustomerID]],orders[CustomerID],orders[ShipCity])</f>
        <v>Genève</v>
      </c>
      <c r="J1776">
        <f>_xlfn.XLOOKUP(order_details[[#This Row],[ProductID]],products[ProductID],products[CategoryID])</f>
        <v>8</v>
      </c>
      <c r="K1776" t="str">
        <f>_xlfn.XLOOKUP(order_details[[#This Row],[CategoryID]],categories[CategoryID],categories[CategoryName])</f>
        <v>Seafood</v>
      </c>
      <c r="L1776" t="str">
        <f>_xlfn.XLOOKUP(order_details[[#This Row],[OrderID]],orders[OrderID],orders[month])</f>
        <v>Apr</v>
      </c>
      <c r="M1776">
        <f>_xlfn.XLOOKUP(order_details[[#This Row],[OrderID]],orders[OrderID],orders[month number])</f>
        <v>4</v>
      </c>
      <c r="N1776">
        <f>_xlfn.XLOOKUP(order_details[[#This Row],[OrderID]],orders[OrderID],orders[year])</f>
        <v>1996</v>
      </c>
      <c r="P1776" s="13" t="str">
        <f>_xlfn.XLOOKUP(order_details[[#This Row],[CustomerID]],orders[CustomerID],orders[ShipCity])</f>
        <v>Genève</v>
      </c>
      <c r="Q1776" s="13" t="str">
        <f>_xlfn.XLOOKUP(order_details[[#This Row],[CustomerID]],orders[CustomerID],orders[ShipCountry])</f>
        <v>Switzerland</v>
      </c>
      <c r="R1776" s="13">
        <f>order_details[[#This Row],[UnitPrice]]*order_details[[#This Row],[Quantity]]*(1-order_details[[#This Row],[Discount]])</f>
        <v>214.2</v>
      </c>
    </row>
    <row r="1777" spans="1:18" x14ac:dyDescent="0.3">
      <c r="A1777">
        <v>10931</v>
      </c>
      <c r="B1777">
        <v>57</v>
      </c>
      <c r="C1777">
        <v>19.5</v>
      </c>
      <c r="D1777">
        <v>30</v>
      </c>
      <c r="E1777">
        <v>0</v>
      </c>
      <c r="F1777">
        <f>order_details[[#This Row],[UnitPrice]]*order_details[[#This Row],[Quantity]]*(1-order_details[[#This Row],[Discount]])</f>
        <v>585</v>
      </c>
      <c r="G1777" t="str">
        <f>_xlfn.XLOOKUP(order_details[[#This Row],[OrderID]],orders[OrderID],orders[CustomerID])</f>
        <v>RICSU</v>
      </c>
      <c r="H1777" t="str">
        <f>_xlfn.XLOOKUP(order_details[[#This Row],[CustomerID]],orders[CustomerID],orders[ShipCountry])</f>
        <v>Switzerland</v>
      </c>
      <c r="I1777" t="str">
        <f>_xlfn.XLOOKUP(order_details[[#This Row],[CustomerID]],orders[CustomerID],orders[ShipCity])</f>
        <v>Genève</v>
      </c>
      <c r="J1777">
        <f>_xlfn.XLOOKUP(order_details[[#This Row],[ProductID]],products[ProductID],products[CategoryID])</f>
        <v>5</v>
      </c>
      <c r="K1777" t="str">
        <f>_xlfn.XLOOKUP(order_details[[#This Row],[CategoryID]],categories[CategoryID],categories[CategoryName])</f>
        <v>Grains/Cereals</v>
      </c>
      <c r="L1777" t="str">
        <f>_xlfn.XLOOKUP(order_details[[#This Row],[OrderID]],orders[OrderID],orders[month])</f>
        <v>Apr</v>
      </c>
      <c r="M1777">
        <f>_xlfn.XLOOKUP(order_details[[#This Row],[OrderID]],orders[OrderID],orders[month number])</f>
        <v>4</v>
      </c>
      <c r="N1777">
        <f>_xlfn.XLOOKUP(order_details[[#This Row],[OrderID]],orders[OrderID],orders[year])</f>
        <v>1996</v>
      </c>
      <c r="P1777" s="14" t="str">
        <f>_xlfn.XLOOKUP(order_details[[#This Row],[CustomerID]],orders[CustomerID],orders[ShipCity])</f>
        <v>Genève</v>
      </c>
      <c r="Q1777" s="14" t="str">
        <f>_xlfn.XLOOKUP(order_details[[#This Row],[CustomerID]],orders[CustomerID],orders[ShipCountry])</f>
        <v>Switzerland</v>
      </c>
      <c r="R1777" s="14">
        <f>order_details[[#This Row],[UnitPrice]]*order_details[[#This Row],[Quantity]]*(1-order_details[[#This Row],[Discount]])</f>
        <v>585</v>
      </c>
    </row>
    <row r="1778" spans="1:18" x14ac:dyDescent="0.3">
      <c r="A1778">
        <v>10932</v>
      </c>
      <c r="B1778">
        <v>16</v>
      </c>
      <c r="C1778">
        <v>17.45</v>
      </c>
      <c r="D1778">
        <v>30</v>
      </c>
      <c r="E1778">
        <v>0.1</v>
      </c>
      <c r="F1778">
        <f>order_details[[#This Row],[UnitPrice]]*order_details[[#This Row],[Quantity]]*(1-order_details[[#This Row],[Discount]])</f>
        <v>471.15000000000003</v>
      </c>
      <c r="G1778" t="str">
        <f>_xlfn.XLOOKUP(order_details[[#This Row],[OrderID]],orders[OrderID],orders[CustomerID])</f>
        <v>BONAP</v>
      </c>
      <c r="H1778" t="str">
        <f>_xlfn.XLOOKUP(order_details[[#This Row],[CustomerID]],orders[CustomerID],orders[ShipCountry])</f>
        <v>France</v>
      </c>
      <c r="I1778" t="str">
        <f>_xlfn.XLOOKUP(order_details[[#This Row],[CustomerID]],orders[CustomerID],orders[ShipCity])</f>
        <v>Marseille</v>
      </c>
      <c r="J1778">
        <f>_xlfn.XLOOKUP(order_details[[#This Row],[ProductID]],products[ProductID],products[CategoryID])</f>
        <v>3</v>
      </c>
      <c r="K1778" t="str">
        <f>_xlfn.XLOOKUP(order_details[[#This Row],[CategoryID]],categories[CategoryID],categories[CategoryName])</f>
        <v>Confections</v>
      </c>
      <c r="L1778" t="str">
        <f>_xlfn.XLOOKUP(order_details[[#This Row],[OrderID]],orders[OrderID],orders[month])</f>
        <v>Apr</v>
      </c>
      <c r="M1778">
        <f>_xlfn.XLOOKUP(order_details[[#This Row],[OrderID]],orders[OrderID],orders[month number])</f>
        <v>4</v>
      </c>
      <c r="N1778">
        <f>_xlfn.XLOOKUP(order_details[[#This Row],[OrderID]],orders[OrderID],orders[year])</f>
        <v>1996</v>
      </c>
      <c r="P1778" s="13" t="str">
        <f>_xlfn.XLOOKUP(order_details[[#This Row],[CustomerID]],orders[CustomerID],orders[ShipCity])</f>
        <v>Marseille</v>
      </c>
      <c r="Q1778" s="13" t="str">
        <f>_xlfn.XLOOKUP(order_details[[#This Row],[CustomerID]],orders[CustomerID],orders[ShipCountry])</f>
        <v>France</v>
      </c>
      <c r="R1778" s="13">
        <f>order_details[[#This Row],[UnitPrice]]*order_details[[#This Row],[Quantity]]*(1-order_details[[#This Row],[Discount]])</f>
        <v>471.15000000000003</v>
      </c>
    </row>
    <row r="1779" spans="1:18" x14ac:dyDescent="0.3">
      <c r="A1779">
        <v>10932</v>
      </c>
      <c r="B1779">
        <v>62</v>
      </c>
      <c r="C1779">
        <v>49.3</v>
      </c>
      <c r="D1779">
        <v>14</v>
      </c>
      <c r="E1779">
        <v>0.1</v>
      </c>
      <c r="F1779">
        <f>order_details[[#This Row],[UnitPrice]]*order_details[[#This Row],[Quantity]]*(1-order_details[[#This Row],[Discount]])</f>
        <v>621.17999999999995</v>
      </c>
      <c r="G1779" t="str">
        <f>_xlfn.XLOOKUP(order_details[[#This Row],[OrderID]],orders[OrderID],orders[CustomerID])</f>
        <v>BONAP</v>
      </c>
      <c r="H1779" t="str">
        <f>_xlfn.XLOOKUP(order_details[[#This Row],[CustomerID]],orders[CustomerID],orders[ShipCountry])</f>
        <v>France</v>
      </c>
      <c r="I1779" t="str">
        <f>_xlfn.XLOOKUP(order_details[[#This Row],[CustomerID]],orders[CustomerID],orders[ShipCity])</f>
        <v>Marseille</v>
      </c>
      <c r="J1779">
        <f>_xlfn.XLOOKUP(order_details[[#This Row],[ProductID]],products[ProductID],products[CategoryID])</f>
        <v>3</v>
      </c>
      <c r="K1779" t="str">
        <f>_xlfn.XLOOKUP(order_details[[#This Row],[CategoryID]],categories[CategoryID],categories[CategoryName])</f>
        <v>Confections</v>
      </c>
      <c r="L1779" t="str">
        <f>_xlfn.XLOOKUP(order_details[[#This Row],[OrderID]],orders[OrderID],orders[month])</f>
        <v>Apr</v>
      </c>
      <c r="M1779">
        <f>_xlfn.XLOOKUP(order_details[[#This Row],[OrderID]],orders[OrderID],orders[month number])</f>
        <v>4</v>
      </c>
      <c r="N1779">
        <f>_xlfn.XLOOKUP(order_details[[#This Row],[OrderID]],orders[OrderID],orders[year])</f>
        <v>1996</v>
      </c>
      <c r="P1779" s="14" t="str">
        <f>_xlfn.XLOOKUP(order_details[[#This Row],[CustomerID]],orders[CustomerID],orders[ShipCity])</f>
        <v>Marseille</v>
      </c>
      <c r="Q1779" s="14" t="str">
        <f>_xlfn.XLOOKUP(order_details[[#This Row],[CustomerID]],orders[CustomerID],orders[ShipCountry])</f>
        <v>France</v>
      </c>
      <c r="R1779" s="14">
        <f>order_details[[#This Row],[UnitPrice]]*order_details[[#This Row],[Quantity]]*(1-order_details[[#This Row],[Discount]])</f>
        <v>621.17999999999995</v>
      </c>
    </row>
    <row r="1780" spans="1:18" x14ac:dyDescent="0.3">
      <c r="A1780">
        <v>10932</v>
      </c>
      <c r="B1780">
        <v>72</v>
      </c>
      <c r="C1780">
        <v>34.799999999999997</v>
      </c>
      <c r="D1780">
        <v>16</v>
      </c>
      <c r="E1780">
        <v>0</v>
      </c>
      <c r="F1780">
        <f>order_details[[#This Row],[UnitPrice]]*order_details[[#This Row],[Quantity]]*(1-order_details[[#This Row],[Discount]])</f>
        <v>556.79999999999995</v>
      </c>
      <c r="G1780" t="str">
        <f>_xlfn.XLOOKUP(order_details[[#This Row],[OrderID]],orders[OrderID],orders[CustomerID])</f>
        <v>BONAP</v>
      </c>
      <c r="H1780" t="str">
        <f>_xlfn.XLOOKUP(order_details[[#This Row],[CustomerID]],orders[CustomerID],orders[ShipCountry])</f>
        <v>France</v>
      </c>
      <c r="I1780" t="str">
        <f>_xlfn.XLOOKUP(order_details[[#This Row],[CustomerID]],orders[CustomerID],orders[ShipCity])</f>
        <v>Marseille</v>
      </c>
      <c r="J1780">
        <f>_xlfn.XLOOKUP(order_details[[#This Row],[ProductID]],products[ProductID],products[CategoryID])</f>
        <v>4</v>
      </c>
      <c r="K1780" t="str">
        <f>_xlfn.XLOOKUP(order_details[[#This Row],[CategoryID]],categories[CategoryID],categories[CategoryName])</f>
        <v>Dairy Products</v>
      </c>
      <c r="L1780" t="str">
        <f>_xlfn.XLOOKUP(order_details[[#This Row],[OrderID]],orders[OrderID],orders[month])</f>
        <v>Apr</v>
      </c>
      <c r="M1780">
        <f>_xlfn.XLOOKUP(order_details[[#This Row],[OrderID]],orders[OrderID],orders[month number])</f>
        <v>4</v>
      </c>
      <c r="N1780">
        <f>_xlfn.XLOOKUP(order_details[[#This Row],[OrderID]],orders[OrderID],orders[year])</f>
        <v>1996</v>
      </c>
      <c r="P1780" s="13" t="str">
        <f>_xlfn.XLOOKUP(order_details[[#This Row],[CustomerID]],orders[CustomerID],orders[ShipCity])</f>
        <v>Marseille</v>
      </c>
      <c r="Q1780" s="13" t="str">
        <f>_xlfn.XLOOKUP(order_details[[#This Row],[CustomerID]],orders[CustomerID],orders[ShipCountry])</f>
        <v>France</v>
      </c>
      <c r="R1780" s="13">
        <f>order_details[[#This Row],[UnitPrice]]*order_details[[#This Row],[Quantity]]*(1-order_details[[#This Row],[Discount]])</f>
        <v>556.79999999999995</v>
      </c>
    </row>
    <row r="1781" spans="1:18" x14ac:dyDescent="0.3">
      <c r="A1781">
        <v>10932</v>
      </c>
      <c r="B1781">
        <v>75</v>
      </c>
      <c r="C1781">
        <v>7.75</v>
      </c>
      <c r="D1781">
        <v>20</v>
      </c>
      <c r="E1781">
        <v>0.1</v>
      </c>
      <c r="F1781">
        <f>order_details[[#This Row],[UnitPrice]]*order_details[[#This Row],[Quantity]]*(1-order_details[[#This Row],[Discount]])</f>
        <v>139.5</v>
      </c>
      <c r="G1781" t="str">
        <f>_xlfn.XLOOKUP(order_details[[#This Row],[OrderID]],orders[OrderID],orders[CustomerID])</f>
        <v>BONAP</v>
      </c>
      <c r="H1781" t="str">
        <f>_xlfn.XLOOKUP(order_details[[#This Row],[CustomerID]],orders[CustomerID],orders[ShipCountry])</f>
        <v>France</v>
      </c>
      <c r="I1781" t="str">
        <f>_xlfn.XLOOKUP(order_details[[#This Row],[CustomerID]],orders[CustomerID],orders[ShipCity])</f>
        <v>Marseille</v>
      </c>
      <c r="J1781">
        <f>_xlfn.XLOOKUP(order_details[[#This Row],[ProductID]],products[ProductID],products[CategoryID])</f>
        <v>1</v>
      </c>
      <c r="K1781" t="str">
        <f>_xlfn.XLOOKUP(order_details[[#This Row],[CategoryID]],categories[CategoryID],categories[CategoryName])</f>
        <v>Beverages</v>
      </c>
      <c r="L1781" t="str">
        <f>_xlfn.XLOOKUP(order_details[[#This Row],[OrderID]],orders[OrderID],orders[month])</f>
        <v>Apr</v>
      </c>
      <c r="M1781">
        <f>_xlfn.XLOOKUP(order_details[[#This Row],[OrderID]],orders[OrderID],orders[month number])</f>
        <v>4</v>
      </c>
      <c r="N1781">
        <f>_xlfn.XLOOKUP(order_details[[#This Row],[OrderID]],orders[OrderID],orders[year])</f>
        <v>1996</v>
      </c>
      <c r="P1781" s="14" t="str">
        <f>_xlfn.XLOOKUP(order_details[[#This Row],[CustomerID]],orders[CustomerID],orders[ShipCity])</f>
        <v>Marseille</v>
      </c>
      <c r="Q1781" s="14" t="str">
        <f>_xlfn.XLOOKUP(order_details[[#This Row],[CustomerID]],orders[CustomerID],orders[ShipCountry])</f>
        <v>France</v>
      </c>
      <c r="R1781" s="14">
        <f>order_details[[#This Row],[UnitPrice]]*order_details[[#This Row],[Quantity]]*(1-order_details[[#This Row],[Discount]])</f>
        <v>139.5</v>
      </c>
    </row>
    <row r="1782" spans="1:18" x14ac:dyDescent="0.3">
      <c r="A1782">
        <v>10933</v>
      </c>
      <c r="B1782">
        <v>53</v>
      </c>
      <c r="C1782">
        <v>32.799999999999997</v>
      </c>
      <c r="D1782">
        <v>2</v>
      </c>
      <c r="E1782">
        <v>0</v>
      </c>
      <c r="F1782">
        <f>order_details[[#This Row],[UnitPrice]]*order_details[[#This Row],[Quantity]]*(1-order_details[[#This Row],[Discount]])</f>
        <v>65.599999999999994</v>
      </c>
      <c r="G1782" t="str">
        <f>_xlfn.XLOOKUP(order_details[[#This Row],[OrderID]],orders[OrderID],orders[CustomerID])</f>
        <v>ISLAT</v>
      </c>
      <c r="H1782" t="str">
        <f>_xlfn.XLOOKUP(order_details[[#This Row],[CustomerID]],orders[CustomerID],orders[ShipCountry])</f>
        <v>UK</v>
      </c>
      <c r="I1782" t="str">
        <f>_xlfn.XLOOKUP(order_details[[#This Row],[CustomerID]],orders[CustomerID],orders[ShipCity])</f>
        <v>Cowes</v>
      </c>
      <c r="J1782">
        <f>_xlfn.XLOOKUP(order_details[[#This Row],[ProductID]],products[ProductID],products[CategoryID])</f>
        <v>6</v>
      </c>
      <c r="K1782" t="str">
        <f>_xlfn.XLOOKUP(order_details[[#This Row],[CategoryID]],categories[CategoryID],categories[CategoryName])</f>
        <v>Meat/Poultry</v>
      </c>
      <c r="L1782" t="str">
        <f>_xlfn.XLOOKUP(order_details[[#This Row],[OrderID]],orders[OrderID],orders[month])</f>
        <v>Apr</v>
      </c>
      <c r="M1782">
        <f>_xlfn.XLOOKUP(order_details[[#This Row],[OrderID]],orders[OrderID],orders[month number])</f>
        <v>4</v>
      </c>
      <c r="N1782">
        <f>_xlfn.XLOOKUP(order_details[[#This Row],[OrderID]],orders[OrderID],orders[year])</f>
        <v>1996</v>
      </c>
      <c r="P1782" s="13" t="str">
        <f>_xlfn.XLOOKUP(order_details[[#This Row],[CustomerID]],orders[CustomerID],orders[ShipCity])</f>
        <v>Cowes</v>
      </c>
      <c r="Q1782" s="13" t="str">
        <f>_xlfn.XLOOKUP(order_details[[#This Row],[CustomerID]],orders[CustomerID],orders[ShipCountry])</f>
        <v>UK</v>
      </c>
      <c r="R1782" s="13">
        <f>order_details[[#This Row],[UnitPrice]]*order_details[[#This Row],[Quantity]]*(1-order_details[[#This Row],[Discount]])</f>
        <v>65.599999999999994</v>
      </c>
    </row>
    <row r="1783" spans="1:18" x14ac:dyDescent="0.3">
      <c r="A1783">
        <v>10933</v>
      </c>
      <c r="B1783">
        <v>61</v>
      </c>
      <c r="C1783">
        <v>28.5</v>
      </c>
      <c r="D1783">
        <v>30</v>
      </c>
      <c r="E1783">
        <v>0</v>
      </c>
      <c r="F1783">
        <f>order_details[[#This Row],[UnitPrice]]*order_details[[#This Row],[Quantity]]*(1-order_details[[#This Row],[Discount]])</f>
        <v>855</v>
      </c>
      <c r="G1783" t="str">
        <f>_xlfn.XLOOKUP(order_details[[#This Row],[OrderID]],orders[OrderID],orders[CustomerID])</f>
        <v>ISLAT</v>
      </c>
      <c r="H1783" t="str">
        <f>_xlfn.XLOOKUP(order_details[[#This Row],[CustomerID]],orders[CustomerID],orders[ShipCountry])</f>
        <v>UK</v>
      </c>
      <c r="I1783" t="str">
        <f>_xlfn.XLOOKUP(order_details[[#This Row],[CustomerID]],orders[CustomerID],orders[ShipCity])</f>
        <v>Cowes</v>
      </c>
      <c r="J1783">
        <f>_xlfn.XLOOKUP(order_details[[#This Row],[ProductID]],products[ProductID],products[CategoryID])</f>
        <v>2</v>
      </c>
      <c r="K1783" t="str">
        <f>_xlfn.XLOOKUP(order_details[[#This Row],[CategoryID]],categories[CategoryID],categories[CategoryName])</f>
        <v>Condiments</v>
      </c>
      <c r="L1783" t="str">
        <f>_xlfn.XLOOKUP(order_details[[#This Row],[OrderID]],orders[OrderID],orders[month])</f>
        <v>Apr</v>
      </c>
      <c r="M1783">
        <f>_xlfn.XLOOKUP(order_details[[#This Row],[OrderID]],orders[OrderID],orders[month number])</f>
        <v>4</v>
      </c>
      <c r="N1783">
        <f>_xlfn.XLOOKUP(order_details[[#This Row],[OrderID]],orders[OrderID],orders[year])</f>
        <v>1996</v>
      </c>
      <c r="P1783" s="14" t="str">
        <f>_xlfn.XLOOKUP(order_details[[#This Row],[CustomerID]],orders[CustomerID],orders[ShipCity])</f>
        <v>Cowes</v>
      </c>
      <c r="Q1783" s="14" t="str">
        <f>_xlfn.XLOOKUP(order_details[[#This Row],[CustomerID]],orders[CustomerID],orders[ShipCountry])</f>
        <v>UK</v>
      </c>
      <c r="R1783" s="14">
        <f>order_details[[#This Row],[UnitPrice]]*order_details[[#This Row],[Quantity]]*(1-order_details[[#This Row],[Discount]])</f>
        <v>855</v>
      </c>
    </row>
    <row r="1784" spans="1:18" x14ac:dyDescent="0.3">
      <c r="A1784">
        <v>10934</v>
      </c>
      <c r="B1784">
        <v>6</v>
      </c>
      <c r="C1784">
        <v>25</v>
      </c>
      <c r="D1784">
        <v>20</v>
      </c>
      <c r="E1784">
        <v>0</v>
      </c>
      <c r="F1784">
        <f>order_details[[#This Row],[UnitPrice]]*order_details[[#This Row],[Quantity]]*(1-order_details[[#This Row],[Discount]])</f>
        <v>500</v>
      </c>
      <c r="G1784" t="str">
        <f>_xlfn.XLOOKUP(order_details[[#This Row],[OrderID]],orders[OrderID],orders[CustomerID])</f>
        <v>LEHMS</v>
      </c>
      <c r="H1784" t="str">
        <f>_xlfn.XLOOKUP(order_details[[#This Row],[CustomerID]],orders[CustomerID],orders[ShipCountry])</f>
        <v>Germany</v>
      </c>
      <c r="I1784" t="str">
        <f>_xlfn.XLOOKUP(order_details[[#This Row],[CustomerID]],orders[CustomerID],orders[ShipCity])</f>
        <v xml:space="preserve">Frankfurt a.M. </v>
      </c>
      <c r="J1784">
        <f>_xlfn.XLOOKUP(order_details[[#This Row],[ProductID]],products[ProductID],products[CategoryID])</f>
        <v>2</v>
      </c>
      <c r="K1784" t="str">
        <f>_xlfn.XLOOKUP(order_details[[#This Row],[CategoryID]],categories[CategoryID],categories[CategoryName])</f>
        <v>Condiments</v>
      </c>
      <c r="L1784" t="str">
        <f>_xlfn.XLOOKUP(order_details[[#This Row],[OrderID]],orders[OrderID],orders[month])</f>
        <v>Apr</v>
      </c>
      <c r="M1784">
        <f>_xlfn.XLOOKUP(order_details[[#This Row],[OrderID]],orders[OrderID],orders[month number])</f>
        <v>4</v>
      </c>
      <c r="N1784">
        <f>_xlfn.XLOOKUP(order_details[[#This Row],[OrderID]],orders[OrderID],orders[year])</f>
        <v>1996</v>
      </c>
      <c r="P1784" s="13" t="str">
        <f>_xlfn.XLOOKUP(order_details[[#This Row],[CustomerID]],orders[CustomerID],orders[ShipCity])</f>
        <v xml:space="preserve">Frankfurt a.M. </v>
      </c>
      <c r="Q1784" s="13" t="str">
        <f>_xlfn.XLOOKUP(order_details[[#This Row],[CustomerID]],orders[CustomerID],orders[ShipCountry])</f>
        <v>Germany</v>
      </c>
      <c r="R1784" s="13">
        <f>order_details[[#This Row],[UnitPrice]]*order_details[[#This Row],[Quantity]]*(1-order_details[[#This Row],[Discount]])</f>
        <v>500</v>
      </c>
    </row>
    <row r="1785" spans="1:18" x14ac:dyDescent="0.3">
      <c r="A1785">
        <v>10935</v>
      </c>
      <c r="B1785">
        <v>1</v>
      </c>
      <c r="C1785">
        <v>18</v>
      </c>
      <c r="D1785">
        <v>21</v>
      </c>
      <c r="E1785">
        <v>0</v>
      </c>
      <c r="F1785">
        <f>order_details[[#This Row],[UnitPrice]]*order_details[[#This Row],[Quantity]]*(1-order_details[[#This Row],[Discount]])</f>
        <v>378</v>
      </c>
      <c r="G1785" t="str">
        <f>_xlfn.XLOOKUP(order_details[[#This Row],[OrderID]],orders[OrderID],orders[CustomerID])</f>
        <v>WELLI</v>
      </c>
      <c r="H1785" t="str">
        <f>_xlfn.XLOOKUP(order_details[[#This Row],[CustomerID]],orders[CustomerID],orders[ShipCountry])</f>
        <v>Brazil</v>
      </c>
      <c r="I1785" t="str">
        <f>_xlfn.XLOOKUP(order_details[[#This Row],[CustomerID]],orders[CustomerID],orders[ShipCity])</f>
        <v>Resende</v>
      </c>
      <c r="J1785">
        <f>_xlfn.XLOOKUP(order_details[[#This Row],[ProductID]],products[ProductID],products[CategoryID])</f>
        <v>1</v>
      </c>
      <c r="K1785" t="str">
        <f>_xlfn.XLOOKUP(order_details[[#This Row],[CategoryID]],categories[CategoryID],categories[CategoryName])</f>
        <v>Beverages</v>
      </c>
      <c r="L1785" t="str">
        <f>_xlfn.XLOOKUP(order_details[[#This Row],[OrderID]],orders[OrderID],orders[month])</f>
        <v>Apr</v>
      </c>
      <c r="M1785">
        <f>_xlfn.XLOOKUP(order_details[[#This Row],[OrderID]],orders[OrderID],orders[month number])</f>
        <v>4</v>
      </c>
      <c r="N1785">
        <f>_xlfn.XLOOKUP(order_details[[#This Row],[OrderID]],orders[OrderID],orders[year])</f>
        <v>1996</v>
      </c>
      <c r="P1785" s="14" t="str">
        <f>_xlfn.XLOOKUP(order_details[[#This Row],[CustomerID]],orders[CustomerID],orders[ShipCity])</f>
        <v>Resende</v>
      </c>
      <c r="Q1785" s="14" t="str">
        <f>_xlfn.XLOOKUP(order_details[[#This Row],[CustomerID]],orders[CustomerID],orders[ShipCountry])</f>
        <v>Brazil</v>
      </c>
      <c r="R1785" s="14">
        <f>order_details[[#This Row],[UnitPrice]]*order_details[[#This Row],[Quantity]]*(1-order_details[[#This Row],[Discount]])</f>
        <v>378</v>
      </c>
    </row>
    <row r="1786" spans="1:18" x14ac:dyDescent="0.3">
      <c r="A1786">
        <v>10935</v>
      </c>
      <c r="B1786">
        <v>18</v>
      </c>
      <c r="C1786">
        <v>62.5</v>
      </c>
      <c r="D1786">
        <v>4</v>
      </c>
      <c r="E1786">
        <v>0.25</v>
      </c>
      <c r="F1786">
        <f>order_details[[#This Row],[UnitPrice]]*order_details[[#This Row],[Quantity]]*(1-order_details[[#This Row],[Discount]])</f>
        <v>187.5</v>
      </c>
      <c r="G1786" t="str">
        <f>_xlfn.XLOOKUP(order_details[[#This Row],[OrderID]],orders[OrderID],orders[CustomerID])</f>
        <v>WELLI</v>
      </c>
      <c r="H1786" t="str">
        <f>_xlfn.XLOOKUP(order_details[[#This Row],[CustomerID]],orders[CustomerID],orders[ShipCountry])</f>
        <v>Brazil</v>
      </c>
      <c r="I1786" t="str">
        <f>_xlfn.XLOOKUP(order_details[[#This Row],[CustomerID]],orders[CustomerID],orders[ShipCity])</f>
        <v>Resende</v>
      </c>
      <c r="J1786">
        <f>_xlfn.XLOOKUP(order_details[[#This Row],[ProductID]],products[ProductID],products[CategoryID])</f>
        <v>8</v>
      </c>
      <c r="K1786" t="str">
        <f>_xlfn.XLOOKUP(order_details[[#This Row],[CategoryID]],categories[CategoryID],categories[CategoryName])</f>
        <v>Seafood</v>
      </c>
      <c r="L1786" t="str">
        <f>_xlfn.XLOOKUP(order_details[[#This Row],[OrderID]],orders[OrderID],orders[month])</f>
        <v>Apr</v>
      </c>
      <c r="M1786">
        <f>_xlfn.XLOOKUP(order_details[[#This Row],[OrderID]],orders[OrderID],orders[month number])</f>
        <v>4</v>
      </c>
      <c r="N1786">
        <f>_xlfn.XLOOKUP(order_details[[#This Row],[OrderID]],orders[OrderID],orders[year])</f>
        <v>1996</v>
      </c>
      <c r="P1786" s="13" t="str">
        <f>_xlfn.XLOOKUP(order_details[[#This Row],[CustomerID]],orders[CustomerID],orders[ShipCity])</f>
        <v>Resende</v>
      </c>
      <c r="Q1786" s="13" t="str">
        <f>_xlfn.XLOOKUP(order_details[[#This Row],[CustomerID]],orders[CustomerID],orders[ShipCountry])</f>
        <v>Brazil</v>
      </c>
      <c r="R1786" s="13">
        <f>order_details[[#This Row],[UnitPrice]]*order_details[[#This Row],[Quantity]]*(1-order_details[[#This Row],[Discount]])</f>
        <v>187.5</v>
      </c>
    </row>
    <row r="1787" spans="1:18" x14ac:dyDescent="0.3">
      <c r="A1787">
        <v>10935</v>
      </c>
      <c r="B1787">
        <v>23</v>
      </c>
      <c r="C1787">
        <v>9</v>
      </c>
      <c r="D1787">
        <v>8</v>
      </c>
      <c r="E1787">
        <v>0.25</v>
      </c>
      <c r="F1787">
        <f>order_details[[#This Row],[UnitPrice]]*order_details[[#This Row],[Quantity]]*(1-order_details[[#This Row],[Discount]])</f>
        <v>54</v>
      </c>
      <c r="G1787" t="str">
        <f>_xlfn.XLOOKUP(order_details[[#This Row],[OrderID]],orders[OrderID],orders[CustomerID])</f>
        <v>WELLI</v>
      </c>
      <c r="H1787" t="str">
        <f>_xlfn.XLOOKUP(order_details[[#This Row],[CustomerID]],orders[CustomerID],orders[ShipCountry])</f>
        <v>Brazil</v>
      </c>
      <c r="I1787" t="str">
        <f>_xlfn.XLOOKUP(order_details[[#This Row],[CustomerID]],orders[CustomerID],orders[ShipCity])</f>
        <v>Resende</v>
      </c>
      <c r="J1787">
        <f>_xlfn.XLOOKUP(order_details[[#This Row],[ProductID]],products[ProductID],products[CategoryID])</f>
        <v>5</v>
      </c>
      <c r="K1787" t="str">
        <f>_xlfn.XLOOKUP(order_details[[#This Row],[CategoryID]],categories[CategoryID],categories[CategoryName])</f>
        <v>Grains/Cereals</v>
      </c>
      <c r="L1787" t="str">
        <f>_xlfn.XLOOKUP(order_details[[#This Row],[OrderID]],orders[OrderID],orders[month])</f>
        <v>Apr</v>
      </c>
      <c r="M1787">
        <f>_xlfn.XLOOKUP(order_details[[#This Row],[OrderID]],orders[OrderID],orders[month number])</f>
        <v>4</v>
      </c>
      <c r="N1787">
        <f>_xlfn.XLOOKUP(order_details[[#This Row],[OrderID]],orders[OrderID],orders[year])</f>
        <v>1996</v>
      </c>
      <c r="P1787" s="14" t="str">
        <f>_xlfn.XLOOKUP(order_details[[#This Row],[CustomerID]],orders[CustomerID],orders[ShipCity])</f>
        <v>Resende</v>
      </c>
      <c r="Q1787" s="14" t="str">
        <f>_xlfn.XLOOKUP(order_details[[#This Row],[CustomerID]],orders[CustomerID],orders[ShipCountry])</f>
        <v>Brazil</v>
      </c>
      <c r="R1787" s="14">
        <f>order_details[[#This Row],[UnitPrice]]*order_details[[#This Row],[Quantity]]*(1-order_details[[#This Row],[Discount]])</f>
        <v>54</v>
      </c>
    </row>
    <row r="1788" spans="1:18" x14ac:dyDescent="0.3">
      <c r="A1788">
        <v>10936</v>
      </c>
      <c r="B1788">
        <v>36</v>
      </c>
      <c r="C1788">
        <v>19</v>
      </c>
      <c r="D1788">
        <v>30</v>
      </c>
      <c r="E1788">
        <v>0.2</v>
      </c>
      <c r="F1788">
        <f>order_details[[#This Row],[UnitPrice]]*order_details[[#This Row],[Quantity]]*(1-order_details[[#This Row],[Discount]])</f>
        <v>456</v>
      </c>
      <c r="G1788" t="str">
        <f>_xlfn.XLOOKUP(order_details[[#This Row],[OrderID]],orders[OrderID],orders[CustomerID])</f>
        <v>GREAL</v>
      </c>
      <c r="H1788" t="str">
        <f>_xlfn.XLOOKUP(order_details[[#This Row],[CustomerID]],orders[CustomerID],orders[ShipCountry])</f>
        <v>USA</v>
      </c>
      <c r="I1788" t="str">
        <f>_xlfn.XLOOKUP(order_details[[#This Row],[CustomerID]],orders[CustomerID],orders[ShipCity])</f>
        <v>Eugene</v>
      </c>
      <c r="J1788">
        <f>_xlfn.XLOOKUP(order_details[[#This Row],[ProductID]],products[ProductID],products[CategoryID])</f>
        <v>8</v>
      </c>
      <c r="K1788" t="str">
        <f>_xlfn.XLOOKUP(order_details[[#This Row],[CategoryID]],categories[CategoryID],categories[CategoryName])</f>
        <v>Seafood</v>
      </c>
      <c r="L1788" t="str">
        <f>_xlfn.XLOOKUP(order_details[[#This Row],[OrderID]],orders[OrderID],orders[month])</f>
        <v>Apr</v>
      </c>
      <c r="M1788">
        <f>_xlfn.XLOOKUP(order_details[[#This Row],[OrderID]],orders[OrderID],orders[month number])</f>
        <v>4</v>
      </c>
      <c r="N1788">
        <f>_xlfn.XLOOKUP(order_details[[#This Row],[OrderID]],orders[OrderID],orders[year])</f>
        <v>1996</v>
      </c>
      <c r="P1788" s="13" t="str">
        <f>_xlfn.XLOOKUP(order_details[[#This Row],[CustomerID]],orders[CustomerID],orders[ShipCity])</f>
        <v>Eugene</v>
      </c>
      <c r="Q1788" s="13" t="str">
        <f>_xlfn.XLOOKUP(order_details[[#This Row],[CustomerID]],orders[CustomerID],orders[ShipCountry])</f>
        <v>USA</v>
      </c>
      <c r="R1788" s="13">
        <f>order_details[[#This Row],[UnitPrice]]*order_details[[#This Row],[Quantity]]*(1-order_details[[#This Row],[Discount]])</f>
        <v>456</v>
      </c>
    </row>
    <row r="1789" spans="1:18" x14ac:dyDescent="0.3">
      <c r="A1789">
        <v>10937</v>
      </c>
      <c r="B1789">
        <v>28</v>
      </c>
      <c r="C1789">
        <v>45.6</v>
      </c>
      <c r="D1789">
        <v>8</v>
      </c>
      <c r="E1789">
        <v>0</v>
      </c>
      <c r="F1789">
        <f>order_details[[#This Row],[UnitPrice]]*order_details[[#This Row],[Quantity]]*(1-order_details[[#This Row],[Discount]])</f>
        <v>364.8</v>
      </c>
      <c r="G1789" t="str">
        <f>_xlfn.XLOOKUP(order_details[[#This Row],[OrderID]],orders[OrderID],orders[CustomerID])</f>
        <v>CACTU</v>
      </c>
      <c r="H1789" t="str">
        <f>_xlfn.XLOOKUP(order_details[[#This Row],[CustomerID]],orders[CustomerID],orders[ShipCountry])</f>
        <v>Argentina</v>
      </c>
      <c r="I1789" t="str">
        <f>_xlfn.XLOOKUP(order_details[[#This Row],[CustomerID]],orders[CustomerID],orders[ShipCity])</f>
        <v>Buenos Aires</v>
      </c>
      <c r="J1789">
        <f>_xlfn.XLOOKUP(order_details[[#This Row],[ProductID]],products[ProductID],products[CategoryID])</f>
        <v>7</v>
      </c>
      <c r="K1789" t="str">
        <f>_xlfn.XLOOKUP(order_details[[#This Row],[CategoryID]],categories[CategoryID],categories[CategoryName])</f>
        <v>Produce</v>
      </c>
      <c r="L1789" t="str">
        <f>_xlfn.XLOOKUP(order_details[[#This Row],[OrderID]],orders[OrderID],orders[month])</f>
        <v>Apr</v>
      </c>
      <c r="M1789">
        <f>_xlfn.XLOOKUP(order_details[[#This Row],[OrderID]],orders[OrderID],orders[month number])</f>
        <v>4</v>
      </c>
      <c r="N1789">
        <f>_xlfn.XLOOKUP(order_details[[#This Row],[OrderID]],orders[OrderID],orders[year])</f>
        <v>1996</v>
      </c>
      <c r="P1789" s="14" t="str">
        <f>_xlfn.XLOOKUP(order_details[[#This Row],[CustomerID]],orders[CustomerID],orders[ShipCity])</f>
        <v>Buenos Aires</v>
      </c>
      <c r="Q1789" s="14" t="str">
        <f>_xlfn.XLOOKUP(order_details[[#This Row],[CustomerID]],orders[CustomerID],orders[ShipCountry])</f>
        <v>Argentina</v>
      </c>
      <c r="R1789" s="14">
        <f>order_details[[#This Row],[UnitPrice]]*order_details[[#This Row],[Quantity]]*(1-order_details[[#This Row],[Discount]])</f>
        <v>364.8</v>
      </c>
    </row>
    <row r="1790" spans="1:18" x14ac:dyDescent="0.3">
      <c r="A1790">
        <v>10937</v>
      </c>
      <c r="B1790">
        <v>34</v>
      </c>
      <c r="C1790">
        <v>14</v>
      </c>
      <c r="D1790">
        <v>20</v>
      </c>
      <c r="E1790">
        <v>0</v>
      </c>
      <c r="F1790">
        <f>order_details[[#This Row],[UnitPrice]]*order_details[[#This Row],[Quantity]]*(1-order_details[[#This Row],[Discount]])</f>
        <v>280</v>
      </c>
      <c r="G1790" t="str">
        <f>_xlfn.XLOOKUP(order_details[[#This Row],[OrderID]],orders[OrderID],orders[CustomerID])</f>
        <v>CACTU</v>
      </c>
      <c r="H1790" t="str">
        <f>_xlfn.XLOOKUP(order_details[[#This Row],[CustomerID]],orders[CustomerID],orders[ShipCountry])</f>
        <v>Argentina</v>
      </c>
      <c r="I1790" t="str">
        <f>_xlfn.XLOOKUP(order_details[[#This Row],[CustomerID]],orders[CustomerID],orders[ShipCity])</f>
        <v>Buenos Aires</v>
      </c>
      <c r="J1790">
        <f>_xlfn.XLOOKUP(order_details[[#This Row],[ProductID]],products[ProductID],products[CategoryID])</f>
        <v>1</v>
      </c>
      <c r="K1790" t="str">
        <f>_xlfn.XLOOKUP(order_details[[#This Row],[CategoryID]],categories[CategoryID],categories[CategoryName])</f>
        <v>Beverages</v>
      </c>
      <c r="L1790" t="str">
        <f>_xlfn.XLOOKUP(order_details[[#This Row],[OrderID]],orders[OrderID],orders[month])</f>
        <v>Apr</v>
      </c>
      <c r="M1790">
        <f>_xlfn.XLOOKUP(order_details[[#This Row],[OrderID]],orders[OrderID],orders[month number])</f>
        <v>4</v>
      </c>
      <c r="N1790">
        <f>_xlfn.XLOOKUP(order_details[[#This Row],[OrderID]],orders[OrderID],orders[year])</f>
        <v>1996</v>
      </c>
      <c r="P1790" s="13" t="str">
        <f>_xlfn.XLOOKUP(order_details[[#This Row],[CustomerID]],orders[CustomerID],orders[ShipCity])</f>
        <v>Buenos Aires</v>
      </c>
      <c r="Q1790" s="13" t="str">
        <f>_xlfn.XLOOKUP(order_details[[#This Row],[CustomerID]],orders[CustomerID],orders[ShipCountry])</f>
        <v>Argentina</v>
      </c>
      <c r="R1790" s="13">
        <f>order_details[[#This Row],[UnitPrice]]*order_details[[#This Row],[Quantity]]*(1-order_details[[#This Row],[Discount]])</f>
        <v>280</v>
      </c>
    </row>
    <row r="1791" spans="1:18" x14ac:dyDescent="0.3">
      <c r="A1791">
        <v>10938</v>
      </c>
      <c r="B1791">
        <v>13</v>
      </c>
      <c r="C1791">
        <v>6</v>
      </c>
      <c r="D1791">
        <v>20</v>
      </c>
      <c r="E1791">
        <v>0.25</v>
      </c>
      <c r="F1791">
        <f>order_details[[#This Row],[UnitPrice]]*order_details[[#This Row],[Quantity]]*(1-order_details[[#This Row],[Discount]])</f>
        <v>90</v>
      </c>
      <c r="G1791" t="str">
        <f>_xlfn.XLOOKUP(order_details[[#This Row],[OrderID]],orders[OrderID],orders[CustomerID])</f>
        <v>QUICK</v>
      </c>
      <c r="H1791" t="str">
        <f>_xlfn.XLOOKUP(order_details[[#This Row],[CustomerID]],orders[CustomerID],orders[ShipCountry])</f>
        <v>Germany</v>
      </c>
      <c r="I1791" t="str">
        <f>_xlfn.XLOOKUP(order_details[[#This Row],[CustomerID]],orders[CustomerID],orders[ShipCity])</f>
        <v>Cunewalde</v>
      </c>
      <c r="J1791">
        <f>_xlfn.XLOOKUP(order_details[[#This Row],[ProductID]],products[ProductID],products[CategoryID])</f>
        <v>8</v>
      </c>
      <c r="K1791" t="str">
        <f>_xlfn.XLOOKUP(order_details[[#This Row],[CategoryID]],categories[CategoryID],categories[CategoryName])</f>
        <v>Seafood</v>
      </c>
      <c r="L1791" t="str">
        <f>_xlfn.XLOOKUP(order_details[[#This Row],[OrderID]],orders[OrderID],orders[month])</f>
        <v>Apr</v>
      </c>
      <c r="M1791">
        <f>_xlfn.XLOOKUP(order_details[[#This Row],[OrderID]],orders[OrderID],orders[month number])</f>
        <v>4</v>
      </c>
      <c r="N1791">
        <f>_xlfn.XLOOKUP(order_details[[#This Row],[OrderID]],orders[OrderID],orders[year])</f>
        <v>1996</v>
      </c>
      <c r="P1791" s="14" t="str">
        <f>_xlfn.XLOOKUP(order_details[[#This Row],[CustomerID]],orders[CustomerID],orders[ShipCity])</f>
        <v>Cunewalde</v>
      </c>
      <c r="Q1791" s="14" t="str">
        <f>_xlfn.XLOOKUP(order_details[[#This Row],[CustomerID]],orders[CustomerID],orders[ShipCountry])</f>
        <v>Germany</v>
      </c>
      <c r="R1791" s="14">
        <f>order_details[[#This Row],[UnitPrice]]*order_details[[#This Row],[Quantity]]*(1-order_details[[#This Row],[Discount]])</f>
        <v>90</v>
      </c>
    </row>
    <row r="1792" spans="1:18" x14ac:dyDescent="0.3">
      <c r="A1792">
        <v>10938</v>
      </c>
      <c r="B1792">
        <v>43</v>
      </c>
      <c r="C1792">
        <v>46</v>
      </c>
      <c r="D1792">
        <v>24</v>
      </c>
      <c r="E1792">
        <v>0.25</v>
      </c>
      <c r="F1792">
        <f>order_details[[#This Row],[UnitPrice]]*order_details[[#This Row],[Quantity]]*(1-order_details[[#This Row],[Discount]])</f>
        <v>828</v>
      </c>
      <c r="G1792" t="str">
        <f>_xlfn.XLOOKUP(order_details[[#This Row],[OrderID]],orders[OrderID],orders[CustomerID])</f>
        <v>QUICK</v>
      </c>
      <c r="H1792" t="str">
        <f>_xlfn.XLOOKUP(order_details[[#This Row],[CustomerID]],orders[CustomerID],orders[ShipCountry])</f>
        <v>Germany</v>
      </c>
      <c r="I1792" t="str">
        <f>_xlfn.XLOOKUP(order_details[[#This Row],[CustomerID]],orders[CustomerID],orders[ShipCity])</f>
        <v>Cunewalde</v>
      </c>
      <c r="J1792">
        <f>_xlfn.XLOOKUP(order_details[[#This Row],[ProductID]],products[ProductID],products[CategoryID])</f>
        <v>1</v>
      </c>
      <c r="K1792" t="str">
        <f>_xlfn.XLOOKUP(order_details[[#This Row],[CategoryID]],categories[CategoryID],categories[CategoryName])</f>
        <v>Beverages</v>
      </c>
      <c r="L1792" t="str">
        <f>_xlfn.XLOOKUP(order_details[[#This Row],[OrderID]],orders[OrderID],orders[month])</f>
        <v>Apr</v>
      </c>
      <c r="M1792">
        <f>_xlfn.XLOOKUP(order_details[[#This Row],[OrderID]],orders[OrderID],orders[month number])</f>
        <v>4</v>
      </c>
      <c r="N1792">
        <f>_xlfn.XLOOKUP(order_details[[#This Row],[OrderID]],orders[OrderID],orders[year])</f>
        <v>1996</v>
      </c>
      <c r="P1792" s="13" t="str">
        <f>_xlfn.XLOOKUP(order_details[[#This Row],[CustomerID]],orders[CustomerID],orders[ShipCity])</f>
        <v>Cunewalde</v>
      </c>
      <c r="Q1792" s="13" t="str">
        <f>_xlfn.XLOOKUP(order_details[[#This Row],[CustomerID]],orders[CustomerID],orders[ShipCountry])</f>
        <v>Germany</v>
      </c>
      <c r="R1792" s="13">
        <f>order_details[[#This Row],[UnitPrice]]*order_details[[#This Row],[Quantity]]*(1-order_details[[#This Row],[Discount]])</f>
        <v>828</v>
      </c>
    </row>
    <row r="1793" spans="1:18" x14ac:dyDescent="0.3">
      <c r="A1793">
        <v>10938</v>
      </c>
      <c r="B1793">
        <v>60</v>
      </c>
      <c r="C1793">
        <v>34</v>
      </c>
      <c r="D1793">
        <v>49</v>
      </c>
      <c r="E1793">
        <v>0.25</v>
      </c>
      <c r="F1793">
        <f>order_details[[#This Row],[UnitPrice]]*order_details[[#This Row],[Quantity]]*(1-order_details[[#This Row],[Discount]])</f>
        <v>1249.5</v>
      </c>
      <c r="G1793" t="str">
        <f>_xlfn.XLOOKUP(order_details[[#This Row],[OrderID]],orders[OrderID],orders[CustomerID])</f>
        <v>QUICK</v>
      </c>
      <c r="H1793" t="str">
        <f>_xlfn.XLOOKUP(order_details[[#This Row],[CustomerID]],orders[CustomerID],orders[ShipCountry])</f>
        <v>Germany</v>
      </c>
      <c r="I1793" t="str">
        <f>_xlfn.XLOOKUP(order_details[[#This Row],[CustomerID]],orders[CustomerID],orders[ShipCity])</f>
        <v>Cunewalde</v>
      </c>
      <c r="J1793">
        <f>_xlfn.XLOOKUP(order_details[[#This Row],[ProductID]],products[ProductID],products[CategoryID])</f>
        <v>4</v>
      </c>
      <c r="K1793" t="str">
        <f>_xlfn.XLOOKUP(order_details[[#This Row],[CategoryID]],categories[CategoryID],categories[CategoryName])</f>
        <v>Dairy Products</v>
      </c>
      <c r="L1793" t="str">
        <f>_xlfn.XLOOKUP(order_details[[#This Row],[OrderID]],orders[OrderID],orders[month])</f>
        <v>Apr</v>
      </c>
      <c r="M1793">
        <f>_xlfn.XLOOKUP(order_details[[#This Row],[OrderID]],orders[OrderID],orders[month number])</f>
        <v>4</v>
      </c>
      <c r="N1793">
        <f>_xlfn.XLOOKUP(order_details[[#This Row],[OrderID]],orders[OrderID],orders[year])</f>
        <v>1996</v>
      </c>
      <c r="P1793" s="14" t="str">
        <f>_xlfn.XLOOKUP(order_details[[#This Row],[CustomerID]],orders[CustomerID],orders[ShipCity])</f>
        <v>Cunewalde</v>
      </c>
      <c r="Q1793" s="14" t="str">
        <f>_xlfn.XLOOKUP(order_details[[#This Row],[CustomerID]],orders[CustomerID],orders[ShipCountry])</f>
        <v>Germany</v>
      </c>
      <c r="R1793" s="14">
        <f>order_details[[#This Row],[UnitPrice]]*order_details[[#This Row],[Quantity]]*(1-order_details[[#This Row],[Discount]])</f>
        <v>1249.5</v>
      </c>
    </row>
    <row r="1794" spans="1:18" x14ac:dyDescent="0.3">
      <c r="A1794">
        <v>10938</v>
      </c>
      <c r="B1794">
        <v>71</v>
      </c>
      <c r="C1794">
        <v>21.5</v>
      </c>
      <c r="D1794">
        <v>35</v>
      </c>
      <c r="E1794">
        <v>0.25</v>
      </c>
      <c r="F1794">
        <f>order_details[[#This Row],[UnitPrice]]*order_details[[#This Row],[Quantity]]*(1-order_details[[#This Row],[Discount]])</f>
        <v>564.375</v>
      </c>
      <c r="G1794" t="str">
        <f>_xlfn.XLOOKUP(order_details[[#This Row],[OrderID]],orders[OrderID],orders[CustomerID])</f>
        <v>QUICK</v>
      </c>
      <c r="H1794" t="str">
        <f>_xlfn.XLOOKUP(order_details[[#This Row],[CustomerID]],orders[CustomerID],orders[ShipCountry])</f>
        <v>Germany</v>
      </c>
      <c r="I1794" t="str">
        <f>_xlfn.XLOOKUP(order_details[[#This Row],[CustomerID]],orders[CustomerID],orders[ShipCity])</f>
        <v>Cunewalde</v>
      </c>
      <c r="J1794">
        <f>_xlfn.XLOOKUP(order_details[[#This Row],[ProductID]],products[ProductID],products[CategoryID])</f>
        <v>4</v>
      </c>
      <c r="K1794" t="str">
        <f>_xlfn.XLOOKUP(order_details[[#This Row],[CategoryID]],categories[CategoryID],categories[CategoryName])</f>
        <v>Dairy Products</v>
      </c>
      <c r="L1794" t="str">
        <f>_xlfn.XLOOKUP(order_details[[#This Row],[OrderID]],orders[OrderID],orders[month])</f>
        <v>Apr</v>
      </c>
      <c r="M1794">
        <f>_xlfn.XLOOKUP(order_details[[#This Row],[OrderID]],orders[OrderID],orders[month number])</f>
        <v>4</v>
      </c>
      <c r="N1794">
        <f>_xlfn.XLOOKUP(order_details[[#This Row],[OrderID]],orders[OrderID],orders[year])</f>
        <v>1996</v>
      </c>
      <c r="P1794" s="13" t="str">
        <f>_xlfn.XLOOKUP(order_details[[#This Row],[CustomerID]],orders[CustomerID],orders[ShipCity])</f>
        <v>Cunewalde</v>
      </c>
      <c r="Q1794" s="13" t="str">
        <f>_xlfn.XLOOKUP(order_details[[#This Row],[CustomerID]],orders[CustomerID],orders[ShipCountry])</f>
        <v>Germany</v>
      </c>
      <c r="R1794" s="13">
        <f>order_details[[#This Row],[UnitPrice]]*order_details[[#This Row],[Quantity]]*(1-order_details[[#This Row],[Discount]])</f>
        <v>564.375</v>
      </c>
    </row>
    <row r="1795" spans="1:18" x14ac:dyDescent="0.3">
      <c r="A1795">
        <v>10939</v>
      </c>
      <c r="B1795">
        <v>2</v>
      </c>
      <c r="C1795">
        <v>19</v>
      </c>
      <c r="D1795">
        <v>10</v>
      </c>
      <c r="E1795">
        <v>0.15</v>
      </c>
      <c r="F1795">
        <f>order_details[[#This Row],[UnitPrice]]*order_details[[#This Row],[Quantity]]*(1-order_details[[#This Row],[Discount]])</f>
        <v>161.5</v>
      </c>
      <c r="G1795" t="str">
        <f>_xlfn.XLOOKUP(order_details[[#This Row],[OrderID]],orders[OrderID],orders[CustomerID])</f>
        <v>MAGAA</v>
      </c>
      <c r="H1795" t="str">
        <f>_xlfn.XLOOKUP(order_details[[#This Row],[CustomerID]],orders[CustomerID],orders[ShipCountry])</f>
        <v>Italy</v>
      </c>
      <c r="I1795" t="str">
        <f>_xlfn.XLOOKUP(order_details[[#This Row],[CustomerID]],orders[CustomerID],orders[ShipCity])</f>
        <v>Bergamo</v>
      </c>
      <c r="J1795">
        <f>_xlfn.XLOOKUP(order_details[[#This Row],[ProductID]],products[ProductID],products[CategoryID])</f>
        <v>1</v>
      </c>
      <c r="K1795" t="str">
        <f>_xlfn.XLOOKUP(order_details[[#This Row],[CategoryID]],categories[CategoryID],categories[CategoryName])</f>
        <v>Beverages</v>
      </c>
      <c r="L1795" t="str">
        <f>_xlfn.XLOOKUP(order_details[[#This Row],[OrderID]],orders[OrderID],orders[month])</f>
        <v>Apr</v>
      </c>
      <c r="M1795">
        <f>_xlfn.XLOOKUP(order_details[[#This Row],[OrderID]],orders[OrderID],orders[month number])</f>
        <v>4</v>
      </c>
      <c r="N1795">
        <f>_xlfn.XLOOKUP(order_details[[#This Row],[OrderID]],orders[OrderID],orders[year])</f>
        <v>1996</v>
      </c>
      <c r="P1795" s="14" t="str">
        <f>_xlfn.XLOOKUP(order_details[[#This Row],[CustomerID]],orders[CustomerID],orders[ShipCity])</f>
        <v>Bergamo</v>
      </c>
      <c r="Q1795" s="14" t="str">
        <f>_xlfn.XLOOKUP(order_details[[#This Row],[CustomerID]],orders[CustomerID],orders[ShipCountry])</f>
        <v>Italy</v>
      </c>
      <c r="R1795" s="14">
        <f>order_details[[#This Row],[UnitPrice]]*order_details[[#This Row],[Quantity]]*(1-order_details[[#This Row],[Discount]])</f>
        <v>161.5</v>
      </c>
    </row>
    <row r="1796" spans="1:18" x14ac:dyDescent="0.3">
      <c r="A1796">
        <v>10939</v>
      </c>
      <c r="B1796">
        <v>67</v>
      </c>
      <c r="C1796">
        <v>14</v>
      </c>
      <c r="D1796">
        <v>40</v>
      </c>
      <c r="E1796">
        <v>0.15</v>
      </c>
      <c r="F1796">
        <f>order_details[[#This Row],[UnitPrice]]*order_details[[#This Row],[Quantity]]*(1-order_details[[#This Row],[Discount]])</f>
        <v>476</v>
      </c>
      <c r="G1796" t="str">
        <f>_xlfn.XLOOKUP(order_details[[#This Row],[OrderID]],orders[OrderID],orders[CustomerID])</f>
        <v>MAGAA</v>
      </c>
      <c r="H1796" t="str">
        <f>_xlfn.XLOOKUP(order_details[[#This Row],[CustomerID]],orders[CustomerID],orders[ShipCountry])</f>
        <v>Italy</v>
      </c>
      <c r="I1796" t="str">
        <f>_xlfn.XLOOKUP(order_details[[#This Row],[CustomerID]],orders[CustomerID],orders[ShipCity])</f>
        <v>Bergamo</v>
      </c>
      <c r="J1796">
        <f>_xlfn.XLOOKUP(order_details[[#This Row],[ProductID]],products[ProductID],products[CategoryID])</f>
        <v>1</v>
      </c>
      <c r="K1796" t="str">
        <f>_xlfn.XLOOKUP(order_details[[#This Row],[CategoryID]],categories[CategoryID],categories[CategoryName])</f>
        <v>Beverages</v>
      </c>
      <c r="L1796" t="str">
        <f>_xlfn.XLOOKUP(order_details[[#This Row],[OrderID]],orders[OrderID],orders[month])</f>
        <v>Apr</v>
      </c>
      <c r="M1796">
        <f>_xlfn.XLOOKUP(order_details[[#This Row],[OrderID]],orders[OrderID],orders[month number])</f>
        <v>4</v>
      </c>
      <c r="N1796">
        <f>_xlfn.XLOOKUP(order_details[[#This Row],[OrderID]],orders[OrderID],orders[year])</f>
        <v>1996</v>
      </c>
      <c r="P1796" s="13" t="str">
        <f>_xlfn.XLOOKUP(order_details[[#This Row],[CustomerID]],orders[CustomerID],orders[ShipCity])</f>
        <v>Bergamo</v>
      </c>
      <c r="Q1796" s="13" t="str">
        <f>_xlfn.XLOOKUP(order_details[[#This Row],[CustomerID]],orders[CustomerID],orders[ShipCountry])</f>
        <v>Italy</v>
      </c>
      <c r="R1796" s="13">
        <f>order_details[[#This Row],[UnitPrice]]*order_details[[#This Row],[Quantity]]*(1-order_details[[#This Row],[Discount]])</f>
        <v>476</v>
      </c>
    </row>
    <row r="1797" spans="1:18" x14ac:dyDescent="0.3">
      <c r="A1797">
        <v>10940</v>
      </c>
      <c r="B1797">
        <v>7</v>
      </c>
      <c r="C1797">
        <v>30</v>
      </c>
      <c r="D1797">
        <v>8</v>
      </c>
      <c r="E1797">
        <v>0</v>
      </c>
      <c r="F1797">
        <f>order_details[[#This Row],[UnitPrice]]*order_details[[#This Row],[Quantity]]*(1-order_details[[#This Row],[Discount]])</f>
        <v>240</v>
      </c>
      <c r="G1797" t="str">
        <f>_xlfn.XLOOKUP(order_details[[#This Row],[OrderID]],orders[OrderID],orders[CustomerID])</f>
        <v>BONAP</v>
      </c>
      <c r="H1797" t="str">
        <f>_xlfn.XLOOKUP(order_details[[#This Row],[CustomerID]],orders[CustomerID],orders[ShipCountry])</f>
        <v>France</v>
      </c>
      <c r="I1797" t="str">
        <f>_xlfn.XLOOKUP(order_details[[#This Row],[CustomerID]],orders[CustomerID],orders[ShipCity])</f>
        <v>Marseille</v>
      </c>
      <c r="J1797">
        <f>_xlfn.XLOOKUP(order_details[[#This Row],[ProductID]],products[ProductID],products[CategoryID])</f>
        <v>7</v>
      </c>
      <c r="K1797" t="str">
        <f>_xlfn.XLOOKUP(order_details[[#This Row],[CategoryID]],categories[CategoryID],categories[CategoryName])</f>
        <v>Produce</v>
      </c>
      <c r="L1797" t="str">
        <f>_xlfn.XLOOKUP(order_details[[#This Row],[OrderID]],orders[OrderID],orders[month])</f>
        <v>Apr</v>
      </c>
      <c r="M1797">
        <f>_xlfn.XLOOKUP(order_details[[#This Row],[OrderID]],orders[OrderID],orders[month number])</f>
        <v>4</v>
      </c>
      <c r="N1797">
        <f>_xlfn.XLOOKUP(order_details[[#This Row],[OrderID]],orders[OrderID],orders[year])</f>
        <v>1996</v>
      </c>
      <c r="P1797" s="14" t="str">
        <f>_xlfn.XLOOKUP(order_details[[#This Row],[CustomerID]],orders[CustomerID],orders[ShipCity])</f>
        <v>Marseille</v>
      </c>
      <c r="Q1797" s="14" t="str">
        <f>_xlfn.XLOOKUP(order_details[[#This Row],[CustomerID]],orders[CustomerID],orders[ShipCountry])</f>
        <v>France</v>
      </c>
      <c r="R1797" s="14">
        <f>order_details[[#This Row],[UnitPrice]]*order_details[[#This Row],[Quantity]]*(1-order_details[[#This Row],[Discount]])</f>
        <v>240</v>
      </c>
    </row>
    <row r="1798" spans="1:18" x14ac:dyDescent="0.3">
      <c r="A1798">
        <v>10940</v>
      </c>
      <c r="B1798">
        <v>13</v>
      </c>
      <c r="C1798">
        <v>6</v>
      </c>
      <c r="D1798">
        <v>20</v>
      </c>
      <c r="E1798">
        <v>0</v>
      </c>
      <c r="F1798">
        <f>order_details[[#This Row],[UnitPrice]]*order_details[[#This Row],[Quantity]]*(1-order_details[[#This Row],[Discount]])</f>
        <v>120</v>
      </c>
      <c r="G1798" t="str">
        <f>_xlfn.XLOOKUP(order_details[[#This Row],[OrderID]],orders[OrderID],orders[CustomerID])</f>
        <v>BONAP</v>
      </c>
      <c r="H1798" t="str">
        <f>_xlfn.XLOOKUP(order_details[[#This Row],[CustomerID]],orders[CustomerID],orders[ShipCountry])</f>
        <v>France</v>
      </c>
      <c r="I1798" t="str">
        <f>_xlfn.XLOOKUP(order_details[[#This Row],[CustomerID]],orders[CustomerID],orders[ShipCity])</f>
        <v>Marseille</v>
      </c>
      <c r="J1798">
        <f>_xlfn.XLOOKUP(order_details[[#This Row],[ProductID]],products[ProductID],products[CategoryID])</f>
        <v>8</v>
      </c>
      <c r="K1798" t="str">
        <f>_xlfn.XLOOKUP(order_details[[#This Row],[CategoryID]],categories[CategoryID],categories[CategoryName])</f>
        <v>Seafood</v>
      </c>
      <c r="L1798" t="str">
        <f>_xlfn.XLOOKUP(order_details[[#This Row],[OrderID]],orders[OrderID],orders[month])</f>
        <v>Apr</v>
      </c>
      <c r="M1798">
        <f>_xlfn.XLOOKUP(order_details[[#This Row],[OrderID]],orders[OrderID],orders[month number])</f>
        <v>4</v>
      </c>
      <c r="N1798">
        <f>_xlfn.XLOOKUP(order_details[[#This Row],[OrderID]],orders[OrderID],orders[year])</f>
        <v>1996</v>
      </c>
      <c r="P1798" s="13" t="str">
        <f>_xlfn.XLOOKUP(order_details[[#This Row],[CustomerID]],orders[CustomerID],orders[ShipCity])</f>
        <v>Marseille</v>
      </c>
      <c r="Q1798" s="13" t="str">
        <f>_xlfn.XLOOKUP(order_details[[#This Row],[CustomerID]],orders[CustomerID],orders[ShipCountry])</f>
        <v>France</v>
      </c>
      <c r="R1798" s="13">
        <f>order_details[[#This Row],[UnitPrice]]*order_details[[#This Row],[Quantity]]*(1-order_details[[#This Row],[Discount]])</f>
        <v>120</v>
      </c>
    </row>
    <row r="1799" spans="1:18" x14ac:dyDescent="0.3">
      <c r="A1799">
        <v>10941</v>
      </c>
      <c r="B1799">
        <v>31</v>
      </c>
      <c r="C1799">
        <v>12.5</v>
      </c>
      <c r="D1799">
        <v>44</v>
      </c>
      <c r="E1799">
        <v>0.25</v>
      </c>
      <c r="F1799">
        <f>order_details[[#This Row],[UnitPrice]]*order_details[[#This Row],[Quantity]]*(1-order_details[[#This Row],[Discount]])</f>
        <v>412.5</v>
      </c>
      <c r="G1799" t="str">
        <f>_xlfn.XLOOKUP(order_details[[#This Row],[OrderID]],orders[OrderID],orders[CustomerID])</f>
        <v>SAVEA</v>
      </c>
      <c r="H1799" t="str">
        <f>_xlfn.XLOOKUP(order_details[[#This Row],[CustomerID]],orders[CustomerID],orders[ShipCountry])</f>
        <v>USA</v>
      </c>
      <c r="I1799" t="str">
        <f>_xlfn.XLOOKUP(order_details[[#This Row],[CustomerID]],orders[CustomerID],orders[ShipCity])</f>
        <v>Boise</v>
      </c>
      <c r="J1799">
        <f>_xlfn.XLOOKUP(order_details[[#This Row],[ProductID]],products[ProductID],products[CategoryID])</f>
        <v>4</v>
      </c>
      <c r="K1799" t="str">
        <f>_xlfn.XLOOKUP(order_details[[#This Row],[CategoryID]],categories[CategoryID],categories[CategoryName])</f>
        <v>Dairy Products</v>
      </c>
      <c r="L1799" t="str">
        <f>_xlfn.XLOOKUP(order_details[[#This Row],[OrderID]],orders[OrderID],orders[month])</f>
        <v>Apr</v>
      </c>
      <c r="M1799">
        <f>_xlfn.XLOOKUP(order_details[[#This Row],[OrderID]],orders[OrderID],orders[month number])</f>
        <v>4</v>
      </c>
      <c r="N1799">
        <f>_xlfn.XLOOKUP(order_details[[#This Row],[OrderID]],orders[OrderID],orders[year])</f>
        <v>1996</v>
      </c>
      <c r="P1799" s="14" t="str">
        <f>_xlfn.XLOOKUP(order_details[[#This Row],[CustomerID]],orders[CustomerID],orders[ShipCity])</f>
        <v>Boise</v>
      </c>
      <c r="Q1799" s="14" t="str">
        <f>_xlfn.XLOOKUP(order_details[[#This Row],[CustomerID]],orders[CustomerID],orders[ShipCountry])</f>
        <v>USA</v>
      </c>
      <c r="R1799" s="14">
        <f>order_details[[#This Row],[UnitPrice]]*order_details[[#This Row],[Quantity]]*(1-order_details[[#This Row],[Discount]])</f>
        <v>412.5</v>
      </c>
    </row>
    <row r="1800" spans="1:18" x14ac:dyDescent="0.3">
      <c r="A1800">
        <v>10941</v>
      </c>
      <c r="B1800">
        <v>62</v>
      </c>
      <c r="C1800">
        <v>49.3</v>
      </c>
      <c r="D1800">
        <v>30</v>
      </c>
      <c r="E1800">
        <v>0.25</v>
      </c>
      <c r="F1800">
        <f>order_details[[#This Row],[UnitPrice]]*order_details[[#This Row],[Quantity]]*(1-order_details[[#This Row],[Discount]])</f>
        <v>1109.25</v>
      </c>
      <c r="G1800" t="str">
        <f>_xlfn.XLOOKUP(order_details[[#This Row],[OrderID]],orders[OrderID],orders[CustomerID])</f>
        <v>SAVEA</v>
      </c>
      <c r="H1800" t="str">
        <f>_xlfn.XLOOKUP(order_details[[#This Row],[CustomerID]],orders[CustomerID],orders[ShipCountry])</f>
        <v>USA</v>
      </c>
      <c r="I1800" t="str">
        <f>_xlfn.XLOOKUP(order_details[[#This Row],[CustomerID]],orders[CustomerID],orders[ShipCity])</f>
        <v>Boise</v>
      </c>
      <c r="J1800">
        <f>_xlfn.XLOOKUP(order_details[[#This Row],[ProductID]],products[ProductID],products[CategoryID])</f>
        <v>3</v>
      </c>
      <c r="K1800" t="str">
        <f>_xlfn.XLOOKUP(order_details[[#This Row],[CategoryID]],categories[CategoryID],categories[CategoryName])</f>
        <v>Confections</v>
      </c>
      <c r="L1800" t="str">
        <f>_xlfn.XLOOKUP(order_details[[#This Row],[OrderID]],orders[OrderID],orders[month])</f>
        <v>Apr</v>
      </c>
      <c r="M1800">
        <f>_xlfn.XLOOKUP(order_details[[#This Row],[OrderID]],orders[OrderID],orders[month number])</f>
        <v>4</v>
      </c>
      <c r="N1800">
        <f>_xlfn.XLOOKUP(order_details[[#This Row],[OrderID]],orders[OrderID],orders[year])</f>
        <v>1996</v>
      </c>
      <c r="P1800" s="13" t="str">
        <f>_xlfn.XLOOKUP(order_details[[#This Row],[CustomerID]],orders[CustomerID],orders[ShipCity])</f>
        <v>Boise</v>
      </c>
      <c r="Q1800" s="13" t="str">
        <f>_xlfn.XLOOKUP(order_details[[#This Row],[CustomerID]],orders[CustomerID],orders[ShipCountry])</f>
        <v>USA</v>
      </c>
      <c r="R1800" s="13">
        <f>order_details[[#This Row],[UnitPrice]]*order_details[[#This Row],[Quantity]]*(1-order_details[[#This Row],[Discount]])</f>
        <v>1109.25</v>
      </c>
    </row>
    <row r="1801" spans="1:18" x14ac:dyDescent="0.3">
      <c r="A1801">
        <v>10941</v>
      </c>
      <c r="B1801">
        <v>68</v>
      </c>
      <c r="C1801">
        <v>12.5</v>
      </c>
      <c r="D1801">
        <v>80</v>
      </c>
      <c r="E1801">
        <v>0.25</v>
      </c>
      <c r="F1801">
        <f>order_details[[#This Row],[UnitPrice]]*order_details[[#This Row],[Quantity]]*(1-order_details[[#This Row],[Discount]])</f>
        <v>750</v>
      </c>
      <c r="G1801" t="str">
        <f>_xlfn.XLOOKUP(order_details[[#This Row],[OrderID]],orders[OrderID],orders[CustomerID])</f>
        <v>SAVEA</v>
      </c>
      <c r="H1801" t="str">
        <f>_xlfn.XLOOKUP(order_details[[#This Row],[CustomerID]],orders[CustomerID],orders[ShipCountry])</f>
        <v>USA</v>
      </c>
      <c r="I1801" t="str">
        <f>_xlfn.XLOOKUP(order_details[[#This Row],[CustomerID]],orders[CustomerID],orders[ShipCity])</f>
        <v>Boise</v>
      </c>
      <c r="J1801">
        <f>_xlfn.XLOOKUP(order_details[[#This Row],[ProductID]],products[ProductID],products[CategoryID])</f>
        <v>3</v>
      </c>
      <c r="K1801" t="str">
        <f>_xlfn.XLOOKUP(order_details[[#This Row],[CategoryID]],categories[CategoryID],categories[CategoryName])</f>
        <v>Confections</v>
      </c>
      <c r="L1801" t="str">
        <f>_xlfn.XLOOKUP(order_details[[#This Row],[OrderID]],orders[OrderID],orders[month])</f>
        <v>Apr</v>
      </c>
      <c r="M1801">
        <f>_xlfn.XLOOKUP(order_details[[#This Row],[OrderID]],orders[OrderID],orders[month number])</f>
        <v>4</v>
      </c>
      <c r="N1801">
        <f>_xlfn.XLOOKUP(order_details[[#This Row],[OrderID]],orders[OrderID],orders[year])</f>
        <v>1996</v>
      </c>
      <c r="P1801" s="14" t="str">
        <f>_xlfn.XLOOKUP(order_details[[#This Row],[CustomerID]],orders[CustomerID],orders[ShipCity])</f>
        <v>Boise</v>
      </c>
      <c r="Q1801" s="14" t="str">
        <f>_xlfn.XLOOKUP(order_details[[#This Row],[CustomerID]],orders[CustomerID],orders[ShipCountry])</f>
        <v>USA</v>
      </c>
      <c r="R1801" s="14">
        <f>order_details[[#This Row],[UnitPrice]]*order_details[[#This Row],[Quantity]]*(1-order_details[[#This Row],[Discount]])</f>
        <v>750</v>
      </c>
    </row>
    <row r="1802" spans="1:18" x14ac:dyDescent="0.3">
      <c r="A1802">
        <v>10941</v>
      </c>
      <c r="B1802">
        <v>72</v>
      </c>
      <c r="C1802">
        <v>34.799999999999997</v>
      </c>
      <c r="D1802">
        <v>50</v>
      </c>
      <c r="E1802">
        <v>0</v>
      </c>
      <c r="F1802">
        <f>order_details[[#This Row],[UnitPrice]]*order_details[[#This Row],[Quantity]]*(1-order_details[[#This Row],[Discount]])</f>
        <v>1739.9999999999998</v>
      </c>
      <c r="G1802" t="str">
        <f>_xlfn.XLOOKUP(order_details[[#This Row],[OrderID]],orders[OrderID],orders[CustomerID])</f>
        <v>SAVEA</v>
      </c>
      <c r="H1802" t="str">
        <f>_xlfn.XLOOKUP(order_details[[#This Row],[CustomerID]],orders[CustomerID],orders[ShipCountry])</f>
        <v>USA</v>
      </c>
      <c r="I1802" t="str">
        <f>_xlfn.XLOOKUP(order_details[[#This Row],[CustomerID]],orders[CustomerID],orders[ShipCity])</f>
        <v>Boise</v>
      </c>
      <c r="J1802">
        <f>_xlfn.XLOOKUP(order_details[[#This Row],[ProductID]],products[ProductID],products[CategoryID])</f>
        <v>4</v>
      </c>
      <c r="K1802" t="str">
        <f>_xlfn.XLOOKUP(order_details[[#This Row],[CategoryID]],categories[CategoryID],categories[CategoryName])</f>
        <v>Dairy Products</v>
      </c>
      <c r="L1802" t="str">
        <f>_xlfn.XLOOKUP(order_details[[#This Row],[OrderID]],orders[OrderID],orders[month])</f>
        <v>Apr</v>
      </c>
      <c r="M1802">
        <f>_xlfn.XLOOKUP(order_details[[#This Row],[OrderID]],orders[OrderID],orders[month number])</f>
        <v>4</v>
      </c>
      <c r="N1802">
        <f>_xlfn.XLOOKUP(order_details[[#This Row],[OrderID]],orders[OrderID],orders[year])</f>
        <v>1996</v>
      </c>
      <c r="P1802" s="13" t="str">
        <f>_xlfn.XLOOKUP(order_details[[#This Row],[CustomerID]],orders[CustomerID],orders[ShipCity])</f>
        <v>Boise</v>
      </c>
      <c r="Q1802" s="13" t="str">
        <f>_xlfn.XLOOKUP(order_details[[#This Row],[CustomerID]],orders[CustomerID],orders[ShipCountry])</f>
        <v>USA</v>
      </c>
      <c r="R1802" s="13">
        <f>order_details[[#This Row],[UnitPrice]]*order_details[[#This Row],[Quantity]]*(1-order_details[[#This Row],[Discount]])</f>
        <v>1739.9999999999998</v>
      </c>
    </row>
    <row r="1803" spans="1:18" x14ac:dyDescent="0.3">
      <c r="A1803">
        <v>10942</v>
      </c>
      <c r="B1803">
        <v>49</v>
      </c>
      <c r="C1803">
        <v>20</v>
      </c>
      <c r="D1803">
        <v>28</v>
      </c>
      <c r="E1803">
        <v>0</v>
      </c>
      <c r="F1803">
        <f>order_details[[#This Row],[UnitPrice]]*order_details[[#This Row],[Quantity]]*(1-order_details[[#This Row],[Discount]])</f>
        <v>560</v>
      </c>
      <c r="G1803" t="str">
        <f>_xlfn.XLOOKUP(order_details[[#This Row],[OrderID]],orders[OrderID],orders[CustomerID])</f>
        <v>REGGC</v>
      </c>
      <c r="H1803" t="str">
        <f>_xlfn.XLOOKUP(order_details[[#This Row],[CustomerID]],orders[CustomerID],orders[ShipCountry])</f>
        <v>Italy</v>
      </c>
      <c r="I1803" t="str">
        <f>_xlfn.XLOOKUP(order_details[[#This Row],[CustomerID]],orders[CustomerID],orders[ShipCity])</f>
        <v>Reggio Emilia</v>
      </c>
      <c r="J1803">
        <f>_xlfn.XLOOKUP(order_details[[#This Row],[ProductID]],products[ProductID],products[CategoryID])</f>
        <v>3</v>
      </c>
      <c r="K1803" t="str">
        <f>_xlfn.XLOOKUP(order_details[[#This Row],[CategoryID]],categories[CategoryID],categories[CategoryName])</f>
        <v>Confections</v>
      </c>
      <c r="L1803" t="str">
        <f>_xlfn.XLOOKUP(order_details[[#This Row],[OrderID]],orders[OrderID],orders[month])</f>
        <v>Apr</v>
      </c>
      <c r="M1803">
        <f>_xlfn.XLOOKUP(order_details[[#This Row],[OrderID]],orders[OrderID],orders[month number])</f>
        <v>4</v>
      </c>
      <c r="N1803">
        <f>_xlfn.XLOOKUP(order_details[[#This Row],[OrderID]],orders[OrderID],orders[year])</f>
        <v>1996</v>
      </c>
      <c r="P1803" s="14" t="str">
        <f>_xlfn.XLOOKUP(order_details[[#This Row],[CustomerID]],orders[CustomerID],orders[ShipCity])</f>
        <v>Reggio Emilia</v>
      </c>
      <c r="Q1803" s="14" t="str">
        <f>_xlfn.XLOOKUP(order_details[[#This Row],[CustomerID]],orders[CustomerID],orders[ShipCountry])</f>
        <v>Italy</v>
      </c>
      <c r="R1803" s="14">
        <f>order_details[[#This Row],[UnitPrice]]*order_details[[#This Row],[Quantity]]*(1-order_details[[#This Row],[Discount]])</f>
        <v>560</v>
      </c>
    </row>
    <row r="1804" spans="1:18" x14ac:dyDescent="0.3">
      <c r="A1804">
        <v>10943</v>
      </c>
      <c r="B1804">
        <v>13</v>
      </c>
      <c r="C1804">
        <v>6</v>
      </c>
      <c r="D1804">
        <v>15</v>
      </c>
      <c r="E1804">
        <v>0</v>
      </c>
      <c r="F1804">
        <f>order_details[[#This Row],[UnitPrice]]*order_details[[#This Row],[Quantity]]*(1-order_details[[#This Row],[Discount]])</f>
        <v>90</v>
      </c>
      <c r="G1804" t="str">
        <f>_xlfn.XLOOKUP(order_details[[#This Row],[OrderID]],orders[OrderID],orders[CustomerID])</f>
        <v>BSBEV</v>
      </c>
      <c r="H1804" t="str">
        <f>_xlfn.XLOOKUP(order_details[[#This Row],[CustomerID]],orders[CustomerID],orders[ShipCountry])</f>
        <v>UK</v>
      </c>
      <c r="I1804" t="str">
        <f>_xlfn.XLOOKUP(order_details[[#This Row],[CustomerID]],orders[CustomerID],orders[ShipCity])</f>
        <v>London</v>
      </c>
      <c r="J1804">
        <f>_xlfn.XLOOKUP(order_details[[#This Row],[ProductID]],products[ProductID],products[CategoryID])</f>
        <v>8</v>
      </c>
      <c r="K1804" t="str">
        <f>_xlfn.XLOOKUP(order_details[[#This Row],[CategoryID]],categories[CategoryID],categories[CategoryName])</f>
        <v>Seafood</v>
      </c>
      <c r="L1804" t="str">
        <f>_xlfn.XLOOKUP(order_details[[#This Row],[OrderID]],orders[OrderID],orders[month])</f>
        <v>Apr</v>
      </c>
      <c r="M1804">
        <f>_xlfn.XLOOKUP(order_details[[#This Row],[OrderID]],orders[OrderID],orders[month number])</f>
        <v>4</v>
      </c>
      <c r="N1804">
        <f>_xlfn.XLOOKUP(order_details[[#This Row],[OrderID]],orders[OrderID],orders[year])</f>
        <v>1996</v>
      </c>
      <c r="P1804" s="13" t="str">
        <f>_xlfn.XLOOKUP(order_details[[#This Row],[CustomerID]],orders[CustomerID],orders[ShipCity])</f>
        <v>London</v>
      </c>
      <c r="Q1804" s="13" t="str">
        <f>_xlfn.XLOOKUP(order_details[[#This Row],[CustomerID]],orders[CustomerID],orders[ShipCountry])</f>
        <v>UK</v>
      </c>
      <c r="R1804" s="13">
        <f>order_details[[#This Row],[UnitPrice]]*order_details[[#This Row],[Quantity]]*(1-order_details[[#This Row],[Discount]])</f>
        <v>90</v>
      </c>
    </row>
    <row r="1805" spans="1:18" x14ac:dyDescent="0.3">
      <c r="A1805">
        <v>10943</v>
      </c>
      <c r="B1805">
        <v>22</v>
      </c>
      <c r="C1805">
        <v>21</v>
      </c>
      <c r="D1805">
        <v>21</v>
      </c>
      <c r="E1805">
        <v>0</v>
      </c>
      <c r="F1805">
        <f>order_details[[#This Row],[UnitPrice]]*order_details[[#This Row],[Quantity]]*(1-order_details[[#This Row],[Discount]])</f>
        <v>441</v>
      </c>
      <c r="G1805" t="str">
        <f>_xlfn.XLOOKUP(order_details[[#This Row],[OrderID]],orders[OrderID],orders[CustomerID])</f>
        <v>BSBEV</v>
      </c>
      <c r="H1805" t="str">
        <f>_xlfn.XLOOKUP(order_details[[#This Row],[CustomerID]],orders[CustomerID],orders[ShipCountry])</f>
        <v>UK</v>
      </c>
      <c r="I1805" t="str">
        <f>_xlfn.XLOOKUP(order_details[[#This Row],[CustomerID]],orders[CustomerID],orders[ShipCity])</f>
        <v>London</v>
      </c>
      <c r="J1805">
        <f>_xlfn.XLOOKUP(order_details[[#This Row],[ProductID]],products[ProductID],products[CategoryID])</f>
        <v>5</v>
      </c>
      <c r="K1805" t="str">
        <f>_xlfn.XLOOKUP(order_details[[#This Row],[CategoryID]],categories[CategoryID],categories[CategoryName])</f>
        <v>Grains/Cereals</v>
      </c>
      <c r="L1805" t="str">
        <f>_xlfn.XLOOKUP(order_details[[#This Row],[OrderID]],orders[OrderID],orders[month])</f>
        <v>Apr</v>
      </c>
      <c r="M1805">
        <f>_xlfn.XLOOKUP(order_details[[#This Row],[OrderID]],orders[OrderID],orders[month number])</f>
        <v>4</v>
      </c>
      <c r="N1805">
        <f>_xlfn.XLOOKUP(order_details[[#This Row],[OrderID]],orders[OrderID],orders[year])</f>
        <v>1996</v>
      </c>
      <c r="P1805" s="14" t="str">
        <f>_xlfn.XLOOKUP(order_details[[#This Row],[CustomerID]],orders[CustomerID],orders[ShipCity])</f>
        <v>London</v>
      </c>
      <c r="Q1805" s="14" t="str">
        <f>_xlfn.XLOOKUP(order_details[[#This Row],[CustomerID]],orders[CustomerID],orders[ShipCountry])</f>
        <v>UK</v>
      </c>
      <c r="R1805" s="14">
        <f>order_details[[#This Row],[UnitPrice]]*order_details[[#This Row],[Quantity]]*(1-order_details[[#This Row],[Discount]])</f>
        <v>441</v>
      </c>
    </row>
    <row r="1806" spans="1:18" x14ac:dyDescent="0.3">
      <c r="A1806">
        <v>10943</v>
      </c>
      <c r="B1806">
        <v>46</v>
      </c>
      <c r="C1806">
        <v>12</v>
      </c>
      <c r="D1806">
        <v>15</v>
      </c>
      <c r="E1806">
        <v>0</v>
      </c>
      <c r="F1806">
        <f>order_details[[#This Row],[UnitPrice]]*order_details[[#This Row],[Quantity]]*(1-order_details[[#This Row],[Discount]])</f>
        <v>180</v>
      </c>
      <c r="G1806" t="str">
        <f>_xlfn.XLOOKUP(order_details[[#This Row],[OrderID]],orders[OrderID],orders[CustomerID])</f>
        <v>BSBEV</v>
      </c>
      <c r="H1806" t="str">
        <f>_xlfn.XLOOKUP(order_details[[#This Row],[CustomerID]],orders[CustomerID],orders[ShipCountry])</f>
        <v>UK</v>
      </c>
      <c r="I1806" t="str">
        <f>_xlfn.XLOOKUP(order_details[[#This Row],[CustomerID]],orders[CustomerID],orders[ShipCity])</f>
        <v>London</v>
      </c>
      <c r="J1806">
        <f>_xlfn.XLOOKUP(order_details[[#This Row],[ProductID]],products[ProductID],products[CategoryID])</f>
        <v>8</v>
      </c>
      <c r="K1806" t="str">
        <f>_xlfn.XLOOKUP(order_details[[#This Row],[CategoryID]],categories[CategoryID],categories[CategoryName])</f>
        <v>Seafood</v>
      </c>
      <c r="L1806" t="str">
        <f>_xlfn.XLOOKUP(order_details[[#This Row],[OrderID]],orders[OrderID],orders[month])</f>
        <v>Apr</v>
      </c>
      <c r="M1806">
        <f>_xlfn.XLOOKUP(order_details[[#This Row],[OrderID]],orders[OrderID],orders[month number])</f>
        <v>4</v>
      </c>
      <c r="N1806">
        <f>_xlfn.XLOOKUP(order_details[[#This Row],[OrderID]],orders[OrderID],orders[year])</f>
        <v>1996</v>
      </c>
      <c r="P1806" s="13" t="str">
        <f>_xlfn.XLOOKUP(order_details[[#This Row],[CustomerID]],orders[CustomerID],orders[ShipCity])</f>
        <v>London</v>
      </c>
      <c r="Q1806" s="13" t="str">
        <f>_xlfn.XLOOKUP(order_details[[#This Row],[CustomerID]],orders[CustomerID],orders[ShipCountry])</f>
        <v>UK</v>
      </c>
      <c r="R1806" s="13">
        <f>order_details[[#This Row],[UnitPrice]]*order_details[[#This Row],[Quantity]]*(1-order_details[[#This Row],[Discount]])</f>
        <v>180</v>
      </c>
    </row>
    <row r="1807" spans="1:18" x14ac:dyDescent="0.3">
      <c r="A1807">
        <v>10944</v>
      </c>
      <c r="B1807">
        <v>11</v>
      </c>
      <c r="C1807">
        <v>21</v>
      </c>
      <c r="D1807">
        <v>5</v>
      </c>
      <c r="E1807">
        <v>0.25</v>
      </c>
      <c r="F1807">
        <f>order_details[[#This Row],[UnitPrice]]*order_details[[#This Row],[Quantity]]*(1-order_details[[#This Row],[Discount]])</f>
        <v>78.75</v>
      </c>
      <c r="G1807" t="str">
        <f>_xlfn.XLOOKUP(order_details[[#This Row],[OrderID]],orders[OrderID],orders[CustomerID])</f>
        <v>BOTTM</v>
      </c>
      <c r="H1807" t="str">
        <f>_xlfn.XLOOKUP(order_details[[#This Row],[CustomerID]],orders[CustomerID],orders[ShipCountry])</f>
        <v>Canada</v>
      </c>
      <c r="I1807" t="str">
        <f>_xlfn.XLOOKUP(order_details[[#This Row],[CustomerID]],orders[CustomerID],orders[ShipCity])</f>
        <v>Tsawassen</v>
      </c>
      <c r="J1807">
        <f>_xlfn.XLOOKUP(order_details[[#This Row],[ProductID]],products[ProductID],products[CategoryID])</f>
        <v>4</v>
      </c>
      <c r="K1807" t="str">
        <f>_xlfn.XLOOKUP(order_details[[#This Row],[CategoryID]],categories[CategoryID],categories[CategoryName])</f>
        <v>Dairy Products</v>
      </c>
      <c r="L1807" t="str">
        <f>_xlfn.XLOOKUP(order_details[[#This Row],[OrderID]],orders[OrderID],orders[month])</f>
        <v>Apr</v>
      </c>
      <c r="M1807">
        <f>_xlfn.XLOOKUP(order_details[[#This Row],[OrderID]],orders[OrderID],orders[month number])</f>
        <v>4</v>
      </c>
      <c r="N1807">
        <f>_xlfn.XLOOKUP(order_details[[#This Row],[OrderID]],orders[OrderID],orders[year])</f>
        <v>1996</v>
      </c>
      <c r="P1807" s="14" t="str">
        <f>_xlfn.XLOOKUP(order_details[[#This Row],[CustomerID]],orders[CustomerID],orders[ShipCity])</f>
        <v>Tsawassen</v>
      </c>
      <c r="Q1807" s="14" t="str">
        <f>_xlfn.XLOOKUP(order_details[[#This Row],[CustomerID]],orders[CustomerID],orders[ShipCountry])</f>
        <v>Canada</v>
      </c>
      <c r="R1807" s="14">
        <f>order_details[[#This Row],[UnitPrice]]*order_details[[#This Row],[Quantity]]*(1-order_details[[#This Row],[Discount]])</f>
        <v>78.75</v>
      </c>
    </row>
    <row r="1808" spans="1:18" x14ac:dyDescent="0.3">
      <c r="A1808">
        <v>10944</v>
      </c>
      <c r="B1808">
        <v>44</v>
      </c>
      <c r="C1808">
        <v>19.45</v>
      </c>
      <c r="D1808">
        <v>18</v>
      </c>
      <c r="E1808">
        <v>0.25</v>
      </c>
      <c r="F1808">
        <f>order_details[[#This Row],[UnitPrice]]*order_details[[#This Row],[Quantity]]*(1-order_details[[#This Row],[Discount]])</f>
        <v>262.57499999999999</v>
      </c>
      <c r="G1808" t="str">
        <f>_xlfn.XLOOKUP(order_details[[#This Row],[OrderID]],orders[OrderID],orders[CustomerID])</f>
        <v>BOTTM</v>
      </c>
      <c r="H1808" t="str">
        <f>_xlfn.XLOOKUP(order_details[[#This Row],[CustomerID]],orders[CustomerID],orders[ShipCountry])</f>
        <v>Canada</v>
      </c>
      <c r="I1808" t="str">
        <f>_xlfn.XLOOKUP(order_details[[#This Row],[CustomerID]],orders[CustomerID],orders[ShipCity])</f>
        <v>Tsawassen</v>
      </c>
      <c r="J1808">
        <f>_xlfn.XLOOKUP(order_details[[#This Row],[ProductID]],products[ProductID],products[CategoryID])</f>
        <v>2</v>
      </c>
      <c r="K1808" t="str">
        <f>_xlfn.XLOOKUP(order_details[[#This Row],[CategoryID]],categories[CategoryID],categories[CategoryName])</f>
        <v>Condiments</v>
      </c>
      <c r="L1808" t="str">
        <f>_xlfn.XLOOKUP(order_details[[#This Row],[OrderID]],orders[OrderID],orders[month])</f>
        <v>Apr</v>
      </c>
      <c r="M1808">
        <f>_xlfn.XLOOKUP(order_details[[#This Row],[OrderID]],orders[OrderID],orders[month number])</f>
        <v>4</v>
      </c>
      <c r="N1808">
        <f>_xlfn.XLOOKUP(order_details[[#This Row],[OrderID]],orders[OrderID],orders[year])</f>
        <v>1996</v>
      </c>
      <c r="P1808" s="13" t="str">
        <f>_xlfn.XLOOKUP(order_details[[#This Row],[CustomerID]],orders[CustomerID],orders[ShipCity])</f>
        <v>Tsawassen</v>
      </c>
      <c r="Q1808" s="13" t="str">
        <f>_xlfn.XLOOKUP(order_details[[#This Row],[CustomerID]],orders[CustomerID],orders[ShipCountry])</f>
        <v>Canada</v>
      </c>
      <c r="R1808" s="13">
        <f>order_details[[#This Row],[UnitPrice]]*order_details[[#This Row],[Quantity]]*(1-order_details[[#This Row],[Discount]])</f>
        <v>262.57499999999999</v>
      </c>
    </row>
    <row r="1809" spans="1:18" x14ac:dyDescent="0.3">
      <c r="A1809">
        <v>10944</v>
      </c>
      <c r="B1809">
        <v>56</v>
      </c>
      <c r="C1809">
        <v>38</v>
      </c>
      <c r="D1809">
        <v>18</v>
      </c>
      <c r="E1809">
        <v>0</v>
      </c>
      <c r="F1809">
        <f>order_details[[#This Row],[UnitPrice]]*order_details[[#This Row],[Quantity]]*(1-order_details[[#This Row],[Discount]])</f>
        <v>684</v>
      </c>
      <c r="G1809" t="str">
        <f>_xlfn.XLOOKUP(order_details[[#This Row],[OrderID]],orders[OrderID],orders[CustomerID])</f>
        <v>BOTTM</v>
      </c>
      <c r="H1809" t="str">
        <f>_xlfn.XLOOKUP(order_details[[#This Row],[CustomerID]],orders[CustomerID],orders[ShipCountry])</f>
        <v>Canada</v>
      </c>
      <c r="I1809" t="str">
        <f>_xlfn.XLOOKUP(order_details[[#This Row],[CustomerID]],orders[CustomerID],orders[ShipCity])</f>
        <v>Tsawassen</v>
      </c>
      <c r="J1809">
        <f>_xlfn.XLOOKUP(order_details[[#This Row],[ProductID]],products[ProductID],products[CategoryID])</f>
        <v>5</v>
      </c>
      <c r="K1809" t="str">
        <f>_xlfn.XLOOKUP(order_details[[#This Row],[CategoryID]],categories[CategoryID],categories[CategoryName])</f>
        <v>Grains/Cereals</v>
      </c>
      <c r="L1809" t="str">
        <f>_xlfn.XLOOKUP(order_details[[#This Row],[OrderID]],orders[OrderID],orders[month])</f>
        <v>Apr</v>
      </c>
      <c r="M1809">
        <f>_xlfn.XLOOKUP(order_details[[#This Row],[OrderID]],orders[OrderID],orders[month number])</f>
        <v>4</v>
      </c>
      <c r="N1809">
        <f>_xlfn.XLOOKUP(order_details[[#This Row],[OrderID]],orders[OrderID],orders[year])</f>
        <v>1996</v>
      </c>
      <c r="P1809" s="14" t="str">
        <f>_xlfn.XLOOKUP(order_details[[#This Row],[CustomerID]],orders[CustomerID],orders[ShipCity])</f>
        <v>Tsawassen</v>
      </c>
      <c r="Q1809" s="14" t="str">
        <f>_xlfn.XLOOKUP(order_details[[#This Row],[CustomerID]],orders[CustomerID],orders[ShipCountry])</f>
        <v>Canada</v>
      </c>
      <c r="R1809" s="14">
        <f>order_details[[#This Row],[UnitPrice]]*order_details[[#This Row],[Quantity]]*(1-order_details[[#This Row],[Discount]])</f>
        <v>684</v>
      </c>
    </row>
    <row r="1810" spans="1:18" x14ac:dyDescent="0.3">
      <c r="A1810">
        <v>10945</v>
      </c>
      <c r="B1810">
        <v>13</v>
      </c>
      <c r="C1810">
        <v>6</v>
      </c>
      <c r="D1810">
        <v>20</v>
      </c>
      <c r="E1810">
        <v>0</v>
      </c>
      <c r="F1810">
        <f>order_details[[#This Row],[UnitPrice]]*order_details[[#This Row],[Quantity]]*(1-order_details[[#This Row],[Discount]])</f>
        <v>120</v>
      </c>
      <c r="G1810" t="str">
        <f>_xlfn.XLOOKUP(order_details[[#This Row],[OrderID]],orders[OrderID],orders[CustomerID])</f>
        <v>MORGK</v>
      </c>
      <c r="H1810" t="str">
        <f>_xlfn.XLOOKUP(order_details[[#This Row],[CustomerID]],orders[CustomerID],orders[ShipCountry])</f>
        <v>Germany</v>
      </c>
      <c r="I1810" t="str">
        <f>_xlfn.XLOOKUP(order_details[[#This Row],[CustomerID]],orders[CustomerID],orders[ShipCity])</f>
        <v>Leipzig</v>
      </c>
      <c r="J1810">
        <f>_xlfn.XLOOKUP(order_details[[#This Row],[ProductID]],products[ProductID],products[CategoryID])</f>
        <v>8</v>
      </c>
      <c r="K1810" t="str">
        <f>_xlfn.XLOOKUP(order_details[[#This Row],[CategoryID]],categories[CategoryID],categories[CategoryName])</f>
        <v>Seafood</v>
      </c>
      <c r="L1810" t="str">
        <f>_xlfn.XLOOKUP(order_details[[#This Row],[OrderID]],orders[OrderID],orders[month])</f>
        <v>Apr</v>
      </c>
      <c r="M1810">
        <f>_xlfn.XLOOKUP(order_details[[#This Row],[OrderID]],orders[OrderID],orders[month number])</f>
        <v>4</v>
      </c>
      <c r="N1810">
        <f>_xlfn.XLOOKUP(order_details[[#This Row],[OrderID]],orders[OrderID],orders[year])</f>
        <v>1996</v>
      </c>
      <c r="P1810" s="13" t="str">
        <f>_xlfn.XLOOKUP(order_details[[#This Row],[CustomerID]],orders[CustomerID],orders[ShipCity])</f>
        <v>Leipzig</v>
      </c>
      <c r="Q1810" s="13" t="str">
        <f>_xlfn.XLOOKUP(order_details[[#This Row],[CustomerID]],orders[CustomerID],orders[ShipCountry])</f>
        <v>Germany</v>
      </c>
      <c r="R1810" s="13">
        <f>order_details[[#This Row],[UnitPrice]]*order_details[[#This Row],[Quantity]]*(1-order_details[[#This Row],[Discount]])</f>
        <v>120</v>
      </c>
    </row>
    <row r="1811" spans="1:18" x14ac:dyDescent="0.3">
      <c r="A1811">
        <v>10945</v>
      </c>
      <c r="B1811">
        <v>31</v>
      </c>
      <c r="C1811">
        <v>12.5</v>
      </c>
      <c r="D1811">
        <v>10</v>
      </c>
      <c r="E1811">
        <v>0</v>
      </c>
      <c r="F1811">
        <f>order_details[[#This Row],[UnitPrice]]*order_details[[#This Row],[Quantity]]*(1-order_details[[#This Row],[Discount]])</f>
        <v>125</v>
      </c>
      <c r="G1811" t="str">
        <f>_xlfn.XLOOKUP(order_details[[#This Row],[OrderID]],orders[OrderID],orders[CustomerID])</f>
        <v>MORGK</v>
      </c>
      <c r="H1811" t="str">
        <f>_xlfn.XLOOKUP(order_details[[#This Row],[CustomerID]],orders[CustomerID],orders[ShipCountry])</f>
        <v>Germany</v>
      </c>
      <c r="I1811" t="str">
        <f>_xlfn.XLOOKUP(order_details[[#This Row],[CustomerID]],orders[CustomerID],orders[ShipCity])</f>
        <v>Leipzig</v>
      </c>
      <c r="J1811">
        <f>_xlfn.XLOOKUP(order_details[[#This Row],[ProductID]],products[ProductID],products[CategoryID])</f>
        <v>4</v>
      </c>
      <c r="K1811" t="str">
        <f>_xlfn.XLOOKUP(order_details[[#This Row],[CategoryID]],categories[CategoryID],categories[CategoryName])</f>
        <v>Dairy Products</v>
      </c>
      <c r="L1811" t="str">
        <f>_xlfn.XLOOKUP(order_details[[#This Row],[OrderID]],orders[OrderID],orders[month])</f>
        <v>Apr</v>
      </c>
      <c r="M1811">
        <f>_xlfn.XLOOKUP(order_details[[#This Row],[OrderID]],orders[OrderID],orders[month number])</f>
        <v>4</v>
      </c>
      <c r="N1811">
        <f>_xlfn.XLOOKUP(order_details[[#This Row],[OrderID]],orders[OrderID],orders[year])</f>
        <v>1996</v>
      </c>
      <c r="P1811" s="14" t="str">
        <f>_xlfn.XLOOKUP(order_details[[#This Row],[CustomerID]],orders[CustomerID],orders[ShipCity])</f>
        <v>Leipzig</v>
      </c>
      <c r="Q1811" s="14" t="str">
        <f>_xlfn.XLOOKUP(order_details[[#This Row],[CustomerID]],orders[CustomerID],orders[ShipCountry])</f>
        <v>Germany</v>
      </c>
      <c r="R1811" s="14">
        <f>order_details[[#This Row],[UnitPrice]]*order_details[[#This Row],[Quantity]]*(1-order_details[[#This Row],[Discount]])</f>
        <v>125</v>
      </c>
    </row>
    <row r="1812" spans="1:18" x14ac:dyDescent="0.3">
      <c r="A1812">
        <v>10946</v>
      </c>
      <c r="B1812">
        <v>10</v>
      </c>
      <c r="C1812">
        <v>31</v>
      </c>
      <c r="D1812">
        <v>25</v>
      </c>
      <c r="E1812">
        <v>0</v>
      </c>
      <c r="F1812">
        <f>order_details[[#This Row],[UnitPrice]]*order_details[[#This Row],[Quantity]]*(1-order_details[[#This Row],[Discount]])</f>
        <v>775</v>
      </c>
      <c r="G1812" t="str">
        <f>_xlfn.XLOOKUP(order_details[[#This Row],[OrderID]],orders[OrderID],orders[CustomerID])</f>
        <v>VAFFE</v>
      </c>
      <c r="H1812" t="str">
        <f>_xlfn.XLOOKUP(order_details[[#This Row],[CustomerID]],orders[CustomerID],orders[ShipCountry])</f>
        <v>Denmark</v>
      </c>
      <c r="I1812" t="str">
        <f>_xlfn.XLOOKUP(order_details[[#This Row],[CustomerID]],orders[CustomerID],orders[ShipCity])</f>
        <v>Århus</v>
      </c>
      <c r="J1812">
        <f>_xlfn.XLOOKUP(order_details[[#This Row],[ProductID]],products[ProductID],products[CategoryID])</f>
        <v>8</v>
      </c>
      <c r="K1812" t="str">
        <f>_xlfn.XLOOKUP(order_details[[#This Row],[CategoryID]],categories[CategoryID],categories[CategoryName])</f>
        <v>Seafood</v>
      </c>
      <c r="L1812" t="str">
        <f>_xlfn.XLOOKUP(order_details[[#This Row],[OrderID]],orders[OrderID],orders[month])</f>
        <v>Apr</v>
      </c>
      <c r="M1812">
        <f>_xlfn.XLOOKUP(order_details[[#This Row],[OrderID]],orders[OrderID],orders[month number])</f>
        <v>4</v>
      </c>
      <c r="N1812">
        <f>_xlfn.XLOOKUP(order_details[[#This Row],[OrderID]],orders[OrderID],orders[year])</f>
        <v>1996</v>
      </c>
      <c r="P1812" s="13" t="str">
        <f>_xlfn.XLOOKUP(order_details[[#This Row],[CustomerID]],orders[CustomerID],orders[ShipCity])</f>
        <v>Århus</v>
      </c>
      <c r="Q1812" s="13" t="str">
        <f>_xlfn.XLOOKUP(order_details[[#This Row],[CustomerID]],orders[CustomerID],orders[ShipCountry])</f>
        <v>Denmark</v>
      </c>
      <c r="R1812" s="13">
        <f>order_details[[#This Row],[UnitPrice]]*order_details[[#This Row],[Quantity]]*(1-order_details[[#This Row],[Discount]])</f>
        <v>775</v>
      </c>
    </row>
    <row r="1813" spans="1:18" x14ac:dyDescent="0.3">
      <c r="A1813">
        <v>10946</v>
      </c>
      <c r="B1813">
        <v>24</v>
      </c>
      <c r="C1813">
        <v>4.5</v>
      </c>
      <c r="D1813">
        <v>25</v>
      </c>
      <c r="E1813">
        <v>0</v>
      </c>
      <c r="F1813">
        <f>order_details[[#This Row],[UnitPrice]]*order_details[[#This Row],[Quantity]]*(1-order_details[[#This Row],[Discount]])</f>
        <v>112.5</v>
      </c>
      <c r="G1813" t="str">
        <f>_xlfn.XLOOKUP(order_details[[#This Row],[OrderID]],orders[OrderID],orders[CustomerID])</f>
        <v>VAFFE</v>
      </c>
      <c r="H1813" t="str">
        <f>_xlfn.XLOOKUP(order_details[[#This Row],[CustomerID]],orders[CustomerID],orders[ShipCountry])</f>
        <v>Denmark</v>
      </c>
      <c r="I1813" t="str">
        <f>_xlfn.XLOOKUP(order_details[[#This Row],[CustomerID]],orders[CustomerID],orders[ShipCity])</f>
        <v>Århus</v>
      </c>
      <c r="J1813">
        <f>_xlfn.XLOOKUP(order_details[[#This Row],[ProductID]],products[ProductID],products[CategoryID])</f>
        <v>1</v>
      </c>
      <c r="K1813" t="str">
        <f>_xlfn.XLOOKUP(order_details[[#This Row],[CategoryID]],categories[CategoryID],categories[CategoryName])</f>
        <v>Beverages</v>
      </c>
      <c r="L1813" t="str">
        <f>_xlfn.XLOOKUP(order_details[[#This Row],[OrderID]],orders[OrderID],orders[month])</f>
        <v>Apr</v>
      </c>
      <c r="M1813">
        <f>_xlfn.XLOOKUP(order_details[[#This Row],[OrderID]],orders[OrderID],orders[month number])</f>
        <v>4</v>
      </c>
      <c r="N1813">
        <f>_xlfn.XLOOKUP(order_details[[#This Row],[OrderID]],orders[OrderID],orders[year])</f>
        <v>1996</v>
      </c>
      <c r="P1813" s="14" t="str">
        <f>_xlfn.XLOOKUP(order_details[[#This Row],[CustomerID]],orders[CustomerID],orders[ShipCity])</f>
        <v>Århus</v>
      </c>
      <c r="Q1813" s="14" t="str">
        <f>_xlfn.XLOOKUP(order_details[[#This Row],[CustomerID]],orders[CustomerID],orders[ShipCountry])</f>
        <v>Denmark</v>
      </c>
      <c r="R1813" s="14">
        <f>order_details[[#This Row],[UnitPrice]]*order_details[[#This Row],[Quantity]]*(1-order_details[[#This Row],[Discount]])</f>
        <v>112.5</v>
      </c>
    </row>
    <row r="1814" spans="1:18" x14ac:dyDescent="0.3">
      <c r="A1814">
        <v>10946</v>
      </c>
      <c r="B1814">
        <v>77</v>
      </c>
      <c r="C1814">
        <v>13</v>
      </c>
      <c r="D1814">
        <v>40</v>
      </c>
      <c r="E1814">
        <v>0</v>
      </c>
      <c r="F1814">
        <f>order_details[[#This Row],[UnitPrice]]*order_details[[#This Row],[Quantity]]*(1-order_details[[#This Row],[Discount]])</f>
        <v>520</v>
      </c>
      <c r="G1814" t="str">
        <f>_xlfn.XLOOKUP(order_details[[#This Row],[OrderID]],orders[OrderID],orders[CustomerID])</f>
        <v>VAFFE</v>
      </c>
      <c r="H1814" t="str">
        <f>_xlfn.XLOOKUP(order_details[[#This Row],[CustomerID]],orders[CustomerID],orders[ShipCountry])</f>
        <v>Denmark</v>
      </c>
      <c r="I1814" t="str">
        <f>_xlfn.XLOOKUP(order_details[[#This Row],[CustomerID]],orders[CustomerID],orders[ShipCity])</f>
        <v>Århus</v>
      </c>
      <c r="J1814">
        <f>_xlfn.XLOOKUP(order_details[[#This Row],[ProductID]],products[ProductID],products[CategoryID])</f>
        <v>2</v>
      </c>
      <c r="K1814" t="str">
        <f>_xlfn.XLOOKUP(order_details[[#This Row],[CategoryID]],categories[CategoryID],categories[CategoryName])</f>
        <v>Condiments</v>
      </c>
      <c r="L1814" t="str">
        <f>_xlfn.XLOOKUP(order_details[[#This Row],[OrderID]],orders[OrderID],orders[month])</f>
        <v>Apr</v>
      </c>
      <c r="M1814">
        <f>_xlfn.XLOOKUP(order_details[[#This Row],[OrderID]],orders[OrderID],orders[month number])</f>
        <v>4</v>
      </c>
      <c r="N1814">
        <f>_xlfn.XLOOKUP(order_details[[#This Row],[OrderID]],orders[OrderID],orders[year])</f>
        <v>1996</v>
      </c>
      <c r="P1814" s="13" t="str">
        <f>_xlfn.XLOOKUP(order_details[[#This Row],[CustomerID]],orders[CustomerID],orders[ShipCity])</f>
        <v>Århus</v>
      </c>
      <c r="Q1814" s="13" t="str">
        <f>_xlfn.XLOOKUP(order_details[[#This Row],[CustomerID]],orders[CustomerID],orders[ShipCountry])</f>
        <v>Denmark</v>
      </c>
      <c r="R1814" s="13">
        <f>order_details[[#This Row],[UnitPrice]]*order_details[[#This Row],[Quantity]]*(1-order_details[[#This Row],[Discount]])</f>
        <v>520</v>
      </c>
    </row>
    <row r="1815" spans="1:18" x14ac:dyDescent="0.3">
      <c r="A1815">
        <v>10947</v>
      </c>
      <c r="B1815">
        <v>59</v>
      </c>
      <c r="C1815">
        <v>55</v>
      </c>
      <c r="D1815">
        <v>4</v>
      </c>
      <c r="E1815">
        <v>0</v>
      </c>
      <c r="F1815">
        <f>order_details[[#This Row],[UnitPrice]]*order_details[[#This Row],[Quantity]]*(1-order_details[[#This Row],[Discount]])</f>
        <v>220</v>
      </c>
      <c r="G1815" t="str">
        <f>_xlfn.XLOOKUP(order_details[[#This Row],[OrderID]],orders[OrderID],orders[CustomerID])</f>
        <v>BSBEV</v>
      </c>
      <c r="H1815" t="str">
        <f>_xlfn.XLOOKUP(order_details[[#This Row],[CustomerID]],orders[CustomerID],orders[ShipCountry])</f>
        <v>UK</v>
      </c>
      <c r="I1815" t="str">
        <f>_xlfn.XLOOKUP(order_details[[#This Row],[CustomerID]],orders[CustomerID],orders[ShipCity])</f>
        <v>London</v>
      </c>
      <c r="J1815">
        <f>_xlfn.XLOOKUP(order_details[[#This Row],[ProductID]],products[ProductID],products[CategoryID])</f>
        <v>4</v>
      </c>
      <c r="K1815" t="str">
        <f>_xlfn.XLOOKUP(order_details[[#This Row],[CategoryID]],categories[CategoryID],categories[CategoryName])</f>
        <v>Dairy Products</v>
      </c>
      <c r="L1815" t="str">
        <f>_xlfn.XLOOKUP(order_details[[#This Row],[OrderID]],orders[OrderID],orders[month])</f>
        <v>Apr</v>
      </c>
      <c r="M1815">
        <f>_xlfn.XLOOKUP(order_details[[#This Row],[OrderID]],orders[OrderID],orders[month number])</f>
        <v>4</v>
      </c>
      <c r="N1815">
        <f>_xlfn.XLOOKUP(order_details[[#This Row],[OrderID]],orders[OrderID],orders[year])</f>
        <v>1996</v>
      </c>
      <c r="P1815" s="14" t="str">
        <f>_xlfn.XLOOKUP(order_details[[#This Row],[CustomerID]],orders[CustomerID],orders[ShipCity])</f>
        <v>London</v>
      </c>
      <c r="Q1815" s="14" t="str">
        <f>_xlfn.XLOOKUP(order_details[[#This Row],[CustomerID]],orders[CustomerID],orders[ShipCountry])</f>
        <v>UK</v>
      </c>
      <c r="R1815" s="14">
        <f>order_details[[#This Row],[UnitPrice]]*order_details[[#This Row],[Quantity]]*(1-order_details[[#This Row],[Discount]])</f>
        <v>220</v>
      </c>
    </row>
    <row r="1816" spans="1:18" x14ac:dyDescent="0.3">
      <c r="A1816">
        <v>10948</v>
      </c>
      <c r="B1816">
        <v>50</v>
      </c>
      <c r="C1816">
        <v>16.25</v>
      </c>
      <c r="D1816">
        <v>9</v>
      </c>
      <c r="E1816">
        <v>0</v>
      </c>
      <c r="F1816">
        <f>order_details[[#This Row],[UnitPrice]]*order_details[[#This Row],[Quantity]]*(1-order_details[[#This Row],[Discount]])</f>
        <v>146.25</v>
      </c>
      <c r="G1816" t="str">
        <f>_xlfn.XLOOKUP(order_details[[#This Row],[OrderID]],orders[OrderID],orders[CustomerID])</f>
        <v>GODOS</v>
      </c>
      <c r="H1816" t="str">
        <f>_xlfn.XLOOKUP(order_details[[#This Row],[CustomerID]],orders[CustomerID],orders[ShipCountry])</f>
        <v>Spain</v>
      </c>
      <c r="I1816" t="str">
        <f>_xlfn.XLOOKUP(order_details[[#This Row],[CustomerID]],orders[CustomerID],orders[ShipCity])</f>
        <v>Sevilla</v>
      </c>
      <c r="J1816">
        <f>_xlfn.XLOOKUP(order_details[[#This Row],[ProductID]],products[ProductID],products[CategoryID])</f>
        <v>3</v>
      </c>
      <c r="K1816" t="str">
        <f>_xlfn.XLOOKUP(order_details[[#This Row],[CategoryID]],categories[CategoryID],categories[CategoryName])</f>
        <v>Confections</v>
      </c>
      <c r="L1816" t="str">
        <f>_xlfn.XLOOKUP(order_details[[#This Row],[OrderID]],orders[OrderID],orders[month])</f>
        <v>Apr</v>
      </c>
      <c r="M1816">
        <f>_xlfn.XLOOKUP(order_details[[#This Row],[OrderID]],orders[OrderID],orders[month number])</f>
        <v>4</v>
      </c>
      <c r="N1816">
        <f>_xlfn.XLOOKUP(order_details[[#This Row],[OrderID]],orders[OrderID],orders[year])</f>
        <v>1996</v>
      </c>
      <c r="P1816" s="13" t="str">
        <f>_xlfn.XLOOKUP(order_details[[#This Row],[CustomerID]],orders[CustomerID],orders[ShipCity])</f>
        <v>Sevilla</v>
      </c>
      <c r="Q1816" s="13" t="str">
        <f>_xlfn.XLOOKUP(order_details[[#This Row],[CustomerID]],orders[CustomerID],orders[ShipCountry])</f>
        <v>Spain</v>
      </c>
      <c r="R1816" s="13">
        <f>order_details[[#This Row],[UnitPrice]]*order_details[[#This Row],[Quantity]]*(1-order_details[[#This Row],[Discount]])</f>
        <v>146.25</v>
      </c>
    </row>
    <row r="1817" spans="1:18" x14ac:dyDescent="0.3">
      <c r="A1817">
        <v>10948</v>
      </c>
      <c r="B1817">
        <v>51</v>
      </c>
      <c r="C1817">
        <v>53</v>
      </c>
      <c r="D1817">
        <v>40</v>
      </c>
      <c r="E1817">
        <v>0</v>
      </c>
      <c r="F1817">
        <f>order_details[[#This Row],[UnitPrice]]*order_details[[#This Row],[Quantity]]*(1-order_details[[#This Row],[Discount]])</f>
        <v>2120</v>
      </c>
      <c r="G1817" t="str">
        <f>_xlfn.XLOOKUP(order_details[[#This Row],[OrderID]],orders[OrderID],orders[CustomerID])</f>
        <v>GODOS</v>
      </c>
      <c r="H1817" t="str">
        <f>_xlfn.XLOOKUP(order_details[[#This Row],[CustomerID]],orders[CustomerID],orders[ShipCountry])</f>
        <v>Spain</v>
      </c>
      <c r="I1817" t="str">
        <f>_xlfn.XLOOKUP(order_details[[#This Row],[CustomerID]],orders[CustomerID],orders[ShipCity])</f>
        <v>Sevilla</v>
      </c>
      <c r="J1817">
        <f>_xlfn.XLOOKUP(order_details[[#This Row],[ProductID]],products[ProductID],products[CategoryID])</f>
        <v>7</v>
      </c>
      <c r="K1817" t="str">
        <f>_xlfn.XLOOKUP(order_details[[#This Row],[CategoryID]],categories[CategoryID],categories[CategoryName])</f>
        <v>Produce</v>
      </c>
      <c r="L1817" t="str">
        <f>_xlfn.XLOOKUP(order_details[[#This Row],[OrderID]],orders[OrderID],orders[month])</f>
        <v>Apr</v>
      </c>
      <c r="M1817">
        <f>_xlfn.XLOOKUP(order_details[[#This Row],[OrderID]],orders[OrderID],orders[month number])</f>
        <v>4</v>
      </c>
      <c r="N1817">
        <f>_xlfn.XLOOKUP(order_details[[#This Row],[OrderID]],orders[OrderID],orders[year])</f>
        <v>1996</v>
      </c>
      <c r="P1817" s="14" t="str">
        <f>_xlfn.XLOOKUP(order_details[[#This Row],[CustomerID]],orders[CustomerID],orders[ShipCity])</f>
        <v>Sevilla</v>
      </c>
      <c r="Q1817" s="14" t="str">
        <f>_xlfn.XLOOKUP(order_details[[#This Row],[CustomerID]],orders[CustomerID],orders[ShipCountry])</f>
        <v>Spain</v>
      </c>
      <c r="R1817" s="14">
        <f>order_details[[#This Row],[UnitPrice]]*order_details[[#This Row],[Quantity]]*(1-order_details[[#This Row],[Discount]])</f>
        <v>2120</v>
      </c>
    </row>
    <row r="1818" spans="1:18" x14ac:dyDescent="0.3">
      <c r="A1818">
        <v>10948</v>
      </c>
      <c r="B1818">
        <v>55</v>
      </c>
      <c r="C1818">
        <v>24</v>
      </c>
      <c r="D1818">
        <v>4</v>
      </c>
      <c r="E1818">
        <v>0</v>
      </c>
      <c r="F1818">
        <f>order_details[[#This Row],[UnitPrice]]*order_details[[#This Row],[Quantity]]*(1-order_details[[#This Row],[Discount]])</f>
        <v>96</v>
      </c>
      <c r="G1818" t="str">
        <f>_xlfn.XLOOKUP(order_details[[#This Row],[OrderID]],orders[OrderID],orders[CustomerID])</f>
        <v>GODOS</v>
      </c>
      <c r="H1818" t="str">
        <f>_xlfn.XLOOKUP(order_details[[#This Row],[CustomerID]],orders[CustomerID],orders[ShipCountry])</f>
        <v>Spain</v>
      </c>
      <c r="I1818" t="str">
        <f>_xlfn.XLOOKUP(order_details[[#This Row],[CustomerID]],orders[CustomerID],orders[ShipCity])</f>
        <v>Sevilla</v>
      </c>
      <c r="J1818">
        <f>_xlfn.XLOOKUP(order_details[[#This Row],[ProductID]],products[ProductID],products[CategoryID])</f>
        <v>6</v>
      </c>
      <c r="K1818" t="str">
        <f>_xlfn.XLOOKUP(order_details[[#This Row],[CategoryID]],categories[CategoryID],categories[CategoryName])</f>
        <v>Meat/Poultry</v>
      </c>
      <c r="L1818" t="str">
        <f>_xlfn.XLOOKUP(order_details[[#This Row],[OrderID]],orders[OrderID],orders[month])</f>
        <v>Apr</v>
      </c>
      <c r="M1818">
        <f>_xlfn.XLOOKUP(order_details[[#This Row],[OrderID]],orders[OrderID],orders[month number])</f>
        <v>4</v>
      </c>
      <c r="N1818">
        <f>_xlfn.XLOOKUP(order_details[[#This Row],[OrderID]],orders[OrderID],orders[year])</f>
        <v>1996</v>
      </c>
      <c r="P1818" s="13" t="str">
        <f>_xlfn.XLOOKUP(order_details[[#This Row],[CustomerID]],orders[CustomerID],orders[ShipCity])</f>
        <v>Sevilla</v>
      </c>
      <c r="Q1818" s="13" t="str">
        <f>_xlfn.XLOOKUP(order_details[[#This Row],[CustomerID]],orders[CustomerID],orders[ShipCountry])</f>
        <v>Spain</v>
      </c>
      <c r="R1818" s="13">
        <f>order_details[[#This Row],[UnitPrice]]*order_details[[#This Row],[Quantity]]*(1-order_details[[#This Row],[Discount]])</f>
        <v>96</v>
      </c>
    </row>
    <row r="1819" spans="1:18" x14ac:dyDescent="0.3">
      <c r="A1819">
        <v>10949</v>
      </c>
      <c r="B1819">
        <v>6</v>
      </c>
      <c r="C1819">
        <v>25</v>
      </c>
      <c r="D1819">
        <v>12</v>
      </c>
      <c r="E1819">
        <v>0</v>
      </c>
      <c r="F1819">
        <f>order_details[[#This Row],[UnitPrice]]*order_details[[#This Row],[Quantity]]*(1-order_details[[#This Row],[Discount]])</f>
        <v>300</v>
      </c>
      <c r="G1819" t="str">
        <f>_xlfn.XLOOKUP(order_details[[#This Row],[OrderID]],orders[OrderID],orders[CustomerID])</f>
        <v>BOTTM</v>
      </c>
      <c r="H1819" t="str">
        <f>_xlfn.XLOOKUP(order_details[[#This Row],[CustomerID]],orders[CustomerID],orders[ShipCountry])</f>
        <v>Canada</v>
      </c>
      <c r="I1819" t="str">
        <f>_xlfn.XLOOKUP(order_details[[#This Row],[CustomerID]],orders[CustomerID],orders[ShipCity])</f>
        <v>Tsawassen</v>
      </c>
      <c r="J1819">
        <f>_xlfn.XLOOKUP(order_details[[#This Row],[ProductID]],products[ProductID],products[CategoryID])</f>
        <v>2</v>
      </c>
      <c r="K1819" t="str">
        <f>_xlfn.XLOOKUP(order_details[[#This Row],[CategoryID]],categories[CategoryID],categories[CategoryName])</f>
        <v>Condiments</v>
      </c>
      <c r="L1819" t="str">
        <f>_xlfn.XLOOKUP(order_details[[#This Row],[OrderID]],orders[OrderID],orders[month])</f>
        <v>Apr</v>
      </c>
      <c r="M1819">
        <f>_xlfn.XLOOKUP(order_details[[#This Row],[OrderID]],orders[OrderID],orders[month number])</f>
        <v>4</v>
      </c>
      <c r="N1819">
        <f>_xlfn.XLOOKUP(order_details[[#This Row],[OrderID]],orders[OrderID],orders[year])</f>
        <v>1996</v>
      </c>
      <c r="P1819" s="14" t="str">
        <f>_xlfn.XLOOKUP(order_details[[#This Row],[CustomerID]],orders[CustomerID],orders[ShipCity])</f>
        <v>Tsawassen</v>
      </c>
      <c r="Q1819" s="14" t="str">
        <f>_xlfn.XLOOKUP(order_details[[#This Row],[CustomerID]],orders[CustomerID],orders[ShipCountry])</f>
        <v>Canada</v>
      </c>
      <c r="R1819" s="14">
        <f>order_details[[#This Row],[UnitPrice]]*order_details[[#This Row],[Quantity]]*(1-order_details[[#This Row],[Discount]])</f>
        <v>300</v>
      </c>
    </row>
    <row r="1820" spans="1:18" x14ac:dyDescent="0.3">
      <c r="A1820">
        <v>10949</v>
      </c>
      <c r="B1820">
        <v>10</v>
      </c>
      <c r="C1820">
        <v>31</v>
      </c>
      <c r="D1820">
        <v>30</v>
      </c>
      <c r="E1820">
        <v>0</v>
      </c>
      <c r="F1820">
        <f>order_details[[#This Row],[UnitPrice]]*order_details[[#This Row],[Quantity]]*(1-order_details[[#This Row],[Discount]])</f>
        <v>930</v>
      </c>
      <c r="G1820" t="str">
        <f>_xlfn.XLOOKUP(order_details[[#This Row],[OrderID]],orders[OrderID],orders[CustomerID])</f>
        <v>BOTTM</v>
      </c>
      <c r="H1820" t="str">
        <f>_xlfn.XLOOKUP(order_details[[#This Row],[CustomerID]],orders[CustomerID],orders[ShipCountry])</f>
        <v>Canada</v>
      </c>
      <c r="I1820" t="str">
        <f>_xlfn.XLOOKUP(order_details[[#This Row],[CustomerID]],orders[CustomerID],orders[ShipCity])</f>
        <v>Tsawassen</v>
      </c>
      <c r="J1820">
        <f>_xlfn.XLOOKUP(order_details[[#This Row],[ProductID]],products[ProductID],products[CategoryID])</f>
        <v>8</v>
      </c>
      <c r="K1820" t="str">
        <f>_xlfn.XLOOKUP(order_details[[#This Row],[CategoryID]],categories[CategoryID],categories[CategoryName])</f>
        <v>Seafood</v>
      </c>
      <c r="L1820" t="str">
        <f>_xlfn.XLOOKUP(order_details[[#This Row],[OrderID]],orders[OrderID],orders[month])</f>
        <v>Apr</v>
      </c>
      <c r="M1820">
        <f>_xlfn.XLOOKUP(order_details[[#This Row],[OrderID]],orders[OrderID],orders[month number])</f>
        <v>4</v>
      </c>
      <c r="N1820">
        <f>_xlfn.XLOOKUP(order_details[[#This Row],[OrderID]],orders[OrderID],orders[year])</f>
        <v>1996</v>
      </c>
      <c r="P1820" s="13" t="str">
        <f>_xlfn.XLOOKUP(order_details[[#This Row],[CustomerID]],orders[CustomerID],orders[ShipCity])</f>
        <v>Tsawassen</v>
      </c>
      <c r="Q1820" s="13" t="str">
        <f>_xlfn.XLOOKUP(order_details[[#This Row],[CustomerID]],orders[CustomerID],orders[ShipCountry])</f>
        <v>Canada</v>
      </c>
      <c r="R1820" s="13">
        <f>order_details[[#This Row],[UnitPrice]]*order_details[[#This Row],[Quantity]]*(1-order_details[[#This Row],[Discount]])</f>
        <v>930</v>
      </c>
    </row>
    <row r="1821" spans="1:18" x14ac:dyDescent="0.3">
      <c r="A1821">
        <v>10949</v>
      </c>
      <c r="B1821">
        <v>17</v>
      </c>
      <c r="C1821">
        <v>39</v>
      </c>
      <c r="D1821">
        <v>6</v>
      </c>
      <c r="E1821">
        <v>0</v>
      </c>
      <c r="F1821">
        <f>order_details[[#This Row],[UnitPrice]]*order_details[[#This Row],[Quantity]]*(1-order_details[[#This Row],[Discount]])</f>
        <v>234</v>
      </c>
      <c r="G1821" t="str">
        <f>_xlfn.XLOOKUP(order_details[[#This Row],[OrderID]],orders[OrderID],orders[CustomerID])</f>
        <v>BOTTM</v>
      </c>
      <c r="H1821" t="str">
        <f>_xlfn.XLOOKUP(order_details[[#This Row],[CustomerID]],orders[CustomerID],orders[ShipCountry])</f>
        <v>Canada</v>
      </c>
      <c r="I1821" t="str">
        <f>_xlfn.XLOOKUP(order_details[[#This Row],[CustomerID]],orders[CustomerID],orders[ShipCity])</f>
        <v>Tsawassen</v>
      </c>
      <c r="J1821">
        <f>_xlfn.XLOOKUP(order_details[[#This Row],[ProductID]],products[ProductID],products[CategoryID])</f>
        <v>6</v>
      </c>
      <c r="K1821" t="str">
        <f>_xlfn.XLOOKUP(order_details[[#This Row],[CategoryID]],categories[CategoryID],categories[CategoryName])</f>
        <v>Meat/Poultry</v>
      </c>
      <c r="L1821" t="str">
        <f>_xlfn.XLOOKUP(order_details[[#This Row],[OrderID]],orders[OrderID],orders[month])</f>
        <v>Apr</v>
      </c>
      <c r="M1821">
        <f>_xlfn.XLOOKUP(order_details[[#This Row],[OrderID]],orders[OrderID],orders[month number])</f>
        <v>4</v>
      </c>
      <c r="N1821">
        <f>_xlfn.XLOOKUP(order_details[[#This Row],[OrderID]],orders[OrderID],orders[year])</f>
        <v>1996</v>
      </c>
      <c r="P1821" s="14" t="str">
        <f>_xlfn.XLOOKUP(order_details[[#This Row],[CustomerID]],orders[CustomerID],orders[ShipCity])</f>
        <v>Tsawassen</v>
      </c>
      <c r="Q1821" s="14" t="str">
        <f>_xlfn.XLOOKUP(order_details[[#This Row],[CustomerID]],orders[CustomerID],orders[ShipCountry])</f>
        <v>Canada</v>
      </c>
      <c r="R1821" s="14">
        <f>order_details[[#This Row],[UnitPrice]]*order_details[[#This Row],[Quantity]]*(1-order_details[[#This Row],[Discount]])</f>
        <v>234</v>
      </c>
    </row>
    <row r="1822" spans="1:18" x14ac:dyDescent="0.3">
      <c r="A1822">
        <v>10949</v>
      </c>
      <c r="B1822">
        <v>62</v>
      </c>
      <c r="C1822">
        <v>49.3</v>
      </c>
      <c r="D1822">
        <v>60</v>
      </c>
      <c r="E1822">
        <v>0</v>
      </c>
      <c r="F1822">
        <f>order_details[[#This Row],[UnitPrice]]*order_details[[#This Row],[Quantity]]*(1-order_details[[#This Row],[Discount]])</f>
        <v>2958</v>
      </c>
      <c r="G1822" t="str">
        <f>_xlfn.XLOOKUP(order_details[[#This Row],[OrderID]],orders[OrderID],orders[CustomerID])</f>
        <v>BOTTM</v>
      </c>
      <c r="H1822" t="str">
        <f>_xlfn.XLOOKUP(order_details[[#This Row],[CustomerID]],orders[CustomerID],orders[ShipCountry])</f>
        <v>Canada</v>
      </c>
      <c r="I1822" t="str">
        <f>_xlfn.XLOOKUP(order_details[[#This Row],[CustomerID]],orders[CustomerID],orders[ShipCity])</f>
        <v>Tsawassen</v>
      </c>
      <c r="J1822">
        <f>_xlfn.XLOOKUP(order_details[[#This Row],[ProductID]],products[ProductID],products[CategoryID])</f>
        <v>3</v>
      </c>
      <c r="K1822" t="str">
        <f>_xlfn.XLOOKUP(order_details[[#This Row],[CategoryID]],categories[CategoryID],categories[CategoryName])</f>
        <v>Confections</v>
      </c>
      <c r="L1822" t="str">
        <f>_xlfn.XLOOKUP(order_details[[#This Row],[OrderID]],orders[OrderID],orders[month])</f>
        <v>Apr</v>
      </c>
      <c r="M1822">
        <f>_xlfn.XLOOKUP(order_details[[#This Row],[OrderID]],orders[OrderID],orders[month number])</f>
        <v>4</v>
      </c>
      <c r="N1822">
        <f>_xlfn.XLOOKUP(order_details[[#This Row],[OrderID]],orders[OrderID],orders[year])</f>
        <v>1996</v>
      </c>
      <c r="P1822" s="13" t="str">
        <f>_xlfn.XLOOKUP(order_details[[#This Row],[CustomerID]],orders[CustomerID],orders[ShipCity])</f>
        <v>Tsawassen</v>
      </c>
      <c r="Q1822" s="13" t="str">
        <f>_xlfn.XLOOKUP(order_details[[#This Row],[CustomerID]],orders[CustomerID],orders[ShipCountry])</f>
        <v>Canada</v>
      </c>
      <c r="R1822" s="13">
        <f>order_details[[#This Row],[UnitPrice]]*order_details[[#This Row],[Quantity]]*(1-order_details[[#This Row],[Discount]])</f>
        <v>2958</v>
      </c>
    </row>
    <row r="1823" spans="1:18" x14ac:dyDescent="0.3">
      <c r="A1823">
        <v>10950</v>
      </c>
      <c r="B1823">
        <v>4</v>
      </c>
      <c r="C1823">
        <v>22</v>
      </c>
      <c r="D1823">
        <v>5</v>
      </c>
      <c r="E1823">
        <v>0</v>
      </c>
      <c r="F1823">
        <f>order_details[[#This Row],[UnitPrice]]*order_details[[#This Row],[Quantity]]*(1-order_details[[#This Row],[Discount]])</f>
        <v>110</v>
      </c>
      <c r="G1823" t="str">
        <f>_xlfn.XLOOKUP(order_details[[#This Row],[OrderID]],orders[OrderID],orders[CustomerID])</f>
        <v>MAGAA</v>
      </c>
      <c r="H1823" t="str">
        <f>_xlfn.XLOOKUP(order_details[[#This Row],[CustomerID]],orders[CustomerID],orders[ShipCountry])</f>
        <v>Italy</v>
      </c>
      <c r="I1823" t="str">
        <f>_xlfn.XLOOKUP(order_details[[#This Row],[CustomerID]],orders[CustomerID],orders[ShipCity])</f>
        <v>Bergamo</v>
      </c>
      <c r="J1823">
        <f>_xlfn.XLOOKUP(order_details[[#This Row],[ProductID]],products[ProductID],products[CategoryID])</f>
        <v>2</v>
      </c>
      <c r="K1823" t="str">
        <f>_xlfn.XLOOKUP(order_details[[#This Row],[CategoryID]],categories[CategoryID],categories[CategoryName])</f>
        <v>Condiments</v>
      </c>
      <c r="L1823" t="str">
        <f>_xlfn.XLOOKUP(order_details[[#This Row],[OrderID]],orders[OrderID],orders[month])</f>
        <v>Apr</v>
      </c>
      <c r="M1823">
        <f>_xlfn.XLOOKUP(order_details[[#This Row],[OrderID]],orders[OrderID],orders[month number])</f>
        <v>4</v>
      </c>
      <c r="N1823">
        <f>_xlfn.XLOOKUP(order_details[[#This Row],[OrderID]],orders[OrderID],orders[year])</f>
        <v>1996</v>
      </c>
      <c r="P1823" s="14" t="str">
        <f>_xlfn.XLOOKUP(order_details[[#This Row],[CustomerID]],orders[CustomerID],orders[ShipCity])</f>
        <v>Bergamo</v>
      </c>
      <c r="Q1823" s="14" t="str">
        <f>_xlfn.XLOOKUP(order_details[[#This Row],[CustomerID]],orders[CustomerID],orders[ShipCountry])</f>
        <v>Italy</v>
      </c>
      <c r="R1823" s="14">
        <f>order_details[[#This Row],[UnitPrice]]*order_details[[#This Row],[Quantity]]*(1-order_details[[#This Row],[Discount]])</f>
        <v>110</v>
      </c>
    </row>
    <row r="1824" spans="1:18" x14ac:dyDescent="0.3">
      <c r="A1824">
        <v>10951</v>
      </c>
      <c r="B1824">
        <v>33</v>
      </c>
      <c r="C1824">
        <v>2.5</v>
      </c>
      <c r="D1824">
        <v>15</v>
      </c>
      <c r="E1824">
        <v>0.05</v>
      </c>
      <c r="F1824">
        <f>order_details[[#This Row],[UnitPrice]]*order_details[[#This Row],[Quantity]]*(1-order_details[[#This Row],[Discount]])</f>
        <v>35.625</v>
      </c>
      <c r="G1824" t="str">
        <f>_xlfn.XLOOKUP(order_details[[#This Row],[OrderID]],orders[OrderID],orders[CustomerID])</f>
        <v>RICSU</v>
      </c>
      <c r="H1824" t="str">
        <f>_xlfn.XLOOKUP(order_details[[#This Row],[CustomerID]],orders[CustomerID],orders[ShipCountry])</f>
        <v>Switzerland</v>
      </c>
      <c r="I1824" t="str">
        <f>_xlfn.XLOOKUP(order_details[[#This Row],[CustomerID]],orders[CustomerID],orders[ShipCity])</f>
        <v>Genève</v>
      </c>
      <c r="J1824">
        <f>_xlfn.XLOOKUP(order_details[[#This Row],[ProductID]],products[ProductID],products[CategoryID])</f>
        <v>4</v>
      </c>
      <c r="K1824" t="str">
        <f>_xlfn.XLOOKUP(order_details[[#This Row],[CategoryID]],categories[CategoryID],categories[CategoryName])</f>
        <v>Dairy Products</v>
      </c>
      <c r="L1824" t="str">
        <f>_xlfn.XLOOKUP(order_details[[#This Row],[OrderID]],orders[OrderID],orders[month])</f>
        <v>Apr</v>
      </c>
      <c r="M1824">
        <f>_xlfn.XLOOKUP(order_details[[#This Row],[OrderID]],orders[OrderID],orders[month number])</f>
        <v>4</v>
      </c>
      <c r="N1824">
        <f>_xlfn.XLOOKUP(order_details[[#This Row],[OrderID]],orders[OrderID],orders[year])</f>
        <v>1996</v>
      </c>
      <c r="P1824" s="13" t="str">
        <f>_xlfn.XLOOKUP(order_details[[#This Row],[CustomerID]],orders[CustomerID],orders[ShipCity])</f>
        <v>Genève</v>
      </c>
      <c r="Q1824" s="13" t="str">
        <f>_xlfn.XLOOKUP(order_details[[#This Row],[CustomerID]],orders[CustomerID],orders[ShipCountry])</f>
        <v>Switzerland</v>
      </c>
      <c r="R1824" s="13">
        <f>order_details[[#This Row],[UnitPrice]]*order_details[[#This Row],[Quantity]]*(1-order_details[[#This Row],[Discount]])</f>
        <v>35.625</v>
      </c>
    </row>
    <row r="1825" spans="1:18" x14ac:dyDescent="0.3">
      <c r="A1825">
        <v>10951</v>
      </c>
      <c r="B1825">
        <v>41</v>
      </c>
      <c r="C1825">
        <v>9.65</v>
      </c>
      <c r="D1825">
        <v>6</v>
      </c>
      <c r="E1825">
        <v>0.05</v>
      </c>
      <c r="F1825">
        <f>order_details[[#This Row],[UnitPrice]]*order_details[[#This Row],[Quantity]]*(1-order_details[[#This Row],[Discount]])</f>
        <v>55.005000000000003</v>
      </c>
      <c r="G1825" t="str">
        <f>_xlfn.XLOOKUP(order_details[[#This Row],[OrderID]],orders[OrderID],orders[CustomerID])</f>
        <v>RICSU</v>
      </c>
      <c r="H1825" t="str">
        <f>_xlfn.XLOOKUP(order_details[[#This Row],[CustomerID]],orders[CustomerID],orders[ShipCountry])</f>
        <v>Switzerland</v>
      </c>
      <c r="I1825" t="str">
        <f>_xlfn.XLOOKUP(order_details[[#This Row],[CustomerID]],orders[CustomerID],orders[ShipCity])</f>
        <v>Genève</v>
      </c>
      <c r="J1825">
        <f>_xlfn.XLOOKUP(order_details[[#This Row],[ProductID]],products[ProductID],products[CategoryID])</f>
        <v>8</v>
      </c>
      <c r="K1825" t="str">
        <f>_xlfn.XLOOKUP(order_details[[#This Row],[CategoryID]],categories[CategoryID],categories[CategoryName])</f>
        <v>Seafood</v>
      </c>
      <c r="L1825" t="str">
        <f>_xlfn.XLOOKUP(order_details[[#This Row],[OrderID]],orders[OrderID],orders[month])</f>
        <v>Apr</v>
      </c>
      <c r="M1825">
        <f>_xlfn.XLOOKUP(order_details[[#This Row],[OrderID]],orders[OrderID],orders[month number])</f>
        <v>4</v>
      </c>
      <c r="N1825">
        <f>_xlfn.XLOOKUP(order_details[[#This Row],[OrderID]],orders[OrderID],orders[year])</f>
        <v>1996</v>
      </c>
      <c r="P1825" s="14" t="str">
        <f>_xlfn.XLOOKUP(order_details[[#This Row],[CustomerID]],orders[CustomerID],orders[ShipCity])</f>
        <v>Genève</v>
      </c>
      <c r="Q1825" s="14" t="str">
        <f>_xlfn.XLOOKUP(order_details[[#This Row],[CustomerID]],orders[CustomerID],orders[ShipCountry])</f>
        <v>Switzerland</v>
      </c>
      <c r="R1825" s="14">
        <f>order_details[[#This Row],[UnitPrice]]*order_details[[#This Row],[Quantity]]*(1-order_details[[#This Row],[Discount]])</f>
        <v>55.005000000000003</v>
      </c>
    </row>
    <row r="1826" spans="1:18" x14ac:dyDescent="0.3">
      <c r="A1826">
        <v>10951</v>
      </c>
      <c r="B1826">
        <v>75</v>
      </c>
      <c r="C1826">
        <v>7.75</v>
      </c>
      <c r="D1826">
        <v>50</v>
      </c>
      <c r="E1826">
        <v>0.05</v>
      </c>
      <c r="F1826">
        <f>order_details[[#This Row],[UnitPrice]]*order_details[[#This Row],[Quantity]]*(1-order_details[[#This Row],[Discount]])</f>
        <v>368.125</v>
      </c>
      <c r="G1826" t="str">
        <f>_xlfn.XLOOKUP(order_details[[#This Row],[OrderID]],orders[OrderID],orders[CustomerID])</f>
        <v>RICSU</v>
      </c>
      <c r="H1826" t="str">
        <f>_xlfn.XLOOKUP(order_details[[#This Row],[CustomerID]],orders[CustomerID],orders[ShipCountry])</f>
        <v>Switzerland</v>
      </c>
      <c r="I1826" t="str">
        <f>_xlfn.XLOOKUP(order_details[[#This Row],[CustomerID]],orders[CustomerID],orders[ShipCity])</f>
        <v>Genève</v>
      </c>
      <c r="J1826">
        <f>_xlfn.XLOOKUP(order_details[[#This Row],[ProductID]],products[ProductID],products[CategoryID])</f>
        <v>1</v>
      </c>
      <c r="K1826" t="str">
        <f>_xlfn.XLOOKUP(order_details[[#This Row],[CategoryID]],categories[CategoryID],categories[CategoryName])</f>
        <v>Beverages</v>
      </c>
      <c r="L1826" t="str">
        <f>_xlfn.XLOOKUP(order_details[[#This Row],[OrderID]],orders[OrderID],orders[month])</f>
        <v>Apr</v>
      </c>
      <c r="M1826">
        <f>_xlfn.XLOOKUP(order_details[[#This Row],[OrderID]],orders[OrderID],orders[month number])</f>
        <v>4</v>
      </c>
      <c r="N1826">
        <f>_xlfn.XLOOKUP(order_details[[#This Row],[OrderID]],orders[OrderID],orders[year])</f>
        <v>1996</v>
      </c>
      <c r="P1826" s="13" t="str">
        <f>_xlfn.XLOOKUP(order_details[[#This Row],[CustomerID]],orders[CustomerID],orders[ShipCity])</f>
        <v>Genève</v>
      </c>
      <c r="Q1826" s="13" t="str">
        <f>_xlfn.XLOOKUP(order_details[[#This Row],[CustomerID]],orders[CustomerID],orders[ShipCountry])</f>
        <v>Switzerland</v>
      </c>
      <c r="R1826" s="13">
        <f>order_details[[#This Row],[UnitPrice]]*order_details[[#This Row],[Quantity]]*(1-order_details[[#This Row],[Discount]])</f>
        <v>368.125</v>
      </c>
    </row>
    <row r="1827" spans="1:18" x14ac:dyDescent="0.3">
      <c r="A1827">
        <v>10952</v>
      </c>
      <c r="B1827">
        <v>6</v>
      </c>
      <c r="C1827">
        <v>25</v>
      </c>
      <c r="D1827">
        <v>16</v>
      </c>
      <c r="E1827">
        <v>0.05</v>
      </c>
      <c r="F1827">
        <f>order_details[[#This Row],[UnitPrice]]*order_details[[#This Row],[Quantity]]*(1-order_details[[#This Row],[Discount]])</f>
        <v>380</v>
      </c>
      <c r="G1827" t="str">
        <f>_xlfn.XLOOKUP(order_details[[#This Row],[OrderID]],orders[OrderID],orders[CustomerID])</f>
        <v>ALFKI</v>
      </c>
      <c r="H1827" t="str">
        <f>_xlfn.XLOOKUP(order_details[[#This Row],[CustomerID]],orders[CustomerID],orders[ShipCountry])</f>
        <v>Germany</v>
      </c>
      <c r="I1827" t="str">
        <f>_xlfn.XLOOKUP(order_details[[#This Row],[CustomerID]],orders[CustomerID],orders[ShipCity])</f>
        <v>Berlin</v>
      </c>
      <c r="J1827">
        <f>_xlfn.XLOOKUP(order_details[[#This Row],[ProductID]],products[ProductID],products[CategoryID])</f>
        <v>2</v>
      </c>
      <c r="K1827" t="str">
        <f>_xlfn.XLOOKUP(order_details[[#This Row],[CategoryID]],categories[CategoryID],categories[CategoryName])</f>
        <v>Condiments</v>
      </c>
      <c r="L1827" t="str">
        <f>_xlfn.XLOOKUP(order_details[[#This Row],[OrderID]],orders[OrderID],orders[month])</f>
        <v>Apr</v>
      </c>
      <c r="M1827">
        <f>_xlfn.XLOOKUP(order_details[[#This Row],[OrderID]],orders[OrderID],orders[month number])</f>
        <v>4</v>
      </c>
      <c r="N1827">
        <f>_xlfn.XLOOKUP(order_details[[#This Row],[OrderID]],orders[OrderID],orders[year])</f>
        <v>1996</v>
      </c>
      <c r="P1827" s="14" t="str">
        <f>_xlfn.XLOOKUP(order_details[[#This Row],[CustomerID]],orders[CustomerID],orders[ShipCity])</f>
        <v>Berlin</v>
      </c>
      <c r="Q1827" s="14" t="str">
        <f>_xlfn.XLOOKUP(order_details[[#This Row],[CustomerID]],orders[CustomerID],orders[ShipCountry])</f>
        <v>Germany</v>
      </c>
      <c r="R1827" s="14">
        <f>order_details[[#This Row],[UnitPrice]]*order_details[[#This Row],[Quantity]]*(1-order_details[[#This Row],[Discount]])</f>
        <v>380</v>
      </c>
    </row>
    <row r="1828" spans="1:18" x14ac:dyDescent="0.3">
      <c r="A1828">
        <v>10952</v>
      </c>
      <c r="B1828">
        <v>28</v>
      </c>
      <c r="C1828">
        <v>45.6</v>
      </c>
      <c r="D1828">
        <v>2</v>
      </c>
      <c r="E1828">
        <v>0</v>
      </c>
      <c r="F1828">
        <f>order_details[[#This Row],[UnitPrice]]*order_details[[#This Row],[Quantity]]*(1-order_details[[#This Row],[Discount]])</f>
        <v>91.2</v>
      </c>
      <c r="G1828" t="str">
        <f>_xlfn.XLOOKUP(order_details[[#This Row],[OrderID]],orders[OrderID],orders[CustomerID])</f>
        <v>ALFKI</v>
      </c>
      <c r="H1828" t="str">
        <f>_xlfn.XLOOKUP(order_details[[#This Row],[CustomerID]],orders[CustomerID],orders[ShipCountry])</f>
        <v>Germany</v>
      </c>
      <c r="I1828" t="str">
        <f>_xlfn.XLOOKUP(order_details[[#This Row],[CustomerID]],orders[CustomerID],orders[ShipCity])</f>
        <v>Berlin</v>
      </c>
      <c r="J1828">
        <f>_xlfn.XLOOKUP(order_details[[#This Row],[ProductID]],products[ProductID],products[CategoryID])</f>
        <v>7</v>
      </c>
      <c r="K1828" t="str">
        <f>_xlfn.XLOOKUP(order_details[[#This Row],[CategoryID]],categories[CategoryID],categories[CategoryName])</f>
        <v>Produce</v>
      </c>
      <c r="L1828" t="str">
        <f>_xlfn.XLOOKUP(order_details[[#This Row],[OrderID]],orders[OrderID],orders[month])</f>
        <v>Apr</v>
      </c>
      <c r="M1828">
        <f>_xlfn.XLOOKUP(order_details[[#This Row],[OrderID]],orders[OrderID],orders[month number])</f>
        <v>4</v>
      </c>
      <c r="N1828">
        <f>_xlfn.XLOOKUP(order_details[[#This Row],[OrderID]],orders[OrderID],orders[year])</f>
        <v>1996</v>
      </c>
      <c r="P1828" s="13" t="str">
        <f>_xlfn.XLOOKUP(order_details[[#This Row],[CustomerID]],orders[CustomerID],orders[ShipCity])</f>
        <v>Berlin</v>
      </c>
      <c r="Q1828" s="13" t="str">
        <f>_xlfn.XLOOKUP(order_details[[#This Row],[CustomerID]],orders[CustomerID],orders[ShipCountry])</f>
        <v>Germany</v>
      </c>
      <c r="R1828" s="13">
        <f>order_details[[#This Row],[UnitPrice]]*order_details[[#This Row],[Quantity]]*(1-order_details[[#This Row],[Discount]])</f>
        <v>91.2</v>
      </c>
    </row>
    <row r="1829" spans="1:18" x14ac:dyDescent="0.3">
      <c r="A1829">
        <v>10953</v>
      </c>
      <c r="B1829">
        <v>20</v>
      </c>
      <c r="C1829">
        <v>81</v>
      </c>
      <c r="D1829">
        <v>50</v>
      </c>
      <c r="E1829">
        <v>0.05</v>
      </c>
      <c r="F1829">
        <f>order_details[[#This Row],[UnitPrice]]*order_details[[#This Row],[Quantity]]*(1-order_details[[#This Row],[Discount]])</f>
        <v>3847.5</v>
      </c>
      <c r="G1829" t="str">
        <f>_xlfn.XLOOKUP(order_details[[#This Row],[OrderID]],orders[OrderID],orders[CustomerID])</f>
        <v>AROUT</v>
      </c>
      <c r="H1829" t="str">
        <f>_xlfn.XLOOKUP(order_details[[#This Row],[CustomerID]],orders[CustomerID],orders[ShipCountry])</f>
        <v>UK</v>
      </c>
      <c r="I1829" t="str">
        <f>_xlfn.XLOOKUP(order_details[[#This Row],[CustomerID]],orders[CustomerID],orders[ShipCity])</f>
        <v>Colchester</v>
      </c>
      <c r="J1829">
        <f>_xlfn.XLOOKUP(order_details[[#This Row],[ProductID]],products[ProductID],products[CategoryID])</f>
        <v>3</v>
      </c>
      <c r="K1829" t="str">
        <f>_xlfn.XLOOKUP(order_details[[#This Row],[CategoryID]],categories[CategoryID],categories[CategoryName])</f>
        <v>Confections</v>
      </c>
      <c r="L1829" t="str">
        <f>_xlfn.XLOOKUP(order_details[[#This Row],[OrderID]],orders[OrderID],orders[month])</f>
        <v>Apr</v>
      </c>
      <c r="M1829">
        <f>_xlfn.XLOOKUP(order_details[[#This Row],[OrderID]],orders[OrderID],orders[month number])</f>
        <v>4</v>
      </c>
      <c r="N1829">
        <f>_xlfn.XLOOKUP(order_details[[#This Row],[OrderID]],orders[OrderID],orders[year])</f>
        <v>1996</v>
      </c>
      <c r="P1829" s="14" t="str">
        <f>_xlfn.XLOOKUP(order_details[[#This Row],[CustomerID]],orders[CustomerID],orders[ShipCity])</f>
        <v>Colchester</v>
      </c>
      <c r="Q1829" s="14" t="str">
        <f>_xlfn.XLOOKUP(order_details[[#This Row],[CustomerID]],orders[CustomerID],orders[ShipCountry])</f>
        <v>UK</v>
      </c>
      <c r="R1829" s="14">
        <f>order_details[[#This Row],[UnitPrice]]*order_details[[#This Row],[Quantity]]*(1-order_details[[#This Row],[Discount]])</f>
        <v>3847.5</v>
      </c>
    </row>
    <row r="1830" spans="1:18" x14ac:dyDescent="0.3">
      <c r="A1830">
        <v>10953</v>
      </c>
      <c r="B1830">
        <v>31</v>
      </c>
      <c r="C1830">
        <v>12.5</v>
      </c>
      <c r="D1830">
        <v>50</v>
      </c>
      <c r="E1830">
        <v>0.05</v>
      </c>
      <c r="F1830">
        <f>order_details[[#This Row],[UnitPrice]]*order_details[[#This Row],[Quantity]]*(1-order_details[[#This Row],[Discount]])</f>
        <v>593.75</v>
      </c>
      <c r="G1830" t="str">
        <f>_xlfn.XLOOKUP(order_details[[#This Row],[OrderID]],orders[OrderID],orders[CustomerID])</f>
        <v>AROUT</v>
      </c>
      <c r="H1830" t="str">
        <f>_xlfn.XLOOKUP(order_details[[#This Row],[CustomerID]],orders[CustomerID],orders[ShipCountry])</f>
        <v>UK</v>
      </c>
      <c r="I1830" t="str">
        <f>_xlfn.XLOOKUP(order_details[[#This Row],[CustomerID]],orders[CustomerID],orders[ShipCity])</f>
        <v>Colchester</v>
      </c>
      <c r="J1830">
        <f>_xlfn.XLOOKUP(order_details[[#This Row],[ProductID]],products[ProductID],products[CategoryID])</f>
        <v>4</v>
      </c>
      <c r="K1830" t="str">
        <f>_xlfn.XLOOKUP(order_details[[#This Row],[CategoryID]],categories[CategoryID],categories[CategoryName])</f>
        <v>Dairy Products</v>
      </c>
      <c r="L1830" t="str">
        <f>_xlfn.XLOOKUP(order_details[[#This Row],[OrderID]],orders[OrderID],orders[month])</f>
        <v>Apr</v>
      </c>
      <c r="M1830">
        <f>_xlfn.XLOOKUP(order_details[[#This Row],[OrderID]],orders[OrderID],orders[month number])</f>
        <v>4</v>
      </c>
      <c r="N1830">
        <f>_xlfn.XLOOKUP(order_details[[#This Row],[OrderID]],orders[OrderID],orders[year])</f>
        <v>1996</v>
      </c>
      <c r="P1830" s="13" t="str">
        <f>_xlfn.XLOOKUP(order_details[[#This Row],[CustomerID]],orders[CustomerID],orders[ShipCity])</f>
        <v>Colchester</v>
      </c>
      <c r="Q1830" s="13" t="str">
        <f>_xlfn.XLOOKUP(order_details[[#This Row],[CustomerID]],orders[CustomerID],orders[ShipCountry])</f>
        <v>UK</v>
      </c>
      <c r="R1830" s="13">
        <f>order_details[[#This Row],[UnitPrice]]*order_details[[#This Row],[Quantity]]*(1-order_details[[#This Row],[Discount]])</f>
        <v>593.75</v>
      </c>
    </row>
    <row r="1831" spans="1:18" x14ac:dyDescent="0.3">
      <c r="A1831">
        <v>10954</v>
      </c>
      <c r="B1831">
        <v>16</v>
      </c>
      <c r="C1831">
        <v>17.45</v>
      </c>
      <c r="D1831">
        <v>28</v>
      </c>
      <c r="E1831">
        <v>0.15</v>
      </c>
      <c r="F1831">
        <f>order_details[[#This Row],[UnitPrice]]*order_details[[#This Row],[Quantity]]*(1-order_details[[#This Row],[Discount]])</f>
        <v>415.30999999999995</v>
      </c>
      <c r="G1831" t="str">
        <f>_xlfn.XLOOKUP(order_details[[#This Row],[OrderID]],orders[OrderID],orders[CustomerID])</f>
        <v>LINOD</v>
      </c>
      <c r="H1831" t="str">
        <f>_xlfn.XLOOKUP(order_details[[#This Row],[CustomerID]],orders[CustomerID],orders[ShipCountry])</f>
        <v>Venezuela</v>
      </c>
      <c r="I1831" t="str">
        <f>_xlfn.XLOOKUP(order_details[[#This Row],[CustomerID]],orders[CustomerID],orders[ShipCity])</f>
        <v>I. de Margarita</v>
      </c>
      <c r="J1831">
        <f>_xlfn.XLOOKUP(order_details[[#This Row],[ProductID]],products[ProductID],products[CategoryID])</f>
        <v>3</v>
      </c>
      <c r="K1831" t="str">
        <f>_xlfn.XLOOKUP(order_details[[#This Row],[CategoryID]],categories[CategoryID],categories[CategoryName])</f>
        <v>Confections</v>
      </c>
      <c r="L1831" t="str">
        <f>_xlfn.XLOOKUP(order_details[[#This Row],[OrderID]],orders[OrderID],orders[month])</f>
        <v>Apr</v>
      </c>
      <c r="M1831">
        <f>_xlfn.XLOOKUP(order_details[[#This Row],[OrderID]],orders[OrderID],orders[month number])</f>
        <v>4</v>
      </c>
      <c r="N1831">
        <f>_xlfn.XLOOKUP(order_details[[#This Row],[OrderID]],orders[OrderID],orders[year])</f>
        <v>1996</v>
      </c>
      <c r="P1831" s="14" t="str">
        <f>_xlfn.XLOOKUP(order_details[[#This Row],[CustomerID]],orders[CustomerID],orders[ShipCity])</f>
        <v>I. de Margarita</v>
      </c>
      <c r="Q1831" s="14" t="str">
        <f>_xlfn.XLOOKUP(order_details[[#This Row],[CustomerID]],orders[CustomerID],orders[ShipCountry])</f>
        <v>Venezuela</v>
      </c>
      <c r="R1831" s="14">
        <f>order_details[[#This Row],[UnitPrice]]*order_details[[#This Row],[Quantity]]*(1-order_details[[#This Row],[Discount]])</f>
        <v>415.30999999999995</v>
      </c>
    </row>
    <row r="1832" spans="1:18" x14ac:dyDescent="0.3">
      <c r="A1832">
        <v>10954</v>
      </c>
      <c r="B1832">
        <v>31</v>
      </c>
      <c r="C1832">
        <v>12.5</v>
      </c>
      <c r="D1832">
        <v>25</v>
      </c>
      <c r="E1832">
        <v>0.15</v>
      </c>
      <c r="F1832">
        <f>order_details[[#This Row],[UnitPrice]]*order_details[[#This Row],[Quantity]]*(1-order_details[[#This Row],[Discount]])</f>
        <v>265.625</v>
      </c>
      <c r="G1832" t="str">
        <f>_xlfn.XLOOKUP(order_details[[#This Row],[OrderID]],orders[OrderID],orders[CustomerID])</f>
        <v>LINOD</v>
      </c>
      <c r="H1832" t="str">
        <f>_xlfn.XLOOKUP(order_details[[#This Row],[CustomerID]],orders[CustomerID],orders[ShipCountry])</f>
        <v>Venezuela</v>
      </c>
      <c r="I1832" t="str">
        <f>_xlfn.XLOOKUP(order_details[[#This Row],[CustomerID]],orders[CustomerID],orders[ShipCity])</f>
        <v>I. de Margarita</v>
      </c>
      <c r="J1832">
        <f>_xlfn.XLOOKUP(order_details[[#This Row],[ProductID]],products[ProductID],products[CategoryID])</f>
        <v>4</v>
      </c>
      <c r="K1832" t="str">
        <f>_xlfn.XLOOKUP(order_details[[#This Row],[CategoryID]],categories[CategoryID],categories[CategoryName])</f>
        <v>Dairy Products</v>
      </c>
      <c r="L1832" t="str">
        <f>_xlfn.XLOOKUP(order_details[[#This Row],[OrderID]],orders[OrderID],orders[month])</f>
        <v>Apr</v>
      </c>
      <c r="M1832">
        <f>_xlfn.XLOOKUP(order_details[[#This Row],[OrderID]],orders[OrderID],orders[month number])</f>
        <v>4</v>
      </c>
      <c r="N1832">
        <f>_xlfn.XLOOKUP(order_details[[#This Row],[OrderID]],orders[OrderID],orders[year])</f>
        <v>1996</v>
      </c>
      <c r="P1832" s="13" t="str">
        <f>_xlfn.XLOOKUP(order_details[[#This Row],[CustomerID]],orders[CustomerID],orders[ShipCity])</f>
        <v>I. de Margarita</v>
      </c>
      <c r="Q1832" s="13" t="str">
        <f>_xlfn.XLOOKUP(order_details[[#This Row],[CustomerID]],orders[CustomerID],orders[ShipCountry])</f>
        <v>Venezuela</v>
      </c>
      <c r="R1832" s="13">
        <f>order_details[[#This Row],[UnitPrice]]*order_details[[#This Row],[Quantity]]*(1-order_details[[#This Row],[Discount]])</f>
        <v>265.625</v>
      </c>
    </row>
    <row r="1833" spans="1:18" x14ac:dyDescent="0.3">
      <c r="A1833">
        <v>10954</v>
      </c>
      <c r="B1833">
        <v>45</v>
      </c>
      <c r="C1833">
        <v>9.5</v>
      </c>
      <c r="D1833">
        <v>30</v>
      </c>
      <c r="E1833">
        <v>0</v>
      </c>
      <c r="F1833">
        <f>order_details[[#This Row],[UnitPrice]]*order_details[[#This Row],[Quantity]]*(1-order_details[[#This Row],[Discount]])</f>
        <v>285</v>
      </c>
      <c r="G1833" t="str">
        <f>_xlfn.XLOOKUP(order_details[[#This Row],[OrderID]],orders[OrderID],orders[CustomerID])</f>
        <v>LINOD</v>
      </c>
      <c r="H1833" t="str">
        <f>_xlfn.XLOOKUP(order_details[[#This Row],[CustomerID]],orders[CustomerID],orders[ShipCountry])</f>
        <v>Venezuela</v>
      </c>
      <c r="I1833" t="str">
        <f>_xlfn.XLOOKUP(order_details[[#This Row],[CustomerID]],orders[CustomerID],orders[ShipCity])</f>
        <v>I. de Margarita</v>
      </c>
      <c r="J1833">
        <f>_xlfn.XLOOKUP(order_details[[#This Row],[ProductID]],products[ProductID],products[CategoryID])</f>
        <v>8</v>
      </c>
      <c r="K1833" t="str">
        <f>_xlfn.XLOOKUP(order_details[[#This Row],[CategoryID]],categories[CategoryID],categories[CategoryName])</f>
        <v>Seafood</v>
      </c>
      <c r="L1833" t="str">
        <f>_xlfn.XLOOKUP(order_details[[#This Row],[OrderID]],orders[OrderID],orders[month])</f>
        <v>Apr</v>
      </c>
      <c r="M1833">
        <f>_xlfn.XLOOKUP(order_details[[#This Row],[OrderID]],orders[OrderID],orders[month number])</f>
        <v>4</v>
      </c>
      <c r="N1833">
        <f>_xlfn.XLOOKUP(order_details[[#This Row],[OrderID]],orders[OrderID],orders[year])</f>
        <v>1996</v>
      </c>
      <c r="P1833" s="14" t="str">
        <f>_xlfn.XLOOKUP(order_details[[#This Row],[CustomerID]],orders[CustomerID],orders[ShipCity])</f>
        <v>I. de Margarita</v>
      </c>
      <c r="Q1833" s="14" t="str">
        <f>_xlfn.XLOOKUP(order_details[[#This Row],[CustomerID]],orders[CustomerID],orders[ShipCountry])</f>
        <v>Venezuela</v>
      </c>
      <c r="R1833" s="14">
        <f>order_details[[#This Row],[UnitPrice]]*order_details[[#This Row],[Quantity]]*(1-order_details[[#This Row],[Discount]])</f>
        <v>285</v>
      </c>
    </row>
    <row r="1834" spans="1:18" x14ac:dyDescent="0.3">
      <c r="A1834">
        <v>10954</v>
      </c>
      <c r="B1834">
        <v>60</v>
      </c>
      <c r="C1834">
        <v>34</v>
      </c>
      <c r="D1834">
        <v>24</v>
      </c>
      <c r="E1834">
        <v>0.15</v>
      </c>
      <c r="F1834">
        <f>order_details[[#This Row],[UnitPrice]]*order_details[[#This Row],[Quantity]]*(1-order_details[[#This Row],[Discount]])</f>
        <v>693.6</v>
      </c>
      <c r="G1834" t="str">
        <f>_xlfn.XLOOKUP(order_details[[#This Row],[OrderID]],orders[OrderID],orders[CustomerID])</f>
        <v>LINOD</v>
      </c>
      <c r="H1834" t="str">
        <f>_xlfn.XLOOKUP(order_details[[#This Row],[CustomerID]],orders[CustomerID],orders[ShipCountry])</f>
        <v>Venezuela</v>
      </c>
      <c r="I1834" t="str">
        <f>_xlfn.XLOOKUP(order_details[[#This Row],[CustomerID]],orders[CustomerID],orders[ShipCity])</f>
        <v>I. de Margarita</v>
      </c>
      <c r="J1834">
        <f>_xlfn.XLOOKUP(order_details[[#This Row],[ProductID]],products[ProductID],products[CategoryID])</f>
        <v>4</v>
      </c>
      <c r="K1834" t="str">
        <f>_xlfn.XLOOKUP(order_details[[#This Row],[CategoryID]],categories[CategoryID],categories[CategoryName])</f>
        <v>Dairy Products</v>
      </c>
      <c r="L1834" t="str">
        <f>_xlfn.XLOOKUP(order_details[[#This Row],[OrderID]],orders[OrderID],orders[month])</f>
        <v>Apr</v>
      </c>
      <c r="M1834">
        <f>_xlfn.XLOOKUP(order_details[[#This Row],[OrderID]],orders[OrderID],orders[month number])</f>
        <v>4</v>
      </c>
      <c r="N1834">
        <f>_xlfn.XLOOKUP(order_details[[#This Row],[OrderID]],orders[OrderID],orders[year])</f>
        <v>1996</v>
      </c>
      <c r="P1834" s="13" t="str">
        <f>_xlfn.XLOOKUP(order_details[[#This Row],[CustomerID]],orders[CustomerID],orders[ShipCity])</f>
        <v>I. de Margarita</v>
      </c>
      <c r="Q1834" s="13" t="str">
        <f>_xlfn.XLOOKUP(order_details[[#This Row],[CustomerID]],orders[CustomerID],orders[ShipCountry])</f>
        <v>Venezuela</v>
      </c>
      <c r="R1834" s="13">
        <f>order_details[[#This Row],[UnitPrice]]*order_details[[#This Row],[Quantity]]*(1-order_details[[#This Row],[Discount]])</f>
        <v>693.6</v>
      </c>
    </row>
    <row r="1835" spans="1:18" x14ac:dyDescent="0.3">
      <c r="A1835">
        <v>10955</v>
      </c>
      <c r="B1835">
        <v>75</v>
      </c>
      <c r="C1835">
        <v>7.75</v>
      </c>
      <c r="D1835">
        <v>12</v>
      </c>
      <c r="E1835">
        <v>0.2</v>
      </c>
      <c r="F1835">
        <f>order_details[[#This Row],[UnitPrice]]*order_details[[#This Row],[Quantity]]*(1-order_details[[#This Row],[Discount]])</f>
        <v>74.400000000000006</v>
      </c>
      <c r="G1835" t="str">
        <f>_xlfn.XLOOKUP(order_details[[#This Row],[OrderID]],orders[OrderID],orders[CustomerID])</f>
        <v>FOLKO</v>
      </c>
      <c r="H1835" t="str">
        <f>_xlfn.XLOOKUP(order_details[[#This Row],[CustomerID]],orders[CustomerID],orders[ShipCountry])</f>
        <v>Sweden</v>
      </c>
      <c r="I1835" t="str">
        <f>_xlfn.XLOOKUP(order_details[[#This Row],[CustomerID]],orders[CustomerID],orders[ShipCity])</f>
        <v>Bräcke</v>
      </c>
      <c r="J1835">
        <f>_xlfn.XLOOKUP(order_details[[#This Row],[ProductID]],products[ProductID],products[CategoryID])</f>
        <v>1</v>
      </c>
      <c r="K1835" t="str">
        <f>_xlfn.XLOOKUP(order_details[[#This Row],[CategoryID]],categories[CategoryID],categories[CategoryName])</f>
        <v>Beverages</v>
      </c>
      <c r="L1835" t="str">
        <f>_xlfn.XLOOKUP(order_details[[#This Row],[OrderID]],orders[OrderID],orders[month])</f>
        <v>Apr</v>
      </c>
      <c r="M1835">
        <f>_xlfn.XLOOKUP(order_details[[#This Row],[OrderID]],orders[OrderID],orders[month number])</f>
        <v>4</v>
      </c>
      <c r="N1835">
        <f>_xlfn.XLOOKUP(order_details[[#This Row],[OrderID]],orders[OrderID],orders[year])</f>
        <v>1996</v>
      </c>
      <c r="P1835" s="14" t="str">
        <f>_xlfn.XLOOKUP(order_details[[#This Row],[CustomerID]],orders[CustomerID],orders[ShipCity])</f>
        <v>Bräcke</v>
      </c>
      <c r="Q1835" s="14" t="str">
        <f>_xlfn.XLOOKUP(order_details[[#This Row],[CustomerID]],orders[CustomerID],orders[ShipCountry])</f>
        <v>Sweden</v>
      </c>
      <c r="R1835" s="14">
        <f>order_details[[#This Row],[UnitPrice]]*order_details[[#This Row],[Quantity]]*(1-order_details[[#This Row],[Discount]])</f>
        <v>74.400000000000006</v>
      </c>
    </row>
    <row r="1836" spans="1:18" x14ac:dyDescent="0.3">
      <c r="A1836">
        <v>10956</v>
      </c>
      <c r="B1836">
        <v>21</v>
      </c>
      <c r="C1836">
        <v>10</v>
      </c>
      <c r="D1836">
        <v>12</v>
      </c>
      <c r="E1836">
        <v>0</v>
      </c>
      <c r="F1836">
        <f>order_details[[#This Row],[UnitPrice]]*order_details[[#This Row],[Quantity]]*(1-order_details[[#This Row],[Discount]])</f>
        <v>120</v>
      </c>
      <c r="G1836" t="str">
        <f>_xlfn.XLOOKUP(order_details[[#This Row],[OrderID]],orders[OrderID],orders[CustomerID])</f>
        <v>BLAUS</v>
      </c>
      <c r="H1836" t="str">
        <f>_xlfn.XLOOKUP(order_details[[#This Row],[CustomerID]],orders[CustomerID],orders[ShipCountry])</f>
        <v>Germany</v>
      </c>
      <c r="I1836" t="str">
        <f>_xlfn.XLOOKUP(order_details[[#This Row],[CustomerID]],orders[CustomerID],orders[ShipCity])</f>
        <v>Mannheim</v>
      </c>
      <c r="J1836">
        <f>_xlfn.XLOOKUP(order_details[[#This Row],[ProductID]],products[ProductID],products[CategoryID])</f>
        <v>3</v>
      </c>
      <c r="K1836" t="str">
        <f>_xlfn.XLOOKUP(order_details[[#This Row],[CategoryID]],categories[CategoryID],categories[CategoryName])</f>
        <v>Confections</v>
      </c>
      <c r="L1836" t="str">
        <f>_xlfn.XLOOKUP(order_details[[#This Row],[OrderID]],orders[OrderID],orders[month])</f>
        <v>Apr</v>
      </c>
      <c r="M1836">
        <f>_xlfn.XLOOKUP(order_details[[#This Row],[OrderID]],orders[OrderID],orders[month number])</f>
        <v>4</v>
      </c>
      <c r="N1836">
        <f>_xlfn.XLOOKUP(order_details[[#This Row],[OrderID]],orders[OrderID],orders[year])</f>
        <v>1996</v>
      </c>
      <c r="P1836" s="13" t="str">
        <f>_xlfn.XLOOKUP(order_details[[#This Row],[CustomerID]],orders[CustomerID],orders[ShipCity])</f>
        <v>Mannheim</v>
      </c>
      <c r="Q1836" s="13" t="str">
        <f>_xlfn.XLOOKUP(order_details[[#This Row],[CustomerID]],orders[CustomerID],orders[ShipCountry])</f>
        <v>Germany</v>
      </c>
      <c r="R1836" s="13">
        <f>order_details[[#This Row],[UnitPrice]]*order_details[[#This Row],[Quantity]]*(1-order_details[[#This Row],[Discount]])</f>
        <v>120</v>
      </c>
    </row>
    <row r="1837" spans="1:18" x14ac:dyDescent="0.3">
      <c r="A1837">
        <v>10956</v>
      </c>
      <c r="B1837">
        <v>47</v>
      </c>
      <c r="C1837">
        <v>9.5</v>
      </c>
      <c r="D1837">
        <v>14</v>
      </c>
      <c r="E1837">
        <v>0</v>
      </c>
      <c r="F1837">
        <f>order_details[[#This Row],[UnitPrice]]*order_details[[#This Row],[Quantity]]*(1-order_details[[#This Row],[Discount]])</f>
        <v>133</v>
      </c>
      <c r="G1837" t="str">
        <f>_xlfn.XLOOKUP(order_details[[#This Row],[OrderID]],orders[OrderID],orders[CustomerID])</f>
        <v>BLAUS</v>
      </c>
      <c r="H1837" t="str">
        <f>_xlfn.XLOOKUP(order_details[[#This Row],[CustomerID]],orders[CustomerID],orders[ShipCountry])</f>
        <v>Germany</v>
      </c>
      <c r="I1837" t="str">
        <f>_xlfn.XLOOKUP(order_details[[#This Row],[CustomerID]],orders[CustomerID],orders[ShipCity])</f>
        <v>Mannheim</v>
      </c>
      <c r="J1837">
        <f>_xlfn.XLOOKUP(order_details[[#This Row],[ProductID]],products[ProductID],products[CategoryID])</f>
        <v>3</v>
      </c>
      <c r="K1837" t="str">
        <f>_xlfn.XLOOKUP(order_details[[#This Row],[CategoryID]],categories[CategoryID],categories[CategoryName])</f>
        <v>Confections</v>
      </c>
      <c r="L1837" t="str">
        <f>_xlfn.XLOOKUP(order_details[[#This Row],[OrderID]],orders[OrderID],orders[month])</f>
        <v>Apr</v>
      </c>
      <c r="M1837">
        <f>_xlfn.XLOOKUP(order_details[[#This Row],[OrderID]],orders[OrderID],orders[month number])</f>
        <v>4</v>
      </c>
      <c r="N1837">
        <f>_xlfn.XLOOKUP(order_details[[#This Row],[OrderID]],orders[OrderID],orders[year])</f>
        <v>1996</v>
      </c>
      <c r="P1837" s="14" t="str">
        <f>_xlfn.XLOOKUP(order_details[[#This Row],[CustomerID]],orders[CustomerID],orders[ShipCity])</f>
        <v>Mannheim</v>
      </c>
      <c r="Q1837" s="14" t="str">
        <f>_xlfn.XLOOKUP(order_details[[#This Row],[CustomerID]],orders[CustomerID],orders[ShipCountry])</f>
        <v>Germany</v>
      </c>
      <c r="R1837" s="14">
        <f>order_details[[#This Row],[UnitPrice]]*order_details[[#This Row],[Quantity]]*(1-order_details[[#This Row],[Discount]])</f>
        <v>133</v>
      </c>
    </row>
    <row r="1838" spans="1:18" x14ac:dyDescent="0.3">
      <c r="A1838">
        <v>10956</v>
      </c>
      <c r="B1838">
        <v>51</v>
      </c>
      <c r="C1838">
        <v>53</v>
      </c>
      <c r="D1838">
        <v>8</v>
      </c>
      <c r="E1838">
        <v>0</v>
      </c>
      <c r="F1838">
        <f>order_details[[#This Row],[UnitPrice]]*order_details[[#This Row],[Quantity]]*(1-order_details[[#This Row],[Discount]])</f>
        <v>424</v>
      </c>
      <c r="G1838" t="str">
        <f>_xlfn.XLOOKUP(order_details[[#This Row],[OrderID]],orders[OrderID],orders[CustomerID])</f>
        <v>BLAUS</v>
      </c>
      <c r="H1838" t="str">
        <f>_xlfn.XLOOKUP(order_details[[#This Row],[CustomerID]],orders[CustomerID],orders[ShipCountry])</f>
        <v>Germany</v>
      </c>
      <c r="I1838" t="str">
        <f>_xlfn.XLOOKUP(order_details[[#This Row],[CustomerID]],orders[CustomerID],orders[ShipCity])</f>
        <v>Mannheim</v>
      </c>
      <c r="J1838">
        <f>_xlfn.XLOOKUP(order_details[[#This Row],[ProductID]],products[ProductID],products[CategoryID])</f>
        <v>7</v>
      </c>
      <c r="K1838" t="str">
        <f>_xlfn.XLOOKUP(order_details[[#This Row],[CategoryID]],categories[CategoryID],categories[CategoryName])</f>
        <v>Produce</v>
      </c>
      <c r="L1838" t="str">
        <f>_xlfn.XLOOKUP(order_details[[#This Row],[OrderID]],orders[OrderID],orders[month])</f>
        <v>Apr</v>
      </c>
      <c r="M1838">
        <f>_xlfn.XLOOKUP(order_details[[#This Row],[OrderID]],orders[OrderID],orders[month number])</f>
        <v>4</v>
      </c>
      <c r="N1838">
        <f>_xlfn.XLOOKUP(order_details[[#This Row],[OrderID]],orders[OrderID],orders[year])</f>
        <v>1996</v>
      </c>
      <c r="P1838" s="13" t="str">
        <f>_xlfn.XLOOKUP(order_details[[#This Row],[CustomerID]],orders[CustomerID],orders[ShipCity])</f>
        <v>Mannheim</v>
      </c>
      <c r="Q1838" s="13" t="str">
        <f>_xlfn.XLOOKUP(order_details[[#This Row],[CustomerID]],orders[CustomerID],orders[ShipCountry])</f>
        <v>Germany</v>
      </c>
      <c r="R1838" s="13">
        <f>order_details[[#This Row],[UnitPrice]]*order_details[[#This Row],[Quantity]]*(1-order_details[[#This Row],[Discount]])</f>
        <v>424</v>
      </c>
    </row>
    <row r="1839" spans="1:18" x14ac:dyDescent="0.3">
      <c r="A1839">
        <v>10957</v>
      </c>
      <c r="B1839">
        <v>30</v>
      </c>
      <c r="C1839">
        <v>25.89</v>
      </c>
      <c r="D1839">
        <v>30</v>
      </c>
      <c r="E1839">
        <v>0</v>
      </c>
      <c r="F1839">
        <f>order_details[[#This Row],[UnitPrice]]*order_details[[#This Row],[Quantity]]*(1-order_details[[#This Row],[Discount]])</f>
        <v>776.7</v>
      </c>
      <c r="G1839" t="str">
        <f>_xlfn.XLOOKUP(order_details[[#This Row],[OrderID]],orders[OrderID],orders[CustomerID])</f>
        <v>HILAA</v>
      </c>
      <c r="H1839" t="str">
        <f>_xlfn.XLOOKUP(order_details[[#This Row],[CustomerID]],orders[CustomerID],orders[ShipCountry])</f>
        <v>Venezuela</v>
      </c>
      <c r="I1839" t="str">
        <f>_xlfn.XLOOKUP(order_details[[#This Row],[CustomerID]],orders[CustomerID],orders[ShipCity])</f>
        <v>San Cristóbal</v>
      </c>
      <c r="J1839">
        <f>_xlfn.XLOOKUP(order_details[[#This Row],[ProductID]],products[ProductID],products[CategoryID])</f>
        <v>8</v>
      </c>
      <c r="K1839" t="str">
        <f>_xlfn.XLOOKUP(order_details[[#This Row],[CategoryID]],categories[CategoryID],categories[CategoryName])</f>
        <v>Seafood</v>
      </c>
      <c r="L1839" t="str">
        <f>_xlfn.XLOOKUP(order_details[[#This Row],[OrderID]],orders[OrderID],orders[month])</f>
        <v>Apr</v>
      </c>
      <c r="M1839">
        <f>_xlfn.XLOOKUP(order_details[[#This Row],[OrderID]],orders[OrderID],orders[month number])</f>
        <v>4</v>
      </c>
      <c r="N1839">
        <f>_xlfn.XLOOKUP(order_details[[#This Row],[OrderID]],orders[OrderID],orders[year])</f>
        <v>1996</v>
      </c>
      <c r="P1839" s="14" t="str">
        <f>_xlfn.XLOOKUP(order_details[[#This Row],[CustomerID]],orders[CustomerID],orders[ShipCity])</f>
        <v>San Cristóbal</v>
      </c>
      <c r="Q1839" s="14" t="str">
        <f>_xlfn.XLOOKUP(order_details[[#This Row],[CustomerID]],orders[CustomerID],orders[ShipCountry])</f>
        <v>Venezuela</v>
      </c>
      <c r="R1839" s="14">
        <f>order_details[[#This Row],[UnitPrice]]*order_details[[#This Row],[Quantity]]*(1-order_details[[#This Row],[Discount]])</f>
        <v>776.7</v>
      </c>
    </row>
    <row r="1840" spans="1:18" x14ac:dyDescent="0.3">
      <c r="A1840">
        <v>10957</v>
      </c>
      <c r="B1840">
        <v>35</v>
      </c>
      <c r="C1840">
        <v>18</v>
      </c>
      <c r="D1840">
        <v>40</v>
      </c>
      <c r="E1840">
        <v>0</v>
      </c>
      <c r="F1840">
        <f>order_details[[#This Row],[UnitPrice]]*order_details[[#This Row],[Quantity]]*(1-order_details[[#This Row],[Discount]])</f>
        <v>720</v>
      </c>
      <c r="G1840" t="str">
        <f>_xlfn.XLOOKUP(order_details[[#This Row],[OrderID]],orders[OrderID],orders[CustomerID])</f>
        <v>HILAA</v>
      </c>
      <c r="H1840" t="str">
        <f>_xlfn.XLOOKUP(order_details[[#This Row],[CustomerID]],orders[CustomerID],orders[ShipCountry])</f>
        <v>Venezuela</v>
      </c>
      <c r="I1840" t="str">
        <f>_xlfn.XLOOKUP(order_details[[#This Row],[CustomerID]],orders[CustomerID],orders[ShipCity])</f>
        <v>San Cristóbal</v>
      </c>
      <c r="J1840">
        <f>_xlfn.XLOOKUP(order_details[[#This Row],[ProductID]],products[ProductID],products[CategoryID])</f>
        <v>1</v>
      </c>
      <c r="K1840" t="str">
        <f>_xlfn.XLOOKUP(order_details[[#This Row],[CategoryID]],categories[CategoryID],categories[CategoryName])</f>
        <v>Beverages</v>
      </c>
      <c r="L1840" t="str">
        <f>_xlfn.XLOOKUP(order_details[[#This Row],[OrderID]],orders[OrderID],orders[month])</f>
        <v>Apr</v>
      </c>
      <c r="M1840">
        <f>_xlfn.XLOOKUP(order_details[[#This Row],[OrderID]],orders[OrderID],orders[month number])</f>
        <v>4</v>
      </c>
      <c r="N1840">
        <f>_xlfn.XLOOKUP(order_details[[#This Row],[OrderID]],orders[OrderID],orders[year])</f>
        <v>1996</v>
      </c>
      <c r="P1840" s="13" t="str">
        <f>_xlfn.XLOOKUP(order_details[[#This Row],[CustomerID]],orders[CustomerID],orders[ShipCity])</f>
        <v>San Cristóbal</v>
      </c>
      <c r="Q1840" s="13" t="str">
        <f>_xlfn.XLOOKUP(order_details[[#This Row],[CustomerID]],orders[CustomerID],orders[ShipCountry])</f>
        <v>Venezuela</v>
      </c>
      <c r="R1840" s="13">
        <f>order_details[[#This Row],[UnitPrice]]*order_details[[#This Row],[Quantity]]*(1-order_details[[#This Row],[Discount]])</f>
        <v>720</v>
      </c>
    </row>
    <row r="1841" spans="1:18" x14ac:dyDescent="0.3">
      <c r="A1841">
        <v>10957</v>
      </c>
      <c r="B1841">
        <v>64</v>
      </c>
      <c r="C1841">
        <v>33.25</v>
      </c>
      <c r="D1841">
        <v>8</v>
      </c>
      <c r="E1841">
        <v>0</v>
      </c>
      <c r="F1841">
        <f>order_details[[#This Row],[UnitPrice]]*order_details[[#This Row],[Quantity]]*(1-order_details[[#This Row],[Discount]])</f>
        <v>266</v>
      </c>
      <c r="G1841" t="str">
        <f>_xlfn.XLOOKUP(order_details[[#This Row],[OrderID]],orders[OrderID],orders[CustomerID])</f>
        <v>HILAA</v>
      </c>
      <c r="H1841" t="str">
        <f>_xlfn.XLOOKUP(order_details[[#This Row],[CustomerID]],orders[CustomerID],orders[ShipCountry])</f>
        <v>Venezuela</v>
      </c>
      <c r="I1841" t="str">
        <f>_xlfn.XLOOKUP(order_details[[#This Row],[CustomerID]],orders[CustomerID],orders[ShipCity])</f>
        <v>San Cristóbal</v>
      </c>
      <c r="J1841">
        <f>_xlfn.XLOOKUP(order_details[[#This Row],[ProductID]],products[ProductID],products[CategoryID])</f>
        <v>5</v>
      </c>
      <c r="K1841" t="str">
        <f>_xlfn.XLOOKUP(order_details[[#This Row],[CategoryID]],categories[CategoryID],categories[CategoryName])</f>
        <v>Grains/Cereals</v>
      </c>
      <c r="L1841" t="str">
        <f>_xlfn.XLOOKUP(order_details[[#This Row],[OrderID]],orders[OrderID],orders[month])</f>
        <v>Apr</v>
      </c>
      <c r="M1841">
        <f>_xlfn.XLOOKUP(order_details[[#This Row],[OrderID]],orders[OrderID],orders[month number])</f>
        <v>4</v>
      </c>
      <c r="N1841">
        <f>_xlfn.XLOOKUP(order_details[[#This Row],[OrderID]],orders[OrderID],orders[year])</f>
        <v>1996</v>
      </c>
      <c r="P1841" s="14" t="str">
        <f>_xlfn.XLOOKUP(order_details[[#This Row],[CustomerID]],orders[CustomerID],orders[ShipCity])</f>
        <v>San Cristóbal</v>
      </c>
      <c r="Q1841" s="14" t="str">
        <f>_xlfn.XLOOKUP(order_details[[#This Row],[CustomerID]],orders[CustomerID],orders[ShipCountry])</f>
        <v>Venezuela</v>
      </c>
      <c r="R1841" s="14">
        <f>order_details[[#This Row],[UnitPrice]]*order_details[[#This Row],[Quantity]]*(1-order_details[[#This Row],[Discount]])</f>
        <v>266</v>
      </c>
    </row>
    <row r="1842" spans="1:18" x14ac:dyDescent="0.3">
      <c r="A1842">
        <v>10958</v>
      </c>
      <c r="B1842">
        <v>5</v>
      </c>
      <c r="C1842">
        <v>21.35</v>
      </c>
      <c r="D1842">
        <v>20</v>
      </c>
      <c r="E1842">
        <v>0</v>
      </c>
      <c r="F1842">
        <f>order_details[[#This Row],[UnitPrice]]*order_details[[#This Row],[Quantity]]*(1-order_details[[#This Row],[Discount]])</f>
        <v>427</v>
      </c>
      <c r="G1842" t="str">
        <f>_xlfn.XLOOKUP(order_details[[#This Row],[OrderID]],orders[OrderID],orders[CustomerID])</f>
        <v>OCEAN</v>
      </c>
      <c r="H1842" t="str">
        <f>_xlfn.XLOOKUP(order_details[[#This Row],[CustomerID]],orders[CustomerID],orders[ShipCountry])</f>
        <v>Argentina</v>
      </c>
      <c r="I1842" t="str">
        <f>_xlfn.XLOOKUP(order_details[[#This Row],[CustomerID]],orders[CustomerID],orders[ShipCity])</f>
        <v>Buenos Aires</v>
      </c>
      <c r="J1842">
        <f>_xlfn.XLOOKUP(order_details[[#This Row],[ProductID]],products[ProductID],products[CategoryID])</f>
        <v>2</v>
      </c>
      <c r="K1842" t="str">
        <f>_xlfn.XLOOKUP(order_details[[#This Row],[CategoryID]],categories[CategoryID],categories[CategoryName])</f>
        <v>Condiments</v>
      </c>
      <c r="L1842" t="str">
        <f>_xlfn.XLOOKUP(order_details[[#This Row],[OrderID]],orders[OrderID],orders[month])</f>
        <v>Apr</v>
      </c>
      <c r="M1842">
        <f>_xlfn.XLOOKUP(order_details[[#This Row],[OrderID]],orders[OrderID],orders[month number])</f>
        <v>4</v>
      </c>
      <c r="N1842">
        <f>_xlfn.XLOOKUP(order_details[[#This Row],[OrderID]],orders[OrderID],orders[year])</f>
        <v>1996</v>
      </c>
      <c r="P1842" s="13" t="str">
        <f>_xlfn.XLOOKUP(order_details[[#This Row],[CustomerID]],orders[CustomerID],orders[ShipCity])</f>
        <v>Buenos Aires</v>
      </c>
      <c r="Q1842" s="13" t="str">
        <f>_xlfn.XLOOKUP(order_details[[#This Row],[CustomerID]],orders[CustomerID],orders[ShipCountry])</f>
        <v>Argentina</v>
      </c>
      <c r="R1842" s="13">
        <f>order_details[[#This Row],[UnitPrice]]*order_details[[#This Row],[Quantity]]*(1-order_details[[#This Row],[Discount]])</f>
        <v>427</v>
      </c>
    </row>
    <row r="1843" spans="1:18" x14ac:dyDescent="0.3">
      <c r="A1843">
        <v>10958</v>
      </c>
      <c r="B1843">
        <v>7</v>
      </c>
      <c r="C1843">
        <v>30</v>
      </c>
      <c r="D1843">
        <v>6</v>
      </c>
      <c r="E1843">
        <v>0</v>
      </c>
      <c r="F1843">
        <f>order_details[[#This Row],[UnitPrice]]*order_details[[#This Row],[Quantity]]*(1-order_details[[#This Row],[Discount]])</f>
        <v>180</v>
      </c>
      <c r="G1843" t="str">
        <f>_xlfn.XLOOKUP(order_details[[#This Row],[OrderID]],orders[OrderID],orders[CustomerID])</f>
        <v>OCEAN</v>
      </c>
      <c r="H1843" t="str">
        <f>_xlfn.XLOOKUP(order_details[[#This Row],[CustomerID]],orders[CustomerID],orders[ShipCountry])</f>
        <v>Argentina</v>
      </c>
      <c r="I1843" t="str">
        <f>_xlfn.XLOOKUP(order_details[[#This Row],[CustomerID]],orders[CustomerID],orders[ShipCity])</f>
        <v>Buenos Aires</v>
      </c>
      <c r="J1843">
        <f>_xlfn.XLOOKUP(order_details[[#This Row],[ProductID]],products[ProductID],products[CategoryID])</f>
        <v>7</v>
      </c>
      <c r="K1843" t="str">
        <f>_xlfn.XLOOKUP(order_details[[#This Row],[CategoryID]],categories[CategoryID],categories[CategoryName])</f>
        <v>Produce</v>
      </c>
      <c r="L1843" t="str">
        <f>_xlfn.XLOOKUP(order_details[[#This Row],[OrderID]],orders[OrderID],orders[month])</f>
        <v>Apr</v>
      </c>
      <c r="M1843">
        <f>_xlfn.XLOOKUP(order_details[[#This Row],[OrderID]],orders[OrderID],orders[month number])</f>
        <v>4</v>
      </c>
      <c r="N1843">
        <f>_xlfn.XLOOKUP(order_details[[#This Row],[OrderID]],orders[OrderID],orders[year])</f>
        <v>1996</v>
      </c>
      <c r="P1843" s="14" t="str">
        <f>_xlfn.XLOOKUP(order_details[[#This Row],[CustomerID]],orders[CustomerID],orders[ShipCity])</f>
        <v>Buenos Aires</v>
      </c>
      <c r="Q1843" s="14" t="str">
        <f>_xlfn.XLOOKUP(order_details[[#This Row],[CustomerID]],orders[CustomerID],orders[ShipCountry])</f>
        <v>Argentina</v>
      </c>
      <c r="R1843" s="14">
        <f>order_details[[#This Row],[UnitPrice]]*order_details[[#This Row],[Quantity]]*(1-order_details[[#This Row],[Discount]])</f>
        <v>180</v>
      </c>
    </row>
    <row r="1844" spans="1:18" x14ac:dyDescent="0.3">
      <c r="A1844">
        <v>10958</v>
      </c>
      <c r="B1844">
        <v>72</v>
      </c>
      <c r="C1844">
        <v>34.799999999999997</v>
      </c>
      <c r="D1844">
        <v>5</v>
      </c>
      <c r="E1844">
        <v>0</v>
      </c>
      <c r="F1844">
        <f>order_details[[#This Row],[UnitPrice]]*order_details[[#This Row],[Quantity]]*(1-order_details[[#This Row],[Discount]])</f>
        <v>174</v>
      </c>
      <c r="G1844" t="str">
        <f>_xlfn.XLOOKUP(order_details[[#This Row],[OrderID]],orders[OrderID],orders[CustomerID])</f>
        <v>OCEAN</v>
      </c>
      <c r="H1844" t="str">
        <f>_xlfn.XLOOKUP(order_details[[#This Row],[CustomerID]],orders[CustomerID],orders[ShipCountry])</f>
        <v>Argentina</v>
      </c>
      <c r="I1844" t="str">
        <f>_xlfn.XLOOKUP(order_details[[#This Row],[CustomerID]],orders[CustomerID],orders[ShipCity])</f>
        <v>Buenos Aires</v>
      </c>
      <c r="J1844">
        <f>_xlfn.XLOOKUP(order_details[[#This Row],[ProductID]],products[ProductID],products[CategoryID])</f>
        <v>4</v>
      </c>
      <c r="K1844" t="str">
        <f>_xlfn.XLOOKUP(order_details[[#This Row],[CategoryID]],categories[CategoryID],categories[CategoryName])</f>
        <v>Dairy Products</v>
      </c>
      <c r="L1844" t="str">
        <f>_xlfn.XLOOKUP(order_details[[#This Row],[OrderID]],orders[OrderID],orders[month])</f>
        <v>Apr</v>
      </c>
      <c r="M1844">
        <f>_xlfn.XLOOKUP(order_details[[#This Row],[OrderID]],orders[OrderID],orders[month number])</f>
        <v>4</v>
      </c>
      <c r="N1844">
        <f>_xlfn.XLOOKUP(order_details[[#This Row],[OrderID]],orders[OrderID],orders[year])</f>
        <v>1996</v>
      </c>
      <c r="P1844" s="13" t="str">
        <f>_xlfn.XLOOKUP(order_details[[#This Row],[CustomerID]],orders[CustomerID],orders[ShipCity])</f>
        <v>Buenos Aires</v>
      </c>
      <c r="Q1844" s="13" t="str">
        <f>_xlfn.XLOOKUP(order_details[[#This Row],[CustomerID]],orders[CustomerID],orders[ShipCountry])</f>
        <v>Argentina</v>
      </c>
      <c r="R1844" s="13">
        <f>order_details[[#This Row],[UnitPrice]]*order_details[[#This Row],[Quantity]]*(1-order_details[[#This Row],[Discount]])</f>
        <v>174</v>
      </c>
    </row>
    <row r="1845" spans="1:18" x14ac:dyDescent="0.3">
      <c r="A1845">
        <v>10959</v>
      </c>
      <c r="B1845">
        <v>75</v>
      </c>
      <c r="C1845">
        <v>7.75</v>
      </c>
      <c r="D1845">
        <v>20</v>
      </c>
      <c r="E1845">
        <v>0.15</v>
      </c>
      <c r="F1845">
        <f>order_details[[#This Row],[UnitPrice]]*order_details[[#This Row],[Quantity]]*(1-order_details[[#This Row],[Discount]])</f>
        <v>131.75</v>
      </c>
      <c r="G1845" t="str">
        <f>_xlfn.XLOOKUP(order_details[[#This Row],[OrderID]],orders[OrderID],orders[CustomerID])</f>
        <v>GOURL</v>
      </c>
      <c r="H1845" t="str">
        <f>_xlfn.XLOOKUP(order_details[[#This Row],[CustomerID]],orders[CustomerID],orders[ShipCountry])</f>
        <v>Brazil</v>
      </c>
      <c r="I1845" t="str">
        <f>_xlfn.XLOOKUP(order_details[[#This Row],[CustomerID]],orders[CustomerID],orders[ShipCity])</f>
        <v>Campinas</v>
      </c>
      <c r="J1845">
        <f>_xlfn.XLOOKUP(order_details[[#This Row],[ProductID]],products[ProductID],products[CategoryID])</f>
        <v>1</v>
      </c>
      <c r="K1845" t="str">
        <f>_xlfn.XLOOKUP(order_details[[#This Row],[CategoryID]],categories[CategoryID],categories[CategoryName])</f>
        <v>Beverages</v>
      </c>
      <c r="L1845" t="str">
        <f>_xlfn.XLOOKUP(order_details[[#This Row],[OrderID]],orders[OrderID],orders[month])</f>
        <v>Apr</v>
      </c>
      <c r="M1845">
        <f>_xlfn.XLOOKUP(order_details[[#This Row],[OrderID]],orders[OrderID],orders[month number])</f>
        <v>4</v>
      </c>
      <c r="N1845">
        <f>_xlfn.XLOOKUP(order_details[[#This Row],[OrderID]],orders[OrderID],orders[year])</f>
        <v>1996</v>
      </c>
      <c r="P1845" s="14" t="str">
        <f>_xlfn.XLOOKUP(order_details[[#This Row],[CustomerID]],orders[CustomerID],orders[ShipCity])</f>
        <v>Campinas</v>
      </c>
      <c r="Q1845" s="14" t="str">
        <f>_xlfn.XLOOKUP(order_details[[#This Row],[CustomerID]],orders[CustomerID],orders[ShipCountry])</f>
        <v>Brazil</v>
      </c>
      <c r="R1845" s="14">
        <f>order_details[[#This Row],[UnitPrice]]*order_details[[#This Row],[Quantity]]*(1-order_details[[#This Row],[Discount]])</f>
        <v>131.75</v>
      </c>
    </row>
    <row r="1846" spans="1:18" x14ac:dyDescent="0.3">
      <c r="A1846">
        <v>10960</v>
      </c>
      <c r="B1846">
        <v>24</v>
      </c>
      <c r="C1846">
        <v>4.5</v>
      </c>
      <c r="D1846">
        <v>10</v>
      </c>
      <c r="E1846">
        <v>0.25</v>
      </c>
      <c r="F1846">
        <f>order_details[[#This Row],[UnitPrice]]*order_details[[#This Row],[Quantity]]*(1-order_details[[#This Row],[Discount]])</f>
        <v>33.75</v>
      </c>
      <c r="G1846" t="str">
        <f>_xlfn.XLOOKUP(order_details[[#This Row],[OrderID]],orders[OrderID],orders[CustomerID])</f>
        <v>HILAA</v>
      </c>
      <c r="H1846" t="str">
        <f>_xlfn.XLOOKUP(order_details[[#This Row],[CustomerID]],orders[CustomerID],orders[ShipCountry])</f>
        <v>Venezuela</v>
      </c>
      <c r="I1846" t="str">
        <f>_xlfn.XLOOKUP(order_details[[#This Row],[CustomerID]],orders[CustomerID],orders[ShipCity])</f>
        <v>San Cristóbal</v>
      </c>
      <c r="J1846">
        <f>_xlfn.XLOOKUP(order_details[[#This Row],[ProductID]],products[ProductID],products[CategoryID])</f>
        <v>1</v>
      </c>
      <c r="K1846" t="str">
        <f>_xlfn.XLOOKUP(order_details[[#This Row],[CategoryID]],categories[CategoryID],categories[CategoryName])</f>
        <v>Beverages</v>
      </c>
      <c r="L1846" t="str">
        <f>_xlfn.XLOOKUP(order_details[[#This Row],[OrderID]],orders[OrderID],orders[month])</f>
        <v>Apr</v>
      </c>
      <c r="M1846">
        <f>_xlfn.XLOOKUP(order_details[[#This Row],[OrderID]],orders[OrderID],orders[month number])</f>
        <v>4</v>
      </c>
      <c r="N1846">
        <f>_xlfn.XLOOKUP(order_details[[#This Row],[OrderID]],orders[OrderID],orders[year])</f>
        <v>1996</v>
      </c>
      <c r="P1846" s="13" t="str">
        <f>_xlfn.XLOOKUP(order_details[[#This Row],[CustomerID]],orders[CustomerID],orders[ShipCity])</f>
        <v>San Cristóbal</v>
      </c>
      <c r="Q1846" s="13" t="str">
        <f>_xlfn.XLOOKUP(order_details[[#This Row],[CustomerID]],orders[CustomerID],orders[ShipCountry])</f>
        <v>Venezuela</v>
      </c>
      <c r="R1846" s="13">
        <f>order_details[[#This Row],[UnitPrice]]*order_details[[#This Row],[Quantity]]*(1-order_details[[#This Row],[Discount]])</f>
        <v>33.75</v>
      </c>
    </row>
    <row r="1847" spans="1:18" x14ac:dyDescent="0.3">
      <c r="A1847">
        <v>10960</v>
      </c>
      <c r="B1847">
        <v>41</v>
      </c>
      <c r="C1847">
        <v>9.65</v>
      </c>
      <c r="D1847">
        <v>24</v>
      </c>
      <c r="E1847">
        <v>0</v>
      </c>
      <c r="F1847">
        <f>order_details[[#This Row],[UnitPrice]]*order_details[[#This Row],[Quantity]]*(1-order_details[[#This Row],[Discount]])</f>
        <v>231.60000000000002</v>
      </c>
      <c r="G1847" t="str">
        <f>_xlfn.XLOOKUP(order_details[[#This Row],[OrderID]],orders[OrderID],orders[CustomerID])</f>
        <v>HILAA</v>
      </c>
      <c r="H1847" t="str">
        <f>_xlfn.XLOOKUP(order_details[[#This Row],[CustomerID]],orders[CustomerID],orders[ShipCountry])</f>
        <v>Venezuela</v>
      </c>
      <c r="I1847" t="str">
        <f>_xlfn.XLOOKUP(order_details[[#This Row],[CustomerID]],orders[CustomerID],orders[ShipCity])</f>
        <v>San Cristóbal</v>
      </c>
      <c r="J1847">
        <f>_xlfn.XLOOKUP(order_details[[#This Row],[ProductID]],products[ProductID],products[CategoryID])</f>
        <v>8</v>
      </c>
      <c r="K1847" t="str">
        <f>_xlfn.XLOOKUP(order_details[[#This Row],[CategoryID]],categories[CategoryID],categories[CategoryName])</f>
        <v>Seafood</v>
      </c>
      <c r="L1847" t="str">
        <f>_xlfn.XLOOKUP(order_details[[#This Row],[OrderID]],orders[OrderID],orders[month])</f>
        <v>Apr</v>
      </c>
      <c r="M1847">
        <f>_xlfn.XLOOKUP(order_details[[#This Row],[OrderID]],orders[OrderID],orders[month number])</f>
        <v>4</v>
      </c>
      <c r="N1847">
        <f>_xlfn.XLOOKUP(order_details[[#This Row],[OrderID]],orders[OrderID],orders[year])</f>
        <v>1996</v>
      </c>
      <c r="P1847" s="14" t="str">
        <f>_xlfn.XLOOKUP(order_details[[#This Row],[CustomerID]],orders[CustomerID],orders[ShipCity])</f>
        <v>San Cristóbal</v>
      </c>
      <c r="Q1847" s="14" t="str">
        <f>_xlfn.XLOOKUP(order_details[[#This Row],[CustomerID]],orders[CustomerID],orders[ShipCountry])</f>
        <v>Venezuela</v>
      </c>
      <c r="R1847" s="14">
        <f>order_details[[#This Row],[UnitPrice]]*order_details[[#This Row],[Quantity]]*(1-order_details[[#This Row],[Discount]])</f>
        <v>231.60000000000002</v>
      </c>
    </row>
    <row r="1848" spans="1:18" x14ac:dyDescent="0.3">
      <c r="A1848">
        <v>10961</v>
      </c>
      <c r="B1848">
        <v>52</v>
      </c>
      <c r="C1848">
        <v>7</v>
      </c>
      <c r="D1848">
        <v>6</v>
      </c>
      <c r="E1848">
        <v>0.05</v>
      </c>
      <c r="F1848">
        <f>order_details[[#This Row],[UnitPrice]]*order_details[[#This Row],[Quantity]]*(1-order_details[[#This Row],[Discount]])</f>
        <v>39.9</v>
      </c>
      <c r="G1848" t="str">
        <f>_xlfn.XLOOKUP(order_details[[#This Row],[OrderID]],orders[OrderID],orders[CustomerID])</f>
        <v>QUEEN</v>
      </c>
      <c r="H1848" t="str">
        <f>_xlfn.XLOOKUP(order_details[[#This Row],[CustomerID]],orders[CustomerID],orders[ShipCountry])</f>
        <v>Brazil</v>
      </c>
      <c r="I1848" t="str">
        <f>_xlfn.XLOOKUP(order_details[[#This Row],[CustomerID]],orders[CustomerID],orders[ShipCity])</f>
        <v>São Paulo</v>
      </c>
      <c r="J1848">
        <f>_xlfn.XLOOKUP(order_details[[#This Row],[ProductID]],products[ProductID],products[CategoryID])</f>
        <v>5</v>
      </c>
      <c r="K1848" t="str">
        <f>_xlfn.XLOOKUP(order_details[[#This Row],[CategoryID]],categories[CategoryID],categories[CategoryName])</f>
        <v>Grains/Cereals</v>
      </c>
      <c r="L1848" t="str">
        <f>_xlfn.XLOOKUP(order_details[[#This Row],[OrderID]],orders[OrderID],orders[month])</f>
        <v>Apr</v>
      </c>
      <c r="M1848">
        <f>_xlfn.XLOOKUP(order_details[[#This Row],[OrderID]],orders[OrderID],orders[month number])</f>
        <v>4</v>
      </c>
      <c r="N1848">
        <f>_xlfn.XLOOKUP(order_details[[#This Row],[OrderID]],orders[OrderID],orders[year])</f>
        <v>1996</v>
      </c>
      <c r="P1848" s="13" t="str">
        <f>_xlfn.XLOOKUP(order_details[[#This Row],[CustomerID]],orders[CustomerID],orders[ShipCity])</f>
        <v>São Paulo</v>
      </c>
      <c r="Q1848" s="13" t="str">
        <f>_xlfn.XLOOKUP(order_details[[#This Row],[CustomerID]],orders[CustomerID],orders[ShipCountry])</f>
        <v>Brazil</v>
      </c>
      <c r="R1848" s="13">
        <f>order_details[[#This Row],[UnitPrice]]*order_details[[#This Row],[Quantity]]*(1-order_details[[#This Row],[Discount]])</f>
        <v>39.9</v>
      </c>
    </row>
    <row r="1849" spans="1:18" x14ac:dyDescent="0.3">
      <c r="A1849">
        <v>10961</v>
      </c>
      <c r="B1849">
        <v>76</v>
      </c>
      <c r="C1849">
        <v>18</v>
      </c>
      <c r="D1849">
        <v>60</v>
      </c>
      <c r="E1849">
        <v>0</v>
      </c>
      <c r="F1849">
        <f>order_details[[#This Row],[UnitPrice]]*order_details[[#This Row],[Quantity]]*(1-order_details[[#This Row],[Discount]])</f>
        <v>1080</v>
      </c>
      <c r="G1849" t="str">
        <f>_xlfn.XLOOKUP(order_details[[#This Row],[OrderID]],orders[OrderID],orders[CustomerID])</f>
        <v>QUEEN</v>
      </c>
      <c r="H1849" t="str">
        <f>_xlfn.XLOOKUP(order_details[[#This Row],[CustomerID]],orders[CustomerID],orders[ShipCountry])</f>
        <v>Brazil</v>
      </c>
      <c r="I1849" t="str">
        <f>_xlfn.XLOOKUP(order_details[[#This Row],[CustomerID]],orders[CustomerID],orders[ShipCity])</f>
        <v>São Paulo</v>
      </c>
      <c r="J1849">
        <f>_xlfn.XLOOKUP(order_details[[#This Row],[ProductID]],products[ProductID],products[CategoryID])</f>
        <v>1</v>
      </c>
      <c r="K1849" t="str">
        <f>_xlfn.XLOOKUP(order_details[[#This Row],[CategoryID]],categories[CategoryID],categories[CategoryName])</f>
        <v>Beverages</v>
      </c>
      <c r="L1849" t="str">
        <f>_xlfn.XLOOKUP(order_details[[#This Row],[OrderID]],orders[OrderID],orders[month])</f>
        <v>Apr</v>
      </c>
      <c r="M1849">
        <f>_xlfn.XLOOKUP(order_details[[#This Row],[OrderID]],orders[OrderID],orders[month number])</f>
        <v>4</v>
      </c>
      <c r="N1849">
        <f>_xlfn.XLOOKUP(order_details[[#This Row],[OrderID]],orders[OrderID],orders[year])</f>
        <v>1996</v>
      </c>
      <c r="P1849" s="14" t="str">
        <f>_xlfn.XLOOKUP(order_details[[#This Row],[CustomerID]],orders[CustomerID],orders[ShipCity])</f>
        <v>São Paulo</v>
      </c>
      <c r="Q1849" s="14" t="str">
        <f>_xlfn.XLOOKUP(order_details[[#This Row],[CustomerID]],orders[CustomerID],orders[ShipCountry])</f>
        <v>Brazil</v>
      </c>
      <c r="R1849" s="14">
        <f>order_details[[#This Row],[UnitPrice]]*order_details[[#This Row],[Quantity]]*(1-order_details[[#This Row],[Discount]])</f>
        <v>1080</v>
      </c>
    </row>
    <row r="1850" spans="1:18" x14ac:dyDescent="0.3">
      <c r="A1850">
        <v>10962</v>
      </c>
      <c r="B1850">
        <v>7</v>
      </c>
      <c r="C1850">
        <v>30</v>
      </c>
      <c r="D1850">
        <v>45</v>
      </c>
      <c r="E1850">
        <v>0</v>
      </c>
      <c r="F1850">
        <f>order_details[[#This Row],[UnitPrice]]*order_details[[#This Row],[Quantity]]*(1-order_details[[#This Row],[Discount]])</f>
        <v>1350</v>
      </c>
      <c r="G1850" t="str">
        <f>_xlfn.XLOOKUP(order_details[[#This Row],[OrderID]],orders[OrderID],orders[CustomerID])</f>
        <v>QUICK</v>
      </c>
      <c r="H1850" t="str">
        <f>_xlfn.XLOOKUP(order_details[[#This Row],[CustomerID]],orders[CustomerID],orders[ShipCountry])</f>
        <v>Germany</v>
      </c>
      <c r="I1850" t="str">
        <f>_xlfn.XLOOKUP(order_details[[#This Row],[CustomerID]],orders[CustomerID],orders[ShipCity])</f>
        <v>Cunewalde</v>
      </c>
      <c r="J1850">
        <f>_xlfn.XLOOKUP(order_details[[#This Row],[ProductID]],products[ProductID],products[CategoryID])</f>
        <v>7</v>
      </c>
      <c r="K1850" t="str">
        <f>_xlfn.XLOOKUP(order_details[[#This Row],[CategoryID]],categories[CategoryID],categories[CategoryName])</f>
        <v>Produce</v>
      </c>
      <c r="L1850" t="str">
        <f>_xlfn.XLOOKUP(order_details[[#This Row],[OrderID]],orders[OrderID],orders[month])</f>
        <v>Apr</v>
      </c>
      <c r="M1850">
        <f>_xlfn.XLOOKUP(order_details[[#This Row],[OrderID]],orders[OrderID],orders[month number])</f>
        <v>4</v>
      </c>
      <c r="N1850">
        <f>_xlfn.XLOOKUP(order_details[[#This Row],[OrderID]],orders[OrderID],orders[year])</f>
        <v>1996</v>
      </c>
      <c r="P1850" s="13" t="str">
        <f>_xlfn.XLOOKUP(order_details[[#This Row],[CustomerID]],orders[CustomerID],orders[ShipCity])</f>
        <v>Cunewalde</v>
      </c>
      <c r="Q1850" s="13" t="str">
        <f>_xlfn.XLOOKUP(order_details[[#This Row],[CustomerID]],orders[CustomerID],orders[ShipCountry])</f>
        <v>Germany</v>
      </c>
      <c r="R1850" s="13">
        <f>order_details[[#This Row],[UnitPrice]]*order_details[[#This Row],[Quantity]]*(1-order_details[[#This Row],[Discount]])</f>
        <v>1350</v>
      </c>
    </row>
    <row r="1851" spans="1:18" x14ac:dyDescent="0.3">
      <c r="A1851">
        <v>10962</v>
      </c>
      <c r="B1851">
        <v>13</v>
      </c>
      <c r="C1851">
        <v>6</v>
      </c>
      <c r="D1851">
        <v>77</v>
      </c>
      <c r="E1851">
        <v>0</v>
      </c>
      <c r="F1851">
        <f>order_details[[#This Row],[UnitPrice]]*order_details[[#This Row],[Quantity]]*(1-order_details[[#This Row],[Discount]])</f>
        <v>462</v>
      </c>
      <c r="G1851" t="str">
        <f>_xlfn.XLOOKUP(order_details[[#This Row],[OrderID]],orders[OrderID],orders[CustomerID])</f>
        <v>QUICK</v>
      </c>
      <c r="H1851" t="str">
        <f>_xlfn.XLOOKUP(order_details[[#This Row],[CustomerID]],orders[CustomerID],orders[ShipCountry])</f>
        <v>Germany</v>
      </c>
      <c r="I1851" t="str">
        <f>_xlfn.XLOOKUP(order_details[[#This Row],[CustomerID]],orders[CustomerID],orders[ShipCity])</f>
        <v>Cunewalde</v>
      </c>
      <c r="J1851">
        <f>_xlfn.XLOOKUP(order_details[[#This Row],[ProductID]],products[ProductID],products[CategoryID])</f>
        <v>8</v>
      </c>
      <c r="K1851" t="str">
        <f>_xlfn.XLOOKUP(order_details[[#This Row],[CategoryID]],categories[CategoryID],categories[CategoryName])</f>
        <v>Seafood</v>
      </c>
      <c r="L1851" t="str">
        <f>_xlfn.XLOOKUP(order_details[[#This Row],[OrderID]],orders[OrderID],orders[month])</f>
        <v>Apr</v>
      </c>
      <c r="M1851">
        <f>_xlfn.XLOOKUP(order_details[[#This Row],[OrderID]],orders[OrderID],orders[month number])</f>
        <v>4</v>
      </c>
      <c r="N1851">
        <f>_xlfn.XLOOKUP(order_details[[#This Row],[OrderID]],orders[OrderID],orders[year])</f>
        <v>1996</v>
      </c>
      <c r="P1851" s="14" t="str">
        <f>_xlfn.XLOOKUP(order_details[[#This Row],[CustomerID]],orders[CustomerID],orders[ShipCity])</f>
        <v>Cunewalde</v>
      </c>
      <c r="Q1851" s="14" t="str">
        <f>_xlfn.XLOOKUP(order_details[[#This Row],[CustomerID]],orders[CustomerID],orders[ShipCountry])</f>
        <v>Germany</v>
      </c>
      <c r="R1851" s="14">
        <f>order_details[[#This Row],[UnitPrice]]*order_details[[#This Row],[Quantity]]*(1-order_details[[#This Row],[Discount]])</f>
        <v>462</v>
      </c>
    </row>
    <row r="1852" spans="1:18" x14ac:dyDescent="0.3">
      <c r="A1852">
        <v>10962</v>
      </c>
      <c r="B1852">
        <v>53</v>
      </c>
      <c r="C1852">
        <v>32.799999999999997</v>
      </c>
      <c r="D1852">
        <v>20</v>
      </c>
      <c r="E1852">
        <v>0</v>
      </c>
      <c r="F1852">
        <f>order_details[[#This Row],[UnitPrice]]*order_details[[#This Row],[Quantity]]*(1-order_details[[#This Row],[Discount]])</f>
        <v>656</v>
      </c>
      <c r="G1852" t="str">
        <f>_xlfn.XLOOKUP(order_details[[#This Row],[OrderID]],orders[OrderID],orders[CustomerID])</f>
        <v>QUICK</v>
      </c>
      <c r="H1852" t="str">
        <f>_xlfn.XLOOKUP(order_details[[#This Row],[CustomerID]],orders[CustomerID],orders[ShipCountry])</f>
        <v>Germany</v>
      </c>
      <c r="I1852" t="str">
        <f>_xlfn.XLOOKUP(order_details[[#This Row],[CustomerID]],orders[CustomerID],orders[ShipCity])</f>
        <v>Cunewalde</v>
      </c>
      <c r="J1852">
        <f>_xlfn.XLOOKUP(order_details[[#This Row],[ProductID]],products[ProductID],products[CategoryID])</f>
        <v>6</v>
      </c>
      <c r="K1852" t="str">
        <f>_xlfn.XLOOKUP(order_details[[#This Row],[CategoryID]],categories[CategoryID],categories[CategoryName])</f>
        <v>Meat/Poultry</v>
      </c>
      <c r="L1852" t="str">
        <f>_xlfn.XLOOKUP(order_details[[#This Row],[OrderID]],orders[OrderID],orders[month])</f>
        <v>Apr</v>
      </c>
      <c r="M1852">
        <f>_xlfn.XLOOKUP(order_details[[#This Row],[OrderID]],orders[OrderID],orders[month number])</f>
        <v>4</v>
      </c>
      <c r="N1852">
        <f>_xlfn.XLOOKUP(order_details[[#This Row],[OrderID]],orders[OrderID],orders[year])</f>
        <v>1996</v>
      </c>
      <c r="P1852" s="13" t="str">
        <f>_xlfn.XLOOKUP(order_details[[#This Row],[CustomerID]],orders[CustomerID],orders[ShipCity])</f>
        <v>Cunewalde</v>
      </c>
      <c r="Q1852" s="13" t="str">
        <f>_xlfn.XLOOKUP(order_details[[#This Row],[CustomerID]],orders[CustomerID],orders[ShipCountry])</f>
        <v>Germany</v>
      </c>
      <c r="R1852" s="13">
        <f>order_details[[#This Row],[UnitPrice]]*order_details[[#This Row],[Quantity]]*(1-order_details[[#This Row],[Discount]])</f>
        <v>656</v>
      </c>
    </row>
    <row r="1853" spans="1:18" x14ac:dyDescent="0.3">
      <c r="A1853">
        <v>10962</v>
      </c>
      <c r="B1853">
        <v>69</v>
      </c>
      <c r="C1853">
        <v>36</v>
      </c>
      <c r="D1853">
        <v>9</v>
      </c>
      <c r="E1853">
        <v>0</v>
      </c>
      <c r="F1853">
        <f>order_details[[#This Row],[UnitPrice]]*order_details[[#This Row],[Quantity]]*(1-order_details[[#This Row],[Discount]])</f>
        <v>324</v>
      </c>
      <c r="G1853" t="str">
        <f>_xlfn.XLOOKUP(order_details[[#This Row],[OrderID]],orders[OrderID],orders[CustomerID])</f>
        <v>QUICK</v>
      </c>
      <c r="H1853" t="str">
        <f>_xlfn.XLOOKUP(order_details[[#This Row],[CustomerID]],orders[CustomerID],orders[ShipCountry])</f>
        <v>Germany</v>
      </c>
      <c r="I1853" t="str">
        <f>_xlfn.XLOOKUP(order_details[[#This Row],[CustomerID]],orders[CustomerID],orders[ShipCity])</f>
        <v>Cunewalde</v>
      </c>
      <c r="J1853">
        <f>_xlfn.XLOOKUP(order_details[[#This Row],[ProductID]],products[ProductID],products[CategoryID])</f>
        <v>4</v>
      </c>
      <c r="K1853" t="str">
        <f>_xlfn.XLOOKUP(order_details[[#This Row],[CategoryID]],categories[CategoryID],categories[CategoryName])</f>
        <v>Dairy Products</v>
      </c>
      <c r="L1853" t="str">
        <f>_xlfn.XLOOKUP(order_details[[#This Row],[OrderID]],orders[OrderID],orders[month])</f>
        <v>Apr</v>
      </c>
      <c r="M1853">
        <f>_xlfn.XLOOKUP(order_details[[#This Row],[OrderID]],orders[OrderID],orders[month number])</f>
        <v>4</v>
      </c>
      <c r="N1853">
        <f>_xlfn.XLOOKUP(order_details[[#This Row],[OrderID]],orders[OrderID],orders[year])</f>
        <v>1996</v>
      </c>
      <c r="P1853" s="14" t="str">
        <f>_xlfn.XLOOKUP(order_details[[#This Row],[CustomerID]],orders[CustomerID],orders[ShipCity])</f>
        <v>Cunewalde</v>
      </c>
      <c r="Q1853" s="14" t="str">
        <f>_xlfn.XLOOKUP(order_details[[#This Row],[CustomerID]],orders[CustomerID],orders[ShipCountry])</f>
        <v>Germany</v>
      </c>
      <c r="R1853" s="14">
        <f>order_details[[#This Row],[UnitPrice]]*order_details[[#This Row],[Quantity]]*(1-order_details[[#This Row],[Discount]])</f>
        <v>324</v>
      </c>
    </row>
    <row r="1854" spans="1:18" x14ac:dyDescent="0.3">
      <c r="A1854">
        <v>10962</v>
      </c>
      <c r="B1854">
        <v>76</v>
      </c>
      <c r="C1854">
        <v>18</v>
      </c>
      <c r="D1854">
        <v>44</v>
      </c>
      <c r="E1854">
        <v>0</v>
      </c>
      <c r="F1854">
        <f>order_details[[#This Row],[UnitPrice]]*order_details[[#This Row],[Quantity]]*(1-order_details[[#This Row],[Discount]])</f>
        <v>792</v>
      </c>
      <c r="G1854" t="str">
        <f>_xlfn.XLOOKUP(order_details[[#This Row],[OrderID]],orders[OrderID],orders[CustomerID])</f>
        <v>QUICK</v>
      </c>
      <c r="H1854" t="str">
        <f>_xlfn.XLOOKUP(order_details[[#This Row],[CustomerID]],orders[CustomerID],orders[ShipCountry])</f>
        <v>Germany</v>
      </c>
      <c r="I1854" t="str">
        <f>_xlfn.XLOOKUP(order_details[[#This Row],[CustomerID]],orders[CustomerID],orders[ShipCity])</f>
        <v>Cunewalde</v>
      </c>
      <c r="J1854">
        <f>_xlfn.XLOOKUP(order_details[[#This Row],[ProductID]],products[ProductID],products[CategoryID])</f>
        <v>1</v>
      </c>
      <c r="K1854" t="str">
        <f>_xlfn.XLOOKUP(order_details[[#This Row],[CategoryID]],categories[CategoryID],categories[CategoryName])</f>
        <v>Beverages</v>
      </c>
      <c r="L1854" t="str">
        <f>_xlfn.XLOOKUP(order_details[[#This Row],[OrderID]],orders[OrderID],orders[month])</f>
        <v>Apr</v>
      </c>
      <c r="M1854">
        <f>_xlfn.XLOOKUP(order_details[[#This Row],[OrderID]],orders[OrderID],orders[month number])</f>
        <v>4</v>
      </c>
      <c r="N1854">
        <f>_xlfn.XLOOKUP(order_details[[#This Row],[OrderID]],orders[OrderID],orders[year])</f>
        <v>1996</v>
      </c>
      <c r="P1854" s="13" t="str">
        <f>_xlfn.XLOOKUP(order_details[[#This Row],[CustomerID]],orders[CustomerID],orders[ShipCity])</f>
        <v>Cunewalde</v>
      </c>
      <c r="Q1854" s="13" t="str">
        <f>_xlfn.XLOOKUP(order_details[[#This Row],[CustomerID]],orders[CustomerID],orders[ShipCountry])</f>
        <v>Germany</v>
      </c>
      <c r="R1854" s="13">
        <f>order_details[[#This Row],[UnitPrice]]*order_details[[#This Row],[Quantity]]*(1-order_details[[#This Row],[Discount]])</f>
        <v>792</v>
      </c>
    </row>
    <row r="1855" spans="1:18" x14ac:dyDescent="0.3">
      <c r="A1855">
        <v>10963</v>
      </c>
      <c r="B1855">
        <v>60</v>
      </c>
      <c r="C1855">
        <v>34</v>
      </c>
      <c r="D1855">
        <v>2</v>
      </c>
      <c r="E1855">
        <v>0.15</v>
      </c>
      <c r="F1855">
        <f>order_details[[#This Row],[UnitPrice]]*order_details[[#This Row],[Quantity]]*(1-order_details[[#This Row],[Discount]])</f>
        <v>57.8</v>
      </c>
      <c r="G1855" t="str">
        <f>_xlfn.XLOOKUP(order_details[[#This Row],[OrderID]],orders[OrderID],orders[CustomerID])</f>
        <v>FURIB</v>
      </c>
      <c r="H1855" t="str">
        <f>_xlfn.XLOOKUP(order_details[[#This Row],[CustomerID]],orders[CustomerID],orders[ShipCountry])</f>
        <v>Portugal</v>
      </c>
      <c r="I1855" t="str">
        <f>_xlfn.XLOOKUP(order_details[[#This Row],[CustomerID]],orders[CustomerID],orders[ShipCity])</f>
        <v>Lisboa</v>
      </c>
      <c r="J1855">
        <f>_xlfn.XLOOKUP(order_details[[#This Row],[ProductID]],products[ProductID],products[CategoryID])</f>
        <v>4</v>
      </c>
      <c r="K1855" t="str">
        <f>_xlfn.XLOOKUP(order_details[[#This Row],[CategoryID]],categories[CategoryID],categories[CategoryName])</f>
        <v>Dairy Products</v>
      </c>
      <c r="L1855" t="str">
        <f>_xlfn.XLOOKUP(order_details[[#This Row],[OrderID]],orders[OrderID],orders[month])</f>
        <v>Apr</v>
      </c>
      <c r="M1855">
        <f>_xlfn.XLOOKUP(order_details[[#This Row],[OrderID]],orders[OrderID],orders[month number])</f>
        <v>4</v>
      </c>
      <c r="N1855">
        <f>_xlfn.XLOOKUP(order_details[[#This Row],[OrderID]],orders[OrderID],orders[year])</f>
        <v>1996</v>
      </c>
      <c r="P1855" s="14" t="str">
        <f>_xlfn.XLOOKUP(order_details[[#This Row],[CustomerID]],orders[CustomerID],orders[ShipCity])</f>
        <v>Lisboa</v>
      </c>
      <c r="Q1855" s="14" t="str">
        <f>_xlfn.XLOOKUP(order_details[[#This Row],[CustomerID]],orders[CustomerID],orders[ShipCountry])</f>
        <v>Portugal</v>
      </c>
      <c r="R1855" s="14">
        <f>order_details[[#This Row],[UnitPrice]]*order_details[[#This Row],[Quantity]]*(1-order_details[[#This Row],[Discount]])</f>
        <v>57.8</v>
      </c>
    </row>
    <row r="1856" spans="1:18" x14ac:dyDescent="0.3">
      <c r="A1856">
        <v>10964</v>
      </c>
      <c r="B1856">
        <v>18</v>
      </c>
      <c r="C1856">
        <v>62.5</v>
      </c>
      <c r="D1856">
        <v>6</v>
      </c>
      <c r="E1856">
        <v>0</v>
      </c>
      <c r="F1856">
        <f>order_details[[#This Row],[UnitPrice]]*order_details[[#This Row],[Quantity]]*(1-order_details[[#This Row],[Discount]])</f>
        <v>375</v>
      </c>
      <c r="G1856" t="str">
        <f>_xlfn.XLOOKUP(order_details[[#This Row],[OrderID]],orders[OrderID],orders[CustomerID])</f>
        <v>SPECD</v>
      </c>
      <c r="H1856" t="str">
        <f>_xlfn.XLOOKUP(order_details[[#This Row],[CustomerID]],orders[CustomerID],orders[ShipCountry])</f>
        <v>France</v>
      </c>
      <c r="I1856" t="str">
        <f>_xlfn.XLOOKUP(order_details[[#This Row],[CustomerID]],orders[CustomerID],orders[ShipCity])</f>
        <v>Paris</v>
      </c>
      <c r="J1856">
        <f>_xlfn.XLOOKUP(order_details[[#This Row],[ProductID]],products[ProductID],products[CategoryID])</f>
        <v>8</v>
      </c>
      <c r="K1856" t="str">
        <f>_xlfn.XLOOKUP(order_details[[#This Row],[CategoryID]],categories[CategoryID],categories[CategoryName])</f>
        <v>Seafood</v>
      </c>
      <c r="L1856" t="str">
        <f>_xlfn.XLOOKUP(order_details[[#This Row],[OrderID]],orders[OrderID],orders[month])</f>
        <v>Apr</v>
      </c>
      <c r="M1856">
        <f>_xlfn.XLOOKUP(order_details[[#This Row],[OrderID]],orders[OrderID],orders[month number])</f>
        <v>4</v>
      </c>
      <c r="N1856">
        <f>_xlfn.XLOOKUP(order_details[[#This Row],[OrderID]],orders[OrderID],orders[year])</f>
        <v>1996</v>
      </c>
      <c r="P1856" s="13" t="str">
        <f>_xlfn.XLOOKUP(order_details[[#This Row],[CustomerID]],orders[CustomerID],orders[ShipCity])</f>
        <v>Paris</v>
      </c>
      <c r="Q1856" s="13" t="str">
        <f>_xlfn.XLOOKUP(order_details[[#This Row],[CustomerID]],orders[CustomerID],orders[ShipCountry])</f>
        <v>France</v>
      </c>
      <c r="R1856" s="13">
        <f>order_details[[#This Row],[UnitPrice]]*order_details[[#This Row],[Quantity]]*(1-order_details[[#This Row],[Discount]])</f>
        <v>375</v>
      </c>
    </row>
    <row r="1857" spans="1:18" x14ac:dyDescent="0.3">
      <c r="A1857">
        <v>10964</v>
      </c>
      <c r="B1857">
        <v>38</v>
      </c>
      <c r="C1857">
        <v>263.5</v>
      </c>
      <c r="D1857">
        <v>5</v>
      </c>
      <c r="E1857">
        <v>0</v>
      </c>
      <c r="F1857">
        <f>order_details[[#This Row],[UnitPrice]]*order_details[[#This Row],[Quantity]]*(1-order_details[[#This Row],[Discount]])</f>
        <v>1317.5</v>
      </c>
      <c r="G1857" t="str">
        <f>_xlfn.XLOOKUP(order_details[[#This Row],[OrderID]],orders[OrderID],orders[CustomerID])</f>
        <v>SPECD</v>
      </c>
      <c r="H1857" t="str">
        <f>_xlfn.XLOOKUP(order_details[[#This Row],[CustomerID]],orders[CustomerID],orders[ShipCountry])</f>
        <v>France</v>
      </c>
      <c r="I1857" t="str">
        <f>_xlfn.XLOOKUP(order_details[[#This Row],[CustomerID]],orders[CustomerID],orders[ShipCity])</f>
        <v>Paris</v>
      </c>
      <c r="J1857">
        <f>_xlfn.XLOOKUP(order_details[[#This Row],[ProductID]],products[ProductID],products[CategoryID])</f>
        <v>1</v>
      </c>
      <c r="K1857" t="str">
        <f>_xlfn.XLOOKUP(order_details[[#This Row],[CategoryID]],categories[CategoryID],categories[CategoryName])</f>
        <v>Beverages</v>
      </c>
      <c r="L1857" t="str">
        <f>_xlfn.XLOOKUP(order_details[[#This Row],[OrderID]],orders[OrderID],orders[month])</f>
        <v>Apr</v>
      </c>
      <c r="M1857">
        <f>_xlfn.XLOOKUP(order_details[[#This Row],[OrderID]],orders[OrderID],orders[month number])</f>
        <v>4</v>
      </c>
      <c r="N1857">
        <f>_xlfn.XLOOKUP(order_details[[#This Row],[OrderID]],orders[OrderID],orders[year])</f>
        <v>1996</v>
      </c>
      <c r="P1857" s="14" t="str">
        <f>_xlfn.XLOOKUP(order_details[[#This Row],[CustomerID]],orders[CustomerID],orders[ShipCity])</f>
        <v>Paris</v>
      </c>
      <c r="Q1857" s="14" t="str">
        <f>_xlfn.XLOOKUP(order_details[[#This Row],[CustomerID]],orders[CustomerID],orders[ShipCountry])</f>
        <v>France</v>
      </c>
      <c r="R1857" s="14">
        <f>order_details[[#This Row],[UnitPrice]]*order_details[[#This Row],[Quantity]]*(1-order_details[[#This Row],[Discount]])</f>
        <v>1317.5</v>
      </c>
    </row>
    <row r="1858" spans="1:18" x14ac:dyDescent="0.3">
      <c r="A1858">
        <v>10964</v>
      </c>
      <c r="B1858">
        <v>69</v>
      </c>
      <c r="C1858">
        <v>36</v>
      </c>
      <c r="D1858">
        <v>10</v>
      </c>
      <c r="E1858">
        <v>0</v>
      </c>
      <c r="F1858">
        <f>order_details[[#This Row],[UnitPrice]]*order_details[[#This Row],[Quantity]]*(1-order_details[[#This Row],[Discount]])</f>
        <v>360</v>
      </c>
      <c r="G1858" t="str">
        <f>_xlfn.XLOOKUP(order_details[[#This Row],[OrderID]],orders[OrderID],orders[CustomerID])</f>
        <v>SPECD</v>
      </c>
      <c r="H1858" t="str">
        <f>_xlfn.XLOOKUP(order_details[[#This Row],[CustomerID]],orders[CustomerID],orders[ShipCountry])</f>
        <v>France</v>
      </c>
      <c r="I1858" t="str">
        <f>_xlfn.XLOOKUP(order_details[[#This Row],[CustomerID]],orders[CustomerID],orders[ShipCity])</f>
        <v>Paris</v>
      </c>
      <c r="J1858">
        <f>_xlfn.XLOOKUP(order_details[[#This Row],[ProductID]],products[ProductID],products[CategoryID])</f>
        <v>4</v>
      </c>
      <c r="K1858" t="str">
        <f>_xlfn.XLOOKUP(order_details[[#This Row],[CategoryID]],categories[CategoryID],categories[CategoryName])</f>
        <v>Dairy Products</v>
      </c>
      <c r="L1858" t="str">
        <f>_xlfn.XLOOKUP(order_details[[#This Row],[OrderID]],orders[OrderID],orders[month])</f>
        <v>Apr</v>
      </c>
      <c r="M1858">
        <f>_xlfn.XLOOKUP(order_details[[#This Row],[OrderID]],orders[OrderID],orders[month number])</f>
        <v>4</v>
      </c>
      <c r="N1858">
        <f>_xlfn.XLOOKUP(order_details[[#This Row],[OrderID]],orders[OrderID],orders[year])</f>
        <v>1996</v>
      </c>
      <c r="P1858" s="13" t="str">
        <f>_xlfn.XLOOKUP(order_details[[#This Row],[CustomerID]],orders[CustomerID],orders[ShipCity])</f>
        <v>Paris</v>
      </c>
      <c r="Q1858" s="13" t="str">
        <f>_xlfn.XLOOKUP(order_details[[#This Row],[CustomerID]],orders[CustomerID],orders[ShipCountry])</f>
        <v>France</v>
      </c>
      <c r="R1858" s="13">
        <f>order_details[[#This Row],[UnitPrice]]*order_details[[#This Row],[Quantity]]*(1-order_details[[#This Row],[Discount]])</f>
        <v>360</v>
      </c>
    </row>
    <row r="1859" spans="1:18" x14ac:dyDescent="0.3">
      <c r="A1859">
        <v>10965</v>
      </c>
      <c r="B1859">
        <v>51</v>
      </c>
      <c r="C1859">
        <v>53</v>
      </c>
      <c r="D1859">
        <v>16</v>
      </c>
      <c r="E1859">
        <v>0</v>
      </c>
      <c r="F1859">
        <f>order_details[[#This Row],[UnitPrice]]*order_details[[#This Row],[Quantity]]*(1-order_details[[#This Row],[Discount]])</f>
        <v>848</v>
      </c>
      <c r="G1859" t="str">
        <f>_xlfn.XLOOKUP(order_details[[#This Row],[OrderID]],orders[OrderID],orders[CustomerID])</f>
        <v>OLDWO</v>
      </c>
      <c r="H1859" t="str">
        <f>_xlfn.XLOOKUP(order_details[[#This Row],[CustomerID]],orders[CustomerID],orders[ShipCountry])</f>
        <v>USA</v>
      </c>
      <c r="I1859" t="str">
        <f>_xlfn.XLOOKUP(order_details[[#This Row],[CustomerID]],orders[CustomerID],orders[ShipCity])</f>
        <v>Anchorage</v>
      </c>
      <c r="J1859">
        <f>_xlfn.XLOOKUP(order_details[[#This Row],[ProductID]],products[ProductID],products[CategoryID])</f>
        <v>7</v>
      </c>
      <c r="K1859" t="str">
        <f>_xlfn.XLOOKUP(order_details[[#This Row],[CategoryID]],categories[CategoryID],categories[CategoryName])</f>
        <v>Produce</v>
      </c>
      <c r="L1859" t="str">
        <f>_xlfn.XLOOKUP(order_details[[#This Row],[OrderID]],orders[OrderID],orders[month])</f>
        <v>Apr</v>
      </c>
      <c r="M1859">
        <f>_xlfn.XLOOKUP(order_details[[#This Row],[OrderID]],orders[OrderID],orders[month number])</f>
        <v>4</v>
      </c>
      <c r="N1859">
        <f>_xlfn.XLOOKUP(order_details[[#This Row],[OrderID]],orders[OrderID],orders[year])</f>
        <v>1996</v>
      </c>
      <c r="P1859" s="14" t="str">
        <f>_xlfn.XLOOKUP(order_details[[#This Row],[CustomerID]],orders[CustomerID],orders[ShipCity])</f>
        <v>Anchorage</v>
      </c>
      <c r="Q1859" s="14" t="str">
        <f>_xlfn.XLOOKUP(order_details[[#This Row],[CustomerID]],orders[CustomerID],orders[ShipCountry])</f>
        <v>USA</v>
      </c>
      <c r="R1859" s="14">
        <f>order_details[[#This Row],[UnitPrice]]*order_details[[#This Row],[Quantity]]*(1-order_details[[#This Row],[Discount]])</f>
        <v>848</v>
      </c>
    </row>
    <row r="1860" spans="1:18" x14ac:dyDescent="0.3">
      <c r="A1860">
        <v>10966</v>
      </c>
      <c r="B1860">
        <v>37</v>
      </c>
      <c r="C1860">
        <v>26</v>
      </c>
      <c r="D1860">
        <v>8</v>
      </c>
      <c r="E1860">
        <v>0</v>
      </c>
      <c r="F1860">
        <f>order_details[[#This Row],[UnitPrice]]*order_details[[#This Row],[Quantity]]*(1-order_details[[#This Row],[Discount]])</f>
        <v>208</v>
      </c>
      <c r="G1860" t="str">
        <f>_xlfn.XLOOKUP(order_details[[#This Row],[OrderID]],orders[OrderID],orders[CustomerID])</f>
        <v>CHOPS</v>
      </c>
      <c r="H1860" t="str">
        <f>_xlfn.XLOOKUP(order_details[[#This Row],[CustomerID]],orders[CustomerID],orders[ShipCountry])</f>
        <v>Switzerland</v>
      </c>
      <c r="I1860" t="str">
        <f>_xlfn.XLOOKUP(order_details[[#This Row],[CustomerID]],orders[CustomerID],orders[ShipCity])</f>
        <v>Bern</v>
      </c>
      <c r="J1860">
        <f>_xlfn.XLOOKUP(order_details[[#This Row],[ProductID]],products[ProductID],products[CategoryID])</f>
        <v>8</v>
      </c>
      <c r="K1860" t="str">
        <f>_xlfn.XLOOKUP(order_details[[#This Row],[CategoryID]],categories[CategoryID],categories[CategoryName])</f>
        <v>Seafood</v>
      </c>
      <c r="L1860" t="str">
        <f>_xlfn.XLOOKUP(order_details[[#This Row],[OrderID]],orders[OrderID],orders[month])</f>
        <v>Apr</v>
      </c>
      <c r="M1860">
        <f>_xlfn.XLOOKUP(order_details[[#This Row],[OrderID]],orders[OrderID],orders[month number])</f>
        <v>4</v>
      </c>
      <c r="N1860">
        <f>_xlfn.XLOOKUP(order_details[[#This Row],[OrderID]],orders[OrderID],orders[year])</f>
        <v>1996</v>
      </c>
      <c r="P1860" s="13" t="str">
        <f>_xlfn.XLOOKUP(order_details[[#This Row],[CustomerID]],orders[CustomerID],orders[ShipCity])</f>
        <v>Bern</v>
      </c>
      <c r="Q1860" s="13" t="str">
        <f>_xlfn.XLOOKUP(order_details[[#This Row],[CustomerID]],orders[CustomerID],orders[ShipCountry])</f>
        <v>Switzerland</v>
      </c>
      <c r="R1860" s="13">
        <f>order_details[[#This Row],[UnitPrice]]*order_details[[#This Row],[Quantity]]*(1-order_details[[#This Row],[Discount]])</f>
        <v>208</v>
      </c>
    </row>
    <row r="1861" spans="1:18" x14ac:dyDescent="0.3">
      <c r="A1861">
        <v>10966</v>
      </c>
      <c r="B1861">
        <v>56</v>
      </c>
      <c r="C1861">
        <v>38</v>
      </c>
      <c r="D1861">
        <v>12</v>
      </c>
      <c r="E1861">
        <v>0.15</v>
      </c>
      <c r="F1861">
        <f>order_details[[#This Row],[UnitPrice]]*order_details[[#This Row],[Quantity]]*(1-order_details[[#This Row],[Discount]])</f>
        <v>387.59999999999997</v>
      </c>
      <c r="G1861" t="str">
        <f>_xlfn.XLOOKUP(order_details[[#This Row],[OrderID]],orders[OrderID],orders[CustomerID])</f>
        <v>CHOPS</v>
      </c>
      <c r="H1861" t="str">
        <f>_xlfn.XLOOKUP(order_details[[#This Row],[CustomerID]],orders[CustomerID],orders[ShipCountry])</f>
        <v>Switzerland</v>
      </c>
      <c r="I1861" t="str">
        <f>_xlfn.XLOOKUP(order_details[[#This Row],[CustomerID]],orders[CustomerID],orders[ShipCity])</f>
        <v>Bern</v>
      </c>
      <c r="J1861">
        <f>_xlfn.XLOOKUP(order_details[[#This Row],[ProductID]],products[ProductID],products[CategoryID])</f>
        <v>5</v>
      </c>
      <c r="K1861" t="str">
        <f>_xlfn.XLOOKUP(order_details[[#This Row],[CategoryID]],categories[CategoryID],categories[CategoryName])</f>
        <v>Grains/Cereals</v>
      </c>
      <c r="L1861" t="str">
        <f>_xlfn.XLOOKUP(order_details[[#This Row],[OrderID]],orders[OrderID],orders[month])</f>
        <v>Apr</v>
      </c>
      <c r="M1861">
        <f>_xlfn.XLOOKUP(order_details[[#This Row],[OrderID]],orders[OrderID],orders[month number])</f>
        <v>4</v>
      </c>
      <c r="N1861">
        <f>_xlfn.XLOOKUP(order_details[[#This Row],[OrderID]],orders[OrderID],orders[year])</f>
        <v>1996</v>
      </c>
      <c r="P1861" s="14" t="str">
        <f>_xlfn.XLOOKUP(order_details[[#This Row],[CustomerID]],orders[CustomerID],orders[ShipCity])</f>
        <v>Bern</v>
      </c>
      <c r="Q1861" s="14" t="str">
        <f>_xlfn.XLOOKUP(order_details[[#This Row],[CustomerID]],orders[CustomerID],orders[ShipCountry])</f>
        <v>Switzerland</v>
      </c>
      <c r="R1861" s="14">
        <f>order_details[[#This Row],[UnitPrice]]*order_details[[#This Row],[Quantity]]*(1-order_details[[#This Row],[Discount]])</f>
        <v>387.59999999999997</v>
      </c>
    </row>
    <row r="1862" spans="1:18" x14ac:dyDescent="0.3">
      <c r="A1862">
        <v>10966</v>
      </c>
      <c r="B1862">
        <v>62</v>
      </c>
      <c r="C1862">
        <v>49.3</v>
      </c>
      <c r="D1862">
        <v>12</v>
      </c>
      <c r="E1862">
        <v>0.15</v>
      </c>
      <c r="F1862">
        <f>order_details[[#This Row],[UnitPrice]]*order_details[[#This Row],[Quantity]]*(1-order_details[[#This Row],[Discount]])</f>
        <v>502.8599999999999</v>
      </c>
      <c r="G1862" t="str">
        <f>_xlfn.XLOOKUP(order_details[[#This Row],[OrderID]],orders[OrderID],orders[CustomerID])</f>
        <v>CHOPS</v>
      </c>
      <c r="H1862" t="str">
        <f>_xlfn.XLOOKUP(order_details[[#This Row],[CustomerID]],orders[CustomerID],orders[ShipCountry])</f>
        <v>Switzerland</v>
      </c>
      <c r="I1862" t="str">
        <f>_xlfn.XLOOKUP(order_details[[#This Row],[CustomerID]],orders[CustomerID],orders[ShipCity])</f>
        <v>Bern</v>
      </c>
      <c r="J1862">
        <f>_xlfn.XLOOKUP(order_details[[#This Row],[ProductID]],products[ProductID],products[CategoryID])</f>
        <v>3</v>
      </c>
      <c r="K1862" t="str">
        <f>_xlfn.XLOOKUP(order_details[[#This Row],[CategoryID]],categories[CategoryID],categories[CategoryName])</f>
        <v>Confections</v>
      </c>
      <c r="L1862" t="str">
        <f>_xlfn.XLOOKUP(order_details[[#This Row],[OrderID]],orders[OrderID],orders[month])</f>
        <v>Apr</v>
      </c>
      <c r="M1862">
        <f>_xlfn.XLOOKUP(order_details[[#This Row],[OrderID]],orders[OrderID],orders[month number])</f>
        <v>4</v>
      </c>
      <c r="N1862">
        <f>_xlfn.XLOOKUP(order_details[[#This Row],[OrderID]],orders[OrderID],orders[year])</f>
        <v>1996</v>
      </c>
      <c r="P1862" s="13" t="str">
        <f>_xlfn.XLOOKUP(order_details[[#This Row],[CustomerID]],orders[CustomerID],orders[ShipCity])</f>
        <v>Bern</v>
      </c>
      <c r="Q1862" s="13" t="str">
        <f>_xlfn.XLOOKUP(order_details[[#This Row],[CustomerID]],orders[CustomerID],orders[ShipCountry])</f>
        <v>Switzerland</v>
      </c>
      <c r="R1862" s="13">
        <f>order_details[[#This Row],[UnitPrice]]*order_details[[#This Row],[Quantity]]*(1-order_details[[#This Row],[Discount]])</f>
        <v>502.8599999999999</v>
      </c>
    </row>
    <row r="1863" spans="1:18" x14ac:dyDescent="0.3">
      <c r="A1863">
        <v>10967</v>
      </c>
      <c r="B1863">
        <v>19</v>
      </c>
      <c r="C1863">
        <v>9.1999999999999993</v>
      </c>
      <c r="D1863">
        <v>12</v>
      </c>
      <c r="E1863">
        <v>0</v>
      </c>
      <c r="F1863">
        <f>order_details[[#This Row],[UnitPrice]]*order_details[[#This Row],[Quantity]]*(1-order_details[[#This Row],[Discount]])</f>
        <v>110.39999999999999</v>
      </c>
      <c r="G1863" t="str">
        <f>_xlfn.XLOOKUP(order_details[[#This Row],[OrderID]],orders[OrderID],orders[CustomerID])</f>
        <v>TOMSP</v>
      </c>
      <c r="H1863" t="str">
        <f>_xlfn.XLOOKUP(order_details[[#This Row],[CustomerID]],orders[CustomerID],orders[ShipCountry])</f>
        <v>Germany</v>
      </c>
      <c r="I1863" t="str">
        <f>_xlfn.XLOOKUP(order_details[[#This Row],[CustomerID]],orders[CustomerID],orders[ShipCity])</f>
        <v>Münster</v>
      </c>
      <c r="J1863">
        <f>_xlfn.XLOOKUP(order_details[[#This Row],[ProductID]],products[ProductID],products[CategoryID])</f>
        <v>3</v>
      </c>
      <c r="K1863" t="str">
        <f>_xlfn.XLOOKUP(order_details[[#This Row],[CategoryID]],categories[CategoryID],categories[CategoryName])</f>
        <v>Confections</v>
      </c>
      <c r="L1863" t="str">
        <f>_xlfn.XLOOKUP(order_details[[#This Row],[OrderID]],orders[OrderID],orders[month])</f>
        <v>Apr</v>
      </c>
      <c r="M1863">
        <f>_xlfn.XLOOKUP(order_details[[#This Row],[OrderID]],orders[OrderID],orders[month number])</f>
        <v>4</v>
      </c>
      <c r="N1863">
        <f>_xlfn.XLOOKUP(order_details[[#This Row],[OrderID]],orders[OrderID],orders[year])</f>
        <v>1996</v>
      </c>
      <c r="P1863" s="14" t="str">
        <f>_xlfn.XLOOKUP(order_details[[#This Row],[CustomerID]],orders[CustomerID],orders[ShipCity])</f>
        <v>Münster</v>
      </c>
      <c r="Q1863" s="14" t="str">
        <f>_xlfn.XLOOKUP(order_details[[#This Row],[CustomerID]],orders[CustomerID],orders[ShipCountry])</f>
        <v>Germany</v>
      </c>
      <c r="R1863" s="14">
        <f>order_details[[#This Row],[UnitPrice]]*order_details[[#This Row],[Quantity]]*(1-order_details[[#This Row],[Discount]])</f>
        <v>110.39999999999999</v>
      </c>
    </row>
    <row r="1864" spans="1:18" x14ac:dyDescent="0.3">
      <c r="A1864">
        <v>10967</v>
      </c>
      <c r="B1864">
        <v>49</v>
      </c>
      <c r="C1864">
        <v>20</v>
      </c>
      <c r="D1864">
        <v>40</v>
      </c>
      <c r="E1864">
        <v>0</v>
      </c>
      <c r="F1864">
        <f>order_details[[#This Row],[UnitPrice]]*order_details[[#This Row],[Quantity]]*(1-order_details[[#This Row],[Discount]])</f>
        <v>800</v>
      </c>
      <c r="G1864" t="str">
        <f>_xlfn.XLOOKUP(order_details[[#This Row],[OrderID]],orders[OrderID],orders[CustomerID])</f>
        <v>TOMSP</v>
      </c>
      <c r="H1864" t="str">
        <f>_xlfn.XLOOKUP(order_details[[#This Row],[CustomerID]],orders[CustomerID],orders[ShipCountry])</f>
        <v>Germany</v>
      </c>
      <c r="I1864" t="str">
        <f>_xlfn.XLOOKUP(order_details[[#This Row],[CustomerID]],orders[CustomerID],orders[ShipCity])</f>
        <v>Münster</v>
      </c>
      <c r="J1864">
        <f>_xlfn.XLOOKUP(order_details[[#This Row],[ProductID]],products[ProductID],products[CategoryID])</f>
        <v>3</v>
      </c>
      <c r="K1864" t="str">
        <f>_xlfn.XLOOKUP(order_details[[#This Row],[CategoryID]],categories[CategoryID],categories[CategoryName])</f>
        <v>Confections</v>
      </c>
      <c r="L1864" t="str">
        <f>_xlfn.XLOOKUP(order_details[[#This Row],[OrderID]],orders[OrderID],orders[month])</f>
        <v>Apr</v>
      </c>
      <c r="M1864">
        <f>_xlfn.XLOOKUP(order_details[[#This Row],[OrderID]],orders[OrderID],orders[month number])</f>
        <v>4</v>
      </c>
      <c r="N1864">
        <f>_xlfn.XLOOKUP(order_details[[#This Row],[OrderID]],orders[OrderID],orders[year])</f>
        <v>1996</v>
      </c>
      <c r="P1864" s="13" t="str">
        <f>_xlfn.XLOOKUP(order_details[[#This Row],[CustomerID]],orders[CustomerID],orders[ShipCity])</f>
        <v>Münster</v>
      </c>
      <c r="Q1864" s="13" t="str">
        <f>_xlfn.XLOOKUP(order_details[[#This Row],[CustomerID]],orders[CustomerID],orders[ShipCountry])</f>
        <v>Germany</v>
      </c>
      <c r="R1864" s="13">
        <f>order_details[[#This Row],[UnitPrice]]*order_details[[#This Row],[Quantity]]*(1-order_details[[#This Row],[Discount]])</f>
        <v>800</v>
      </c>
    </row>
    <row r="1865" spans="1:18" x14ac:dyDescent="0.3">
      <c r="A1865">
        <v>10968</v>
      </c>
      <c r="B1865">
        <v>12</v>
      </c>
      <c r="C1865">
        <v>38</v>
      </c>
      <c r="D1865">
        <v>30</v>
      </c>
      <c r="E1865">
        <v>0</v>
      </c>
      <c r="F1865">
        <f>order_details[[#This Row],[UnitPrice]]*order_details[[#This Row],[Quantity]]*(1-order_details[[#This Row],[Discount]])</f>
        <v>1140</v>
      </c>
      <c r="G1865" t="str">
        <f>_xlfn.XLOOKUP(order_details[[#This Row],[OrderID]],orders[OrderID],orders[CustomerID])</f>
        <v>ERNSH</v>
      </c>
      <c r="H1865" t="str">
        <f>_xlfn.XLOOKUP(order_details[[#This Row],[CustomerID]],orders[CustomerID],orders[ShipCountry])</f>
        <v>Austria</v>
      </c>
      <c r="I1865" t="str">
        <f>_xlfn.XLOOKUP(order_details[[#This Row],[CustomerID]],orders[CustomerID],orders[ShipCity])</f>
        <v>Graz</v>
      </c>
      <c r="J1865">
        <f>_xlfn.XLOOKUP(order_details[[#This Row],[ProductID]],products[ProductID],products[CategoryID])</f>
        <v>4</v>
      </c>
      <c r="K1865" t="str">
        <f>_xlfn.XLOOKUP(order_details[[#This Row],[CategoryID]],categories[CategoryID],categories[CategoryName])</f>
        <v>Dairy Products</v>
      </c>
      <c r="L1865" t="str">
        <f>_xlfn.XLOOKUP(order_details[[#This Row],[OrderID]],orders[OrderID],orders[month])</f>
        <v>Apr</v>
      </c>
      <c r="M1865">
        <f>_xlfn.XLOOKUP(order_details[[#This Row],[OrderID]],orders[OrderID],orders[month number])</f>
        <v>4</v>
      </c>
      <c r="N1865">
        <f>_xlfn.XLOOKUP(order_details[[#This Row],[OrderID]],orders[OrderID],orders[year])</f>
        <v>1996</v>
      </c>
      <c r="P1865" s="14" t="str">
        <f>_xlfn.XLOOKUP(order_details[[#This Row],[CustomerID]],orders[CustomerID],orders[ShipCity])</f>
        <v>Graz</v>
      </c>
      <c r="Q1865" s="14" t="str">
        <f>_xlfn.XLOOKUP(order_details[[#This Row],[CustomerID]],orders[CustomerID],orders[ShipCountry])</f>
        <v>Austria</v>
      </c>
      <c r="R1865" s="14">
        <f>order_details[[#This Row],[UnitPrice]]*order_details[[#This Row],[Quantity]]*(1-order_details[[#This Row],[Discount]])</f>
        <v>1140</v>
      </c>
    </row>
    <row r="1866" spans="1:18" x14ac:dyDescent="0.3">
      <c r="A1866">
        <v>10968</v>
      </c>
      <c r="B1866">
        <v>24</v>
      </c>
      <c r="C1866">
        <v>4.5</v>
      </c>
      <c r="D1866">
        <v>30</v>
      </c>
      <c r="E1866">
        <v>0</v>
      </c>
      <c r="F1866">
        <f>order_details[[#This Row],[UnitPrice]]*order_details[[#This Row],[Quantity]]*(1-order_details[[#This Row],[Discount]])</f>
        <v>135</v>
      </c>
      <c r="G1866" t="str">
        <f>_xlfn.XLOOKUP(order_details[[#This Row],[OrderID]],orders[OrderID],orders[CustomerID])</f>
        <v>ERNSH</v>
      </c>
      <c r="H1866" t="str">
        <f>_xlfn.XLOOKUP(order_details[[#This Row],[CustomerID]],orders[CustomerID],orders[ShipCountry])</f>
        <v>Austria</v>
      </c>
      <c r="I1866" t="str">
        <f>_xlfn.XLOOKUP(order_details[[#This Row],[CustomerID]],orders[CustomerID],orders[ShipCity])</f>
        <v>Graz</v>
      </c>
      <c r="J1866">
        <f>_xlfn.XLOOKUP(order_details[[#This Row],[ProductID]],products[ProductID],products[CategoryID])</f>
        <v>1</v>
      </c>
      <c r="K1866" t="str">
        <f>_xlfn.XLOOKUP(order_details[[#This Row],[CategoryID]],categories[CategoryID],categories[CategoryName])</f>
        <v>Beverages</v>
      </c>
      <c r="L1866" t="str">
        <f>_xlfn.XLOOKUP(order_details[[#This Row],[OrderID]],orders[OrderID],orders[month])</f>
        <v>Apr</v>
      </c>
      <c r="M1866">
        <f>_xlfn.XLOOKUP(order_details[[#This Row],[OrderID]],orders[OrderID],orders[month number])</f>
        <v>4</v>
      </c>
      <c r="N1866">
        <f>_xlfn.XLOOKUP(order_details[[#This Row],[OrderID]],orders[OrderID],orders[year])</f>
        <v>1996</v>
      </c>
      <c r="P1866" s="13" t="str">
        <f>_xlfn.XLOOKUP(order_details[[#This Row],[CustomerID]],orders[CustomerID],orders[ShipCity])</f>
        <v>Graz</v>
      </c>
      <c r="Q1866" s="13" t="str">
        <f>_xlfn.XLOOKUP(order_details[[#This Row],[CustomerID]],orders[CustomerID],orders[ShipCountry])</f>
        <v>Austria</v>
      </c>
      <c r="R1866" s="13">
        <f>order_details[[#This Row],[UnitPrice]]*order_details[[#This Row],[Quantity]]*(1-order_details[[#This Row],[Discount]])</f>
        <v>135</v>
      </c>
    </row>
    <row r="1867" spans="1:18" x14ac:dyDescent="0.3">
      <c r="A1867">
        <v>10968</v>
      </c>
      <c r="B1867">
        <v>64</v>
      </c>
      <c r="C1867">
        <v>33.25</v>
      </c>
      <c r="D1867">
        <v>4</v>
      </c>
      <c r="E1867">
        <v>0</v>
      </c>
      <c r="F1867">
        <f>order_details[[#This Row],[UnitPrice]]*order_details[[#This Row],[Quantity]]*(1-order_details[[#This Row],[Discount]])</f>
        <v>133</v>
      </c>
      <c r="G1867" t="str">
        <f>_xlfn.XLOOKUP(order_details[[#This Row],[OrderID]],orders[OrderID],orders[CustomerID])</f>
        <v>ERNSH</v>
      </c>
      <c r="H1867" t="str">
        <f>_xlfn.XLOOKUP(order_details[[#This Row],[CustomerID]],orders[CustomerID],orders[ShipCountry])</f>
        <v>Austria</v>
      </c>
      <c r="I1867" t="str">
        <f>_xlfn.XLOOKUP(order_details[[#This Row],[CustomerID]],orders[CustomerID],orders[ShipCity])</f>
        <v>Graz</v>
      </c>
      <c r="J1867">
        <f>_xlfn.XLOOKUP(order_details[[#This Row],[ProductID]],products[ProductID],products[CategoryID])</f>
        <v>5</v>
      </c>
      <c r="K1867" t="str">
        <f>_xlfn.XLOOKUP(order_details[[#This Row],[CategoryID]],categories[CategoryID],categories[CategoryName])</f>
        <v>Grains/Cereals</v>
      </c>
      <c r="L1867" t="str">
        <f>_xlfn.XLOOKUP(order_details[[#This Row],[OrderID]],orders[OrderID],orders[month])</f>
        <v>Apr</v>
      </c>
      <c r="M1867">
        <f>_xlfn.XLOOKUP(order_details[[#This Row],[OrderID]],orders[OrderID],orders[month number])</f>
        <v>4</v>
      </c>
      <c r="N1867">
        <f>_xlfn.XLOOKUP(order_details[[#This Row],[OrderID]],orders[OrderID],orders[year])</f>
        <v>1996</v>
      </c>
      <c r="P1867" s="14" t="str">
        <f>_xlfn.XLOOKUP(order_details[[#This Row],[CustomerID]],orders[CustomerID],orders[ShipCity])</f>
        <v>Graz</v>
      </c>
      <c r="Q1867" s="14" t="str">
        <f>_xlfn.XLOOKUP(order_details[[#This Row],[CustomerID]],orders[CustomerID],orders[ShipCountry])</f>
        <v>Austria</v>
      </c>
      <c r="R1867" s="14">
        <f>order_details[[#This Row],[UnitPrice]]*order_details[[#This Row],[Quantity]]*(1-order_details[[#This Row],[Discount]])</f>
        <v>133</v>
      </c>
    </row>
    <row r="1868" spans="1:18" x14ac:dyDescent="0.3">
      <c r="A1868">
        <v>10969</v>
      </c>
      <c r="B1868">
        <v>46</v>
      </c>
      <c r="C1868">
        <v>12</v>
      </c>
      <c r="D1868">
        <v>9</v>
      </c>
      <c r="E1868">
        <v>0</v>
      </c>
      <c r="F1868">
        <f>order_details[[#This Row],[UnitPrice]]*order_details[[#This Row],[Quantity]]*(1-order_details[[#This Row],[Discount]])</f>
        <v>108</v>
      </c>
      <c r="G1868" t="str">
        <f>_xlfn.XLOOKUP(order_details[[#This Row],[OrderID]],orders[OrderID],orders[CustomerID])</f>
        <v>COMMI</v>
      </c>
      <c r="H1868" t="str">
        <f>_xlfn.XLOOKUP(order_details[[#This Row],[CustomerID]],orders[CustomerID],orders[ShipCountry])</f>
        <v>Brazil</v>
      </c>
      <c r="I1868" t="str">
        <f>_xlfn.XLOOKUP(order_details[[#This Row],[CustomerID]],orders[CustomerID],orders[ShipCity])</f>
        <v>São Paulo</v>
      </c>
      <c r="J1868">
        <f>_xlfn.XLOOKUP(order_details[[#This Row],[ProductID]],products[ProductID],products[CategoryID])</f>
        <v>8</v>
      </c>
      <c r="K1868" t="str">
        <f>_xlfn.XLOOKUP(order_details[[#This Row],[CategoryID]],categories[CategoryID],categories[CategoryName])</f>
        <v>Seafood</v>
      </c>
      <c r="L1868" t="str">
        <f>_xlfn.XLOOKUP(order_details[[#This Row],[OrderID]],orders[OrderID],orders[month])</f>
        <v>Apr</v>
      </c>
      <c r="M1868">
        <f>_xlfn.XLOOKUP(order_details[[#This Row],[OrderID]],orders[OrderID],orders[month number])</f>
        <v>4</v>
      </c>
      <c r="N1868">
        <f>_xlfn.XLOOKUP(order_details[[#This Row],[OrderID]],orders[OrderID],orders[year])</f>
        <v>1996</v>
      </c>
      <c r="P1868" s="13" t="str">
        <f>_xlfn.XLOOKUP(order_details[[#This Row],[CustomerID]],orders[CustomerID],orders[ShipCity])</f>
        <v>São Paulo</v>
      </c>
      <c r="Q1868" s="13" t="str">
        <f>_xlfn.XLOOKUP(order_details[[#This Row],[CustomerID]],orders[CustomerID],orders[ShipCountry])</f>
        <v>Brazil</v>
      </c>
      <c r="R1868" s="13">
        <f>order_details[[#This Row],[UnitPrice]]*order_details[[#This Row],[Quantity]]*(1-order_details[[#This Row],[Discount]])</f>
        <v>108</v>
      </c>
    </row>
    <row r="1869" spans="1:18" x14ac:dyDescent="0.3">
      <c r="A1869">
        <v>10970</v>
      </c>
      <c r="B1869">
        <v>52</v>
      </c>
      <c r="C1869">
        <v>7</v>
      </c>
      <c r="D1869">
        <v>40</v>
      </c>
      <c r="E1869">
        <v>0.2</v>
      </c>
      <c r="F1869">
        <f>order_details[[#This Row],[UnitPrice]]*order_details[[#This Row],[Quantity]]*(1-order_details[[#This Row],[Discount]])</f>
        <v>224</v>
      </c>
      <c r="G1869" t="str">
        <f>_xlfn.XLOOKUP(order_details[[#This Row],[OrderID]],orders[OrderID],orders[CustomerID])</f>
        <v>BOLID</v>
      </c>
      <c r="H1869" t="str">
        <f>_xlfn.XLOOKUP(order_details[[#This Row],[CustomerID]],orders[CustomerID],orders[ShipCountry])</f>
        <v>Spain</v>
      </c>
      <c r="I1869" t="str">
        <f>_xlfn.XLOOKUP(order_details[[#This Row],[CustomerID]],orders[CustomerID],orders[ShipCity])</f>
        <v>Madrid</v>
      </c>
      <c r="J1869">
        <f>_xlfn.XLOOKUP(order_details[[#This Row],[ProductID]],products[ProductID],products[CategoryID])</f>
        <v>5</v>
      </c>
      <c r="K1869" t="str">
        <f>_xlfn.XLOOKUP(order_details[[#This Row],[CategoryID]],categories[CategoryID],categories[CategoryName])</f>
        <v>Grains/Cereals</v>
      </c>
      <c r="L1869" t="str">
        <f>_xlfn.XLOOKUP(order_details[[#This Row],[OrderID]],orders[OrderID],orders[month])</f>
        <v>Apr</v>
      </c>
      <c r="M1869">
        <f>_xlfn.XLOOKUP(order_details[[#This Row],[OrderID]],orders[OrderID],orders[month number])</f>
        <v>4</v>
      </c>
      <c r="N1869">
        <f>_xlfn.XLOOKUP(order_details[[#This Row],[OrderID]],orders[OrderID],orders[year])</f>
        <v>1996</v>
      </c>
      <c r="P1869" s="14" t="str">
        <f>_xlfn.XLOOKUP(order_details[[#This Row],[CustomerID]],orders[CustomerID],orders[ShipCity])</f>
        <v>Madrid</v>
      </c>
      <c r="Q1869" s="14" t="str">
        <f>_xlfn.XLOOKUP(order_details[[#This Row],[CustomerID]],orders[CustomerID],orders[ShipCountry])</f>
        <v>Spain</v>
      </c>
      <c r="R1869" s="14">
        <f>order_details[[#This Row],[UnitPrice]]*order_details[[#This Row],[Quantity]]*(1-order_details[[#This Row],[Discount]])</f>
        <v>224</v>
      </c>
    </row>
    <row r="1870" spans="1:18" x14ac:dyDescent="0.3">
      <c r="A1870">
        <v>10971</v>
      </c>
      <c r="B1870">
        <v>29</v>
      </c>
      <c r="C1870">
        <v>123.79</v>
      </c>
      <c r="D1870">
        <v>14</v>
      </c>
      <c r="E1870">
        <v>0</v>
      </c>
      <c r="F1870">
        <f>order_details[[#This Row],[UnitPrice]]*order_details[[#This Row],[Quantity]]*(1-order_details[[#This Row],[Discount]])</f>
        <v>1733.0600000000002</v>
      </c>
      <c r="G1870" t="str">
        <f>_xlfn.XLOOKUP(order_details[[#This Row],[OrderID]],orders[OrderID],orders[CustomerID])</f>
        <v>FRANR</v>
      </c>
      <c r="H1870" t="str">
        <f>_xlfn.XLOOKUP(order_details[[#This Row],[CustomerID]],orders[CustomerID],orders[ShipCountry])</f>
        <v>France</v>
      </c>
      <c r="I1870" t="str">
        <f>_xlfn.XLOOKUP(order_details[[#This Row],[CustomerID]],orders[CustomerID],orders[ShipCity])</f>
        <v>Nantes</v>
      </c>
      <c r="J1870">
        <f>_xlfn.XLOOKUP(order_details[[#This Row],[ProductID]],products[ProductID],products[CategoryID])</f>
        <v>6</v>
      </c>
      <c r="K1870" t="str">
        <f>_xlfn.XLOOKUP(order_details[[#This Row],[CategoryID]],categories[CategoryID],categories[CategoryName])</f>
        <v>Meat/Poultry</v>
      </c>
      <c r="L1870" t="str">
        <f>_xlfn.XLOOKUP(order_details[[#This Row],[OrderID]],orders[OrderID],orders[month])</f>
        <v>Apr</v>
      </c>
      <c r="M1870">
        <f>_xlfn.XLOOKUP(order_details[[#This Row],[OrderID]],orders[OrderID],orders[month number])</f>
        <v>4</v>
      </c>
      <c r="N1870">
        <f>_xlfn.XLOOKUP(order_details[[#This Row],[OrderID]],orders[OrderID],orders[year])</f>
        <v>1996</v>
      </c>
      <c r="P1870" s="13" t="str">
        <f>_xlfn.XLOOKUP(order_details[[#This Row],[CustomerID]],orders[CustomerID],orders[ShipCity])</f>
        <v>Nantes</v>
      </c>
      <c r="Q1870" s="13" t="str">
        <f>_xlfn.XLOOKUP(order_details[[#This Row],[CustomerID]],orders[CustomerID],orders[ShipCountry])</f>
        <v>France</v>
      </c>
      <c r="R1870" s="13">
        <f>order_details[[#This Row],[UnitPrice]]*order_details[[#This Row],[Quantity]]*(1-order_details[[#This Row],[Discount]])</f>
        <v>1733.0600000000002</v>
      </c>
    </row>
    <row r="1871" spans="1:18" x14ac:dyDescent="0.3">
      <c r="A1871">
        <v>10972</v>
      </c>
      <c r="B1871">
        <v>17</v>
      </c>
      <c r="C1871">
        <v>39</v>
      </c>
      <c r="D1871">
        <v>6</v>
      </c>
      <c r="E1871">
        <v>0</v>
      </c>
      <c r="F1871">
        <f>order_details[[#This Row],[UnitPrice]]*order_details[[#This Row],[Quantity]]*(1-order_details[[#This Row],[Discount]])</f>
        <v>234</v>
      </c>
      <c r="G1871" t="str">
        <f>_xlfn.XLOOKUP(order_details[[#This Row],[OrderID]],orders[OrderID],orders[CustomerID])</f>
        <v>LACOR</v>
      </c>
      <c r="H1871" t="str">
        <f>_xlfn.XLOOKUP(order_details[[#This Row],[CustomerID]],orders[CustomerID],orders[ShipCountry])</f>
        <v>France</v>
      </c>
      <c r="I1871" t="str">
        <f>_xlfn.XLOOKUP(order_details[[#This Row],[CustomerID]],orders[CustomerID],orders[ShipCity])</f>
        <v>Versailles</v>
      </c>
      <c r="J1871">
        <f>_xlfn.XLOOKUP(order_details[[#This Row],[ProductID]],products[ProductID],products[CategoryID])</f>
        <v>6</v>
      </c>
      <c r="K1871" t="str">
        <f>_xlfn.XLOOKUP(order_details[[#This Row],[CategoryID]],categories[CategoryID],categories[CategoryName])</f>
        <v>Meat/Poultry</v>
      </c>
      <c r="L1871" t="str">
        <f>_xlfn.XLOOKUP(order_details[[#This Row],[OrderID]],orders[OrderID],orders[month])</f>
        <v>Apr</v>
      </c>
      <c r="M1871">
        <f>_xlfn.XLOOKUP(order_details[[#This Row],[OrderID]],orders[OrderID],orders[month number])</f>
        <v>4</v>
      </c>
      <c r="N1871">
        <f>_xlfn.XLOOKUP(order_details[[#This Row],[OrderID]],orders[OrderID],orders[year])</f>
        <v>1996</v>
      </c>
      <c r="P1871" s="14" t="str">
        <f>_xlfn.XLOOKUP(order_details[[#This Row],[CustomerID]],orders[CustomerID],orders[ShipCity])</f>
        <v>Versailles</v>
      </c>
      <c r="Q1871" s="14" t="str">
        <f>_xlfn.XLOOKUP(order_details[[#This Row],[CustomerID]],orders[CustomerID],orders[ShipCountry])</f>
        <v>France</v>
      </c>
      <c r="R1871" s="14">
        <f>order_details[[#This Row],[UnitPrice]]*order_details[[#This Row],[Quantity]]*(1-order_details[[#This Row],[Discount]])</f>
        <v>234</v>
      </c>
    </row>
    <row r="1872" spans="1:18" x14ac:dyDescent="0.3">
      <c r="A1872">
        <v>10972</v>
      </c>
      <c r="B1872">
        <v>33</v>
      </c>
      <c r="C1872">
        <v>2.5</v>
      </c>
      <c r="D1872">
        <v>7</v>
      </c>
      <c r="E1872">
        <v>0</v>
      </c>
      <c r="F1872">
        <f>order_details[[#This Row],[UnitPrice]]*order_details[[#This Row],[Quantity]]*(1-order_details[[#This Row],[Discount]])</f>
        <v>17.5</v>
      </c>
      <c r="G1872" t="str">
        <f>_xlfn.XLOOKUP(order_details[[#This Row],[OrderID]],orders[OrderID],orders[CustomerID])</f>
        <v>LACOR</v>
      </c>
      <c r="H1872" t="str">
        <f>_xlfn.XLOOKUP(order_details[[#This Row],[CustomerID]],orders[CustomerID],orders[ShipCountry])</f>
        <v>France</v>
      </c>
      <c r="I1872" t="str">
        <f>_xlfn.XLOOKUP(order_details[[#This Row],[CustomerID]],orders[CustomerID],orders[ShipCity])</f>
        <v>Versailles</v>
      </c>
      <c r="J1872">
        <f>_xlfn.XLOOKUP(order_details[[#This Row],[ProductID]],products[ProductID],products[CategoryID])</f>
        <v>4</v>
      </c>
      <c r="K1872" t="str">
        <f>_xlfn.XLOOKUP(order_details[[#This Row],[CategoryID]],categories[CategoryID],categories[CategoryName])</f>
        <v>Dairy Products</v>
      </c>
      <c r="L1872" t="str">
        <f>_xlfn.XLOOKUP(order_details[[#This Row],[OrderID]],orders[OrderID],orders[month])</f>
        <v>Apr</v>
      </c>
      <c r="M1872">
        <f>_xlfn.XLOOKUP(order_details[[#This Row],[OrderID]],orders[OrderID],orders[month number])</f>
        <v>4</v>
      </c>
      <c r="N1872">
        <f>_xlfn.XLOOKUP(order_details[[#This Row],[OrderID]],orders[OrderID],orders[year])</f>
        <v>1996</v>
      </c>
      <c r="P1872" s="13" t="str">
        <f>_xlfn.XLOOKUP(order_details[[#This Row],[CustomerID]],orders[CustomerID],orders[ShipCity])</f>
        <v>Versailles</v>
      </c>
      <c r="Q1872" s="13" t="str">
        <f>_xlfn.XLOOKUP(order_details[[#This Row],[CustomerID]],orders[CustomerID],orders[ShipCountry])</f>
        <v>France</v>
      </c>
      <c r="R1872" s="13">
        <f>order_details[[#This Row],[UnitPrice]]*order_details[[#This Row],[Quantity]]*(1-order_details[[#This Row],[Discount]])</f>
        <v>17.5</v>
      </c>
    </row>
    <row r="1873" spans="1:18" x14ac:dyDescent="0.3">
      <c r="A1873">
        <v>10973</v>
      </c>
      <c r="B1873">
        <v>26</v>
      </c>
      <c r="C1873">
        <v>31.23</v>
      </c>
      <c r="D1873">
        <v>5</v>
      </c>
      <c r="E1873">
        <v>0</v>
      </c>
      <c r="F1873">
        <f>order_details[[#This Row],[UnitPrice]]*order_details[[#This Row],[Quantity]]*(1-order_details[[#This Row],[Discount]])</f>
        <v>156.15</v>
      </c>
      <c r="G1873" t="str">
        <f>_xlfn.XLOOKUP(order_details[[#This Row],[OrderID]],orders[OrderID],orders[CustomerID])</f>
        <v>LACOR</v>
      </c>
      <c r="H1873" t="str">
        <f>_xlfn.XLOOKUP(order_details[[#This Row],[CustomerID]],orders[CustomerID],orders[ShipCountry])</f>
        <v>France</v>
      </c>
      <c r="I1873" t="str">
        <f>_xlfn.XLOOKUP(order_details[[#This Row],[CustomerID]],orders[CustomerID],orders[ShipCity])</f>
        <v>Versailles</v>
      </c>
      <c r="J1873">
        <f>_xlfn.XLOOKUP(order_details[[#This Row],[ProductID]],products[ProductID],products[CategoryID])</f>
        <v>3</v>
      </c>
      <c r="K1873" t="str">
        <f>_xlfn.XLOOKUP(order_details[[#This Row],[CategoryID]],categories[CategoryID],categories[CategoryName])</f>
        <v>Confections</v>
      </c>
      <c r="L1873" t="str">
        <f>_xlfn.XLOOKUP(order_details[[#This Row],[OrderID]],orders[OrderID],orders[month])</f>
        <v>Apr</v>
      </c>
      <c r="M1873">
        <f>_xlfn.XLOOKUP(order_details[[#This Row],[OrderID]],orders[OrderID],orders[month number])</f>
        <v>4</v>
      </c>
      <c r="N1873">
        <f>_xlfn.XLOOKUP(order_details[[#This Row],[OrderID]],orders[OrderID],orders[year])</f>
        <v>1996</v>
      </c>
      <c r="P1873" s="14" t="str">
        <f>_xlfn.XLOOKUP(order_details[[#This Row],[CustomerID]],orders[CustomerID],orders[ShipCity])</f>
        <v>Versailles</v>
      </c>
      <c r="Q1873" s="14" t="str">
        <f>_xlfn.XLOOKUP(order_details[[#This Row],[CustomerID]],orders[CustomerID],orders[ShipCountry])</f>
        <v>France</v>
      </c>
      <c r="R1873" s="14">
        <f>order_details[[#This Row],[UnitPrice]]*order_details[[#This Row],[Quantity]]*(1-order_details[[#This Row],[Discount]])</f>
        <v>156.15</v>
      </c>
    </row>
    <row r="1874" spans="1:18" x14ac:dyDescent="0.3">
      <c r="A1874">
        <v>10973</v>
      </c>
      <c r="B1874">
        <v>41</v>
      </c>
      <c r="C1874">
        <v>9.65</v>
      </c>
      <c r="D1874">
        <v>6</v>
      </c>
      <c r="E1874">
        <v>0</v>
      </c>
      <c r="F1874">
        <f>order_details[[#This Row],[UnitPrice]]*order_details[[#This Row],[Quantity]]*(1-order_details[[#This Row],[Discount]])</f>
        <v>57.900000000000006</v>
      </c>
      <c r="G1874" t="str">
        <f>_xlfn.XLOOKUP(order_details[[#This Row],[OrderID]],orders[OrderID],orders[CustomerID])</f>
        <v>LACOR</v>
      </c>
      <c r="H1874" t="str">
        <f>_xlfn.XLOOKUP(order_details[[#This Row],[CustomerID]],orders[CustomerID],orders[ShipCountry])</f>
        <v>France</v>
      </c>
      <c r="I1874" t="str">
        <f>_xlfn.XLOOKUP(order_details[[#This Row],[CustomerID]],orders[CustomerID],orders[ShipCity])</f>
        <v>Versailles</v>
      </c>
      <c r="J1874">
        <f>_xlfn.XLOOKUP(order_details[[#This Row],[ProductID]],products[ProductID],products[CategoryID])</f>
        <v>8</v>
      </c>
      <c r="K1874" t="str">
        <f>_xlfn.XLOOKUP(order_details[[#This Row],[CategoryID]],categories[CategoryID],categories[CategoryName])</f>
        <v>Seafood</v>
      </c>
      <c r="L1874" t="str">
        <f>_xlfn.XLOOKUP(order_details[[#This Row],[OrderID]],orders[OrderID],orders[month])</f>
        <v>Apr</v>
      </c>
      <c r="M1874">
        <f>_xlfn.XLOOKUP(order_details[[#This Row],[OrderID]],orders[OrderID],orders[month number])</f>
        <v>4</v>
      </c>
      <c r="N1874">
        <f>_xlfn.XLOOKUP(order_details[[#This Row],[OrderID]],orders[OrderID],orders[year])</f>
        <v>1996</v>
      </c>
      <c r="P1874" s="13" t="str">
        <f>_xlfn.XLOOKUP(order_details[[#This Row],[CustomerID]],orders[CustomerID],orders[ShipCity])</f>
        <v>Versailles</v>
      </c>
      <c r="Q1874" s="13" t="str">
        <f>_xlfn.XLOOKUP(order_details[[#This Row],[CustomerID]],orders[CustomerID],orders[ShipCountry])</f>
        <v>France</v>
      </c>
      <c r="R1874" s="13">
        <f>order_details[[#This Row],[UnitPrice]]*order_details[[#This Row],[Quantity]]*(1-order_details[[#This Row],[Discount]])</f>
        <v>57.900000000000006</v>
      </c>
    </row>
    <row r="1875" spans="1:18" x14ac:dyDescent="0.3">
      <c r="A1875">
        <v>10973</v>
      </c>
      <c r="B1875">
        <v>75</v>
      </c>
      <c r="C1875">
        <v>7.75</v>
      </c>
      <c r="D1875">
        <v>10</v>
      </c>
      <c r="E1875">
        <v>0</v>
      </c>
      <c r="F1875">
        <f>order_details[[#This Row],[UnitPrice]]*order_details[[#This Row],[Quantity]]*(1-order_details[[#This Row],[Discount]])</f>
        <v>77.5</v>
      </c>
      <c r="G1875" t="str">
        <f>_xlfn.XLOOKUP(order_details[[#This Row],[OrderID]],orders[OrderID],orders[CustomerID])</f>
        <v>LACOR</v>
      </c>
      <c r="H1875" t="str">
        <f>_xlfn.XLOOKUP(order_details[[#This Row],[CustomerID]],orders[CustomerID],orders[ShipCountry])</f>
        <v>France</v>
      </c>
      <c r="I1875" t="str">
        <f>_xlfn.XLOOKUP(order_details[[#This Row],[CustomerID]],orders[CustomerID],orders[ShipCity])</f>
        <v>Versailles</v>
      </c>
      <c r="J1875">
        <f>_xlfn.XLOOKUP(order_details[[#This Row],[ProductID]],products[ProductID],products[CategoryID])</f>
        <v>1</v>
      </c>
      <c r="K1875" t="str">
        <f>_xlfn.XLOOKUP(order_details[[#This Row],[CategoryID]],categories[CategoryID],categories[CategoryName])</f>
        <v>Beverages</v>
      </c>
      <c r="L1875" t="str">
        <f>_xlfn.XLOOKUP(order_details[[#This Row],[OrderID]],orders[OrderID],orders[month])</f>
        <v>Apr</v>
      </c>
      <c r="M1875">
        <f>_xlfn.XLOOKUP(order_details[[#This Row],[OrderID]],orders[OrderID],orders[month number])</f>
        <v>4</v>
      </c>
      <c r="N1875">
        <f>_xlfn.XLOOKUP(order_details[[#This Row],[OrderID]],orders[OrderID],orders[year])</f>
        <v>1996</v>
      </c>
      <c r="P1875" s="14" t="str">
        <f>_xlfn.XLOOKUP(order_details[[#This Row],[CustomerID]],orders[CustomerID],orders[ShipCity])</f>
        <v>Versailles</v>
      </c>
      <c r="Q1875" s="14" t="str">
        <f>_xlfn.XLOOKUP(order_details[[#This Row],[CustomerID]],orders[CustomerID],orders[ShipCountry])</f>
        <v>France</v>
      </c>
      <c r="R1875" s="14">
        <f>order_details[[#This Row],[UnitPrice]]*order_details[[#This Row],[Quantity]]*(1-order_details[[#This Row],[Discount]])</f>
        <v>77.5</v>
      </c>
    </row>
    <row r="1876" spans="1:18" x14ac:dyDescent="0.3">
      <c r="A1876">
        <v>10974</v>
      </c>
      <c r="B1876">
        <v>63</v>
      </c>
      <c r="C1876">
        <v>43.9</v>
      </c>
      <c r="D1876">
        <v>10</v>
      </c>
      <c r="E1876">
        <v>0</v>
      </c>
      <c r="F1876">
        <f>order_details[[#This Row],[UnitPrice]]*order_details[[#This Row],[Quantity]]*(1-order_details[[#This Row],[Discount]])</f>
        <v>439</v>
      </c>
      <c r="G1876" t="str">
        <f>_xlfn.XLOOKUP(order_details[[#This Row],[OrderID]],orders[OrderID],orders[CustomerID])</f>
        <v>SPLIR</v>
      </c>
      <c r="H1876" t="str">
        <f>_xlfn.XLOOKUP(order_details[[#This Row],[CustomerID]],orders[CustomerID],orders[ShipCountry])</f>
        <v>USA</v>
      </c>
      <c r="I1876" t="str">
        <f>_xlfn.XLOOKUP(order_details[[#This Row],[CustomerID]],orders[CustomerID],orders[ShipCity])</f>
        <v>Lander</v>
      </c>
      <c r="J1876">
        <f>_xlfn.XLOOKUP(order_details[[#This Row],[ProductID]],products[ProductID],products[CategoryID])</f>
        <v>2</v>
      </c>
      <c r="K1876" t="str">
        <f>_xlfn.XLOOKUP(order_details[[#This Row],[CategoryID]],categories[CategoryID],categories[CategoryName])</f>
        <v>Condiments</v>
      </c>
      <c r="L1876" t="str">
        <f>_xlfn.XLOOKUP(order_details[[#This Row],[OrderID]],orders[OrderID],orders[month])</f>
        <v>Apr</v>
      </c>
      <c r="M1876">
        <f>_xlfn.XLOOKUP(order_details[[#This Row],[OrderID]],orders[OrderID],orders[month number])</f>
        <v>4</v>
      </c>
      <c r="N1876">
        <f>_xlfn.XLOOKUP(order_details[[#This Row],[OrderID]],orders[OrderID],orders[year])</f>
        <v>1996</v>
      </c>
      <c r="P1876" s="13" t="str">
        <f>_xlfn.XLOOKUP(order_details[[#This Row],[CustomerID]],orders[CustomerID],orders[ShipCity])</f>
        <v>Lander</v>
      </c>
      <c r="Q1876" s="13" t="str">
        <f>_xlfn.XLOOKUP(order_details[[#This Row],[CustomerID]],orders[CustomerID],orders[ShipCountry])</f>
        <v>USA</v>
      </c>
      <c r="R1876" s="13">
        <f>order_details[[#This Row],[UnitPrice]]*order_details[[#This Row],[Quantity]]*(1-order_details[[#This Row],[Discount]])</f>
        <v>439</v>
      </c>
    </row>
    <row r="1877" spans="1:18" x14ac:dyDescent="0.3">
      <c r="A1877">
        <v>10975</v>
      </c>
      <c r="B1877">
        <v>8</v>
      </c>
      <c r="C1877">
        <v>40</v>
      </c>
      <c r="D1877">
        <v>16</v>
      </c>
      <c r="E1877">
        <v>0</v>
      </c>
      <c r="F1877">
        <f>order_details[[#This Row],[UnitPrice]]*order_details[[#This Row],[Quantity]]*(1-order_details[[#This Row],[Discount]])</f>
        <v>640</v>
      </c>
      <c r="G1877" t="str">
        <f>_xlfn.XLOOKUP(order_details[[#This Row],[OrderID]],orders[OrderID],orders[CustomerID])</f>
        <v>BOTTM</v>
      </c>
      <c r="H1877" t="str">
        <f>_xlfn.XLOOKUP(order_details[[#This Row],[CustomerID]],orders[CustomerID],orders[ShipCountry])</f>
        <v>Canada</v>
      </c>
      <c r="I1877" t="str">
        <f>_xlfn.XLOOKUP(order_details[[#This Row],[CustomerID]],orders[CustomerID],orders[ShipCity])</f>
        <v>Tsawassen</v>
      </c>
      <c r="J1877">
        <f>_xlfn.XLOOKUP(order_details[[#This Row],[ProductID]],products[ProductID],products[CategoryID])</f>
        <v>2</v>
      </c>
      <c r="K1877" t="str">
        <f>_xlfn.XLOOKUP(order_details[[#This Row],[CategoryID]],categories[CategoryID],categories[CategoryName])</f>
        <v>Condiments</v>
      </c>
      <c r="L1877" t="str">
        <f>_xlfn.XLOOKUP(order_details[[#This Row],[OrderID]],orders[OrderID],orders[month])</f>
        <v>Apr</v>
      </c>
      <c r="M1877">
        <f>_xlfn.XLOOKUP(order_details[[#This Row],[OrderID]],orders[OrderID],orders[month number])</f>
        <v>4</v>
      </c>
      <c r="N1877">
        <f>_xlfn.XLOOKUP(order_details[[#This Row],[OrderID]],orders[OrderID],orders[year])</f>
        <v>1996</v>
      </c>
      <c r="P1877" s="14" t="str">
        <f>_xlfn.XLOOKUP(order_details[[#This Row],[CustomerID]],orders[CustomerID],orders[ShipCity])</f>
        <v>Tsawassen</v>
      </c>
      <c r="Q1877" s="14" t="str">
        <f>_xlfn.XLOOKUP(order_details[[#This Row],[CustomerID]],orders[CustomerID],orders[ShipCountry])</f>
        <v>Canada</v>
      </c>
      <c r="R1877" s="14">
        <f>order_details[[#This Row],[UnitPrice]]*order_details[[#This Row],[Quantity]]*(1-order_details[[#This Row],[Discount]])</f>
        <v>640</v>
      </c>
    </row>
    <row r="1878" spans="1:18" x14ac:dyDescent="0.3">
      <c r="A1878">
        <v>10975</v>
      </c>
      <c r="B1878">
        <v>75</v>
      </c>
      <c r="C1878">
        <v>7.75</v>
      </c>
      <c r="D1878">
        <v>10</v>
      </c>
      <c r="E1878">
        <v>0</v>
      </c>
      <c r="F1878">
        <f>order_details[[#This Row],[UnitPrice]]*order_details[[#This Row],[Quantity]]*(1-order_details[[#This Row],[Discount]])</f>
        <v>77.5</v>
      </c>
      <c r="G1878" t="str">
        <f>_xlfn.XLOOKUP(order_details[[#This Row],[OrderID]],orders[OrderID],orders[CustomerID])</f>
        <v>BOTTM</v>
      </c>
      <c r="H1878" t="str">
        <f>_xlfn.XLOOKUP(order_details[[#This Row],[CustomerID]],orders[CustomerID],orders[ShipCountry])</f>
        <v>Canada</v>
      </c>
      <c r="I1878" t="str">
        <f>_xlfn.XLOOKUP(order_details[[#This Row],[CustomerID]],orders[CustomerID],orders[ShipCity])</f>
        <v>Tsawassen</v>
      </c>
      <c r="J1878">
        <f>_xlfn.XLOOKUP(order_details[[#This Row],[ProductID]],products[ProductID],products[CategoryID])</f>
        <v>1</v>
      </c>
      <c r="K1878" t="str">
        <f>_xlfn.XLOOKUP(order_details[[#This Row],[CategoryID]],categories[CategoryID],categories[CategoryName])</f>
        <v>Beverages</v>
      </c>
      <c r="L1878" t="str">
        <f>_xlfn.XLOOKUP(order_details[[#This Row],[OrderID]],orders[OrderID],orders[month])</f>
        <v>Apr</v>
      </c>
      <c r="M1878">
        <f>_xlfn.XLOOKUP(order_details[[#This Row],[OrderID]],orders[OrderID],orders[month number])</f>
        <v>4</v>
      </c>
      <c r="N1878">
        <f>_xlfn.XLOOKUP(order_details[[#This Row],[OrderID]],orders[OrderID],orders[year])</f>
        <v>1996</v>
      </c>
      <c r="P1878" s="13" t="str">
        <f>_xlfn.XLOOKUP(order_details[[#This Row],[CustomerID]],orders[CustomerID],orders[ShipCity])</f>
        <v>Tsawassen</v>
      </c>
      <c r="Q1878" s="13" t="str">
        <f>_xlfn.XLOOKUP(order_details[[#This Row],[CustomerID]],orders[CustomerID],orders[ShipCountry])</f>
        <v>Canada</v>
      </c>
      <c r="R1878" s="13">
        <f>order_details[[#This Row],[UnitPrice]]*order_details[[#This Row],[Quantity]]*(1-order_details[[#This Row],[Discount]])</f>
        <v>77.5</v>
      </c>
    </row>
    <row r="1879" spans="1:18" x14ac:dyDescent="0.3">
      <c r="A1879">
        <v>10976</v>
      </c>
      <c r="B1879">
        <v>28</v>
      </c>
      <c r="C1879">
        <v>45.6</v>
      </c>
      <c r="D1879">
        <v>20</v>
      </c>
      <c r="E1879">
        <v>0</v>
      </c>
      <c r="F1879">
        <f>order_details[[#This Row],[UnitPrice]]*order_details[[#This Row],[Quantity]]*(1-order_details[[#This Row],[Discount]])</f>
        <v>912</v>
      </c>
      <c r="G1879" t="str">
        <f>_xlfn.XLOOKUP(order_details[[#This Row],[OrderID]],orders[OrderID],orders[CustomerID])</f>
        <v>HILAA</v>
      </c>
      <c r="H1879" t="str">
        <f>_xlfn.XLOOKUP(order_details[[#This Row],[CustomerID]],orders[CustomerID],orders[ShipCountry])</f>
        <v>Venezuela</v>
      </c>
      <c r="I1879" t="str">
        <f>_xlfn.XLOOKUP(order_details[[#This Row],[CustomerID]],orders[CustomerID],orders[ShipCity])</f>
        <v>San Cristóbal</v>
      </c>
      <c r="J1879">
        <f>_xlfn.XLOOKUP(order_details[[#This Row],[ProductID]],products[ProductID],products[CategoryID])</f>
        <v>7</v>
      </c>
      <c r="K1879" t="str">
        <f>_xlfn.XLOOKUP(order_details[[#This Row],[CategoryID]],categories[CategoryID],categories[CategoryName])</f>
        <v>Produce</v>
      </c>
      <c r="L1879" t="str">
        <f>_xlfn.XLOOKUP(order_details[[#This Row],[OrderID]],orders[OrderID],orders[month])</f>
        <v>Apr</v>
      </c>
      <c r="M1879">
        <f>_xlfn.XLOOKUP(order_details[[#This Row],[OrderID]],orders[OrderID],orders[month number])</f>
        <v>4</v>
      </c>
      <c r="N1879">
        <f>_xlfn.XLOOKUP(order_details[[#This Row],[OrderID]],orders[OrderID],orders[year])</f>
        <v>1996</v>
      </c>
      <c r="P1879" s="14" t="str">
        <f>_xlfn.XLOOKUP(order_details[[#This Row],[CustomerID]],orders[CustomerID],orders[ShipCity])</f>
        <v>San Cristóbal</v>
      </c>
      <c r="Q1879" s="14" t="str">
        <f>_xlfn.XLOOKUP(order_details[[#This Row],[CustomerID]],orders[CustomerID],orders[ShipCountry])</f>
        <v>Venezuela</v>
      </c>
      <c r="R1879" s="14">
        <f>order_details[[#This Row],[UnitPrice]]*order_details[[#This Row],[Quantity]]*(1-order_details[[#This Row],[Discount]])</f>
        <v>912</v>
      </c>
    </row>
    <row r="1880" spans="1:18" x14ac:dyDescent="0.3">
      <c r="A1880">
        <v>10977</v>
      </c>
      <c r="B1880">
        <v>39</v>
      </c>
      <c r="C1880">
        <v>18</v>
      </c>
      <c r="D1880">
        <v>30</v>
      </c>
      <c r="E1880">
        <v>0</v>
      </c>
      <c r="F1880">
        <f>order_details[[#This Row],[UnitPrice]]*order_details[[#This Row],[Quantity]]*(1-order_details[[#This Row],[Discount]])</f>
        <v>540</v>
      </c>
      <c r="G1880" t="str">
        <f>_xlfn.XLOOKUP(order_details[[#This Row],[OrderID]],orders[OrderID],orders[CustomerID])</f>
        <v>FOLKO</v>
      </c>
      <c r="H1880" t="str">
        <f>_xlfn.XLOOKUP(order_details[[#This Row],[CustomerID]],orders[CustomerID],orders[ShipCountry])</f>
        <v>Sweden</v>
      </c>
      <c r="I1880" t="str">
        <f>_xlfn.XLOOKUP(order_details[[#This Row],[CustomerID]],orders[CustomerID],orders[ShipCity])</f>
        <v>Bräcke</v>
      </c>
      <c r="J1880">
        <f>_xlfn.XLOOKUP(order_details[[#This Row],[ProductID]],products[ProductID],products[CategoryID])</f>
        <v>1</v>
      </c>
      <c r="K1880" t="str">
        <f>_xlfn.XLOOKUP(order_details[[#This Row],[CategoryID]],categories[CategoryID],categories[CategoryName])</f>
        <v>Beverages</v>
      </c>
      <c r="L1880" t="str">
        <f>_xlfn.XLOOKUP(order_details[[#This Row],[OrderID]],orders[OrderID],orders[month])</f>
        <v>Apr</v>
      </c>
      <c r="M1880">
        <f>_xlfn.XLOOKUP(order_details[[#This Row],[OrderID]],orders[OrderID],orders[month number])</f>
        <v>4</v>
      </c>
      <c r="N1880">
        <f>_xlfn.XLOOKUP(order_details[[#This Row],[OrderID]],orders[OrderID],orders[year])</f>
        <v>1996</v>
      </c>
      <c r="P1880" s="13" t="str">
        <f>_xlfn.XLOOKUP(order_details[[#This Row],[CustomerID]],orders[CustomerID],orders[ShipCity])</f>
        <v>Bräcke</v>
      </c>
      <c r="Q1880" s="13" t="str">
        <f>_xlfn.XLOOKUP(order_details[[#This Row],[CustomerID]],orders[CustomerID],orders[ShipCountry])</f>
        <v>Sweden</v>
      </c>
      <c r="R1880" s="13">
        <f>order_details[[#This Row],[UnitPrice]]*order_details[[#This Row],[Quantity]]*(1-order_details[[#This Row],[Discount]])</f>
        <v>540</v>
      </c>
    </row>
    <row r="1881" spans="1:18" x14ac:dyDescent="0.3">
      <c r="A1881">
        <v>10977</v>
      </c>
      <c r="B1881">
        <v>47</v>
      </c>
      <c r="C1881">
        <v>9.5</v>
      </c>
      <c r="D1881">
        <v>30</v>
      </c>
      <c r="E1881">
        <v>0</v>
      </c>
      <c r="F1881">
        <f>order_details[[#This Row],[UnitPrice]]*order_details[[#This Row],[Quantity]]*(1-order_details[[#This Row],[Discount]])</f>
        <v>285</v>
      </c>
      <c r="G1881" t="str">
        <f>_xlfn.XLOOKUP(order_details[[#This Row],[OrderID]],orders[OrderID],orders[CustomerID])</f>
        <v>FOLKO</v>
      </c>
      <c r="H1881" t="str">
        <f>_xlfn.XLOOKUP(order_details[[#This Row],[CustomerID]],orders[CustomerID],orders[ShipCountry])</f>
        <v>Sweden</v>
      </c>
      <c r="I1881" t="str">
        <f>_xlfn.XLOOKUP(order_details[[#This Row],[CustomerID]],orders[CustomerID],orders[ShipCity])</f>
        <v>Bräcke</v>
      </c>
      <c r="J1881">
        <f>_xlfn.XLOOKUP(order_details[[#This Row],[ProductID]],products[ProductID],products[CategoryID])</f>
        <v>3</v>
      </c>
      <c r="K1881" t="str">
        <f>_xlfn.XLOOKUP(order_details[[#This Row],[CategoryID]],categories[CategoryID],categories[CategoryName])</f>
        <v>Confections</v>
      </c>
      <c r="L1881" t="str">
        <f>_xlfn.XLOOKUP(order_details[[#This Row],[OrderID]],orders[OrderID],orders[month])</f>
        <v>Apr</v>
      </c>
      <c r="M1881">
        <f>_xlfn.XLOOKUP(order_details[[#This Row],[OrderID]],orders[OrderID],orders[month number])</f>
        <v>4</v>
      </c>
      <c r="N1881">
        <f>_xlfn.XLOOKUP(order_details[[#This Row],[OrderID]],orders[OrderID],orders[year])</f>
        <v>1996</v>
      </c>
      <c r="P1881" s="14" t="str">
        <f>_xlfn.XLOOKUP(order_details[[#This Row],[CustomerID]],orders[CustomerID],orders[ShipCity])</f>
        <v>Bräcke</v>
      </c>
      <c r="Q1881" s="14" t="str">
        <f>_xlfn.XLOOKUP(order_details[[#This Row],[CustomerID]],orders[CustomerID],orders[ShipCountry])</f>
        <v>Sweden</v>
      </c>
      <c r="R1881" s="14">
        <f>order_details[[#This Row],[UnitPrice]]*order_details[[#This Row],[Quantity]]*(1-order_details[[#This Row],[Discount]])</f>
        <v>285</v>
      </c>
    </row>
    <row r="1882" spans="1:18" x14ac:dyDescent="0.3">
      <c r="A1882">
        <v>10977</v>
      </c>
      <c r="B1882">
        <v>51</v>
      </c>
      <c r="C1882">
        <v>53</v>
      </c>
      <c r="D1882">
        <v>10</v>
      </c>
      <c r="E1882">
        <v>0</v>
      </c>
      <c r="F1882">
        <f>order_details[[#This Row],[UnitPrice]]*order_details[[#This Row],[Quantity]]*(1-order_details[[#This Row],[Discount]])</f>
        <v>530</v>
      </c>
      <c r="G1882" t="str">
        <f>_xlfn.XLOOKUP(order_details[[#This Row],[OrderID]],orders[OrderID],orders[CustomerID])</f>
        <v>FOLKO</v>
      </c>
      <c r="H1882" t="str">
        <f>_xlfn.XLOOKUP(order_details[[#This Row],[CustomerID]],orders[CustomerID],orders[ShipCountry])</f>
        <v>Sweden</v>
      </c>
      <c r="I1882" t="str">
        <f>_xlfn.XLOOKUP(order_details[[#This Row],[CustomerID]],orders[CustomerID],orders[ShipCity])</f>
        <v>Bräcke</v>
      </c>
      <c r="J1882">
        <f>_xlfn.XLOOKUP(order_details[[#This Row],[ProductID]],products[ProductID],products[CategoryID])</f>
        <v>7</v>
      </c>
      <c r="K1882" t="str">
        <f>_xlfn.XLOOKUP(order_details[[#This Row],[CategoryID]],categories[CategoryID],categories[CategoryName])</f>
        <v>Produce</v>
      </c>
      <c r="L1882" t="str">
        <f>_xlfn.XLOOKUP(order_details[[#This Row],[OrderID]],orders[OrderID],orders[month])</f>
        <v>Apr</v>
      </c>
      <c r="M1882">
        <f>_xlfn.XLOOKUP(order_details[[#This Row],[OrderID]],orders[OrderID],orders[month number])</f>
        <v>4</v>
      </c>
      <c r="N1882">
        <f>_xlfn.XLOOKUP(order_details[[#This Row],[OrderID]],orders[OrderID],orders[year])</f>
        <v>1996</v>
      </c>
      <c r="P1882" s="13" t="str">
        <f>_xlfn.XLOOKUP(order_details[[#This Row],[CustomerID]],orders[CustomerID],orders[ShipCity])</f>
        <v>Bräcke</v>
      </c>
      <c r="Q1882" s="13" t="str">
        <f>_xlfn.XLOOKUP(order_details[[#This Row],[CustomerID]],orders[CustomerID],orders[ShipCountry])</f>
        <v>Sweden</v>
      </c>
      <c r="R1882" s="13">
        <f>order_details[[#This Row],[UnitPrice]]*order_details[[#This Row],[Quantity]]*(1-order_details[[#This Row],[Discount]])</f>
        <v>530</v>
      </c>
    </row>
    <row r="1883" spans="1:18" x14ac:dyDescent="0.3">
      <c r="A1883">
        <v>10977</v>
      </c>
      <c r="B1883">
        <v>63</v>
      </c>
      <c r="C1883">
        <v>43.9</v>
      </c>
      <c r="D1883">
        <v>20</v>
      </c>
      <c r="E1883">
        <v>0</v>
      </c>
      <c r="F1883">
        <f>order_details[[#This Row],[UnitPrice]]*order_details[[#This Row],[Quantity]]*(1-order_details[[#This Row],[Discount]])</f>
        <v>878</v>
      </c>
      <c r="G1883" t="str">
        <f>_xlfn.XLOOKUP(order_details[[#This Row],[OrderID]],orders[OrderID],orders[CustomerID])</f>
        <v>FOLKO</v>
      </c>
      <c r="H1883" t="str">
        <f>_xlfn.XLOOKUP(order_details[[#This Row],[CustomerID]],orders[CustomerID],orders[ShipCountry])</f>
        <v>Sweden</v>
      </c>
      <c r="I1883" t="str">
        <f>_xlfn.XLOOKUP(order_details[[#This Row],[CustomerID]],orders[CustomerID],orders[ShipCity])</f>
        <v>Bräcke</v>
      </c>
      <c r="J1883">
        <f>_xlfn.XLOOKUP(order_details[[#This Row],[ProductID]],products[ProductID],products[CategoryID])</f>
        <v>2</v>
      </c>
      <c r="K1883" t="str">
        <f>_xlfn.XLOOKUP(order_details[[#This Row],[CategoryID]],categories[CategoryID],categories[CategoryName])</f>
        <v>Condiments</v>
      </c>
      <c r="L1883" t="str">
        <f>_xlfn.XLOOKUP(order_details[[#This Row],[OrderID]],orders[OrderID],orders[month])</f>
        <v>Apr</v>
      </c>
      <c r="M1883">
        <f>_xlfn.XLOOKUP(order_details[[#This Row],[OrderID]],orders[OrderID],orders[month number])</f>
        <v>4</v>
      </c>
      <c r="N1883">
        <f>_xlfn.XLOOKUP(order_details[[#This Row],[OrderID]],orders[OrderID],orders[year])</f>
        <v>1996</v>
      </c>
      <c r="P1883" s="14" t="str">
        <f>_xlfn.XLOOKUP(order_details[[#This Row],[CustomerID]],orders[CustomerID],orders[ShipCity])</f>
        <v>Bräcke</v>
      </c>
      <c r="Q1883" s="14" t="str">
        <f>_xlfn.XLOOKUP(order_details[[#This Row],[CustomerID]],orders[CustomerID],orders[ShipCountry])</f>
        <v>Sweden</v>
      </c>
      <c r="R1883" s="14">
        <f>order_details[[#This Row],[UnitPrice]]*order_details[[#This Row],[Quantity]]*(1-order_details[[#This Row],[Discount]])</f>
        <v>878</v>
      </c>
    </row>
    <row r="1884" spans="1:18" x14ac:dyDescent="0.3">
      <c r="A1884">
        <v>10978</v>
      </c>
      <c r="B1884">
        <v>8</v>
      </c>
      <c r="C1884">
        <v>40</v>
      </c>
      <c r="D1884">
        <v>20</v>
      </c>
      <c r="E1884">
        <v>0.15</v>
      </c>
      <c r="F1884">
        <f>order_details[[#This Row],[UnitPrice]]*order_details[[#This Row],[Quantity]]*(1-order_details[[#This Row],[Discount]])</f>
        <v>680</v>
      </c>
      <c r="G1884" t="str">
        <f>_xlfn.XLOOKUP(order_details[[#This Row],[OrderID]],orders[OrderID],orders[CustomerID])</f>
        <v>MAISD</v>
      </c>
      <c r="H1884" t="str">
        <f>_xlfn.XLOOKUP(order_details[[#This Row],[CustomerID]],orders[CustomerID],orders[ShipCountry])</f>
        <v>Belgium</v>
      </c>
      <c r="I1884" t="str">
        <f>_xlfn.XLOOKUP(order_details[[#This Row],[CustomerID]],orders[CustomerID],orders[ShipCity])</f>
        <v>Bruxelles</v>
      </c>
      <c r="J1884">
        <f>_xlfn.XLOOKUP(order_details[[#This Row],[ProductID]],products[ProductID],products[CategoryID])</f>
        <v>2</v>
      </c>
      <c r="K1884" t="str">
        <f>_xlfn.XLOOKUP(order_details[[#This Row],[CategoryID]],categories[CategoryID],categories[CategoryName])</f>
        <v>Condiments</v>
      </c>
      <c r="L1884" t="str">
        <f>_xlfn.XLOOKUP(order_details[[#This Row],[OrderID]],orders[OrderID],orders[month])</f>
        <v>Apr</v>
      </c>
      <c r="M1884">
        <f>_xlfn.XLOOKUP(order_details[[#This Row],[OrderID]],orders[OrderID],orders[month number])</f>
        <v>4</v>
      </c>
      <c r="N1884">
        <f>_xlfn.XLOOKUP(order_details[[#This Row],[OrderID]],orders[OrderID],orders[year])</f>
        <v>1996</v>
      </c>
      <c r="P1884" s="13" t="str">
        <f>_xlfn.XLOOKUP(order_details[[#This Row],[CustomerID]],orders[CustomerID],orders[ShipCity])</f>
        <v>Bruxelles</v>
      </c>
      <c r="Q1884" s="13" t="str">
        <f>_xlfn.XLOOKUP(order_details[[#This Row],[CustomerID]],orders[CustomerID],orders[ShipCountry])</f>
        <v>Belgium</v>
      </c>
      <c r="R1884" s="13">
        <f>order_details[[#This Row],[UnitPrice]]*order_details[[#This Row],[Quantity]]*(1-order_details[[#This Row],[Discount]])</f>
        <v>680</v>
      </c>
    </row>
    <row r="1885" spans="1:18" x14ac:dyDescent="0.3">
      <c r="A1885">
        <v>10978</v>
      </c>
      <c r="B1885">
        <v>21</v>
      </c>
      <c r="C1885">
        <v>10</v>
      </c>
      <c r="D1885">
        <v>40</v>
      </c>
      <c r="E1885">
        <v>0.15</v>
      </c>
      <c r="F1885">
        <f>order_details[[#This Row],[UnitPrice]]*order_details[[#This Row],[Quantity]]*(1-order_details[[#This Row],[Discount]])</f>
        <v>340</v>
      </c>
      <c r="G1885" t="str">
        <f>_xlfn.XLOOKUP(order_details[[#This Row],[OrderID]],orders[OrderID],orders[CustomerID])</f>
        <v>MAISD</v>
      </c>
      <c r="H1885" t="str">
        <f>_xlfn.XLOOKUP(order_details[[#This Row],[CustomerID]],orders[CustomerID],orders[ShipCountry])</f>
        <v>Belgium</v>
      </c>
      <c r="I1885" t="str">
        <f>_xlfn.XLOOKUP(order_details[[#This Row],[CustomerID]],orders[CustomerID],orders[ShipCity])</f>
        <v>Bruxelles</v>
      </c>
      <c r="J1885">
        <f>_xlfn.XLOOKUP(order_details[[#This Row],[ProductID]],products[ProductID],products[CategoryID])</f>
        <v>3</v>
      </c>
      <c r="K1885" t="str">
        <f>_xlfn.XLOOKUP(order_details[[#This Row],[CategoryID]],categories[CategoryID],categories[CategoryName])</f>
        <v>Confections</v>
      </c>
      <c r="L1885" t="str">
        <f>_xlfn.XLOOKUP(order_details[[#This Row],[OrderID]],orders[OrderID],orders[month])</f>
        <v>Apr</v>
      </c>
      <c r="M1885">
        <f>_xlfn.XLOOKUP(order_details[[#This Row],[OrderID]],orders[OrderID],orders[month number])</f>
        <v>4</v>
      </c>
      <c r="N1885">
        <f>_xlfn.XLOOKUP(order_details[[#This Row],[OrderID]],orders[OrderID],orders[year])</f>
        <v>1996</v>
      </c>
      <c r="P1885" s="14" t="str">
        <f>_xlfn.XLOOKUP(order_details[[#This Row],[CustomerID]],orders[CustomerID],orders[ShipCity])</f>
        <v>Bruxelles</v>
      </c>
      <c r="Q1885" s="14" t="str">
        <f>_xlfn.XLOOKUP(order_details[[#This Row],[CustomerID]],orders[CustomerID],orders[ShipCountry])</f>
        <v>Belgium</v>
      </c>
      <c r="R1885" s="14">
        <f>order_details[[#This Row],[UnitPrice]]*order_details[[#This Row],[Quantity]]*(1-order_details[[#This Row],[Discount]])</f>
        <v>340</v>
      </c>
    </row>
    <row r="1886" spans="1:18" x14ac:dyDescent="0.3">
      <c r="A1886">
        <v>10978</v>
      </c>
      <c r="B1886">
        <v>40</v>
      </c>
      <c r="C1886">
        <v>18.399999999999999</v>
      </c>
      <c r="D1886">
        <v>10</v>
      </c>
      <c r="E1886">
        <v>0</v>
      </c>
      <c r="F1886">
        <f>order_details[[#This Row],[UnitPrice]]*order_details[[#This Row],[Quantity]]*(1-order_details[[#This Row],[Discount]])</f>
        <v>184</v>
      </c>
      <c r="G1886" t="str">
        <f>_xlfn.XLOOKUP(order_details[[#This Row],[OrderID]],orders[OrderID],orders[CustomerID])</f>
        <v>MAISD</v>
      </c>
      <c r="H1886" t="str">
        <f>_xlfn.XLOOKUP(order_details[[#This Row],[CustomerID]],orders[CustomerID],orders[ShipCountry])</f>
        <v>Belgium</v>
      </c>
      <c r="I1886" t="str">
        <f>_xlfn.XLOOKUP(order_details[[#This Row],[CustomerID]],orders[CustomerID],orders[ShipCity])</f>
        <v>Bruxelles</v>
      </c>
      <c r="J1886">
        <f>_xlfn.XLOOKUP(order_details[[#This Row],[ProductID]],products[ProductID],products[CategoryID])</f>
        <v>8</v>
      </c>
      <c r="K1886" t="str">
        <f>_xlfn.XLOOKUP(order_details[[#This Row],[CategoryID]],categories[CategoryID],categories[CategoryName])</f>
        <v>Seafood</v>
      </c>
      <c r="L1886" t="str">
        <f>_xlfn.XLOOKUP(order_details[[#This Row],[OrderID]],orders[OrderID],orders[month])</f>
        <v>Apr</v>
      </c>
      <c r="M1886">
        <f>_xlfn.XLOOKUP(order_details[[#This Row],[OrderID]],orders[OrderID],orders[month number])</f>
        <v>4</v>
      </c>
      <c r="N1886">
        <f>_xlfn.XLOOKUP(order_details[[#This Row],[OrderID]],orders[OrderID],orders[year])</f>
        <v>1996</v>
      </c>
      <c r="P1886" s="13" t="str">
        <f>_xlfn.XLOOKUP(order_details[[#This Row],[CustomerID]],orders[CustomerID],orders[ShipCity])</f>
        <v>Bruxelles</v>
      </c>
      <c r="Q1886" s="13" t="str">
        <f>_xlfn.XLOOKUP(order_details[[#This Row],[CustomerID]],orders[CustomerID],orders[ShipCountry])</f>
        <v>Belgium</v>
      </c>
      <c r="R1886" s="13">
        <f>order_details[[#This Row],[UnitPrice]]*order_details[[#This Row],[Quantity]]*(1-order_details[[#This Row],[Discount]])</f>
        <v>184</v>
      </c>
    </row>
    <row r="1887" spans="1:18" x14ac:dyDescent="0.3">
      <c r="A1887">
        <v>10978</v>
      </c>
      <c r="B1887">
        <v>44</v>
      </c>
      <c r="C1887">
        <v>19.45</v>
      </c>
      <c r="D1887">
        <v>6</v>
      </c>
      <c r="E1887">
        <v>0.15</v>
      </c>
      <c r="F1887">
        <f>order_details[[#This Row],[UnitPrice]]*order_details[[#This Row],[Quantity]]*(1-order_details[[#This Row],[Discount]])</f>
        <v>99.194999999999993</v>
      </c>
      <c r="G1887" t="str">
        <f>_xlfn.XLOOKUP(order_details[[#This Row],[OrderID]],orders[OrderID],orders[CustomerID])</f>
        <v>MAISD</v>
      </c>
      <c r="H1887" t="str">
        <f>_xlfn.XLOOKUP(order_details[[#This Row],[CustomerID]],orders[CustomerID],orders[ShipCountry])</f>
        <v>Belgium</v>
      </c>
      <c r="I1887" t="str">
        <f>_xlfn.XLOOKUP(order_details[[#This Row],[CustomerID]],orders[CustomerID],orders[ShipCity])</f>
        <v>Bruxelles</v>
      </c>
      <c r="J1887">
        <f>_xlfn.XLOOKUP(order_details[[#This Row],[ProductID]],products[ProductID],products[CategoryID])</f>
        <v>2</v>
      </c>
      <c r="K1887" t="str">
        <f>_xlfn.XLOOKUP(order_details[[#This Row],[CategoryID]],categories[CategoryID],categories[CategoryName])</f>
        <v>Condiments</v>
      </c>
      <c r="L1887" t="str">
        <f>_xlfn.XLOOKUP(order_details[[#This Row],[OrderID]],orders[OrderID],orders[month])</f>
        <v>Apr</v>
      </c>
      <c r="M1887">
        <f>_xlfn.XLOOKUP(order_details[[#This Row],[OrderID]],orders[OrderID],orders[month number])</f>
        <v>4</v>
      </c>
      <c r="N1887">
        <f>_xlfn.XLOOKUP(order_details[[#This Row],[OrderID]],orders[OrderID],orders[year])</f>
        <v>1996</v>
      </c>
      <c r="P1887" s="14" t="str">
        <f>_xlfn.XLOOKUP(order_details[[#This Row],[CustomerID]],orders[CustomerID],orders[ShipCity])</f>
        <v>Bruxelles</v>
      </c>
      <c r="Q1887" s="14" t="str">
        <f>_xlfn.XLOOKUP(order_details[[#This Row],[CustomerID]],orders[CustomerID],orders[ShipCountry])</f>
        <v>Belgium</v>
      </c>
      <c r="R1887" s="14">
        <f>order_details[[#This Row],[UnitPrice]]*order_details[[#This Row],[Quantity]]*(1-order_details[[#This Row],[Discount]])</f>
        <v>99.194999999999993</v>
      </c>
    </row>
    <row r="1888" spans="1:18" x14ac:dyDescent="0.3">
      <c r="A1888">
        <v>10979</v>
      </c>
      <c r="B1888">
        <v>7</v>
      </c>
      <c r="C1888">
        <v>30</v>
      </c>
      <c r="D1888">
        <v>18</v>
      </c>
      <c r="E1888">
        <v>0</v>
      </c>
      <c r="F1888">
        <f>order_details[[#This Row],[UnitPrice]]*order_details[[#This Row],[Quantity]]*(1-order_details[[#This Row],[Discount]])</f>
        <v>540</v>
      </c>
      <c r="G1888" t="str">
        <f>_xlfn.XLOOKUP(order_details[[#This Row],[OrderID]],orders[OrderID],orders[CustomerID])</f>
        <v>ERNSH</v>
      </c>
      <c r="H1888" t="str">
        <f>_xlfn.XLOOKUP(order_details[[#This Row],[CustomerID]],orders[CustomerID],orders[ShipCountry])</f>
        <v>Austria</v>
      </c>
      <c r="I1888" t="str">
        <f>_xlfn.XLOOKUP(order_details[[#This Row],[CustomerID]],orders[CustomerID],orders[ShipCity])</f>
        <v>Graz</v>
      </c>
      <c r="J1888">
        <f>_xlfn.XLOOKUP(order_details[[#This Row],[ProductID]],products[ProductID],products[CategoryID])</f>
        <v>7</v>
      </c>
      <c r="K1888" t="str">
        <f>_xlfn.XLOOKUP(order_details[[#This Row],[CategoryID]],categories[CategoryID],categories[CategoryName])</f>
        <v>Produce</v>
      </c>
      <c r="L1888" t="str">
        <f>_xlfn.XLOOKUP(order_details[[#This Row],[OrderID]],orders[OrderID],orders[month])</f>
        <v>Apr</v>
      </c>
      <c r="M1888">
        <f>_xlfn.XLOOKUP(order_details[[#This Row],[OrderID]],orders[OrderID],orders[month number])</f>
        <v>4</v>
      </c>
      <c r="N1888">
        <f>_xlfn.XLOOKUP(order_details[[#This Row],[OrderID]],orders[OrderID],orders[year])</f>
        <v>1996</v>
      </c>
      <c r="P1888" s="13" t="str">
        <f>_xlfn.XLOOKUP(order_details[[#This Row],[CustomerID]],orders[CustomerID],orders[ShipCity])</f>
        <v>Graz</v>
      </c>
      <c r="Q1888" s="13" t="str">
        <f>_xlfn.XLOOKUP(order_details[[#This Row],[CustomerID]],orders[CustomerID],orders[ShipCountry])</f>
        <v>Austria</v>
      </c>
      <c r="R1888" s="13">
        <f>order_details[[#This Row],[UnitPrice]]*order_details[[#This Row],[Quantity]]*(1-order_details[[#This Row],[Discount]])</f>
        <v>540</v>
      </c>
    </row>
    <row r="1889" spans="1:18" x14ac:dyDescent="0.3">
      <c r="A1889">
        <v>10979</v>
      </c>
      <c r="B1889">
        <v>12</v>
      </c>
      <c r="C1889">
        <v>38</v>
      </c>
      <c r="D1889">
        <v>20</v>
      </c>
      <c r="E1889">
        <v>0</v>
      </c>
      <c r="F1889">
        <f>order_details[[#This Row],[UnitPrice]]*order_details[[#This Row],[Quantity]]*(1-order_details[[#This Row],[Discount]])</f>
        <v>760</v>
      </c>
      <c r="G1889" t="str">
        <f>_xlfn.XLOOKUP(order_details[[#This Row],[OrderID]],orders[OrderID],orders[CustomerID])</f>
        <v>ERNSH</v>
      </c>
      <c r="H1889" t="str">
        <f>_xlfn.XLOOKUP(order_details[[#This Row],[CustomerID]],orders[CustomerID],orders[ShipCountry])</f>
        <v>Austria</v>
      </c>
      <c r="I1889" t="str">
        <f>_xlfn.XLOOKUP(order_details[[#This Row],[CustomerID]],orders[CustomerID],orders[ShipCity])</f>
        <v>Graz</v>
      </c>
      <c r="J1889">
        <f>_xlfn.XLOOKUP(order_details[[#This Row],[ProductID]],products[ProductID],products[CategoryID])</f>
        <v>4</v>
      </c>
      <c r="K1889" t="str">
        <f>_xlfn.XLOOKUP(order_details[[#This Row],[CategoryID]],categories[CategoryID],categories[CategoryName])</f>
        <v>Dairy Products</v>
      </c>
      <c r="L1889" t="str">
        <f>_xlfn.XLOOKUP(order_details[[#This Row],[OrderID]],orders[OrderID],orders[month])</f>
        <v>Apr</v>
      </c>
      <c r="M1889">
        <f>_xlfn.XLOOKUP(order_details[[#This Row],[OrderID]],orders[OrderID],orders[month number])</f>
        <v>4</v>
      </c>
      <c r="N1889">
        <f>_xlfn.XLOOKUP(order_details[[#This Row],[OrderID]],orders[OrderID],orders[year])</f>
        <v>1996</v>
      </c>
      <c r="P1889" s="14" t="str">
        <f>_xlfn.XLOOKUP(order_details[[#This Row],[CustomerID]],orders[CustomerID],orders[ShipCity])</f>
        <v>Graz</v>
      </c>
      <c r="Q1889" s="14" t="str">
        <f>_xlfn.XLOOKUP(order_details[[#This Row],[CustomerID]],orders[CustomerID],orders[ShipCountry])</f>
        <v>Austria</v>
      </c>
      <c r="R1889" s="14">
        <f>order_details[[#This Row],[UnitPrice]]*order_details[[#This Row],[Quantity]]*(1-order_details[[#This Row],[Discount]])</f>
        <v>760</v>
      </c>
    </row>
    <row r="1890" spans="1:18" x14ac:dyDescent="0.3">
      <c r="A1890">
        <v>10979</v>
      </c>
      <c r="B1890">
        <v>24</v>
      </c>
      <c r="C1890">
        <v>4.5</v>
      </c>
      <c r="D1890">
        <v>80</v>
      </c>
      <c r="E1890">
        <v>0</v>
      </c>
      <c r="F1890">
        <f>order_details[[#This Row],[UnitPrice]]*order_details[[#This Row],[Quantity]]*(1-order_details[[#This Row],[Discount]])</f>
        <v>360</v>
      </c>
      <c r="G1890" t="str">
        <f>_xlfn.XLOOKUP(order_details[[#This Row],[OrderID]],orders[OrderID],orders[CustomerID])</f>
        <v>ERNSH</v>
      </c>
      <c r="H1890" t="str">
        <f>_xlfn.XLOOKUP(order_details[[#This Row],[CustomerID]],orders[CustomerID],orders[ShipCountry])</f>
        <v>Austria</v>
      </c>
      <c r="I1890" t="str">
        <f>_xlfn.XLOOKUP(order_details[[#This Row],[CustomerID]],orders[CustomerID],orders[ShipCity])</f>
        <v>Graz</v>
      </c>
      <c r="J1890">
        <f>_xlfn.XLOOKUP(order_details[[#This Row],[ProductID]],products[ProductID],products[CategoryID])</f>
        <v>1</v>
      </c>
      <c r="K1890" t="str">
        <f>_xlfn.XLOOKUP(order_details[[#This Row],[CategoryID]],categories[CategoryID],categories[CategoryName])</f>
        <v>Beverages</v>
      </c>
      <c r="L1890" t="str">
        <f>_xlfn.XLOOKUP(order_details[[#This Row],[OrderID]],orders[OrderID],orders[month])</f>
        <v>Apr</v>
      </c>
      <c r="M1890">
        <f>_xlfn.XLOOKUP(order_details[[#This Row],[OrderID]],orders[OrderID],orders[month number])</f>
        <v>4</v>
      </c>
      <c r="N1890">
        <f>_xlfn.XLOOKUP(order_details[[#This Row],[OrderID]],orders[OrderID],orders[year])</f>
        <v>1996</v>
      </c>
      <c r="P1890" s="13" t="str">
        <f>_xlfn.XLOOKUP(order_details[[#This Row],[CustomerID]],orders[CustomerID],orders[ShipCity])</f>
        <v>Graz</v>
      </c>
      <c r="Q1890" s="13" t="str">
        <f>_xlfn.XLOOKUP(order_details[[#This Row],[CustomerID]],orders[CustomerID],orders[ShipCountry])</f>
        <v>Austria</v>
      </c>
      <c r="R1890" s="13">
        <f>order_details[[#This Row],[UnitPrice]]*order_details[[#This Row],[Quantity]]*(1-order_details[[#This Row],[Discount]])</f>
        <v>360</v>
      </c>
    </row>
    <row r="1891" spans="1:18" x14ac:dyDescent="0.3">
      <c r="A1891">
        <v>10979</v>
      </c>
      <c r="B1891">
        <v>27</v>
      </c>
      <c r="C1891">
        <v>43.9</v>
      </c>
      <c r="D1891">
        <v>30</v>
      </c>
      <c r="E1891">
        <v>0</v>
      </c>
      <c r="F1891">
        <f>order_details[[#This Row],[UnitPrice]]*order_details[[#This Row],[Quantity]]*(1-order_details[[#This Row],[Discount]])</f>
        <v>1317</v>
      </c>
      <c r="G1891" t="str">
        <f>_xlfn.XLOOKUP(order_details[[#This Row],[OrderID]],orders[OrderID],orders[CustomerID])</f>
        <v>ERNSH</v>
      </c>
      <c r="H1891" t="str">
        <f>_xlfn.XLOOKUP(order_details[[#This Row],[CustomerID]],orders[CustomerID],orders[ShipCountry])</f>
        <v>Austria</v>
      </c>
      <c r="I1891" t="str">
        <f>_xlfn.XLOOKUP(order_details[[#This Row],[CustomerID]],orders[CustomerID],orders[ShipCity])</f>
        <v>Graz</v>
      </c>
      <c r="J1891">
        <f>_xlfn.XLOOKUP(order_details[[#This Row],[ProductID]],products[ProductID],products[CategoryID])</f>
        <v>3</v>
      </c>
      <c r="K1891" t="str">
        <f>_xlfn.XLOOKUP(order_details[[#This Row],[CategoryID]],categories[CategoryID],categories[CategoryName])</f>
        <v>Confections</v>
      </c>
      <c r="L1891" t="str">
        <f>_xlfn.XLOOKUP(order_details[[#This Row],[OrderID]],orders[OrderID],orders[month])</f>
        <v>Apr</v>
      </c>
      <c r="M1891">
        <f>_xlfn.XLOOKUP(order_details[[#This Row],[OrderID]],orders[OrderID],orders[month number])</f>
        <v>4</v>
      </c>
      <c r="N1891">
        <f>_xlfn.XLOOKUP(order_details[[#This Row],[OrderID]],orders[OrderID],orders[year])</f>
        <v>1996</v>
      </c>
      <c r="P1891" s="14" t="str">
        <f>_xlfn.XLOOKUP(order_details[[#This Row],[CustomerID]],orders[CustomerID],orders[ShipCity])</f>
        <v>Graz</v>
      </c>
      <c r="Q1891" s="14" t="str">
        <f>_xlfn.XLOOKUP(order_details[[#This Row],[CustomerID]],orders[CustomerID],orders[ShipCountry])</f>
        <v>Austria</v>
      </c>
      <c r="R1891" s="14">
        <f>order_details[[#This Row],[UnitPrice]]*order_details[[#This Row],[Quantity]]*(1-order_details[[#This Row],[Discount]])</f>
        <v>1317</v>
      </c>
    </row>
    <row r="1892" spans="1:18" x14ac:dyDescent="0.3">
      <c r="A1892">
        <v>10979</v>
      </c>
      <c r="B1892">
        <v>31</v>
      </c>
      <c r="C1892">
        <v>12.5</v>
      </c>
      <c r="D1892">
        <v>24</v>
      </c>
      <c r="E1892">
        <v>0</v>
      </c>
      <c r="F1892">
        <f>order_details[[#This Row],[UnitPrice]]*order_details[[#This Row],[Quantity]]*(1-order_details[[#This Row],[Discount]])</f>
        <v>300</v>
      </c>
      <c r="G1892" t="str">
        <f>_xlfn.XLOOKUP(order_details[[#This Row],[OrderID]],orders[OrderID],orders[CustomerID])</f>
        <v>ERNSH</v>
      </c>
      <c r="H1892" t="str">
        <f>_xlfn.XLOOKUP(order_details[[#This Row],[CustomerID]],orders[CustomerID],orders[ShipCountry])</f>
        <v>Austria</v>
      </c>
      <c r="I1892" t="str">
        <f>_xlfn.XLOOKUP(order_details[[#This Row],[CustomerID]],orders[CustomerID],orders[ShipCity])</f>
        <v>Graz</v>
      </c>
      <c r="J1892">
        <f>_xlfn.XLOOKUP(order_details[[#This Row],[ProductID]],products[ProductID],products[CategoryID])</f>
        <v>4</v>
      </c>
      <c r="K1892" t="str">
        <f>_xlfn.XLOOKUP(order_details[[#This Row],[CategoryID]],categories[CategoryID],categories[CategoryName])</f>
        <v>Dairy Products</v>
      </c>
      <c r="L1892" t="str">
        <f>_xlfn.XLOOKUP(order_details[[#This Row],[OrderID]],orders[OrderID],orders[month])</f>
        <v>Apr</v>
      </c>
      <c r="M1892">
        <f>_xlfn.XLOOKUP(order_details[[#This Row],[OrderID]],orders[OrderID],orders[month number])</f>
        <v>4</v>
      </c>
      <c r="N1892">
        <f>_xlfn.XLOOKUP(order_details[[#This Row],[OrderID]],orders[OrderID],orders[year])</f>
        <v>1996</v>
      </c>
      <c r="P1892" s="13" t="str">
        <f>_xlfn.XLOOKUP(order_details[[#This Row],[CustomerID]],orders[CustomerID],orders[ShipCity])</f>
        <v>Graz</v>
      </c>
      <c r="Q1892" s="13" t="str">
        <f>_xlfn.XLOOKUP(order_details[[#This Row],[CustomerID]],orders[CustomerID],orders[ShipCountry])</f>
        <v>Austria</v>
      </c>
      <c r="R1892" s="13">
        <f>order_details[[#This Row],[UnitPrice]]*order_details[[#This Row],[Quantity]]*(1-order_details[[#This Row],[Discount]])</f>
        <v>300</v>
      </c>
    </row>
    <row r="1893" spans="1:18" x14ac:dyDescent="0.3">
      <c r="A1893">
        <v>10979</v>
      </c>
      <c r="B1893">
        <v>63</v>
      </c>
      <c r="C1893">
        <v>43.9</v>
      </c>
      <c r="D1893">
        <v>35</v>
      </c>
      <c r="E1893">
        <v>0</v>
      </c>
      <c r="F1893">
        <f>order_details[[#This Row],[UnitPrice]]*order_details[[#This Row],[Quantity]]*(1-order_details[[#This Row],[Discount]])</f>
        <v>1536.5</v>
      </c>
      <c r="G1893" t="str">
        <f>_xlfn.XLOOKUP(order_details[[#This Row],[OrderID]],orders[OrderID],orders[CustomerID])</f>
        <v>ERNSH</v>
      </c>
      <c r="H1893" t="str">
        <f>_xlfn.XLOOKUP(order_details[[#This Row],[CustomerID]],orders[CustomerID],orders[ShipCountry])</f>
        <v>Austria</v>
      </c>
      <c r="I1893" t="str">
        <f>_xlfn.XLOOKUP(order_details[[#This Row],[CustomerID]],orders[CustomerID],orders[ShipCity])</f>
        <v>Graz</v>
      </c>
      <c r="J1893">
        <f>_xlfn.XLOOKUP(order_details[[#This Row],[ProductID]],products[ProductID],products[CategoryID])</f>
        <v>2</v>
      </c>
      <c r="K1893" t="str">
        <f>_xlfn.XLOOKUP(order_details[[#This Row],[CategoryID]],categories[CategoryID],categories[CategoryName])</f>
        <v>Condiments</v>
      </c>
      <c r="L1893" t="str">
        <f>_xlfn.XLOOKUP(order_details[[#This Row],[OrderID]],orders[OrderID],orders[month])</f>
        <v>Apr</v>
      </c>
      <c r="M1893">
        <f>_xlfn.XLOOKUP(order_details[[#This Row],[OrderID]],orders[OrderID],orders[month number])</f>
        <v>4</v>
      </c>
      <c r="N1893">
        <f>_xlfn.XLOOKUP(order_details[[#This Row],[OrderID]],orders[OrderID],orders[year])</f>
        <v>1996</v>
      </c>
      <c r="P1893" s="14" t="str">
        <f>_xlfn.XLOOKUP(order_details[[#This Row],[CustomerID]],orders[CustomerID],orders[ShipCity])</f>
        <v>Graz</v>
      </c>
      <c r="Q1893" s="14" t="str">
        <f>_xlfn.XLOOKUP(order_details[[#This Row],[CustomerID]],orders[CustomerID],orders[ShipCountry])</f>
        <v>Austria</v>
      </c>
      <c r="R1893" s="14">
        <f>order_details[[#This Row],[UnitPrice]]*order_details[[#This Row],[Quantity]]*(1-order_details[[#This Row],[Discount]])</f>
        <v>1536.5</v>
      </c>
    </row>
    <row r="1894" spans="1:18" x14ac:dyDescent="0.3">
      <c r="A1894">
        <v>10980</v>
      </c>
      <c r="B1894">
        <v>75</v>
      </c>
      <c r="C1894">
        <v>7.75</v>
      </c>
      <c r="D1894">
        <v>40</v>
      </c>
      <c r="E1894">
        <v>0.2</v>
      </c>
      <c r="F1894">
        <f>order_details[[#This Row],[UnitPrice]]*order_details[[#This Row],[Quantity]]*(1-order_details[[#This Row],[Discount]])</f>
        <v>248</v>
      </c>
      <c r="G1894" t="str">
        <f>_xlfn.XLOOKUP(order_details[[#This Row],[OrderID]],orders[OrderID],orders[CustomerID])</f>
        <v>FOLKO</v>
      </c>
      <c r="H1894" t="str">
        <f>_xlfn.XLOOKUP(order_details[[#This Row],[CustomerID]],orders[CustomerID],orders[ShipCountry])</f>
        <v>Sweden</v>
      </c>
      <c r="I1894" t="str">
        <f>_xlfn.XLOOKUP(order_details[[#This Row],[CustomerID]],orders[CustomerID],orders[ShipCity])</f>
        <v>Bräcke</v>
      </c>
      <c r="J1894">
        <f>_xlfn.XLOOKUP(order_details[[#This Row],[ProductID]],products[ProductID],products[CategoryID])</f>
        <v>1</v>
      </c>
      <c r="K1894" t="str">
        <f>_xlfn.XLOOKUP(order_details[[#This Row],[CategoryID]],categories[CategoryID],categories[CategoryName])</f>
        <v>Beverages</v>
      </c>
      <c r="L1894" t="str">
        <f>_xlfn.XLOOKUP(order_details[[#This Row],[OrderID]],orders[OrderID],orders[month])</f>
        <v>Apr</v>
      </c>
      <c r="M1894">
        <f>_xlfn.XLOOKUP(order_details[[#This Row],[OrderID]],orders[OrderID],orders[month number])</f>
        <v>4</v>
      </c>
      <c r="N1894">
        <f>_xlfn.XLOOKUP(order_details[[#This Row],[OrderID]],orders[OrderID],orders[year])</f>
        <v>1996</v>
      </c>
      <c r="P1894" s="13" t="str">
        <f>_xlfn.XLOOKUP(order_details[[#This Row],[CustomerID]],orders[CustomerID],orders[ShipCity])</f>
        <v>Bräcke</v>
      </c>
      <c r="Q1894" s="13" t="str">
        <f>_xlfn.XLOOKUP(order_details[[#This Row],[CustomerID]],orders[CustomerID],orders[ShipCountry])</f>
        <v>Sweden</v>
      </c>
      <c r="R1894" s="13">
        <f>order_details[[#This Row],[UnitPrice]]*order_details[[#This Row],[Quantity]]*(1-order_details[[#This Row],[Discount]])</f>
        <v>248</v>
      </c>
    </row>
    <row r="1895" spans="1:18" x14ac:dyDescent="0.3">
      <c r="A1895">
        <v>10981</v>
      </c>
      <c r="B1895">
        <v>38</v>
      </c>
      <c r="C1895">
        <v>263.5</v>
      </c>
      <c r="D1895">
        <v>60</v>
      </c>
      <c r="E1895">
        <v>0</v>
      </c>
      <c r="F1895">
        <f>order_details[[#This Row],[UnitPrice]]*order_details[[#This Row],[Quantity]]*(1-order_details[[#This Row],[Discount]])</f>
        <v>15810</v>
      </c>
      <c r="G1895" t="str">
        <f>_xlfn.XLOOKUP(order_details[[#This Row],[OrderID]],orders[OrderID],orders[CustomerID])</f>
        <v>HANAR</v>
      </c>
      <c r="H1895" t="str">
        <f>_xlfn.XLOOKUP(order_details[[#This Row],[CustomerID]],orders[CustomerID],orders[ShipCountry])</f>
        <v>Brazil</v>
      </c>
      <c r="I1895" t="str">
        <f>_xlfn.XLOOKUP(order_details[[#This Row],[CustomerID]],orders[CustomerID],orders[ShipCity])</f>
        <v>Rio de Janeiro</v>
      </c>
      <c r="J1895">
        <f>_xlfn.XLOOKUP(order_details[[#This Row],[ProductID]],products[ProductID],products[CategoryID])</f>
        <v>1</v>
      </c>
      <c r="K1895" t="str">
        <f>_xlfn.XLOOKUP(order_details[[#This Row],[CategoryID]],categories[CategoryID],categories[CategoryName])</f>
        <v>Beverages</v>
      </c>
      <c r="L1895" t="str">
        <f>_xlfn.XLOOKUP(order_details[[#This Row],[OrderID]],orders[OrderID],orders[month])</f>
        <v>Apr</v>
      </c>
      <c r="M1895">
        <f>_xlfn.XLOOKUP(order_details[[#This Row],[OrderID]],orders[OrderID],orders[month number])</f>
        <v>4</v>
      </c>
      <c r="N1895">
        <f>_xlfn.XLOOKUP(order_details[[#This Row],[OrderID]],orders[OrderID],orders[year])</f>
        <v>1996</v>
      </c>
      <c r="P1895" s="14" t="str">
        <f>_xlfn.XLOOKUP(order_details[[#This Row],[CustomerID]],orders[CustomerID],orders[ShipCity])</f>
        <v>Rio de Janeiro</v>
      </c>
      <c r="Q1895" s="14" t="str">
        <f>_xlfn.XLOOKUP(order_details[[#This Row],[CustomerID]],orders[CustomerID],orders[ShipCountry])</f>
        <v>Brazil</v>
      </c>
      <c r="R1895" s="14">
        <f>order_details[[#This Row],[UnitPrice]]*order_details[[#This Row],[Quantity]]*(1-order_details[[#This Row],[Discount]])</f>
        <v>15810</v>
      </c>
    </row>
    <row r="1896" spans="1:18" x14ac:dyDescent="0.3">
      <c r="A1896">
        <v>10982</v>
      </c>
      <c r="B1896">
        <v>7</v>
      </c>
      <c r="C1896">
        <v>30</v>
      </c>
      <c r="D1896">
        <v>20</v>
      </c>
      <c r="E1896">
        <v>0</v>
      </c>
      <c r="F1896">
        <f>order_details[[#This Row],[UnitPrice]]*order_details[[#This Row],[Quantity]]*(1-order_details[[#This Row],[Discount]])</f>
        <v>600</v>
      </c>
      <c r="G1896" t="str">
        <f>_xlfn.XLOOKUP(order_details[[#This Row],[OrderID]],orders[OrderID],orders[CustomerID])</f>
        <v>BOTTM</v>
      </c>
      <c r="H1896" t="str">
        <f>_xlfn.XLOOKUP(order_details[[#This Row],[CustomerID]],orders[CustomerID],orders[ShipCountry])</f>
        <v>Canada</v>
      </c>
      <c r="I1896" t="str">
        <f>_xlfn.XLOOKUP(order_details[[#This Row],[CustomerID]],orders[CustomerID],orders[ShipCity])</f>
        <v>Tsawassen</v>
      </c>
      <c r="J1896">
        <f>_xlfn.XLOOKUP(order_details[[#This Row],[ProductID]],products[ProductID],products[CategoryID])</f>
        <v>7</v>
      </c>
      <c r="K1896" t="str">
        <f>_xlfn.XLOOKUP(order_details[[#This Row],[CategoryID]],categories[CategoryID],categories[CategoryName])</f>
        <v>Produce</v>
      </c>
      <c r="L1896" t="str">
        <f>_xlfn.XLOOKUP(order_details[[#This Row],[OrderID]],orders[OrderID],orders[month])</f>
        <v>Apr</v>
      </c>
      <c r="M1896">
        <f>_xlfn.XLOOKUP(order_details[[#This Row],[OrderID]],orders[OrderID],orders[month number])</f>
        <v>4</v>
      </c>
      <c r="N1896">
        <f>_xlfn.XLOOKUP(order_details[[#This Row],[OrderID]],orders[OrderID],orders[year])</f>
        <v>1996</v>
      </c>
      <c r="P1896" s="13" t="str">
        <f>_xlfn.XLOOKUP(order_details[[#This Row],[CustomerID]],orders[CustomerID],orders[ShipCity])</f>
        <v>Tsawassen</v>
      </c>
      <c r="Q1896" s="13" t="str">
        <f>_xlfn.XLOOKUP(order_details[[#This Row],[CustomerID]],orders[CustomerID],orders[ShipCountry])</f>
        <v>Canada</v>
      </c>
      <c r="R1896" s="13">
        <f>order_details[[#This Row],[UnitPrice]]*order_details[[#This Row],[Quantity]]*(1-order_details[[#This Row],[Discount]])</f>
        <v>600</v>
      </c>
    </row>
    <row r="1897" spans="1:18" x14ac:dyDescent="0.3">
      <c r="A1897">
        <v>10982</v>
      </c>
      <c r="B1897">
        <v>43</v>
      </c>
      <c r="C1897">
        <v>46</v>
      </c>
      <c r="D1897">
        <v>9</v>
      </c>
      <c r="E1897">
        <v>0</v>
      </c>
      <c r="F1897">
        <f>order_details[[#This Row],[UnitPrice]]*order_details[[#This Row],[Quantity]]*(1-order_details[[#This Row],[Discount]])</f>
        <v>414</v>
      </c>
      <c r="G1897" t="str">
        <f>_xlfn.XLOOKUP(order_details[[#This Row],[OrderID]],orders[OrderID],orders[CustomerID])</f>
        <v>BOTTM</v>
      </c>
      <c r="H1897" t="str">
        <f>_xlfn.XLOOKUP(order_details[[#This Row],[CustomerID]],orders[CustomerID],orders[ShipCountry])</f>
        <v>Canada</v>
      </c>
      <c r="I1897" t="str">
        <f>_xlfn.XLOOKUP(order_details[[#This Row],[CustomerID]],orders[CustomerID],orders[ShipCity])</f>
        <v>Tsawassen</v>
      </c>
      <c r="J1897">
        <f>_xlfn.XLOOKUP(order_details[[#This Row],[ProductID]],products[ProductID],products[CategoryID])</f>
        <v>1</v>
      </c>
      <c r="K1897" t="str">
        <f>_xlfn.XLOOKUP(order_details[[#This Row],[CategoryID]],categories[CategoryID],categories[CategoryName])</f>
        <v>Beverages</v>
      </c>
      <c r="L1897" t="str">
        <f>_xlfn.XLOOKUP(order_details[[#This Row],[OrderID]],orders[OrderID],orders[month])</f>
        <v>Apr</v>
      </c>
      <c r="M1897">
        <f>_xlfn.XLOOKUP(order_details[[#This Row],[OrderID]],orders[OrderID],orders[month number])</f>
        <v>4</v>
      </c>
      <c r="N1897">
        <f>_xlfn.XLOOKUP(order_details[[#This Row],[OrderID]],orders[OrderID],orders[year])</f>
        <v>1996</v>
      </c>
      <c r="P1897" s="14" t="str">
        <f>_xlfn.XLOOKUP(order_details[[#This Row],[CustomerID]],orders[CustomerID],orders[ShipCity])</f>
        <v>Tsawassen</v>
      </c>
      <c r="Q1897" s="14" t="str">
        <f>_xlfn.XLOOKUP(order_details[[#This Row],[CustomerID]],orders[CustomerID],orders[ShipCountry])</f>
        <v>Canada</v>
      </c>
      <c r="R1897" s="14">
        <f>order_details[[#This Row],[UnitPrice]]*order_details[[#This Row],[Quantity]]*(1-order_details[[#This Row],[Discount]])</f>
        <v>414</v>
      </c>
    </row>
    <row r="1898" spans="1:18" x14ac:dyDescent="0.3">
      <c r="A1898">
        <v>10983</v>
      </c>
      <c r="B1898">
        <v>13</v>
      </c>
      <c r="C1898">
        <v>6</v>
      </c>
      <c r="D1898">
        <v>84</v>
      </c>
      <c r="E1898">
        <v>0.15</v>
      </c>
      <c r="F1898">
        <f>order_details[[#This Row],[UnitPrice]]*order_details[[#This Row],[Quantity]]*(1-order_details[[#This Row],[Discount]])</f>
        <v>428.4</v>
      </c>
      <c r="G1898" t="str">
        <f>_xlfn.XLOOKUP(order_details[[#This Row],[OrderID]],orders[OrderID],orders[CustomerID])</f>
        <v>SAVEA</v>
      </c>
      <c r="H1898" t="str">
        <f>_xlfn.XLOOKUP(order_details[[#This Row],[CustomerID]],orders[CustomerID],orders[ShipCountry])</f>
        <v>USA</v>
      </c>
      <c r="I1898" t="str">
        <f>_xlfn.XLOOKUP(order_details[[#This Row],[CustomerID]],orders[CustomerID],orders[ShipCity])</f>
        <v>Boise</v>
      </c>
      <c r="J1898">
        <f>_xlfn.XLOOKUP(order_details[[#This Row],[ProductID]],products[ProductID],products[CategoryID])</f>
        <v>8</v>
      </c>
      <c r="K1898" t="str">
        <f>_xlfn.XLOOKUP(order_details[[#This Row],[CategoryID]],categories[CategoryID],categories[CategoryName])</f>
        <v>Seafood</v>
      </c>
      <c r="L1898" t="str">
        <f>_xlfn.XLOOKUP(order_details[[#This Row],[OrderID]],orders[OrderID],orders[month])</f>
        <v>Apr</v>
      </c>
      <c r="M1898">
        <f>_xlfn.XLOOKUP(order_details[[#This Row],[OrderID]],orders[OrderID],orders[month number])</f>
        <v>4</v>
      </c>
      <c r="N1898">
        <f>_xlfn.XLOOKUP(order_details[[#This Row],[OrderID]],orders[OrderID],orders[year])</f>
        <v>1996</v>
      </c>
      <c r="P1898" s="13" t="str">
        <f>_xlfn.XLOOKUP(order_details[[#This Row],[CustomerID]],orders[CustomerID],orders[ShipCity])</f>
        <v>Boise</v>
      </c>
      <c r="Q1898" s="13" t="str">
        <f>_xlfn.XLOOKUP(order_details[[#This Row],[CustomerID]],orders[CustomerID],orders[ShipCountry])</f>
        <v>USA</v>
      </c>
      <c r="R1898" s="13">
        <f>order_details[[#This Row],[UnitPrice]]*order_details[[#This Row],[Quantity]]*(1-order_details[[#This Row],[Discount]])</f>
        <v>428.4</v>
      </c>
    </row>
    <row r="1899" spans="1:18" x14ac:dyDescent="0.3">
      <c r="A1899">
        <v>10983</v>
      </c>
      <c r="B1899">
        <v>57</v>
      </c>
      <c r="C1899">
        <v>19.5</v>
      </c>
      <c r="D1899">
        <v>15</v>
      </c>
      <c r="E1899">
        <v>0</v>
      </c>
      <c r="F1899">
        <f>order_details[[#This Row],[UnitPrice]]*order_details[[#This Row],[Quantity]]*(1-order_details[[#This Row],[Discount]])</f>
        <v>292.5</v>
      </c>
      <c r="G1899" t="str">
        <f>_xlfn.XLOOKUP(order_details[[#This Row],[OrderID]],orders[OrderID],orders[CustomerID])</f>
        <v>SAVEA</v>
      </c>
      <c r="H1899" t="str">
        <f>_xlfn.XLOOKUP(order_details[[#This Row],[CustomerID]],orders[CustomerID],orders[ShipCountry])</f>
        <v>USA</v>
      </c>
      <c r="I1899" t="str">
        <f>_xlfn.XLOOKUP(order_details[[#This Row],[CustomerID]],orders[CustomerID],orders[ShipCity])</f>
        <v>Boise</v>
      </c>
      <c r="J1899">
        <f>_xlfn.XLOOKUP(order_details[[#This Row],[ProductID]],products[ProductID],products[CategoryID])</f>
        <v>5</v>
      </c>
      <c r="K1899" t="str">
        <f>_xlfn.XLOOKUP(order_details[[#This Row],[CategoryID]],categories[CategoryID],categories[CategoryName])</f>
        <v>Grains/Cereals</v>
      </c>
      <c r="L1899" t="str">
        <f>_xlfn.XLOOKUP(order_details[[#This Row],[OrderID]],orders[OrderID],orders[month])</f>
        <v>Apr</v>
      </c>
      <c r="M1899">
        <f>_xlfn.XLOOKUP(order_details[[#This Row],[OrderID]],orders[OrderID],orders[month number])</f>
        <v>4</v>
      </c>
      <c r="N1899">
        <f>_xlfn.XLOOKUP(order_details[[#This Row],[OrderID]],orders[OrderID],orders[year])</f>
        <v>1996</v>
      </c>
      <c r="P1899" s="14" t="str">
        <f>_xlfn.XLOOKUP(order_details[[#This Row],[CustomerID]],orders[CustomerID],orders[ShipCity])</f>
        <v>Boise</v>
      </c>
      <c r="Q1899" s="14" t="str">
        <f>_xlfn.XLOOKUP(order_details[[#This Row],[CustomerID]],orders[CustomerID],orders[ShipCountry])</f>
        <v>USA</v>
      </c>
      <c r="R1899" s="14">
        <f>order_details[[#This Row],[UnitPrice]]*order_details[[#This Row],[Quantity]]*(1-order_details[[#This Row],[Discount]])</f>
        <v>292.5</v>
      </c>
    </row>
    <row r="1900" spans="1:18" x14ac:dyDescent="0.3">
      <c r="A1900">
        <v>10984</v>
      </c>
      <c r="B1900">
        <v>16</v>
      </c>
      <c r="C1900">
        <v>17.45</v>
      </c>
      <c r="D1900">
        <v>55</v>
      </c>
      <c r="E1900">
        <v>0</v>
      </c>
      <c r="F1900">
        <f>order_details[[#This Row],[UnitPrice]]*order_details[[#This Row],[Quantity]]*(1-order_details[[#This Row],[Discount]])</f>
        <v>959.75</v>
      </c>
      <c r="G1900" t="str">
        <f>_xlfn.XLOOKUP(order_details[[#This Row],[OrderID]],orders[OrderID],orders[CustomerID])</f>
        <v>SAVEA</v>
      </c>
      <c r="H1900" t="str">
        <f>_xlfn.XLOOKUP(order_details[[#This Row],[CustomerID]],orders[CustomerID],orders[ShipCountry])</f>
        <v>USA</v>
      </c>
      <c r="I1900" t="str">
        <f>_xlfn.XLOOKUP(order_details[[#This Row],[CustomerID]],orders[CustomerID],orders[ShipCity])</f>
        <v>Boise</v>
      </c>
      <c r="J1900">
        <f>_xlfn.XLOOKUP(order_details[[#This Row],[ProductID]],products[ProductID],products[CategoryID])</f>
        <v>3</v>
      </c>
      <c r="K1900" t="str">
        <f>_xlfn.XLOOKUP(order_details[[#This Row],[CategoryID]],categories[CategoryID],categories[CategoryName])</f>
        <v>Confections</v>
      </c>
      <c r="L1900" t="str">
        <f>_xlfn.XLOOKUP(order_details[[#This Row],[OrderID]],orders[OrderID],orders[month])</f>
        <v>Apr</v>
      </c>
      <c r="M1900">
        <f>_xlfn.XLOOKUP(order_details[[#This Row],[OrderID]],orders[OrderID],orders[month number])</f>
        <v>4</v>
      </c>
      <c r="N1900">
        <f>_xlfn.XLOOKUP(order_details[[#This Row],[OrderID]],orders[OrderID],orders[year])</f>
        <v>1996</v>
      </c>
      <c r="P1900" s="13" t="str">
        <f>_xlfn.XLOOKUP(order_details[[#This Row],[CustomerID]],orders[CustomerID],orders[ShipCity])</f>
        <v>Boise</v>
      </c>
      <c r="Q1900" s="13" t="str">
        <f>_xlfn.XLOOKUP(order_details[[#This Row],[CustomerID]],orders[CustomerID],orders[ShipCountry])</f>
        <v>USA</v>
      </c>
      <c r="R1900" s="13">
        <f>order_details[[#This Row],[UnitPrice]]*order_details[[#This Row],[Quantity]]*(1-order_details[[#This Row],[Discount]])</f>
        <v>959.75</v>
      </c>
    </row>
    <row r="1901" spans="1:18" x14ac:dyDescent="0.3">
      <c r="A1901">
        <v>10984</v>
      </c>
      <c r="B1901">
        <v>24</v>
      </c>
      <c r="C1901">
        <v>4.5</v>
      </c>
      <c r="D1901">
        <v>20</v>
      </c>
      <c r="E1901">
        <v>0</v>
      </c>
      <c r="F1901">
        <f>order_details[[#This Row],[UnitPrice]]*order_details[[#This Row],[Quantity]]*(1-order_details[[#This Row],[Discount]])</f>
        <v>90</v>
      </c>
      <c r="G1901" t="str">
        <f>_xlfn.XLOOKUP(order_details[[#This Row],[OrderID]],orders[OrderID],orders[CustomerID])</f>
        <v>SAVEA</v>
      </c>
      <c r="H1901" t="str">
        <f>_xlfn.XLOOKUP(order_details[[#This Row],[CustomerID]],orders[CustomerID],orders[ShipCountry])</f>
        <v>USA</v>
      </c>
      <c r="I1901" t="str">
        <f>_xlfn.XLOOKUP(order_details[[#This Row],[CustomerID]],orders[CustomerID],orders[ShipCity])</f>
        <v>Boise</v>
      </c>
      <c r="J1901">
        <f>_xlfn.XLOOKUP(order_details[[#This Row],[ProductID]],products[ProductID],products[CategoryID])</f>
        <v>1</v>
      </c>
      <c r="K1901" t="str">
        <f>_xlfn.XLOOKUP(order_details[[#This Row],[CategoryID]],categories[CategoryID],categories[CategoryName])</f>
        <v>Beverages</v>
      </c>
      <c r="L1901" t="str">
        <f>_xlfn.XLOOKUP(order_details[[#This Row],[OrderID]],orders[OrderID],orders[month])</f>
        <v>Apr</v>
      </c>
      <c r="M1901">
        <f>_xlfn.XLOOKUP(order_details[[#This Row],[OrderID]],orders[OrderID],orders[month number])</f>
        <v>4</v>
      </c>
      <c r="N1901">
        <f>_xlfn.XLOOKUP(order_details[[#This Row],[OrderID]],orders[OrderID],orders[year])</f>
        <v>1996</v>
      </c>
      <c r="P1901" s="14" t="str">
        <f>_xlfn.XLOOKUP(order_details[[#This Row],[CustomerID]],orders[CustomerID],orders[ShipCity])</f>
        <v>Boise</v>
      </c>
      <c r="Q1901" s="14" t="str">
        <f>_xlfn.XLOOKUP(order_details[[#This Row],[CustomerID]],orders[CustomerID],orders[ShipCountry])</f>
        <v>USA</v>
      </c>
      <c r="R1901" s="14">
        <f>order_details[[#This Row],[UnitPrice]]*order_details[[#This Row],[Quantity]]*(1-order_details[[#This Row],[Discount]])</f>
        <v>90</v>
      </c>
    </row>
    <row r="1902" spans="1:18" x14ac:dyDescent="0.3">
      <c r="A1902">
        <v>10984</v>
      </c>
      <c r="B1902">
        <v>36</v>
      </c>
      <c r="C1902">
        <v>19</v>
      </c>
      <c r="D1902">
        <v>40</v>
      </c>
      <c r="E1902">
        <v>0</v>
      </c>
      <c r="F1902">
        <f>order_details[[#This Row],[UnitPrice]]*order_details[[#This Row],[Quantity]]*(1-order_details[[#This Row],[Discount]])</f>
        <v>760</v>
      </c>
      <c r="G1902" t="str">
        <f>_xlfn.XLOOKUP(order_details[[#This Row],[OrderID]],orders[OrderID],orders[CustomerID])</f>
        <v>SAVEA</v>
      </c>
      <c r="H1902" t="str">
        <f>_xlfn.XLOOKUP(order_details[[#This Row],[CustomerID]],orders[CustomerID],orders[ShipCountry])</f>
        <v>USA</v>
      </c>
      <c r="I1902" t="str">
        <f>_xlfn.XLOOKUP(order_details[[#This Row],[CustomerID]],orders[CustomerID],orders[ShipCity])</f>
        <v>Boise</v>
      </c>
      <c r="J1902">
        <f>_xlfn.XLOOKUP(order_details[[#This Row],[ProductID]],products[ProductID],products[CategoryID])</f>
        <v>8</v>
      </c>
      <c r="K1902" t="str">
        <f>_xlfn.XLOOKUP(order_details[[#This Row],[CategoryID]],categories[CategoryID],categories[CategoryName])</f>
        <v>Seafood</v>
      </c>
      <c r="L1902" t="str">
        <f>_xlfn.XLOOKUP(order_details[[#This Row],[OrderID]],orders[OrderID],orders[month])</f>
        <v>Apr</v>
      </c>
      <c r="M1902">
        <f>_xlfn.XLOOKUP(order_details[[#This Row],[OrderID]],orders[OrderID],orders[month number])</f>
        <v>4</v>
      </c>
      <c r="N1902">
        <f>_xlfn.XLOOKUP(order_details[[#This Row],[OrderID]],orders[OrderID],orders[year])</f>
        <v>1996</v>
      </c>
      <c r="P1902" s="13" t="str">
        <f>_xlfn.XLOOKUP(order_details[[#This Row],[CustomerID]],orders[CustomerID],orders[ShipCity])</f>
        <v>Boise</v>
      </c>
      <c r="Q1902" s="13" t="str">
        <f>_xlfn.XLOOKUP(order_details[[#This Row],[CustomerID]],orders[CustomerID],orders[ShipCountry])</f>
        <v>USA</v>
      </c>
      <c r="R1902" s="13">
        <f>order_details[[#This Row],[UnitPrice]]*order_details[[#This Row],[Quantity]]*(1-order_details[[#This Row],[Discount]])</f>
        <v>760</v>
      </c>
    </row>
    <row r="1903" spans="1:18" x14ac:dyDescent="0.3">
      <c r="A1903">
        <v>10985</v>
      </c>
      <c r="B1903">
        <v>16</v>
      </c>
      <c r="C1903">
        <v>17.45</v>
      </c>
      <c r="D1903">
        <v>36</v>
      </c>
      <c r="E1903">
        <v>0.1</v>
      </c>
      <c r="F1903">
        <f>order_details[[#This Row],[UnitPrice]]*order_details[[#This Row],[Quantity]]*(1-order_details[[#This Row],[Discount]])</f>
        <v>565.38</v>
      </c>
      <c r="G1903" t="str">
        <f>_xlfn.XLOOKUP(order_details[[#This Row],[OrderID]],orders[OrderID],orders[CustomerID])</f>
        <v>HUNGO</v>
      </c>
      <c r="H1903" t="str">
        <f>_xlfn.XLOOKUP(order_details[[#This Row],[CustomerID]],orders[CustomerID],orders[ShipCountry])</f>
        <v>Ireland</v>
      </c>
      <c r="I1903" t="str">
        <f>_xlfn.XLOOKUP(order_details[[#This Row],[CustomerID]],orders[CustomerID],orders[ShipCity])</f>
        <v>Cork</v>
      </c>
      <c r="J1903">
        <f>_xlfn.XLOOKUP(order_details[[#This Row],[ProductID]],products[ProductID],products[CategoryID])</f>
        <v>3</v>
      </c>
      <c r="K1903" t="str">
        <f>_xlfn.XLOOKUP(order_details[[#This Row],[CategoryID]],categories[CategoryID],categories[CategoryName])</f>
        <v>Confections</v>
      </c>
      <c r="L1903" t="str">
        <f>_xlfn.XLOOKUP(order_details[[#This Row],[OrderID]],orders[OrderID],orders[month])</f>
        <v>Apr</v>
      </c>
      <c r="M1903">
        <f>_xlfn.XLOOKUP(order_details[[#This Row],[OrderID]],orders[OrderID],orders[month number])</f>
        <v>4</v>
      </c>
      <c r="N1903">
        <f>_xlfn.XLOOKUP(order_details[[#This Row],[OrderID]],orders[OrderID],orders[year])</f>
        <v>1996</v>
      </c>
      <c r="P1903" s="14" t="str">
        <f>_xlfn.XLOOKUP(order_details[[#This Row],[CustomerID]],orders[CustomerID],orders[ShipCity])</f>
        <v>Cork</v>
      </c>
      <c r="Q1903" s="14" t="str">
        <f>_xlfn.XLOOKUP(order_details[[#This Row],[CustomerID]],orders[CustomerID],orders[ShipCountry])</f>
        <v>Ireland</v>
      </c>
      <c r="R1903" s="14">
        <f>order_details[[#This Row],[UnitPrice]]*order_details[[#This Row],[Quantity]]*(1-order_details[[#This Row],[Discount]])</f>
        <v>565.38</v>
      </c>
    </row>
    <row r="1904" spans="1:18" x14ac:dyDescent="0.3">
      <c r="A1904">
        <v>10985</v>
      </c>
      <c r="B1904">
        <v>18</v>
      </c>
      <c r="C1904">
        <v>62.5</v>
      </c>
      <c r="D1904">
        <v>8</v>
      </c>
      <c r="E1904">
        <v>0.1</v>
      </c>
      <c r="F1904">
        <f>order_details[[#This Row],[UnitPrice]]*order_details[[#This Row],[Quantity]]*(1-order_details[[#This Row],[Discount]])</f>
        <v>450</v>
      </c>
      <c r="G1904" t="str">
        <f>_xlfn.XLOOKUP(order_details[[#This Row],[OrderID]],orders[OrderID],orders[CustomerID])</f>
        <v>HUNGO</v>
      </c>
      <c r="H1904" t="str">
        <f>_xlfn.XLOOKUP(order_details[[#This Row],[CustomerID]],orders[CustomerID],orders[ShipCountry])</f>
        <v>Ireland</v>
      </c>
      <c r="I1904" t="str">
        <f>_xlfn.XLOOKUP(order_details[[#This Row],[CustomerID]],orders[CustomerID],orders[ShipCity])</f>
        <v>Cork</v>
      </c>
      <c r="J1904">
        <f>_xlfn.XLOOKUP(order_details[[#This Row],[ProductID]],products[ProductID],products[CategoryID])</f>
        <v>8</v>
      </c>
      <c r="K1904" t="str">
        <f>_xlfn.XLOOKUP(order_details[[#This Row],[CategoryID]],categories[CategoryID],categories[CategoryName])</f>
        <v>Seafood</v>
      </c>
      <c r="L1904" t="str">
        <f>_xlfn.XLOOKUP(order_details[[#This Row],[OrderID]],orders[OrderID],orders[month])</f>
        <v>Apr</v>
      </c>
      <c r="M1904">
        <f>_xlfn.XLOOKUP(order_details[[#This Row],[OrderID]],orders[OrderID],orders[month number])</f>
        <v>4</v>
      </c>
      <c r="N1904">
        <f>_xlfn.XLOOKUP(order_details[[#This Row],[OrderID]],orders[OrderID],orders[year])</f>
        <v>1996</v>
      </c>
      <c r="P1904" s="13" t="str">
        <f>_xlfn.XLOOKUP(order_details[[#This Row],[CustomerID]],orders[CustomerID],orders[ShipCity])</f>
        <v>Cork</v>
      </c>
      <c r="Q1904" s="13" t="str">
        <f>_xlfn.XLOOKUP(order_details[[#This Row],[CustomerID]],orders[CustomerID],orders[ShipCountry])</f>
        <v>Ireland</v>
      </c>
      <c r="R1904" s="13">
        <f>order_details[[#This Row],[UnitPrice]]*order_details[[#This Row],[Quantity]]*(1-order_details[[#This Row],[Discount]])</f>
        <v>450</v>
      </c>
    </row>
    <row r="1905" spans="1:18" x14ac:dyDescent="0.3">
      <c r="A1905">
        <v>10985</v>
      </c>
      <c r="B1905">
        <v>32</v>
      </c>
      <c r="C1905">
        <v>32</v>
      </c>
      <c r="D1905">
        <v>35</v>
      </c>
      <c r="E1905">
        <v>0.1</v>
      </c>
      <c r="F1905">
        <f>order_details[[#This Row],[UnitPrice]]*order_details[[#This Row],[Quantity]]*(1-order_details[[#This Row],[Discount]])</f>
        <v>1008</v>
      </c>
      <c r="G1905" t="str">
        <f>_xlfn.XLOOKUP(order_details[[#This Row],[OrderID]],orders[OrderID],orders[CustomerID])</f>
        <v>HUNGO</v>
      </c>
      <c r="H1905" t="str">
        <f>_xlfn.XLOOKUP(order_details[[#This Row],[CustomerID]],orders[CustomerID],orders[ShipCountry])</f>
        <v>Ireland</v>
      </c>
      <c r="I1905" t="str">
        <f>_xlfn.XLOOKUP(order_details[[#This Row],[CustomerID]],orders[CustomerID],orders[ShipCity])</f>
        <v>Cork</v>
      </c>
      <c r="J1905">
        <f>_xlfn.XLOOKUP(order_details[[#This Row],[ProductID]],products[ProductID],products[CategoryID])</f>
        <v>4</v>
      </c>
      <c r="K1905" t="str">
        <f>_xlfn.XLOOKUP(order_details[[#This Row],[CategoryID]],categories[CategoryID],categories[CategoryName])</f>
        <v>Dairy Products</v>
      </c>
      <c r="L1905" t="str">
        <f>_xlfn.XLOOKUP(order_details[[#This Row],[OrderID]],orders[OrderID],orders[month])</f>
        <v>Apr</v>
      </c>
      <c r="M1905">
        <f>_xlfn.XLOOKUP(order_details[[#This Row],[OrderID]],orders[OrderID],orders[month number])</f>
        <v>4</v>
      </c>
      <c r="N1905">
        <f>_xlfn.XLOOKUP(order_details[[#This Row],[OrderID]],orders[OrderID],orders[year])</f>
        <v>1996</v>
      </c>
      <c r="P1905" s="14" t="str">
        <f>_xlfn.XLOOKUP(order_details[[#This Row],[CustomerID]],orders[CustomerID],orders[ShipCity])</f>
        <v>Cork</v>
      </c>
      <c r="Q1905" s="14" t="str">
        <f>_xlfn.XLOOKUP(order_details[[#This Row],[CustomerID]],orders[CustomerID],orders[ShipCountry])</f>
        <v>Ireland</v>
      </c>
      <c r="R1905" s="14">
        <f>order_details[[#This Row],[UnitPrice]]*order_details[[#This Row],[Quantity]]*(1-order_details[[#This Row],[Discount]])</f>
        <v>1008</v>
      </c>
    </row>
    <row r="1906" spans="1:18" x14ac:dyDescent="0.3">
      <c r="A1906">
        <v>10986</v>
      </c>
      <c r="B1906">
        <v>11</v>
      </c>
      <c r="C1906">
        <v>21</v>
      </c>
      <c r="D1906">
        <v>30</v>
      </c>
      <c r="E1906">
        <v>0</v>
      </c>
      <c r="F1906">
        <f>order_details[[#This Row],[UnitPrice]]*order_details[[#This Row],[Quantity]]*(1-order_details[[#This Row],[Discount]])</f>
        <v>630</v>
      </c>
      <c r="G1906" t="str">
        <f>_xlfn.XLOOKUP(order_details[[#This Row],[OrderID]],orders[OrderID],orders[CustomerID])</f>
        <v>OCEAN</v>
      </c>
      <c r="H1906" t="str">
        <f>_xlfn.XLOOKUP(order_details[[#This Row],[CustomerID]],orders[CustomerID],orders[ShipCountry])</f>
        <v>Argentina</v>
      </c>
      <c r="I1906" t="str">
        <f>_xlfn.XLOOKUP(order_details[[#This Row],[CustomerID]],orders[CustomerID],orders[ShipCity])</f>
        <v>Buenos Aires</v>
      </c>
      <c r="J1906">
        <f>_xlfn.XLOOKUP(order_details[[#This Row],[ProductID]],products[ProductID],products[CategoryID])</f>
        <v>4</v>
      </c>
      <c r="K1906" t="str">
        <f>_xlfn.XLOOKUP(order_details[[#This Row],[CategoryID]],categories[CategoryID],categories[CategoryName])</f>
        <v>Dairy Products</v>
      </c>
      <c r="L1906" t="str">
        <f>_xlfn.XLOOKUP(order_details[[#This Row],[OrderID]],orders[OrderID],orders[month])</f>
        <v>Apr</v>
      </c>
      <c r="M1906">
        <f>_xlfn.XLOOKUP(order_details[[#This Row],[OrderID]],orders[OrderID],orders[month number])</f>
        <v>4</v>
      </c>
      <c r="N1906">
        <f>_xlfn.XLOOKUP(order_details[[#This Row],[OrderID]],orders[OrderID],orders[year])</f>
        <v>1996</v>
      </c>
      <c r="P1906" s="13" t="str">
        <f>_xlfn.XLOOKUP(order_details[[#This Row],[CustomerID]],orders[CustomerID],orders[ShipCity])</f>
        <v>Buenos Aires</v>
      </c>
      <c r="Q1906" s="13" t="str">
        <f>_xlfn.XLOOKUP(order_details[[#This Row],[CustomerID]],orders[CustomerID],orders[ShipCountry])</f>
        <v>Argentina</v>
      </c>
      <c r="R1906" s="13">
        <f>order_details[[#This Row],[UnitPrice]]*order_details[[#This Row],[Quantity]]*(1-order_details[[#This Row],[Discount]])</f>
        <v>630</v>
      </c>
    </row>
    <row r="1907" spans="1:18" x14ac:dyDescent="0.3">
      <c r="A1907">
        <v>10986</v>
      </c>
      <c r="B1907">
        <v>20</v>
      </c>
      <c r="C1907">
        <v>81</v>
      </c>
      <c r="D1907">
        <v>15</v>
      </c>
      <c r="E1907">
        <v>0</v>
      </c>
      <c r="F1907">
        <f>order_details[[#This Row],[UnitPrice]]*order_details[[#This Row],[Quantity]]*(1-order_details[[#This Row],[Discount]])</f>
        <v>1215</v>
      </c>
      <c r="G1907" t="str">
        <f>_xlfn.XLOOKUP(order_details[[#This Row],[OrderID]],orders[OrderID],orders[CustomerID])</f>
        <v>OCEAN</v>
      </c>
      <c r="H1907" t="str">
        <f>_xlfn.XLOOKUP(order_details[[#This Row],[CustomerID]],orders[CustomerID],orders[ShipCountry])</f>
        <v>Argentina</v>
      </c>
      <c r="I1907" t="str">
        <f>_xlfn.XLOOKUP(order_details[[#This Row],[CustomerID]],orders[CustomerID],orders[ShipCity])</f>
        <v>Buenos Aires</v>
      </c>
      <c r="J1907">
        <f>_xlfn.XLOOKUP(order_details[[#This Row],[ProductID]],products[ProductID],products[CategoryID])</f>
        <v>3</v>
      </c>
      <c r="K1907" t="str">
        <f>_xlfn.XLOOKUP(order_details[[#This Row],[CategoryID]],categories[CategoryID],categories[CategoryName])</f>
        <v>Confections</v>
      </c>
      <c r="L1907" t="str">
        <f>_xlfn.XLOOKUP(order_details[[#This Row],[OrderID]],orders[OrderID],orders[month])</f>
        <v>Apr</v>
      </c>
      <c r="M1907">
        <f>_xlfn.XLOOKUP(order_details[[#This Row],[OrderID]],orders[OrderID],orders[month number])</f>
        <v>4</v>
      </c>
      <c r="N1907">
        <f>_xlfn.XLOOKUP(order_details[[#This Row],[OrderID]],orders[OrderID],orders[year])</f>
        <v>1996</v>
      </c>
      <c r="P1907" s="14" t="str">
        <f>_xlfn.XLOOKUP(order_details[[#This Row],[CustomerID]],orders[CustomerID],orders[ShipCity])</f>
        <v>Buenos Aires</v>
      </c>
      <c r="Q1907" s="14" t="str">
        <f>_xlfn.XLOOKUP(order_details[[#This Row],[CustomerID]],orders[CustomerID],orders[ShipCountry])</f>
        <v>Argentina</v>
      </c>
      <c r="R1907" s="14">
        <f>order_details[[#This Row],[UnitPrice]]*order_details[[#This Row],[Quantity]]*(1-order_details[[#This Row],[Discount]])</f>
        <v>1215</v>
      </c>
    </row>
    <row r="1908" spans="1:18" x14ac:dyDescent="0.3">
      <c r="A1908">
        <v>10986</v>
      </c>
      <c r="B1908">
        <v>76</v>
      </c>
      <c r="C1908">
        <v>18</v>
      </c>
      <c r="D1908">
        <v>10</v>
      </c>
      <c r="E1908">
        <v>0</v>
      </c>
      <c r="F1908">
        <f>order_details[[#This Row],[UnitPrice]]*order_details[[#This Row],[Quantity]]*(1-order_details[[#This Row],[Discount]])</f>
        <v>180</v>
      </c>
      <c r="G1908" t="str">
        <f>_xlfn.XLOOKUP(order_details[[#This Row],[OrderID]],orders[OrderID],orders[CustomerID])</f>
        <v>OCEAN</v>
      </c>
      <c r="H1908" t="str">
        <f>_xlfn.XLOOKUP(order_details[[#This Row],[CustomerID]],orders[CustomerID],orders[ShipCountry])</f>
        <v>Argentina</v>
      </c>
      <c r="I1908" t="str">
        <f>_xlfn.XLOOKUP(order_details[[#This Row],[CustomerID]],orders[CustomerID],orders[ShipCity])</f>
        <v>Buenos Aires</v>
      </c>
      <c r="J1908">
        <f>_xlfn.XLOOKUP(order_details[[#This Row],[ProductID]],products[ProductID],products[CategoryID])</f>
        <v>1</v>
      </c>
      <c r="K1908" t="str">
        <f>_xlfn.XLOOKUP(order_details[[#This Row],[CategoryID]],categories[CategoryID],categories[CategoryName])</f>
        <v>Beverages</v>
      </c>
      <c r="L1908" t="str">
        <f>_xlfn.XLOOKUP(order_details[[#This Row],[OrderID]],orders[OrderID],orders[month])</f>
        <v>Apr</v>
      </c>
      <c r="M1908">
        <f>_xlfn.XLOOKUP(order_details[[#This Row],[OrderID]],orders[OrderID],orders[month number])</f>
        <v>4</v>
      </c>
      <c r="N1908">
        <f>_xlfn.XLOOKUP(order_details[[#This Row],[OrderID]],orders[OrderID],orders[year])</f>
        <v>1996</v>
      </c>
      <c r="P1908" s="13" t="str">
        <f>_xlfn.XLOOKUP(order_details[[#This Row],[CustomerID]],orders[CustomerID],orders[ShipCity])</f>
        <v>Buenos Aires</v>
      </c>
      <c r="Q1908" s="13" t="str">
        <f>_xlfn.XLOOKUP(order_details[[#This Row],[CustomerID]],orders[CustomerID],orders[ShipCountry])</f>
        <v>Argentina</v>
      </c>
      <c r="R1908" s="13">
        <f>order_details[[#This Row],[UnitPrice]]*order_details[[#This Row],[Quantity]]*(1-order_details[[#This Row],[Discount]])</f>
        <v>180</v>
      </c>
    </row>
    <row r="1909" spans="1:18" x14ac:dyDescent="0.3">
      <c r="A1909">
        <v>10986</v>
      </c>
      <c r="B1909">
        <v>77</v>
      </c>
      <c r="C1909">
        <v>13</v>
      </c>
      <c r="D1909">
        <v>15</v>
      </c>
      <c r="E1909">
        <v>0</v>
      </c>
      <c r="F1909">
        <f>order_details[[#This Row],[UnitPrice]]*order_details[[#This Row],[Quantity]]*(1-order_details[[#This Row],[Discount]])</f>
        <v>195</v>
      </c>
      <c r="G1909" t="str">
        <f>_xlfn.XLOOKUP(order_details[[#This Row],[OrderID]],orders[OrderID],orders[CustomerID])</f>
        <v>OCEAN</v>
      </c>
      <c r="H1909" t="str">
        <f>_xlfn.XLOOKUP(order_details[[#This Row],[CustomerID]],orders[CustomerID],orders[ShipCountry])</f>
        <v>Argentina</v>
      </c>
      <c r="I1909" t="str">
        <f>_xlfn.XLOOKUP(order_details[[#This Row],[CustomerID]],orders[CustomerID],orders[ShipCity])</f>
        <v>Buenos Aires</v>
      </c>
      <c r="J1909">
        <f>_xlfn.XLOOKUP(order_details[[#This Row],[ProductID]],products[ProductID],products[CategoryID])</f>
        <v>2</v>
      </c>
      <c r="K1909" t="str">
        <f>_xlfn.XLOOKUP(order_details[[#This Row],[CategoryID]],categories[CategoryID],categories[CategoryName])</f>
        <v>Condiments</v>
      </c>
      <c r="L1909" t="str">
        <f>_xlfn.XLOOKUP(order_details[[#This Row],[OrderID]],orders[OrderID],orders[month])</f>
        <v>Apr</v>
      </c>
      <c r="M1909">
        <f>_xlfn.XLOOKUP(order_details[[#This Row],[OrderID]],orders[OrderID],orders[month number])</f>
        <v>4</v>
      </c>
      <c r="N1909">
        <f>_xlfn.XLOOKUP(order_details[[#This Row],[OrderID]],orders[OrderID],orders[year])</f>
        <v>1996</v>
      </c>
      <c r="P1909" s="14" t="str">
        <f>_xlfn.XLOOKUP(order_details[[#This Row],[CustomerID]],orders[CustomerID],orders[ShipCity])</f>
        <v>Buenos Aires</v>
      </c>
      <c r="Q1909" s="14" t="str">
        <f>_xlfn.XLOOKUP(order_details[[#This Row],[CustomerID]],orders[CustomerID],orders[ShipCountry])</f>
        <v>Argentina</v>
      </c>
      <c r="R1909" s="14">
        <f>order_details[[#This Row],[UnitPrice]]*order_details[[#This Row],[Quantity]]*(1-order_details[[#This Row],[Discount]])</f>
        <v>195</v>
      </c>
    </row>
    <row r="1910" spans="1:18" x14ac:dyDescent="0.3">
      <c r="A1910">
        <v>10987</v>
      </c>
      <c r="B1910">
        <v>7</v>
      </c>
      <c r="C1910">
        <v>30</v>
      </c>
      <c r="D1910">
        <v>60</v>
      </c>
      <c r="E1910">
        <v>0</v>
      </c>
      <c r="F1910">
        <f>order_details[[#This Row],[UnitPrice]]*order_details[[#This Row],[Quantity]]*(1-order_details[[#This Row],[Discount]])</f>
        <v>1800</v>
      </c>
      <c r="G1910" t="str">
        <f>_xlfn.XLOOKUP(order_details[[#This Row],[OrderID]],orders[OrderID],orders[CustomerID])</f>
        <v>EASTC</v>
      </c>
      <c r="H1910" t="str">
        <f>_xlfn.XLOOKUP(order_details[[#This Row],[CustomerID]],orders[CustomerID],orders[ShipCountry])</f>
        <v>UK</v>
      </c>
      <c r="I1910" t="str">
        <f>_xlfn.XLOOKUP(order_details[[#This Row],[CustomerID]],orders[CustomerID],orders[ShipCity])</f>
        <v>London</v>
      </c>
      <c r="J1910">
        <f>_xlfn.XLOOKUP(order_details[[#This Row],[ProductID]],products[ProductID],products[CategoryID])</f>
        <v>7</v>
      </c>
      <c r="K1910" t="str">
        <f>_xlfn.XLOOKUP(order_details[[#This Row],[CategoryID]],categories[CategoryID],categories[CategoryName])</f>
        <v>Produce</v>
      </c>
      <c r="L1910" t="str">
        <f>_xlfn.XLOOKUP(order_details[[#This Row],[OrderID]],orders[OrderID],orders[month])</f>
        <v>Apr</v>
      </c>
      <c r="M1910">
        <f>_xlfn.XLOOKUP(order_details[[#This Row],[OrderID]],orders[OrderID],orders[month number])</f>
        <v>4</v>
      </c>
      <c r="N1910">
        <f>_xlfn.XLOOKUP(order_details[[#This Row],[OrderID]],orders[OrderID],orders[year])</f>
        <v>1996</v>
      </c>
      <c r="P1910" s="13" t="str">
        <f>_xlfn.XLOOKUP(order_details[[#This Row],[CustomerID]],orders[CustomerID],orders[ShipCity])</f>
        <v>London</v>
      </c>
      <c r="Q1910" s="13" t="str">
        <f>_xlfn.XLOOKUP(order_details[[#This Row],[CustomerID]],orders[CustomerID],orders[ShipCountry])</f>
        <v>UK</v>
      </c>
      <c r="R1910" s="13">
        <f>order_details[[#This Row],[UnitPrice]]*order_details[[#This Row],[Quantity]]*(1-order_details[[#This Row],[Discount]])</f>
        <v>1800</v>
      </c>
    </row>
    <row r="1911" spans="1:18" x14ac:dyDescent="0.3">
      <c r="A1911">
        <v>10987</v>
      </c>
      <c r="B1911">
        <v>43</v>
      </c>
      <c r="C1911">
        <v>46</v>
      </c>
      <c r="D1911">
        <v>6</v>
      </c>
      <c r="E1911">
        <v>0</v>
      </c>
      <c r="F1911">
        <f>order_details[[#This Row],[UnitPrice]]*order_details[[#This Row],[Quantity]]*(1-order_details[[#This Row],[Discount]])</f>
        <v>276</v>
      </c>
      <c r="G1911" t="str">
        <f>_xlfn.XLOOKUP(order_details[[#This Row],[OrderID]],orders[OrderID],orders[CustomerID])</f>
        <v>EASTC</v>
      </c>
      <c r="H1911" t="str">
        <f>_xlfn.XLOOKUP(order_details[[#This Row],[CustomerID]],orders[CustomerID],orders[ShipCountry])</f>
        <v>UK</v>
      </c>
      <c r="I1911" t="str">
        <f>_xlfn.XLOOKUP(order_details[[#This Row],[CustomerID]],orders[CustomerID],orders[ShipCity])</f>
        <v>London</v>
      </c>
      <c r="J1911">
        <f>_xlfn.XLOOKUP(order_details[[#This Row],[ProductID]],products[ProductID],products[CategoryID])</f>
        <v>1</v>
      </c>
      <c r="K1911" t="str">
        <f>_xlfn.XLOOKUP(order_details[[#This Row],[CategoryID]],categories[CategoryID],categories[CategoryName])</f>
        <v>Beverages</v>
      </c>
      <c r="L1911" t="str">
        <f>_xlfn.XLOOKUP(order_details[[#This Row],[OrderID]],orders[OrderID],orders[month])</f>
        <v>Apr</v>
      </c>
      <c r="M1911">
        <f>_xlfn.XLOOKUP(order_details[[#This Row],[OrderID]],orders[OrderID],orders[month number])</f>
        <v>4</v>
      </c>
      <c r="N1911">
        <f>_xlfn.XLOOKUP(order_details[[#This Row],[OrderID]],orders[OrderID],orders[year])</f>
        <v>1996</v>
      </c>
      <c r="P1911" s="14" t="str">
        <f>_xlfn.XLOOKUP(order_details[[#This Row],[CustomerID]],orders[CustomerID],orders[ShipCity])</f>
        <v>London</v>
      </c>
      <c r="Q1911" s="14" t="str">
        <f>_xlfn.XLOOKUP(order_details[[#This Row],[CustomerID]],orders[CustomerID],orders[ShipCountry])</f>
        <v>UK</v>
      </c>
      <c r="R1911" s="14">
        <f>order_details[[#This Row],[UnitPrice]]*order_details[[#This Row],[Quantity]]*(1-order_details[[#This Row],[Discount]])</f>
        <v>276</v>
      </c>
    </row>
    <row r="1912" spans="1:18" x14ac:dyDescent="0.3">
      <c r="A1912">
        <v>10987</v>
      </c>
      <c r="B1912">
        <v>72</v>
      </c>
      <c r="C1912">
        <v>34.799999999999997</v>
      </c>
      <c r="D1912">
        <v>20</v>
      </c>
      <c r="E1912">
        <v>0</v>
      </c>
      <c r="F1912">
        <f>order_details[[#This Row],[UnitPrice]]*order_details[[#This Row],[Quantity]]*(1-order_details[[#This Row],[Discount]])</f>
        <v>696</v>
      </c>
      <c r="G1912" t="str">
        <f>_xlfn.XLOOKUP(order_details[[#This Row],[OrderID]],orders[OrderID],orders[CustomerID])</f>
        <v>EASTC</v>
      </c>
      <c r="H1912" t="str">
        <f>_xlfn.XLOOKUP(order_details[[#This Row],[CustomerID]],orders[CustomerID],orders[ShipCountry])</f>
        <v>UK</v>
      </c>
      <c r="I1912" t="str">
        <f>_xlfn.XLOOKUP(order_details[[#This Row],[CustomerID]],orders[CustomerID],orders[ShipCity])</f>
        <v>London</v>
      </c>
      <c r="J1912">
        <f>_xlfn.XLOOKUP(order_details[[#This Row],[ProductID]],products[ProductID],products[CategoryID])</f>
        <v>4</v>
      </c>
      <c r="K1912" t="str">
        <f>_xlfn.XLOOKUP(order_details[[#This Row],[CategoryID]],categories[CategoryID],categories[CategoryName])</f>
        <v>Dairy Products</v>
      </c>
      <c r="L1912" t="str">
        <f>_xlfn.XLOOKUP(order_details[[#This Row],[OrderID]],orders[OrderID],orders[month])</f>
        <v>Apr</v>
      </c>
      <c r="M1912">
        <f>_xlfn.XLOOKUP(order_details[[#This Row],[OrderID]],orders[OrderID],orders[month number])</f>
        <v>4</v>
      </c>
      <c r="N1912">
        <f>_xlfn.XLOOKUP(order_details[[#This Row],[OrderID]],orders[OrderID],orders[year])</f>
        <v>1996</v>
      </c>
      <c r="P1912" s="13" t="str">
        <f>_xlfn.XLOOKUP(order_details[[#This Row],[CustomerID]],orders[CustomerID],orders[ShipCity])</f>
        <v>London</v>
      </c>
      <c r="Q1912" s="13" t="str">
        <f>_xlfn.XLOOKUP(order_details[[#This Row],[CustomerID]],orders[CustomerID],orders[ShipCountry])</f>
        <v>UK</v>
      </c>
      <c r="R1912" s="13">
        <f>order_details[[#This Row],[UnitPrice]]*order_details[[#This Row],[Quantity]]*(1-order_details[[#This Row],[Discount]])</f>
        <v>696</v>
      </c>
    </row>
    <row r="1913" spans="1:18" x14ac:dyDescent="0.3">
      <c r="A1913">
        <v>10988</v>
      </c>
      <c r="B1913">
        <v>7</v>
      </c>
      <c r="C1913">
        <v>30</v>
      </c>
      <c r="D1913">
        <v>60</v>
      </c>
      <c r="E1913">
        <v>0</v>
      </c>
      <c r="F1913">
        <f>order_details[[#This Row],[UnitPrice]]*order_details[[#This Row],[Quantity]]*(1-order_details[[#This Row],[Discount]])</f>
        <v>1800</v>
      </c>
      <c r="G1913" t="str">
        <f>_xlfn.XLOOKUP(order_details[[#This Row],[OrderID]],orders[OrderID],orders[CustomerID])</f>
        <v>RATTC</v>
      </c>
      <c r="H1913" t="str">
        <f>_xlfn.XLOOKUP(order_details[[#This Row],[CustomerID]],orders[CustomerID],orders[ShipCountry])</f>
        <v>USA</v>
      </c>
      <c r="I1913" t="str">
        <f>_xlfn.XLOOKUP(order_details[[#This Row],[CustomerID]],orders[CustomerID],orders[ShipCity])</f>
        <v>Albuquerque</v>
      </c>
      <c r="J1913">
        <f>_xlfn.XLOOKUP(order_details[[#This Row],[ProductID]],products[ProductID],products[CategoryID])</f>
        <v>7</v>
      </c>
      <c r="K1913" t="str">
        <f>_xlfn.XLOOKUP(order_details[[#This Row],[CategoryID]],categories[CategoryID],categories[CategoryName])</f>
        <v>Produce</v>
      </c>
      <c r="L1913" t="str">
        <f>_xlfn.XLOOKUP(order_details[[#This Row],[OrderID]],orders[OrderID],orders[month])</f>
        <v>Apr</v>
      </c>
      <c r="M1913">
        <f>_xlfn.XLOOKUP(order_details[[#This Row],[OrderID]],orders[OrderID],orders[month number])</f>
        <v>4</v>
      </c>
      <c r="N1913">
        <f>_xlfn.XLOOKUP(order_details[[#This Row],[OrderID]],orders[OrderID],orders[year])</f>
        <v>1996</v>
      </c>
      <c r="P1913" s="14" t="str">
        <f>_xlfn.XLOOKUP(order_details[[#This Row],[CustomerID]],orders[CustomerID],orders[ShipCity])</f>
        <v>Albuquerque</v>
      </c>
      <c r="Q1913" s="14" t="str">
        <f>_xlfn.XLOOKUP(order_details[[#This Row],[CustomerID]],orders[CustomerID],orders[ShipCountry])</f>
        <v>USA</v>
      </c>
      <c r="R1913" s="14">
        <f>order_details[[#This Row],[UnitPrice]]*order_details[[#This Row],[Quantity]]*(1-order_details[[#This Row],[Discount]])</f>
        <v>1800</v>
      </c>
    </row>
    <row r="1914" spans="1:18" x14ac:dyDescent="0.3">
      <c r="A1914">
        <v>10988</v>
      </c>
      <c r="B1914">
        <v>62</v>
      </c>
      <c r="C1914">
        <v>49.3</v>
      </c>
      <c r="D1914">
        <v>40</v>
      </c>
      <c r="E1914">
        <v>0.1</v>
      </c>
      <c r="F1914">
        <f>order_details[[#This Row],[UnitPrice]]*order_details[[#This Row],[Quantity]]*(1-order_details[[#This Row],[Discount]])</f>
        <v>1774.8</v>
      </c>
      <c r="G1914" t="str">
        <f>_xlfn.XLOOKUP(order_details[[#This Row],[OrderID]],orders[OrderID],orders[CustomerID])</f>
        <v>RATTC</v>
      </c>
      <c r="H1914" t="str">
        <f>_xlfn.XLOOKUP(order_details[[#This Row],[CustomerID]],orders[CustomerID],orders[ShipCountry])</f>
        <v>USA</v>
      </c>
      <c r="I1914" t="str">
        <f>_xlfn.XLOOKUP(order_details[[#This Row],[CustomerID]],orders[CustomerID],orders[ShipCity])</f>
        <v>Albuquerque</v>
      </c>
      <c r="J1914">
        <f>_xlfn.XLOOKUP(order_details[[#This Row],[ProductID]],products[ProductID],products[CategoryID])</f>
        <v>3</v>
      </c>
      <c r="K1914" t="str">
        <f>_xlfn.XLOOKUP(order_details[[#This Row],[CategoryID]],categories[CategoryID],categories[CategoryName])</f>
        <v>Confections</v>
      </c>
      <c r="L1914" t="str">
        <f>_xlfn.XLOOKUP(order_details[[#This Row],[OrderID]],orders[OrderID],orders[month])</f>
        <v>Apr</v>
      </c>
      <c r="M1914">
        <f>_xlfn.XLOOKUP(order_details[[#This Row],[OrderID]],orders[OrderID],orders[month number])</f>
        <v>4</v>
      </c>
      <c r="N1914">
        <f>_xlfn.XLOOKUP(order_details[[#This Row],[OrderID]],orders[OrderID],orders[year])</f>
        <v>1996</v>
      </c>
      <c r="P1914" s="13" t="str">
        <f>_xlfn.XLOOKUP(order_details[[#This Row],[CustomerID]],orders[CustomerID],orders[ShipCity])</f>
        <v>Albuquerque</v>
      </c>
      <c r="Q1914" s="13" t="str">
        <f>_xlfn.XLOOKUP(order_details[[#This Row],[CustomerID]],orders[CustomerID],orders[ShipCountry])</f>
        <v>USA</v>
      </c>
      <c r="R1914" s="13">
        <f>order_details[[#This Row],[UnitPrice]]*order_details[[#This Row],[Quantity]]*(1-order_details[[#This Row],[Discount]])</f>
        <v>1774.8</v>
      </c>
    </row>
    <row r="1915" spans="1:18" x14ac:dyDescent="0.3">
      <c r="A1915">
        <v>10989</v>
      </c>
      <c r="B1915">
        <v>6</v>
      </c>
      <c r="C1915">
        <v>25</v>
      </c>
      <c r="D1915">
        <v>40</v>
      </c>
      <c r="E1915">
        <v>0</v>
      </c>
      <c r="F1915">
        <f>order_details[[#This Row],[UnitPrice]]*order_details[[#This Row],[Quantity]]*(1-order_details[[#This Row],[Discount]])</f>
        <v>1000</v>
      </c>
      <c r="G1915" t="str">
        <f>_xlfn.XLOOKUP(order_details[[#This Row],[OrderID]],orders[OrderID],orders[CustomerID])</f>
        <v>QUEDE</v>
      </c>
      <c r="H1915" t="str">
        <f>_xlfn.XLOOKUP(order_details[[#This Row],[CustomerID]],orders[CustomerID],orders[ShipCountry])</f>
        <v>Brazil</v>
      </c>
      <c r="I1915" t="str">
        <f>_xlfn.XLOOKUP(order_details[[#This Row],[CustomerID]],orders[CustomerID],orders[ShipCity])</f>
        <v>Rio de Janeiro</v>
      </c>
      <c r="J1915">
        <f>_xlfn.XLOOKUP(order_details[[#This Row],[ProductID]],products[ProductID],products[CategoryID])</f>
        <v>2</v>
      </c>
      <c r="K1915" t="str">
        <f>_xlfn.XLOOKUP(order_details[[#This Row],[CategoryID]],categories[CategoryID],categories[CategoryName])</f>
        <v>Condiments</v>
      </c>
      <c r="L1915" t="str">
        <f>_xlfn.XLOOKUP(order_details[[#This Row],[OrderID]],orders[OrderID],orders[month])</f>
        <v>Apr</v>
      </c>
      <c r="M1915">
        <f>_xlfn.XLOOKUP(order_details[[#This Row],[OrderID]],orders[OrderID],orders[month number])</f>
        <v>4</v>
      </c>
      <c r="N1915">
        <f>_xlfn.XLOOKUP(order_details[[#This Row],[OrderID]],orders[OrderID],orders[year])</f>
        <v>1996</v>
      </c>
      <c r="P1915" s="14" t="str">
        <f>_xlfn.XLOOKUP(order_details[[#This Row],[CustomerID]],orders[CustomerID],orders[ShipCity])</f>
        <v>Rio de Janeiro</v>
      </c>
      <c r="Q1915" s="14" t="str">
        <f>_xlfn.XLOOKUP(order_details[[#This Row],[CustomerID]],orders[CustomerID],orders[ShipCountry])</f>
        <v>Brazil</v>
      </c>
      <c r="R1915" s="14">
        <f>order_details[[#This Row],[UnitPrice]]*order_details[[#This Row],[Quantity]]*(1-order_details[[#This Row],[Discount]])</f>
        <v>1000</v>
      </c>
    </row>
    <row r="1916" spans="1:18" x14ac:dyDescent="0.3">
      <c r="A1916">
        <v>10989</v>
      </c>
      <c r="B1916">
        <v>11</v>
      </c>
      <c r="C1916">
        <v>21</v>
      </c>
      <c r="D1916">
        <v>15</v>
      </c>
      <c r="E1916">
        <v>0</v>
      </c>
      <c r="F1916">
        <f>order_details[[#This Row],[UnitPrice]]*order_details[[#This Row],[Quantity]]*(1-order_details[[#This Row],[Discount]])</f>
        <v>315</v>
      </c>
      <c r="G1916" t="str">
        <f>_xlfn.XLOOKUP(order_details[[#This Row],[OrderID]],orders[OrderID],orders[CustomerID])</f>
        <v>QUEDE</v>
      </c>
      <c r="H1916" t="str">
        <f>_xlfn.XLOOKUP(order_details[[#This Row],[CustomerID]],orders[CustomerID],orders[ShipCountry])</f>
        <v>Brazil</v>
      </c>
      <c r="I1916" t="str">
        <f>_xlfn.XLOOKUP(order_details[[#This Row],[CustomerID]],orders[CustomerID],orders[ShipCity])</f>
        <v>Rio de Janeiro</v>
      </c>
      <c r="J1916">
        <f>_xlfn.XLOOKUP(order_details[[#This Row],[ProductID]],products[ProductID],products[CategoryID])</f>
        <v>4</v>
      </c>
      <c r="K1916" t="str">
        <f>_xlfn.XLOOKUP(order_details[[#This Row],[CategoryID]],categories[CategoryID],categories[CategoryName])</f>
        <v>Dairy Products</v>
      </c>
      <c r="L1916" t="str">
        <f>_xlfn.XLOOKUP(order_details[[#This Row],[OrderID]],orders[OrderID],orders[month])</f>
        <v>Apr</v>
      </c>
      <c r="M1916">
        <f>_xlfn.XLOOKUP(order_details[[#This Row],[OrderID]],orders[OrderID],orders[month number])</f>
        <v>4</v>
      </c>
      <c r="N1916">
        <f>_xlfn.XLOOKUP(order_details[[#This Row],[OrderID]],orders[OrderID],orders[year])</f>
        <v>1996</v>
      </c>
      <c r="P1916" s="13" t="str">
        <f>_xlfn.XLOOKUP(order_details[[#This Row],[CustomerID]],orders[CustomerID],orders[ShipCity])</f>
        <v>Rio de Janeiro</v>
      </c>
      <c r="Q1916" s="13" t="str">
        <f>_xlfn.XLOOKUP(order_details[[#This Row],[CustomerID]],orders[CustomerID],orders[ShipCountry])</f>
        <v>Brazil</v>
      </c>
      <c r="R1916" s="13">
        <f>order_details[[#This Row],[UnitPrice]]*order_details[[#This Row],[Quantity]]*(1-order_details[[#This Row],[Discount]])</f>
        <v>315</v>
      </c>
    </row>
    <row r="1917" spans="1:18" x14ac:dyDescent="0.3">
      <c r="A1917">
        <v>10989</v>
      </c>
      <c r="B1917">
        <v>41</v>
      </c>
      <c r="C1917">
        <v>9.65</v>
      </c>
      <c r="D1917">
        <v>4</v>
      </c>
      <c r="E1917">
        <v>0</v>
      </c>
      <c r="F1917">
        <f>order_details[[#This Row],[UnitPrice]]*order_details[[#This Row],[Quantity]]*(1-order_details[[#This Row],[Discount]])</f>
        <v>38.6</v>
      </c>
      <c r="G1917" t="str">
        <f>_xlfn.XLOOKUP(order_details[[#This Row],[OrderID]],orders[OrderID],orders[CustomerID])</f>
        <v>QUEDE</v>
      </c>
      <c r="H1917" t="str">
        <f>_xlfn.XLOOKUP(order_details[[#This Row],[CustomerID]],orders[CustomerID],orders[ShipCountry])</f>
        <v>Brazil</v>
      </c>
      <c r="I1917" t="str">
        <f>_xlfn.XLOOKUP(order_details[[#This Row],[CustomerID]],orders[CustomerID],orders[ShipCity])</f>
        <v>Rio de Janeiro</v>
      </c>
      <c r="J1917">
        <f>_xlfn.XLOOKUP(order_details[[#This Row],[ProductID]],products[ProductID],products[CategoryID])</f>
        <v>8</v>
      </c>
      <c r="K1917" t="str">
        <f>_xlfn.XLOOKUP(order_details[[#This Row],[CategoryID]],categories[CategoryID],categories[CategoryName])</f>
        <v>Seafood</v>
      </c>
      <c r="L1917" t="str">
        <f>_xlfn.XLOOKUP(order_details[[#This Row],[OrderID]],orders[OrderID],orders[month])</f>
        <v>Apr</v>
      </c>
      <c r="M1917">
        <f>_xlfn.XLOOKUP(order_details[[#This Row],[OrderID]],orders[OrderID],orders[month number])</f>
        <v>4</v>
      </c>
      <c r="N1917">
        <f>_xlfn.XLOOKUP(order_details[[#This Row],[OrderID]],orders[OrderID],orders[year])</f>
        <v>1996</v>
      </c>
      <c r="P1917" s="14" t="str">
        <f>_xlfn.XLOOKUP(order_details[[#This Row],[CustomerID]],orders[CustomerID],orders[ShipCity])</f>
        <v>Rio de Janeiro</v>
      </c>
      <c r="Q1917" s="14" t="str">
        <f>_xlfn.XLOOKUP(order_details[[#This Row],[CustomerID]],orders[CustomerID],orders[ShipCountry])</f>
        <v>Brazil</v>
      </c>
      <c r="R1917" s="14">
        <f>order_details[[#This Row],[UnitPrice]]*order_details[[#This Row],[Quantity]]*(1-order_details[[#This Row],[Discount]])</f>
        <v>38.6</v>
      </c>
    </row>
    <row r="1918" spans="1:18" x14ac:dyDescent="0.3">
      <c r="A1918">
        <v>10990</v>
      </c>
      <c r="B1918">
        <v>21</v>
      </c>
      <c r="C1918">
        <v>10</v>
      </c>
      <c r="D1918">
        <v>65</v>
      </c>
      <c r="E1918">
        <v>0</v>
      </c>
      <c r="F1918">
        <f>order_details[[#This Row],[UnitPrice]]*order_details[[#This Row],[Quantity]]*(1-order_details[[#This Row],[Discount]])</f>
        <v>650</v>
      </c>
      <c r="G1918" t="str">
        <f>_xlfn.XLOOKUP(order_details[[#This Row],[OrderID]],orders[OrderID],orders[CustomerID])</f>
        <v>ERNSH</v>
      </c>
      <c r="H1918" t="str">
        <f>_xlfn.XLOOKUP(order_details[[#This Row],[CustomerID]],orders[CustomerID],orders[ShipCountry])</f>
        <v>Austria</v>
      </c>
      <c r="I1918" t="str">
        <f>_xlfn.XLOOKUP(order_details[[#This Row],[CustomerID]],orders[CustomerID],orders[ShipCity])</f>
        <v>Graz</v>
      </c>
      <c r="J1918">
        <f>_xlfn.XLOOKUP(order_details[[#This Row],[ProductID]],products[ProductID],products[CategoryID])</f>
        <v>3</v>
      </c>
      <c r="K1918" t="str">
        <f>_xlfn.XLOOKUP(order_details[[#This Row],[CategoryID]],categories[CategoryID],categories[CategoryName])</f>
        <v>Confections</v>
      </c>
      <c r="L1918" t="str">
        <f>_xlfn.XLOOKUP(order_details[[#This Row],[OrderID]],orders[OrderID],orders[month])</f>
        <v>May</v>
      </c>
      <c r="M1918">
        <f>_xlfn.XLOOKUP(order_details[[#This Row],[OrderID]],orders[OrderID],orders[month number])</f>
        <v>5</v>
      </c>
      <c r="N1918">
        <f>_xlfn.XLOOKUP(order_details[[#This Row],[OrderID]],orders[OrderID],orders[year])</f>
        <v>1996</v>
      </c>
      <c r="P1918" s="13" t="str">
        <f>_xlfn.XLOOKUP(order_details[[#This Row],[CustomerID]],orders[CustomerID],orders[ShipCity])</f>
        <v>Graz</v>
      </c>
      <c r="Q1918" s="13" t="str">
        <f>_xlfn.XLOOKUP(order_details[[#This Row],[CustomerID]],orders[CustomerID],orders[ShipCountry])</f>
        <v>Austria</v>
      </c>
      <c r="R1918" s="13">
        <f>order_details[[#This Row],[UnitPrice]]*order_details[[#This Row],[Quantity]]*(1-order_details[[#This Row],[Discount]])</f>
        <v>650</v>
      </c>
    </row>
    <row r="1919" spans="1:18" x14ac:dyDescent="0.3">
      <c r="A1919">
        <v>10990</v>
      </c>
      <c r="B1919">
        <v>34</v>
      </c>
      <c r="C1919">
        <v>14</v>
      </c>
      <c r="D1919">
        <v>60</v>
      </c>
      <c r="E1919">
        <v>0.15</v>
      </c>
      <c r="F1919">
        <f>order_details[[#This Row],[UnitPrice]]*order_details[[#This Row],[Quantity]]*(1-order_details[[#This Row],[Discount]])</f>
        <v>714</v>
      </c>
      <c r="G1919" t="str">
        <f>_xlfn.XLOOKUP(order_details[[#This Row],[OrderID]],orders[OrderID],orders[CustomerID])</f>
        <v>ERNSH</v>
      </c>
      <c r="H1919" t="str">
        <f>_xlfn.XLOOKUP(order_details[[#This Row],[CustomerID]],orders[CustomerID],orders[ShipCountry])</f>
        <v>Austria</v>
      </c>
      <c r="I1919" t="str">
        <f>_xlfn.XLOOKUP(order_details[[#This Row],[CustomerID]],orders[CustomerID],orders[ShipCity])</f>
        <v>Graz</v>
      </c>
      <c r="J1919">
        <f>_xlfn.XLOOKUP(order_details[[#This Row],[ProductID]],products[ProductID],products[CategoryID])</f>
        <v>1</v>
      </c>
      <c r="K1919" t="str">
        <f>_xlfn.XLOOKUP(order_details[[#This Row],[CategoryID]],categories[CategoryID],categories[CategoryName])</f>
        <v>Beverages</v>
      </c>
      <c r="L1919" t="str">
        <f>_xlfn.XLOOKUP(order_details[[#This Row],[OrderID]],orders[OrderID],orders[month])</f>
        <v>May</v>
      </c>
      <c r="M1919">
        <f>_xlfn.XLOOKUP(order_details[[#This Row],[OrderID]],orders[OrderID],orders[month number])</f>
        <v>5</v>
      </c>
      <c r="N1919">
        <f>_xlfn.XLOOKUP(order_details[[#This Row],[OrderID]],orders[OrderID],orders[year])</f>
        <v>1996</v>
      </c>
      <c r="P1919" s="14" t="str">
        <f>_xlfn.XLOOKUP(order_details[[#This Row],[CustomerID]],orders[CustomerID],orders[ShipCity])</f>
        <v>Graz</v>
      </c>
      <c r="Q1919" s="14" t="str">
        <f>_xlfn.XLOOKUP(order_details[[#This Row],[CustomerID]],orders[CustomerID],orders[ShipCountry])</f>
        <v>Austria</v>
      </c>
      <c r="R1919" s="14">
        <f>order_details[[#This Row],[UnitPrice]]*order_details[[#This Row],[Quantity]]*(1-order_details[[#This Row],[Discount]])</f>
        <v>714</v>
      </c>
    </row>
    <row r="1920" spans="1:18" x14ac:dyDescent="0.3">
      <c r="A1920">
        <v>10990</v>
      </c>
      <c r="B1920">
        <v>55</v>
      </c>
      <c r="C1920">
        <v>24</v>
      </c>
      <c r="D1920">
        <v>65</v>
      </c>
      <c r="E1920">
        <v>0.15</v>
      </c>
      <c r="F1920">
        <f>order_details[[#This Row],[UnitPrice]]*order_details[[#This Row],[Quantity]]*(1-order_details[[#This Row],[Discount]])</f>
        <v>1326</v>
      </c>
      <c r="G1920" t="str">
        <f>_xlfn.XLOOKUP(order_details[[#This Row],[OrderID]],orders[OrderID],orders[CustomerID])</f>
        <v>ERNSH</v>
      </c>
      <c r="H1920" t="str">
        <f>_xlfn.XLOOKUP(order_details[[#This Row],[CustomerID]],orders[CustomerID],orders[ShipCountry])</f>
        <v>Austria</v>
      </c>
      <c r="I1920" t="str">
        <f>_xlfn.XLOOKUP(order_details[[#This Row],[CustomerID]],orders[CustomerID],orders[ShipCity])</f>
        <v>Graz</v>
      </c>
      <c r="J1920">
        <f>_xlfn.XLOOKUP(order_details[[#This Row],[ProductID]],products[ProductID],products[CategoryID])</f>
        <v>6</v>
      </c>
      <c r="K1920" t="str">
        <f>_xlfn.XLOOKUP(order_details[[#This Row],[CategoryID]],categories[CategoryID],categories[CategoryName])</f>
        <v>Meat/Poultry</v>
      </c>
      <c r="L1920" t="str">
        <f>_xlfn.XLOOKUP(order_details[[#This Row],[OrderID]],orders[OrderID],orders[month])</f>
        <v>May</v>
      </c>
      <c r="M1920">
        <f>_xlfn.XLOOKUP(order_details[[#This Row],[OrderID]],orders[OrderID],orders[month number])</f>
        <v>5</v>
      </c>
      <c r="N1920">
        <f>_xlfn.XLOOKUP(order_details[[#This Row],[OrderID]],orders[OrderID],orders[year])</f>
        <v>1996</v>
      </c>
      <c r="P1920" s="13" t="str">
        <f>_xlfn.XLOOKUP(order_details[[#This Row],[CustomerID]],orders[CustomerID],orders[ShipCity])</f>
        <v>Graz</v>
      </c>
      <c r="Q1920" s="13" t="str">
        <f>_xlfn.XLOOKUP(order_details[[#This Row],[CustomerID]],orders[CustomerID],orders[ShipCountry])</f>
        <v>Austria</v>
      </c>
      <c r="R1920" s="13">
        <f>order_details[[#This Row],[UnitPrice]]*order_details[[#This Row],[Quantity]]*(1-order_details[[#This Row],[Discount]])</f>
        <v>1326</v>
      </c>
    </row>
    <row r="1921" spans="1:18" x14ac:dyDescent="0.3">
      <c r="A1921">
        <v>10990</v>
      </c>
      <c r="B1921">
        <v>61</v>
      </c>
      <c r="C1921">
        <v>28.5</v>
      </c>
      <c r="D1921">
        <v>66</v>
      </c>
      <c r="E1921">
        <v>0.15</v>
      </c>
      <c r="F1921">
        <f>order_details[[#This Row],[UnitPrice]]*order_details[[#This Row],[Quantity]]*(1-order_details[[#This Row],[Discount]])</f>
        <v>1598.85</v>
      </c>
      <c r="G1921" t="str">
        <f>_xlfn.XLOOKUP(order_details[[#This Row],[OrderID]],orders[OrderID],orders[CustomerID])</f>
        <v>ERNSH</v>
      </c>
      <c r="H1921" t="str">
        <f>_xlfn.XLOOKUP(order_details[[#This Row],[CustomerID]],orders[CustomerID],orders[ShipCountry])</f>
        <v>Austria</v>
      </c>
      <c r="I1921" t="str">
        <f>_xlfn.XLOOKUP(order_details[[#This Row],[CustomerID]],orders[CustomerID],orders[ShipCity])</f>
        <v>Graz</v>
      </c>
      <c r="J1921">
        <f>_xlfn.XLOOKUP(order_details[[#This Row],[ProductID]],products[ProductID],products[CategoryID])</f>
        <v>2</v>
      </c>
      <c r="K1921" t="str">
        <f>_xlfn.XLOOKUP(order_details[[#This Row],[CategoryID]],categories[CategoryID],categories[CategoryName])</f>
        <v>Condiments</v>
      </c>
      <c r="L1921" t="str">
        <f>_xlfn.XLOOKUP(order_details[[#This Row],[OrderID]],orders[OrderID],orders[month])</f>
        <v>May</v>
      </c>
      <c r="M1921">
        <f>_xlfn.XLOOKUP(order_details[[#This Row],[OrderID]],orders[OrderID],orders[month number])</f>
        <v>5</v>
      </c>
      <c r="N1921">
        <f>_xlfn.XLOOKUP(order_details[[#This Row],[OrderID]],orders[OrderID],orders[year])</f>
        <v>1996</v>
      </c>
      <c r="P1921" s="14" t="str">
        <f>_xlfn.XLOOKUP(order_details[[#This Row],[CustomerID]],orders[CustomerID],orders[ShipCity])</f>
        <v>Graz</v>
      </c>
      <c r="Q1921" s="14" t="str">
        <f>_xlfn.XLOOKUP(order_details[[#This Row],[CustomerID]],orders[CustomerID],orders[ShipCountry])</f>
        <v>Austria</v>
      </c>
      <c r="R1921" s="14">
        <f>order_details[[#This Row],[UnitPrice]]*order_details[[#This Row],[Quantity]]*(1-order_details[[#This Row],[Discount]])</f>
        <v>1598.85</v>
      </c>
    </row>
    <row r="1922" spans="1:18" x14ac:dyDescent="0.3">
      <c r="A1922">
        <v>10991</v>
      </c>
      <c r="B1922">
        <v>2</v>
      </c>
      <c r="C1922">
        <v>19</v>
      </c>
      <c r="D1922">
        <v>50</v>
      </c>
      <c r="E1922">
        <v>0.2</v>
      </c>
      <c r="F1922">
        <f>order_details[[#This Row],[UnitPrice]]*order_details[[#This Row],[Quantity]]*(1-order_details[[#This Row],[Discount]])</f>
        <v>760</v>
      </c>
      <c r="G1922" t="str">
        <f>_xlfn.XLOOKUP(order_details[[#This Row],[OrderID]],orders[OrderID],orders[CustomerID])</f>
        <v>QUICK</v>
      </c>
      <c r="H1922" t="str">
        <f>_xlfn.XLOOKUP(order_details[[#This Row],[CustomerID]],orders[CustomerID],orders[ShipCountry])</f>
        <v>Germany</v>
      </c>
      <c r="I1922" t="str">
        <f>_xlfn.XLOOKUP(order_details[[#This Row],[CustomerID]],orders[CustomerID],orders[ShipCity])</f>
        <v>Cunewalde</v>
      </c>
      <c r="J1922">
        <f>_xlfn.XLOOKUP(order_details[[#This Row],[ProductID]],products[ProductID],products[CategoryID])</f>
        <v>1</v>
      </c>
      <c r="K1922" t="str">
        <f>_xlfn.XLOOKUP(order_details[[#This Row],[CategoryID]],categories[CategoryID],categories[CategoryName])</f>
        <v>Beverages</v>
      </c>
      <c r="L1922" t="str">
        <f>_xlfn.XLOOKUP(order_details[[#This Row],[OrderID]],orders[OrderID],orders[month])</f>
        <v>May</v>
      </c>
      <c r="M1922">
        <f>_xlfn.XLOOKUP(order_details[[#This Row],[OrderID]],orders[OrderID],orders[month number])</f>
        <v>5</v>
      </c>
      <c r="N1922">
        <f>_xlfn.XLOOKUP(order_details[[#This Row],[OrderID]],orders[OrderID],orders[year])</f>
        <v>1996</v>
      </c>
      <c r="P1922" s="13" t="str">
        <f>_xlfn.XLOOKUP(order_details[[#This Row],[CustomerID]],orders[CustomerID],orders[ShipCity])</f>
        <v>Cunewalde</v>
      </c>
      <c r="Q1922" s="13" t="str">
        <f>_xlfn.XLOOKUP(order_details[[#This Row],[CustomerID]],orders[CustomerID],orders[ShipCountry])</f>
        <v>Germany</v>
      </c>
      <c r="R1922" s="13">
        <f>order_details[[#This Row],[UnitPrice]]*order_details[[#This Row],[Quantity]]*(1-order_details[[#This Row],[Discount]])</f>
        <v>760</v>
      </c>
    </row>
    <row r="1923" spans="1:18" x14ac:dyDescent="0.3">
      <c r="A1923">
        <v>10991</v>
      </c>
      <c r="B1923">
        <v>70</v>
      </c>
      <c r="C1923">
        <v>15</v>
      </c>
      <c r="D1923">
        <v>20</v>
      </c>
      <c r="E1923">
        <v>0.2</v>
      </c>
      <c r="F1923">
        <f>order_details[[#This Row],[UnitPrice]]*order_details[[#This Row],[Quantity]]*(1-order_details[[#This Row],[Discount]])</f>
        <v>240</v>
      </c>
      <c r="G1923" t="str">
        <f>_xlfn.XLOOKUP(order_details[[#This Row],[OrderID]],orders[OrderID],orders[CustomerID])</f>
        <v>QUICK</v>
      </c>
      <c r="H1923" t="str">
        <f>_xlfn.XLOOKUP(order_details[[#This Row],[CustomerID]],orders[CustomerID],orders[ShipCountry])</f>
        <v>Germany</v>
      </c>
      <c r="I1923" t="str">
        <f>_xlfn.XLOOKUP(order_details[[#This Row],[CustomerID]],orders[CustomerID],orders[ShipCity])</f>
        <v>Cunewalde</v>
      </c>
      <c r="J1923">
        <f>_xlfn.XLOOKUP(order_details[[#This Row],[ProductID]],products[ProductID],products[CategoryID])</f>
        <v>1</v>
      </c>
      <c r="K1923" t="str">
        <f>_xlfn.XLOOKUP(order_details[[#This Row],[CategoryID]],categories[CategoryID],categories[CategoryName])</f>
        <v>Beverages</v>
      </c>
      <c r="L1923" t="str">
        <f>_xlfn.XLOOKUP(order_details[[#This Row],[OrderID]],orders[OrderID],orders[month])</f>
        <v>May</v>
      </c>
      <c r="M1923">
        <f>_xlfn.XLOOKUP(order_details[[#This Row],[OrderID]],orders[OrderID],orders[month number])</f>
        <v>5</v>
      </c>
      <c r="N1923">
        <f>_xlfn.XLOOKUP(order_details[[#This Row],[OrderID]],orders[OrderID],orders[year])</f>
        <v>1996</v>
      </c>
      <c r="P1923" s="14" t="str">
        <f>_xlfn.XLOOKUP(order_details[[#This Row],[CustomerID]],orders[CustomerID],orders[ShipCity])</f>
        <v>Cunewalde</v>
      </c>
      <c r="Q1923" s="14" t="str">
        <f>_xlfn.XLOOKUP(order_details[[#This Row],[CustomerID]],orders[CustomerID],orders[ShipCountry])</f>
        <v>Germany</v>
      </c>
      <c r="R1923" s="14">
        <f>order_details[[#This Row],[UnitPrice]]*order_details[[#This Row],[Quantity]]*(1-order_details[[#This Row],[Discount]])</f>
        <v>240</v>
      </c>
    </row>
    <row r="1924" spans="1:18" x14ac:dyDescent="0.3">
      <c r="A1924">
        <v>10991</v>
      </c>
      <c r="B1924">
        <v>76</v>
      </c>
      <c r="C1924">
        <v>18</v>
      </c>
      <c r="D1924">
        <v>90</v>
      </c>
      <c r="E1924">
        <v>0.2</v>
      </c>
      <c r="F1924">
        <f>order_details[[#This Row],[UnitPrice]]*order_details[[#This Row],[Quantity]]*(1-order_details[[#This Row],[Discount]])</f>
        <v>1296</v>
      </c>
      <c r="G1924" t="str">
        <f>_xlfn.XLOOKUP(order_details[[#This Row],[OrderID]],orders[OrderID],orders[CustomerID])</f>
        <v>QUICK</v>
      </c>
      <c r="H1924" t="str">
        <f>_xlfn.XLOOKUP(order_details[[#This Row],[CustomerID]],orders[CustomerID],orders[ShipCountry])</f>
        <v>Germany</v>
      </c>
      <c r="I1924" t="str">
        <f>_xlfn.XLOOKUP(order_details[[#This Row],[CustomerID]],orders[CustomerID],orders[ShipCity])</f>
        <v>Cunewalde</v>
      </c>
      <c r="J1924">
        <f>_xlfn.XLOOKUP(order_details[[#This Row],[ProductID]],products[ProductID],products[CategoryID])</f>
        <v>1</v>
      </c>
      <c r="K1924" t="str">
        <f>_xlfn.XLOOKUP(order_details[[#This Row],[CategoryID]],categories[CategoryID],categories[CategoryName])</f>
        <v>Beverages</v>
      </c>
      <c r="L1924" t="str">
        <f>_xlfn.XLOOKUP(order_details[[#This Row],[OrderID]],orders[OrderID],orders[month])</f>
        <v>May</v>
      </c>
      <c r="M1924">
        <f>_xlfn.XLOOKUP(order_details[[#This Row],[OrderID]],orders[OrderID],orders[month number])</f>
        <v>5</v>
      </c>
      <c r="N1924">
        <f>_xlfn.XLOOKUP(order_details[[#This Row],[OrderID]],orders[OrderID],orders[year])</f>
        <v>1996</v>
      </c>
      <c r="P1924" s="13" t="str">
        <f>_xlfn.XLOOKUP(order_details[[#This Row],[CustomerID]],orders[CustomerID],orders[ShipCity])</f>
        <v>Cunewalde</v>
      </c>
      <c r="Q1924" s="13" t="str">
        <f>_xlfn.XLOOKUP(order_details[[#This Row],[CustomerID]],orders[CustomerID],orders[ShipCountry])</f>
        <v>Germany</v>
      </c>
      <c r="R1924" s="13">
        <f>order_details[[#This Row],[UnitPrice]]*order_details[[#This Row],[Quantity]]*(1-order_details[[#This Row],[Discount]])</f>
        <v>1296</v>
      </c>
    </row>
    <row r="1925" spans="1:18" x14ac:dyDescent="0.3">
      <c r="A1925">
        <v>10992</v>
      </c>
      <c r="B1925">
        <v>72</v>
      </c>
      <c r="C1925">
        <v>34.799999999999997</v>
      </c>
      <c r="D1925">
        <v>2</v>
      </c>
      <c r="E1925">
        <v>0</v>
      </c>
      <c r="F1925">
        <f>order_details[[#This Row],[UnitPrice]]*order_details[[#This Row],[Quantity]]*(1-order_details[[#This Row],[Discount]])</f>
        <v>69.599999999999994</v>
      </c>
      <c r="G1925" t="str">
        <f>_xlfn.XLOOKUP(order_details[[#This Row],[OrderID]],orders[OrderID],orders[CustomerID])</f>
        <v>THEBI</v>
      </c>
      <c r="H1925" t="str">
        <f>_xlfn.XLOOKUP(order_details[[#This Row],[CustomerID]],orders[CustomerID],orders[ShipCountry])</f>
        <v>USA</v>
      </c>
      <c r="I1925" t="str">
        <f>_xlfn.XLOOKUP(order_details[[#This Row],[CustomerID]],orders[CustomerID],orders[ShipCity])</f>
        <v>Portland</v>
      </c>
      <c r="J1925">
        <f>_xlfn.XLOOKUP(order_details[[#This Row],[ProductID]],products[ProductID],products[CategoryID])</f>
        <v>4</v>
      </c>
      <c r="K1925" t="str">
        <f>_xlfn.XLOOKUP(order_details[[#This Row],[CategoryID]],categories[CategoryID],categories[CategoryName])</f>
        <v>Dairy Products</v>
      </c>
      <c r="L1925" t="str">
        <f>_xlfn.XLOOKUP(order_details[[#This Row],[OrderID]],orders[OrderID],orders[month])</f>
        <v>May</v>
      </c>
      <c r="M1925">
        <f>_xlfn.XLOOKUP(order_details[[#This Row],[OrderID]],orders[OrderID],orders[month number])</f>
        <v>5</v>
      </c>
      <c r="N1925">
        <f>_xlfn.XLOOKUP(order_details[[#This Row],[OrderID]],orders[OrderID],orders[year])</f>
        <v>1996</v>
      </c>
      <c r="P1925" s="14" t="str">
        <f>_xlfn.XLOOKUP(order_details[[#This Row],[CustomerID]],orders[CustomerID],orders[ShipCity])</f>
        <v>Portland</v>
      </c>
      <c r="Q1925" s="14" t="str">
        <f>_xlfn.XLOOKUP(order_details[[#This Row],[CustomerID]],orders[CustomerID],orders[ShipCountry])</f>
        <v>USA</v>
      </c>
      <c r="R1925" s="14">
        <f>order_details[[#This Row],[UnitPrice]]*order_details[[#This Row],[Quantity]]*(1-order_details[[#This Row],[Discount]])</f>
        <v>69.599999999999994</v>
      </c>
    </row>
    <row r="1926" spans="1:18" x14ac:dyDescent="0.3">
      <c r="A1926">
        <v>10993</v>
      </c>
      <c r="B1926">
        <v>29</v>
      </c>
      <c r="C1926">
        <v>123.79</v>
      </c>
      <c r="D1926">
        <v>50</v>
      </c>
      <c r="E1926">
        <v>0.25</v>
      </c>
      <c r="F1926">
        <f>order_details[[#This Row],[UnitPrice]]*order_details[[#This Row],[Quantity]]*(1-order_details[[#This Row],[Discount]])</f>
        <v>4642.125</v>
      </c>
      <c r="G1926" t="str">
        <f>_xlfn.XLOOKUP(order_details[[#This Row],[OrderID]],orders[OrderID],orders[CustomerID])</f>
        <v>FOLKO</v>
      </c>
      <c r="H1926" t="str">
        <f>_xlfn.XLOOKUP(order_details[[#This Row],[CustomerID]],orders[CustomerID],orders[ShipCountry])</f>
        <v>Sweden</v>
      </c>
      <c r="I1926" t="str">
        <f>_xlfn.XLOOKUP(order_details[[#This Row],[CustomerID]],orders[CustomerID],orders[ShipCity])</f>
        <v>Bräcke</v>
      </c>
      <c r="J1926">
        <f>_xlfn.XLOOKUP(order_details[[#This Row],[ProductID]],products[ProductID],products[CategoryID])</f>
        <v>6</v>
      </c>
      <c r="K1926" t="str">
        <f>_xlfn.XLOOKUP(order_details[[#This Row],[CategoryID]],categories[CategoryID],categories[CategoryName])</f>
        <v>Meat/Poultry</v>
      </c>
      <c r="L1926" t="str">
        <f>_xlfn.XLOOKUP(order_details[[#This Row],[OrderID]],orders[OrderID],orders[month])</f>
        <v>May</v>
      </c>
      <c r="M1926">
        <f>_xlfn.XLOOKUP(order_details[[#This Row],[OrderID]],orders[OrderID],orders[month number])</f>
        <v>5</v>
      </c>
      <c r="N1926">
        <f>_xlfn.XLOOKUP(order_details[[#This Row],[OrderID]],orders[OrderID],orders[year])</f>
        <v>1996</v>
      </c>
      <c r="P1926" s="13" t="str">
        <f>_xlfn.XLOOKUP(order_details[[#This Row],[CustomerID]],orders[CustomerID],orders[ShipCity])</f>
        <v>Bräcke</v>
      </c>
      <c r="Q1926" s="13" t="str">
        <f>_xlfn.XLOOKUP(order_details[[#This Row],[CustomerID]],orders[CustomerID],orders[ShipCountry])</f>
        <v>Sweden</v>
      </c>
      <c r="R1926" s="13">
        <f>order_details[[#This Row],[UnitPrice]]*order_details[[#This Row],[Quantity]]*(1-order_details[[#This Row],[Discount]])</f>
        <v>4642.125</v>
      </c>
    </row>
    <row r="1927" spans="1:18" x14ac:dyDescent="0.3">
      <c r="A1927">
        <v>10993</v>
      </c>
      <c r="B1927">
        <v>41</v>
      </c>
      <c r="C1927">
        <v>9.65</v>
      </c>
      <c r="D1927">
        <v>35</v>
      </c>
      <c r="E1927">
        <v>0.25</v>
      </c>
      <c r="F1927">
        <f>order_details[[#This Row],[UnitPrice]]*order_details[[#This Row],[Quantity]]*(1-order_details[[#This Row],[Discount]])</f>
        <v>253.3125</v>
      </c>
      <c r="G1927" t="str">
        <f>_xlfn.XLOOKUP(order_details[[#This Row],[OrderID]],orders[OrderID],orders[CustomerID])</f>
        <v>FOLKO</v>
      </c>
      <c r="H1927" t="str">
        <f>_xlfn.XLOOKUP(order_details[[#This Row],[CustomerID]],orders[CustomerID],orders[ShipCountry])</f>
        <v>Sweden</v>
      </c>
      <c r="I1927" t="str">
        <f>_xlfn.XLOOKUP(order_details[[#This Row],[CustomerID]],orders[CustomerID],orders[ShipCity])</f>
        <v>Bräcke</v>
      </c>
      <c r="J1927">
        <f>_xlfn.XLOOKUP(order_details[[#This Row],[ProductID]],products[ProductID],products[CategoryID])</f>
        <v>8</v>
      </c>
      <c r="K1927" t="str">
        <f>_xlfn.XLOOKUP(order_details[[#This Row],[CategoryID]],categories[CategoryID],categories[CategoryName])</f>
        <v>Seafood</v>
      </c>
      <c r="L1927" t="str">
        <f>_xlfn.XLOOKUP(order_details[[#This Row],[OrderID]],orders[OrderID],orders[month])</f>
        <v>May</v>
      </c>
      <c r="M1927">
        <f>_xlfn.XLOOKUP(order_details[[#This Row],[OrderID]],orders[OrderID],orders[month number])</f>
        <v>5</v>
      </c>
      <c r="N1927">
        <f>_xlfn.XLOOKUP(order_details[[#This Row],[OrderID]],orders[OrderID],orders[year])</f>
        <v>1996</v>
      </c>
      <c r="P1927" s="14" t="str">
        <f>_xlfn.XLOOKUP(order_details[[#This Row],[CustomerID]],orders[CustomerID],orders[ShipCity])</f>
        <v>Bräcke</v>
      </c>
      <c r="Q1927" s="14" t="str">
        <f>_xlfn.XLOOKUP(order_details[[#This Row],[CustomerID]],orders[CustomerID],orders[ShipCountry])</f>
        <v>Sweden</v>
      </c>
      <c r="R1927" s="14">
        <f>order_details[[#This Row],[UnitPrice]]*order_details[[#This Row],[Quantity]]*(1-order_details[[#This Row],[Discount]])</f>
        <v>253.3125</v>
      </c>
    </row>
    <row r="1928" spans="1:18" x14ac:dyDescent="0.3">
      <c r="A1928">
        <v>10994</v>
      </c>
      <c r="B1928">
        <v>59</v>
      </c>
      <c r="C1928">
        <v>55</v>
      </c>
      <c r="D1928">
        <v>18</v>
      </c>
      <c r="E1928">
        <v>0.05</v>
      </c>
      <c r="F1928">
        <f>order_details[[#This Row],[UnitPrice]]*order_details[[#This Row],[Quantity]]*(1-order_details[[#This Row],[Discount]])</f>
        <v>940.5</v>
      </c>
      <c r="G1928" t="str">
        <f>_xlfn.XLOOKUP(order_details[[#This Row],[OrderID]],orders[OrderID],orders[CustomerID])</f>
        <v>VAFFE</v>
      </c>
      <c r="H1928" t="str">
        <f>_xlfn.XLOOKUP(order_details[[#This Row],[CustomerID]],orders[CustomerID],orders[ShipCountry])</f>
        <v>Denmark</v>
      </c>
      <c r="I1928" t="str">
        <f>_xlfn.XLOOKUP(order_details[[#This Row],[CustomerID]],orders[CustomerID],orders[ShipCity])</f>
        <v>Århus</v>
      </c>
      <c r="J1928">
        <f>_xlfn.XLOOKUP(order_details[[#This Row],[ProductID]],products[ProductID],products[CategoryID])</f>
        <v>4</v>
      </c>
      <c r="K1928" t="str">
        <f>_xlfn.XLOOKUP(order_details[[#This Row],[CategoryID]],categories[CategoryID],categories[CategoryName])</f>
        <v>Dairy Products</v>
      </c>
      <c r="L1928" t="str">
        <f>_xlfn.XLOOKUP(order_details[[#This Row],[OrderID]],orders[OrderID],orders[month])</f>
        <v>May</v>
      </c>
      <c r="M1928">
        <f>_xlfn.XLOOKUP(order_details[[#This Row],[OrderID]],orders[OrderID],orders[month number])</f>
        <v>5</v>
      </c>
      <c r="N1928">
        <f>_xlfn.XLOOKUP(order_details[[#This Row],[OrderID]],orders[OrderID],orders[year])</f>
        <v>1996</v>
      </c>
      <c r="P1928" s="13" t="str">
        <f>_xlfn.XLOOKUP(order_details[[#This Row],[CustomerID]],orders[CustomerID],orders[ShipCity])</f>
        <v>Århus</v>
      </c>
      <c r="Q1928" s="13" t="str">
        <f>_xlfn.XLOOKUP(order_details[[#This Row],[CustomerID]],orders[CustomerID],orders[ShipCountry])</f>
        <v>Denmark</v>
      </c>
      <c r="R1928" s="13">
        <f>order_details[[#This Row],[UnitPrice]]*order_details[[#This Row],[Quantity]]*(1-order_details[[#This Row],[Discount]])</f>
        <v>940.5</v>
      </c>
    </row>
    <row r="1929" spans="1:18" x14ac:dyDescent="0.3">
      <c r="A1929">
        <v>10995</v>
      </c>
      <c r="B1929">
        <v>51</v>
      </c>
      <c r="C1929">
        <v>53</v>
      </c>
      <c r="D1929">
        <v>20</v>
      </c>
      <c r="E1929">
        <v>0</v>
      </c>
      <c r="F1929">
        <f>order_details[[#This Row],[UnitPrice]]*order_details[[#This Row],[Quantity]]*(1-order_details[[#This Row],[Discount]])</f>
        <v>1060</v>
      </c>
      <c r="G1929" t="str">
        <f>_xlfn.XLOOKUP(order_details[[#This Row],[OrderID]],orders[OrderID],orders[CustomerID])</f>
        <v>PERIC</v>
      </c>
      <c r="H1929" t="str">
        <f>_xlfn.XLOOKUP(order_details[[#This Row],[CustomerID]],orders[CustomerID],orders[ShipCountry])</f>
        <v>Mexico</v>
      </c>
      <c r="I1929" t="str">
        <f>_xlfn.XLOOKUP(order_details[[#This Row],[CustomerID]],orders[CustomerID],orders[ShipCity])</f>
        <v>México D.F.</v>
      </c>
      <c r="J1929">
        <f>_xlfn.XLOOKUP(order_details[[#This Row],[ProductID]],products[ProductID],products[CategoryID])</f>
        <v>7</v>
      </c>
      <c r="K1929" t="str">
        <f>_xlfn.XLOOKUP(order_details[[#This Row],[CategoryID]],categories[CategoryID],categories[CategoryName])</f>
        <v>Produce</v>
      </c>
      <c r="L1929" t="str">
        <f>_xlfn.XLOOKUP(order_details[[#This Row],[OrderID]],orders[OrderID],orders[month])</f>
        <v>May</v>
      </c>
      <c r="M1929">
        <f>_xlfn.XLOOKUP(order_details[[#This Row],[OrderID]],orders[OrderID],orders[month number])</f>
        <v>5</v>
      </c>
      <c r="N1929">
        <f>_xlfn.XLOOKUP(order_details[[#This Row],[OrderID]],orders[OrderID],orders[year])</f>
        <v>1996</v>
      </c>
      <c r="P1929" s="14" t="str">
        <f>_xlfn.XLOOKUP(order_details[[#This Row],[CustomerID]],orders[CustomerID],orders[ShipCity])</f>
        <v>México D.F.</v>
      </c>
      <c r="Q1929" s="14" t="str">
        <f>_xlfn.XLOOKUP(order_details[[#This Row],[CustomerID]],orders[CustomerID],orders[ShipCountry])</f>
        <v>Mexico</v>
      </c>
      <c r="R1929" s="14">
        <f>order_details[[#This Row],[UnitPrice]]*order_details[[#This Row],[Quantity]]*(1-order_details[[#This Row],[Discount]])</f>
        <v>1060</v>
      </c>
    </row>
    <row r="1930" spans="1:18" x14ac:dyDescent="0.3">
      <c r="A1930">
        <v>10995</v>
      </c>
      <c r="B1930">
        <v>60</v>
      </c>
      <c r="C1930">
        <v>34</v>
      </c>
      <c r="D1930">
        <v>4</v>
      </c>
      <c r="E1930">
        <v>0</v>
      </c>
      <c r="F1930">
        <f>order_details[[#This Row],[UnitPrice]]*order_details[[#This Row],[Quantity]]*(1-order_details[[#This Row],[Discount]])</f>
        <v>136</v>
      </c>
      <c r="G1930" t="str">
        <f>_xlfn.XLOOKUP(order_details[[#This Row],[OrderID]],orders[OrderID],orders[CustomerID])</f>
        <v>PERIC</v>
      </c>
      <c r="H1930" t="str">
        <f>_xlfn.XLOOKUP(order_details[[#This Row],[CustomerID]],orders[CustomerID],orders[ShipCountry])</f>
        <v>Mexico</v>
      </c>
      <c r="I1930" t="str">
        <f>_xlfn.XLOOKUP(order_details[[#This Row],[CustomerID]],orders[CustomerID],orders[ShipCity])</f>
        <v>México D.F.</v>
      </c>
      <c r="J1930">
        <f>_xlfn.XLOOKUP(order_details[[#This Row],[ProductID]],products[ProductID],products[CategoryID])</f>
        <v>4</v>
      </c>
      <c r="K1930" t="str">
        <f>_xlfn.XLOOKUP(order_details[[#This Row],[CategoryID]],categories[CategoryID],categories[CategoryName])</f>
        <v>Dairy Products</v>
      </c>
      <c r="L1930" t="str">
        <f>_xlfn.XLOOKUP(order_details[[#This Row],[OrderID]],orders[OrderID],orders[month])</f>
        <v>May</v>
      </c>
      <c r="M1930">
        <f>_xlfn.XLOOKUP(order_details[[#This Row],[OrderID]],orders[OrderID],orders[month number])</f>
        <v>5</v>
      </c>
      <c r="N1930">
        <f>_xlfn.XLOOKUP(order_details[[#This Row],[OrderID]],orders[OrderID],orders[year])</f>
        <v>1996</v>
      </c>
      <c r="P1930" s="13" t="str">
        <f>_xlfn.XLOOKUP(order_details[[#This Row],[CustomerID]],orders[CustomerID],orders[ShipCity])</f>
        <v>México D.F.</v>
      </c>
      <c r="Q1930" s="13" t="str">
        <f>_xlfn.XLOOKUP(order_details[[#This Row],[CustomerID]],orders[CustomerID],orders[ShipCountry])</f>
        <v>Mexico</v>
      </c>
      <c r="R1930" s="13">
        <f>order_details[[#This Row],[UnitPrice]]*order_details[[#This Row],[Quantity]]*(1-order_details[[#This Row],[Discount]])</f>
        <v>136</v>
      </c>
    </row>
    <row r="1931" spans="1:18" x14ac:dyDescent="0.3">
      <c r="A1931">
        <v>10996</v>
      </c>
      <c r="B1931">
        <v>42</v>
      </c>
      <c r="C1931">
        <v>14</v>
      </c>
      <c r="D1931">
        <v>40</v>
      </c>
      <c r="E1931">
        <v>0</v>
      </c>
      <c r="F1931">
        <f>order_details[[#This Row],[UnitPrice]]*order_details[[#This Row],[Quantity]]*(1-order_details[[#This Row],[Discount]])</f>
        <v>560</v>
      </c>
      <c r="G1931" t="str">
        <f>_xlfn.XLOOKUP(order_details[[#This Row],[OrderID]],orders[OrderID],orders[CustomerID])</f>
        <v>QUICK</v>
      </c>
      <c r="H1931" t="str">
        <f>_xlfn.XLOOKUP(order_details[[#This Row],[CustomerID]],orders[CustomerID],orders[ShipCountry])</f>
        <v>Germany</v>
      </c>
      <c r="I1931" t="str">
        <f>_xlfn.XLOOKUP(order_details[[#This Row],[CustomerID]],orders[CustomerID],orders[ShipCity])</f>
        <v>Cunewalde</v>
      </c>
      <c r="J1931">
        <f>_xlfn.XLOOKUP(order_details[[#This Row],[ProductID]],products[ProductID],products[CategoryID])</f>
        <v>5</v>
      </c>
      <c r="K1931" t="str">
        <f>_xlfn.XLOOKUP(order_details[[#This Row],[CategoryID]],categories[CategoryID],categories[CategoryName])</f>
        <v>Grains/Cereals</v>
      </c>
      <c r="L1931" t="str">
        <f>_xlfn.XLOOKUP(order_details[[#This Row],[OrderID]],orders[OrderID],orders[month])</f>
        <v>May</v>
      </c>
      <c r="M1931">
        <f>_xlfn.XLOOKUP(order_details[[#This Row],[OrderID]],orders[OrderID],orders[month number])</f>
        <v>5</v>
      </c>
      <c r="N1931">
        <f>_xlfn.XLOOKUP(order_details[[#This Row],[OrderID]],orders[OrderID],orders[year])</f>
        <v>1996</v>
      </c>
      <c r="P1931" s="14" t="str">
        <f>_xlfn.XLOOKUP(order_details[[#This Row],[CustomerID]],orders[CustomerID],orders[ShipCity])</f>
        <v>Cunewalde</v>
      </c>
      <c r="Q1931" s="14" t="str">
        <f>_xlfn.XLOOKUP(order_details[[#This Row],[CustomerID]],orders[CustomerID],orders[ShipCountry])</f>
        <v>Germany</v>
      </c>
      <c r="R1931" s="14">
        <f>order_details[[#This Row],[UnitPrice]]*order_details[[#This Row],[Quantity]]*(1-order_details[[#This Row],[Discount]])</f>
        <v>560</v>
      </c>
    </row>
    <row r="1932" spans="1:18" x14ac:dyDescent="0.3">
      <c r="A1932">
        <v>10997</v>
      </c>
      <c r="B1932">
        <v>32</v>
      </c>
      <c r="C1932">
        <v>32</v>
      </c>
      <c r="D1932">
        <v>50</v>
      </c>
      <c r="E1932">
        <v>0</v>
      </c>
      <c r="F1932">
        <f>order_details[[#This Row],[UnitPrice]]*order_details[[#This Row],[Quantity]]*(1-order_details[[#This Row],[Discount]])</f>
        <v>1600</v>
      </c>
      <c r="G1932" t="str">
        <f>_xlfn.XLOOKUP(order_details[[#This Row],[OrderID]],orders[OrderID],orders[CustomerID])</f>
        <v>LILAS</v>
      </c>
      <c r="H1932" t="str">
        <f>_xlfn.XLOOKUP(order_details[[#This Row],[CustomerID]],orders[CustomerID],orders[ShipCountry])</f>
        <v>Venezuela</v>
      </c>
      <c r="I1932" t="str">
        <f>_xlfn.XLOOKUP(order_details[[#This Row],[CustomerID]],orders[CustomerID],orders[ShipCity])</f>
        <v>Barquisimeto</v>
      </c>
      <c r="J1932">
        <f>_xlfn.XLOOKUP(order_details[[#This Row],[ProductID]],products[ProductID],products[CategoryID])</f>
        <v>4</v>
      </c>
      <c r="K1932" t="str">
        <f>_xlfn.XLOOKUP(order_details[[#This Row],[CategoryID]],categories[CategoryID],categories[CategoryName])</f>
        <v>Dairy Products</v>
      </c>
      <c r="L1932" t="str">
        <f>_xlfn.XLOOKUP(order_details[[#This Row],[OrderID]],orders[OrderID],orders[month])</f>
        <v>May</v>
      </c>
      <c r="M1932">
        <f>_xlfn.XLOOKUP(order_details[[#This Row],[OrderID]],orders[OrderID],orders[month number])</f>
        <v>5</v>
      </c>
      <c r="N1932">
        <f>_xlfn.XLOOKUP(order_details[[#This Row],[OrderID]],orders[OrderID],orders[year])</f>
        <v>1996</v>
      </c>
      <c r="P1932" s="13" t="str">
        <f>_xlfn.XLOOKUP(order_details[[#This Row],[CustomerID]],orders[CustomerID],orders[ShipCity])</f>
        <v>Barquisimeto</v>
      </c>
      <c r="Q1932" s="13" t="str">
        <f>_xlfn.XLOOKUP(order_details[[#This Row],[CustomerID]],orders[CustomerID],orders[ShipCountry])</f>
        <v>Venezuela</v>
      </c>
      <c r="R1932" s="13">
        <f>order_details[[#This Row],[UnitPrice]]*order_details[[#This Row],[Quantity]]*(1-order_details[[#This Row],[Discount]])</f>
        <v>1600</v>
      </c>
    </row>
    <row r="1933" spans="1:18" x14ac:dyDescent="0.3">
      <c r="A1933">
        <v>10997</v>
      </c>
      <c r="B1933">
        <v>46</v>
      </c>
      <c r="C1933">
        <v>12</v>
      </c>
      <c r="D1933">
        <v>20</v>
      </c>
      <c r="E1933">
        <v>0.25</v>
      </c>
      <c r="F1933">
        <f>order_details[[#This Row],[UnitPrice]]*order_details[[#This Row],[Quantity]]*(1-order_details[[#This Row],[Discount]])</f>
        <v>180</v>
      </c>
      <c r="G1933" t="str">
        <f>_xlfn.XLOOKUP(order_details[[#This Row],[OrderID]],orders[OrderID],orders[CustomerID])</f>
        <v>LILAS</v>
      </c>
      <c r="H1933" t="str">
        <f>_xlfn.XLOOKUP(order_details[[#This Row],[CustomerID]],orders[CustomerID],orders[ShipCountry])</f>
        <v>Venezuela</v>
      </c>
      <c r="I1933" t="str">
        <f>_xlfn.XLOOKUP(order_details[[#This Row],[CustomerID]],orders[CustomerID],orders[ShipCity])</f>
        <v>Barquisimeto</v>
      </c>
      <c r="J1933">
        <f>_xlfn.XLOOKUP(order_details[[#This Row],[ProductID]],products[ProductID],products[CategoryID])</f>
        <v>8</v>
      </c>
      <c r="K1933" t="str">
        <f>_xlfn.XLOOKUP(order_details[[#This Row],[CategoryID]],categories[CategoryID],categories[CategoryName])</f>
        <v>Seafood</v>
      </c>
      <c r="L1933" t="str">
        <f>_xlfn.XLOOKUP(order_details[[#This Row],[OrderID]],orders[OrderID],orders[month])</f>
        <v>May</v>
      </c>
      <c r="M1933">
        <f>_xlfn.XLOOKUP(order_details[[#This Row],[OrderID]],orders[OrderID],orders[month number])</f>
        <v>5</v>
      </c>
      <c r="N1933">
        <f>_xlfn.XLOOKUP(order_details[[#This Row],[OrderID]],orders[OrderID],orders[year])</f>
        <v>1996</v>
      </c>
      <c r="P1933" s="14" t="str">
        <f>_xlfn.XLOOKUP(order_details[[#This Row],[CustomerID]],orders[CustomerID],orders[ShipCity])</f>
        <v>Barquisimeto</v>
      </c>
      <c r="Q1933" s="14" t="str">
        <f>_xlfn.XLOOKUP(order_details[[#This Row],[CustomerID]],orders[CustomerID],orders[ShipCountry])</f>
        <v>Venezuela</v>
      </c>
      <c r="R1933" s="14">
        <f>order_details[[#This Row],[UnitPrice]]*order_details[[#This Row],[Quantity]]*(1-order_details[[#This Row],[Discount]])</f>
        <v>180</v>
      </c>
    </row>
    <row r="1934" spans="1:18" x14ac:dyDescent="0.3">
      <c r="A1934">
        <v>10997</v>
      </c>
      <c r="B1934">
        <v>52</v>
      </c>
      <c r="C1934">
        <v>7</v>
      </c>
      <c r="D1934">
        <v>20</v>
      </c>
      <c r="E1934">
        <v>0.25</v>
      </c>
      <c r="F1934">
        <f>order_details[[#This Row],[UnitPrice]]*order_details[[#This Row],[Quantity]]*(1-order_details[[#This Row],[Discount]])</f>
        <v>105</v>
      </c>
      <c r="G1934" t="str">
        <f>_xlfn.XLOOKUP(order_details[[#This Row],[OrderID]],orders[OrderID],orders[CustomerID])</f>
        <v>LILAS</v>
      </c>
      <c r="H1934" t="str">
        <f>_xlfn.XLOOKUP(order_details[[#This Row],[CustomerID]],orders[CustomerID],orders[ShipCountry])</f>
        <v>Venezuela</v>
      </c>
      <c r="I1934" t="str">
        <f>_xlfn.XLOOKUP(order_details[[#This Row],[CustomerID]],orders[CustomerID],orders[ShipCity])</f>
        <v>Barquisimeto</v>
      </c>
      <c r="J1934">
        <f>_xlfn.XLOOKUP(order_details[[#This Row],[ProductID]],products[ProductID],products[CategoryID])</f>
        <v>5</v>
      </c>
      <c r="K1934" t="str">
        <f>_xlfn.XLOOKUP(order_details[[#This Row],[CategoryID]],categories[CategoryID],categories[CategoryName])</f>
        <v>Grains/Cereals</v>
      </c>
      <c r="L1934" t="str">
        <f>_xlfn.XLOOKUP(order_details[[#This Row],[OrderID]],orders[OrderID],orders[month])</f>
        <v>May</v>
      </c>
      <c r="M1934">
        <f>_xlfn.XLOOKUP(order_details[[#This Row],[OrderID]],orders[OrderID],orders[month number])</f>
        <v>5</v>
      </c>
      <c r="N1934">
        <f>_xlfn.XLOOKUP(order_details[[#This Row],[OrderID]],orders[OrderID],orders[year])</f>
        <v>1996</v>
      </c>
      <c r="P1934" s="13" t="str">
        <f>_xlfn.XLOOKUP(order_details[[#This Row],[CustomerID]],orders[CustomerID],orders[ShipCity])</f>
        <v>Barquisimeto</v>
      </c>
      <c r="Q1934" s="13" t="str">
        <f>_xlfn.XLOOKUP(order_details[[#This Row],[CustomerID]],orders[CustomerID],orders[ShipCountry])</f>
        <v>Venezuela</v>
      </c>
      <c r="R1934" s="13">
        <f>order_details[[#This Row],[UnitPrice]]*order_details[[#This Row],[Quantity]]*(1-order_details[[#This Row],[Discount]])</f>
        <v>105</v>
      </c>
    </row>
    <row r="1935" spans="1:18" x14ac:dyDescent="0.3">
      <c r="A1935">
        <v>10998</v>
      </c>
      <c r="B1935">
        <v>24</v>
      </c>
      <c r="C1935">
        <v>4.5</v>
      </c>
      <c r="D1935">
        <v>12</v>
      </c>
      <c r="E1935">
        <v>0</v>
      </c>
      <c r="F1935">
        <f>order_details[[#This Row],[UnitPrice]]*order_details[[#This Row],[Quantity]]*(1-order_details[[#This Row],[Discount]])</f>
        <v>54</v>
      </c>
      <c r="G1935" t="str">
        <f>_xlfn.XLOOKUP(order_details[[#This Row],[OrderID]],orders[OrderID],orders[CustomerID])</f>
        <v>WOLZA</v>
      </c>
      <c r="H1935" t="str">
        <f>_xlfn.XLOOKUP(order_details[[#This Row],[CustomerID]],orders[CustomerID],orders[ShipCountry])</f>
        <v>Poland</v>
      </c>
      <c r="I1935" t="str">
        <f>_xlfn.XLOOKUP(order_details[[#This Row],[CustomerID]],orders[CustomerID],orders[ShipCity])</f>
        <v>Warszawa</v>
      </c>
      <c r="J1935">
        <f>_xlfn.XLOOKUP(order_details[[#This Row],[ProductID]],products[ProductID],products[CategoryID])</f>
        <v>1</v>
      </c>
      <c r="K1935" t="str">
        <f>_xlfn.XLOOKUP(order_details[[#This Row],[CategoryID]],categories[CategoryID],categories[CategoryName])</f>
        <v>Beverages</v>
      </c>
      <c r="L1935" t="str">
        <f>_xlfn.XLOOKUP(order_details[[#This Row],[OrderID]],orders[OrderID],orders[month])</f>
        <v>May</v>
      </c>
      <c r="M1935">
        <f>_xlfn.XLOOKUP(order_details[[#This Row],[OrderID]],orders[OrderID],orders[month number])</f>
        <v>5</v>
      </c>
      <c r="N1935">
        <f>_xlfn.XLOOKUP(order_details[[#This Row],[OrderID]],orders[OrderID],orders[year])</f>
        <v>1996</v>
      </c>
      <c r="P1935" s="14" t="str">
        <f>_xlfn.XLOOKUP(order_details[[#This Row],[CustomerID]],orders[CustomerID],orders[ShipCity])</f>
        <v>Warszawa</v>
      </c>
      <c r="Q1935" s="14" t="str">
        <f>_xlfn.XLOOKUP(order_details[[#This Row],[CustomerID]],orders[CustomerID],orders[ShipCountry])</f>
        <v>Poland</v>
      </c>
      <c r="R1935" s="14">
        <f>order_details[[#This Row],[UnitPrice]]*order_details[[#This Row],[Quantity]]*(1-order_details[[#This Row],[Discount]])</f>
        <v>54</v>
      </c>
    </row>
    <row r="1936" spans="1:18" x14ac:dyDescent="0.3">
      <c r="A1936">
        <v>10998</v>
      </c>
      <c r="B1936">
        <v>61</v>
      </c>
      <c r="C1936">
        <v>28.5</v>
      </c>
      <c r="D1936">
        <v>7</v>
      </c>
      <c r="E1936">
        <v>0</v>
      </c>
      <c r="F1936">
        <f>order_details[[#This Row],[UnitPrice]]*order_details[[#This Row],[Quantity]]*(1-order_details[[#This Row],[Discount]])</f>
        <v>199.5</v>
      </c>
      <c r="G1936" t="str">
        <f>_xlfn.XLOOKUP(order_details[[#This Row],[OrderID]],orders[OrderID],orders[CustomerID])</f>
        <v>WOLZA</v>
      </c>
      <c r="H1936" t="str">
        <f>_xlfn.XLOOKUP(order_details[[#This Row],[CustomerID]],orders[CustomerID],orders[ShipCountry])</f>
        <v>Poland</v>
      </c>
      <c r="I1936" t="str">
        <f>_xlfn.XLOOKUP(order_details[[#This Row],[CustomerID]],orders[CustomerID],orders[ShipCity])</f>
        <v>Warszawa</v>
      </c>
      <c r="J1936">
        <f>_xlfn.XLOOKUP(order_details[[#This Row],[ProductID]],products[ProductID],products[CategoryID])</f>
        <v>2</v>
      </c>
      <c r="K1936" t="str">
        <f>_xlfn.XLOOKUP(order_details[[#This Row],[CategoryID]],categories[CategoryID],categories[CategoryName])</f>
        <v>Condiments</v>
      </c>
      <c r="L1936" t="str">
        <f>_xlfn.XLOOKUP(order_details[[#This Row],[OrderID]],orders[OrderID],orders[month])</f>
        <v>May</v>
      </c>
      <c r="M1936">
        <f>_xlfn.XLOOKUP(order_details[[#This Row],[OrderID]],orders[OrderID],orders[month number])</f>
        <v>5</v>
      </c>
      <c r="N1936">
        <f>_xlfn.XLOOKUP(order_details[[#This Row],[OrderID]],orders[OrderID],orders[year])</f>
        <v>1996</v>
      </c>
      <c r="P1936" s="13" t="str">
        <f>_xlfn.XLOOKUP(order_details[[#This Row],[CustomerID]],orders[CustomerID],orders[ShipCity])</f>
        <v>Warszawa</v>
      </c>
      <c r="Q1936" s="13" t="str">
        <f>_xlfn.XLOOKUP(order_details[[#This Row],[CustomerID]],orders[CustomerID],orders[ShipCountry])</f>
        <v>Poland</v>
      </c>
      <c r="R1936" s="13">
        <f>order_details[[#This Row],[UnitPrice]]*order_details[[#This Row],[Quantity]]*(1-order_details[[#This Row],[Discount]])</f>
        <v>199.5</v>
      </c>
    </row>
    <row r="1937" spans="1:18" x14ac:dyDescent="0.3">
      <c r="A1937">
        <v>10998</v>
      </c>
      <c r="B1937">
        <v>74</v>
      </c>
      <c r="C1937">
        <v>10</v>
      </c>
      <c r="D1937">
        <v>20</v>
      </c>
      <c r="E1937">
        <v>0</v>
      </c>
      <c r="F1937">
        <f>order_details[[#This Row],[UnitPrice]]*order_details[[#This Row],[Quantity]]*(1-order_details[[#This Row],[Discount]])</f>
        <v>200</v>
      </c>
      <c r="G1937" t="str">
        <f>_xlfn.XLOOKUP(order_details[[#This Row],[OrderID]],orders[OrderID],orders[CustomerID])</f>
        <v>WOLZA</v>
      </c>
      <c r="H1937" t="str">
        <f>_xlfn.XLOOKUP(order_details[[#This Row],[CustomerID]],orders[CustomerID],orders[ShipCountry])</f>
        <v>Poland</v>
      </c>
      <c r="I1937" t="str">
        <f>_xlfn.XLOOKUP(order_details[[#This Row],[CustomerID]],orders[CustomerID],orders[ShipCity])</f>
        <v>Warszawa</v>
      </c>
      <c r="J1937">
        <f>_xlfn.XLOOKUP(order_details[[#This Row],[ProductID]],products[ProductID],products[CategoryID])</f>
        <v>7</v>
      </c>
      <c r="K1937" t="str">
        <f>_xlfn.XLOOKUP(order_details[[#This Row],[CategoryID]],categories[CategoryID],categories[CategoryName])</f>
        <v>Produce</v>
      </c>
      <c r="L1937" t="str">
        <f>_xlfn.XLOOKUP(order_details[[#This Row],[OrderID]],orders[OrderID],orders[month])</f>
        <v>May</v>
      </c>
      <c r="M1937">
        <f>_xlfn.XLOOKUP(order_details[[#This Row],[OrderID]],orders[OrderID],orders[month number])</f>
        <v>5</v>
      </c>
      <c r="N1937">
        <f>_xlfn.XLOOKUP(order_details[[#This Row],[OrderID]],orders[OrderID],orders[year])</f>
        <v>1996</v>
      </c>
      <c r="P1937" s="14" t="str">
        <f>_xlfn.XLOOKUP(order_details[[#This Row],[CustomerID]],orders[CustomerID],orders[ShipCity])</f>
        <v>Warszawa</v>
      </c>
      <c r="Q1937" s="14" t="str">
        <f>_xlfn.XLOOKUP(order_details[[#This Row],[CustomerID]],orders[CustomerID],orders[ShipCountry])</f>
        <v>Poland</v>
      </c>
      <c r="R1937" s="14">
        <f>order_details[[#This Row],[UnitPrice]]*order_details[[#This Row],[Quantity]]*(1-order_details[[#This Row],[Discount]])</f>
        <v>200</v>
      </c>
    </row>
    <row r="1938" spans="1:18" x14ac:dyDescent="0.3">
      <c r="A1938">
        <v>10998</v>
      </c>
      <c r="B1938">
        <v>75</v>
      </c>
      <c r="C1938">
        <v>7.75</v>
      </c>
      <c r="D1938">
        <v>30</v>
      </c>
      <c r="E1938">
        <v>0</v>
      </c>
      <c r="F1938">
        <f>order_details[[#This Row],[UnitPrice]]*order_details[[#This Row],[Quantity]]*(1-order_details[[#This Row],[Discount]])</f>
        <v>232.5</v>
      </c>
      <c r="G1938" t="str">
        <f>_xlfn.XLOOKUP(order_details[[#This Row],[OrderID]],orders[OrderID],orders[CustomerID])</f>
        <v>WOLZA</v>
      </c>
      <c r="H1938" t="str">
        <f>_xlfn.XLOOKUP(order_details[[#This Row],[CustomerID]],orders[CustomerID],orders[ShipCountry])</f>
        <v>Poland</v>
      </c>
      <c r="I1938" t="str">
        <f>_xlfn.XLOOKUP(order_details[[#This Row],[CustomerID]],orders[CustomerID],orders[ShipCity])</f>
        <v>Warszawa</v>
      </c>
      <c r="J1938">
        <f>_xlfn.XLOOKUP(order_details[[#This Row],[ProductID]],products[ProductID],products[CategoryID])</f>
        <v>1</v>
      </c>
      <c r="K1938" t="str">
        <f>_xlfn.XLOOKUP(order_details[[#This Row],[CategoryID]],categories[CategoryID],categories[CategoryName])</f>
        <v>Beverages</v>
      </c>
      <c r="L1938" t="str">
        <f>_xlfn.XLOOKUP(order_details[[#This Row],[OrderID]],orders[OrderID],orders[month])</f>
        <v>May</v>
      </c>
      <c r="M1938">
        <f>_xlfn.XLOOKUP(order_details[[#This Row],[OrderID]],orders[OrderID],orders[month number])</f>
        <v>5</v>
      </c>
      <c r="N1938">
        <f>_xlfn.XLOOKUP(order_details[[#This Row],[OrderID]],orders[OrderID],orders[year])</f>
        <v>1996</v>
      </c>
      <c r="P1938" s="13" t="str">
        <f>_xlfn.XLOOKUP(order_details[[#This Row],[CustomerID]],orders[CustomerID],orders[ShipCity])</f>
        <v>Warszawa</v>
      </c>
      <c r="Q1938" s="13" t="str">
        <f>_xlfn.XLOOKUP(order_details[[#This Row],[CustomerID]],orders[CustomerID],orders[ShipCountry])</f>
        <v>Poland</v>
      </c>
      <c r="R1938" s="13">
        <f>order_details[[#This Row],[UnitPrice]]*order_details[[#This Row],[Quantity]]*(1-order_details[[#This Row],[Discount]])</f>
        <v>232.5</v>
      </c>
    </row>
    <row r="1939" spans="1:18" x14ac:dyDescent="0.3">
      <c r="A1939">
        <v>10999</v>
      </c>
      <c r="B1939">
        <v>41</v>
      </c>
      <c r="C1939">
        <v>9.65</v>
      </c>
      <c r="D1939">
        <v>20</v>
      </c>
      <c r="E1939">
        <v>0.05</v>
      </c>
      <c r="F1939">
        <f>order_details[[#This Row],[UnitPrice]]*order_details[[#This Row],[Quantity]]*(1-order_details[[#This Row],[Discount]])</f>
        <v>183.35</v>
      </c>
      <c r="G1939" t="str">
        <f>_xlfn.XLOOKUP(order_details[[#This Row],[OrderID]],orders[OrderID],orders[CustomerID])</f>
        <v>OTTIK</v>
      </c>
      <c r="H1939" t="str">
        <f>_xlfn.XLOOKUP(order_details[[#This Row],[CustomerID]],orders[CustomerID],orders[ShipCountry])</f>
        <v>Germany</v>
      </c>
      <c r="I1939" t="str">
        <f>_xlfn.XLOOKUP(order_details[[#This Row],[CustomerID]],orders[CustomerID],orders[ShipCity])</f>
        <v>Köln</v>
      </c>
      <c r="J1939">
        <f>_xlfn.XLOOKUP(order_details[[#This Row],[ProductID]],products[ProductID],products[CategoryID])</f>
        <v>8</v>
      </c>
      <c r="K1939" t="str">
        <f>_xlfn.XLOOKUP(order_details[[#This Row],[CategoryID]],categories[CategoryID],categories[CategoryName])</f>
        <v>Seafood</v>
      </c>
      <c r="L1939" t="str">
        <f>_xlfn.XLOOKUP(order_details[[#This Row],[OrderID]],orders[OrderID],orders[month])</f>
        <v>May</v>
      </c>
      <c r="M1939">
        <f>_xlfn.XLOOKUP(order_details[[#This Row],[OrderID]],orders[OrderID],orders[month number])</f>
        <v>5</v>
      </c>
      <c r="N1939">
        <f>_xlfn.XLOOKUP(order_details[[#This Row],[OrderID]],orders[OrderID],orders[year])</f>
        <v>1996</v>
      </c>
      <c r="P1939" s="14" t="str">
        <f>_xlfn.XLOOKUP(order_details[[#This Row],[CustomerID]],orders[CustomerID],orders[ShipCity])</f>
        <v>Köln</v>
      </c>
      <c r="Q1939" s="14" t="str">
        <f>_xlfn.XLOOKUP(order_details[[#This Row],[CustomerID]],orders[CustomerID],orders[ShipCountry])</f>
        <v>Germany</v>
      </c>
      <c r="R1939" s="14">
        <f>order_details[[#This Row],[UnitPrice]]*order_details[[#This Row],[Quantity]]*(1-order_details[[#This Row],[Discount]])</f>
        <v>183.35</v>
      </c>
    </row>
    <row r="1940" spans="1:18" x14ac:dyDescent="0.3">
      <c r="A1940">
        <v>10999</v>
      </c>
      <c r="B1940">
        <v>51</v>
      </c>
      <c r="C1940">
        <v>53</v>
      </c>
      <c r="D1940">
        <v>15</v>
      </c>
      <c r="E1940">
        <v>0.05</v>
      </c>
      <c r="F1940">
        <f>order_details[[#This Row],[UnitPrice]]*order_details[[#This Row],[Quantity]]*(1-order_details[[#This Row],[Discount]])</f>
        <v>755.25</v>
      </c>
      <c r="G1940" t="str">
        <f>_xlfn.XLOOKUP(order_details[[#This Row],[OrderID]],orders[OrderID],orders[CustomerID])</f>
        <v>OTTIK</v>
      </c>
      <c r="H1940" t="str">
        <f>_xlfn.XLOOKUP(order_details[[#This Row],[CustomerID]],orders[CustomerID],orders[ShipCountry])</f>
        <v>Germany</v>
      </c>
      <c r="I1940" t="str">
        <f>_xlfn.XLOOKUP(order_details[[#This Row],[CustomerID]],orders[CustomerID],orders[ShipCity])</f>
        <v>Köln</v>
      </c>
      <c r="J1940">
        <f>_xlfn.XLOOKUP(order_details[[#This Row],[ProductID]],products[ProductID],products[CategoryID])</f>
        <v>7</v>
      </c>
      <c r="K1940" t="str">
        <f>_xlfn.XLOOKUP(order_details[[#This Row],[CategoryID]],categories[CategoryID],categories[CategoryName])</f>
        <v>Produce</v>
      </c>
      <c r="L1940" t="str">
        <f>_xlfn.XLOOKUP(order_details[[#This Row],[OrderID]],orders[OrderID],orders[month])</f>
        <v>May</v>
      </c>
      <c r="M1940">
        <f>_xlfn.XLOOKUP(order_details[[#This Row],[OrderID]],orders[OrderID],orders[month number])</f>
        <v>5</v>
      </c>
      <c r="N1940">
        <f>_xlfn.XLOOKUP(order_details[[#This Row],[OrderID]],orders[OrderID],orders[year])</f>
        <v>1996</v>
      </c>
      <c r="P1940" s="13" t="str">
        <f>_xlfn.XLOOKUP(order_details[[#This Row],[CustomerID]],orders[CustomerID],orders[ShipCity])</f>
        <v>Köln</v>
      </c>
      <c r="Q1940" s="13" t="str">
        <f>_xlfn.XLOOKUP(order_details[[#This Row],[CustomerID]],orders[CustomerID],orders[ShipCountry])</f>
        <v>Germany</v>
      </c>
      <c r="R1940" s="13">
        <f>order_details[[#This Row],[UnitPrice]]*order_details[[#This Row],[Quantity]]*(1-order_details[[#This Row],[Discount]])</f>
        <v>755.25</v>
      </c>
    </row>
    <row r="1941" spans="1:18" x14ac:dyDescent="0.3">
      <c r="A1941">
        <v>10999</v>
      </c>
      <c r="B1941">
        <v>77</v>
      </c>
      <c r="C1941">
        <v>13</v>
      </c>
      <c r="D1941">
        <v>21</v>
      </c>
      <c r="E1941">
        <v>0.05</v>
      </c>
      <c r="F1941">
        <f>order_details[[#This Row],[UnitPrice]]*order_details[[#This Row],[Quantity]]*(1-order_details[[#This Row],[Discount]])</f>
        <v>259.34999999999997</v>
      </c>
      <c r="G1941" t="str">
        <f>_xlfn.XLOOKUP(order_details[[#This Row],[OrderID]],orders[OrderID],orders[CustomerID])</f>
        <v>OTTIK</v>
      </c>
      <c r="H1941" t="str">
        <f>_xlfn.XLOOKUP(order_details[[#This Row],[CustomerID]],orders[CustomerID],orders[ShipCountry])</f>
        <v>Germany</v>
      </c>
      <c r="I1941" t="str">
        <f>_xlfn.XLOOKUP(order_details[[#This Row],[CustomerID]],orders[CustomerID],orders[ShipCity])</f>
        <v>Köln</v>
      </c>
      <c r="J1941">
        <f>_xlfn.XLOOKUP(order_details[[#This Row],[ProductID]],products[ProductID],products[CategoryID])</f>
        <v>2</v>
      </c>
      <c r="K1941" t="str">
        <f>_xlfn.XLOOKUP(order_details[[#This Row],[CategoryID]],categories[CategoryID],categories[CategoryName])</f>
        <v>Condiments</v>
      </c>
      <c r="L1941" t="str">
        <f>_xlfn.XLOOKUP(order_details[[#This Row],[OrderID]],orders[OrderID],orders[month])</f>
        <v>May</v>
      </c>
      <c r="M1941">
        <f>_xlfn.XLOOKUP(order_details[[#This Row],[OrderID]],orders[OrderID],orders[month number])</f>
        <v>5</v>
      </c>
      <c r="N1941">
        <f>_xlfn.XLOOKUP(order_details[[#This Row],[OrderID]],orders[OrderID],orders[year])</f>
        <v>1996</v>
      </c>
      <c r="P1941" s="14" t="str">
        <f>_xlfn.XLOOKUP(order_details[[#This Row],[CustomerID]],orders[CustomerID],orders[ShipCity])</f>
        <v>Köln</v>
      </c>
      <c r="Q1941" s="14" t="str">
        <f>_xlfn.XLOOKUP(order_details[[#This Row],[CustomerID]],orders[CustomerID],orders[ShipCountry])</f>
        <v>Germany</v>
      </c>
      <c r="R1941" s="14">
        <f>order_details[[#This Row],[UnitPrice]]*order_details[[#This Row],[Quantity]]*(1-order_details[[#This Row],[Discount]])</f>
        <v>259.34999999999997</v>
      </c>
    </row>
    <row r="1942" spans="1:18" x14ac:dyDescent="0.3">
      <c r="A1942">
        <v>11000</v>
      </c>
      <c r="B1942">
        <v>4</v>
      </c>
      <c r="C1942">
        <v>22</v>
      </c>
      <c r="D1942">
        <v>25</v>
      </c>
      <c r="E1942">
        <v>0.25</v>
      </c>
      <c r="F1942">
        <f>order_details[[#This Row],[UnitPrice]]*order_details[[#This Row],[Quantity]]*(1-order_details[[#This Row],[Discount]])</f>
        <v>412.5</v>
      </c>
      <c r="G1942" t="str">
        <f>_xlfn.XLOOKUP(order_details[[#This Row],[OrderID]],orders[OrderID],orders[CustomerID])</f>
        <v>RATTC</v>
      </c>
      <c r="H1942" t="str">
        <f>_xlfn.XLOOKUP(order_details[[#This Row],[CustomerID]],orders[CustomerID],orders[ShipCountry])</f>
        <v>USA</v>
      </c>
      <c r="I1942" t="str">
        <f>_xlfn.XLOOKUP(order_details[[#This Row],[CustomerID]],orders[CustomerID],orders[ShipCity])</f>
        <v>Albuquerque</v>
      </c>
      <c r="J1942">
        <f>_xlfn.XLOOKUP(order_details[[#This Row],[ProductID]],products[ProductID],products[CategoryID])</f>
        <v>2</v>
      </c>
      <c r="K1942" t="str">
        <f>_xlfn.XLOOKUP(order_details[[#This Row],[CategoryID]],categories[CategoryID],categories[CategoryName])</f>
        <v>Condiments</v>
      </c>
      <c r="L1942" t="str">
        <f>_xlfn.XLOOKUP(order_details[[#This Row],[OrderID]],orders[OrderID],orders[month])</f>
        <v>May</v>
      </c>
      <c r="M1942">
        <f>_xlfn.XLOOKUP(order_details[[#This Row],[OrderID]],orders[OrderID],orders[month number])</f>
        <v>5</v>
      </c>
      <c r="N1942">
        <f>_xlfn.XLOOKUP(order_details[[#This Row],[OrderID]],orders[OrderID],orders[year])</f>
        <v>1996</v>
      </c>
      <c r="P1942" s="13" t="str">
        <f>_xlfn.XLOOKUP(order_details[[#This Row],[CustomerID]],orders[CustomerID],orders[ShipCity])</f>
        <v>Albuquerque</v>
      </c>
      <c r="Q1942" s="13" t="str">
        <f>_xlfn.XLOOKUP(order_details[[#This Row],[CustomerID]],orders[CustomerID],orders[ShipCountry])</f>
        <v>USA</v>
      </c>
      <c r="R1942" s="13">
        <f>order_details[[#This Row],[UnitPrice]]*order_details[[#This Row],[Quantity]]*(1-order_details[[#This Row],[Discount]])</f>
        <v>412.5</v>
      </c>
    </row>
    <row r="1943" spans="1:18" x14ac:dyDescent="0.3">
      <c r="A1943">
        <v>11000</v>
      </c>
      <c r="B1943">
        <v>24</v>
      </c>
      <c r="C1943">
        <v>4.5</v>
      </c>
      <c r="D1943">
        <v>30</v>
      </c>
      <c r="E1943">
        <v>0.25</v>
      </c>
      <c r="F1943">
        <f>order_details[[#This Row],[UnitPrice]]*order_details[[#This Row],[Quantity]]*(1-order_details[[#This Row],[Discount]])</f>
        <v>101.25</v>
      </c>
      <c r="G1943" t="str">
        <f>_xlfn.XLOOKUP(order_details[[#This Row],[OrderID]],orders[OrderID],orders[CustomerID])</f>
        <v>RATTC</v>
      </c>
      <c r="H1943" t="str">
        <f>_xlfn.XLOOKUP(order_details[[#This Row],[CustomerID]],orders[CustomerID],orders[ShipCountry])</f>
        <v>USA</v>
      </c>
      <c r="I1943" t="str">
        <f>_xlfn.XLOOKUP(order_details[[#This Row],[CustomerID]],orders[CustomerID],orders[ShipCity])</f>
        <v>Albuquerque</v>
      </c>
      <c r="J1943">
        <f>_xlfn.XLOOKUP(order_details[[#This Row],[ProductID]],products[ProductID],products[CategoryID])</f>
        <v>1</v>
      </c>
      <c r="K1943" t="str">
        <f>_xlfn.XLOOKUP(order_details[[#This Row],[CategoryID]],categories[CategoryID],categories[CategoryName])</f>
        <v>Beverages</v>
      </c>
      <c r="L1943" t="str">
        <f>_xlfn.XLOOKUP(order_details[[#This Row],[OrderID]],orders[OrderID],orders[month])</f>
        <v>May</v>
      </c>
      <c r="M1943">
        <f>_xlfn.XLOOKUP(order_details[[#This Row],[OrderID]],orders[OrderID],orders[month number])</f>
        <v>5</v>
      </c>
      <c r="N1943">
        <f>_xlfn.XLOOKUP(order_details[[#This Row],[OrderID]],orders[OrderID],orders[year])</f>
        <v>1996</v>
      </c>
      <c r="P1943" s="14" t="str">
        <f>_xlfn.XLOOKUP(order_details[[#This Row],[CustomerID]],orders[CustomerID],orders[ShipCity])</f>
        <v>Albuquerque</v>
      </c>
      <c r="Q1943" s="14" t="str">
        <f>_xlfn.XLOOKUP(order_details[[#This Row],[CustomerID]],orders[CustomerID],orders[ShipCountry])</f>
        <v>USA</v>
      </c>
      <c r="R1943" s="14">
        <f>order_details[[#This Row],[UnitPrice]]*order_details[[#This Row],[Quantity]]*(1-order_details[[#This Row],[Discount]])</f>
        <v>101.25</v>
      </c>
    </row>
    <row r="1944" spans="1:18" x14ac:dyDescent="0.3">
      <c r="A1944">
        <v>11000</v>
      </c>
      <c r="B1944">
        <v>77</v>
      </c>
      <c r="C1944">
        <v>13</v>
      </c>
      <c r="D1944">
        <v>30</v>
      </c>
      <c r="E1944">
        <v>0</v>
      </c>
      <c r="F1944">
        <f>order_details[[#This Row],[UnitPrice]]*order_details[[#This Row],[Quantity]]*(1-order_details[[#This Row],[Discount]])</f>
        <v>390</v>
      </c>
      <c r="G1944" t="str">
        <f>_xlfn.XLOOKUP(order_details[[#This Row],[OrderID]],orders[OrderID],orders[CustomerID])</f>
        <v>RATTC</v>
      </c>
      <c r="H1944" t="str">
        <f>_xlfn.XLOOKUP(order_details[[#This Row],[CustomerID]],orders[CustomerID],orders[ShipCountry])</f>
        <v>USA</v>
      </c>
      <c r="I1944" t="str">
        <f>_xlfn.XLOOKUP(order_details[[#This Row],[CustomerID]],orders[CustomerID],orders[ShipCity])</f>
        <v>Albuquerque</v>
      </c>
      <c r="J1944">
        <f>_xlfn.XLOOKUP(order_details[[#This Row],[ProductID]],products[ProductID],products[CategoryID])</f>
        <v>2</v>
      </c>
      <c r="K1944" t="str">
        <f>_xlfn.XLOOKUP(order_details[[#This Row],[CategoryID]],categories[CategoryID],categories[CategoryName])</f>
        <v>Condiments</v>
      </c>
      <c r="L1944" t="str">
        <f>_xlfn.XLOOKUP(order_details[[#This Row],[OrderID]],orders[OrderID],orders[month])</f>
        <v>May</v>
      </c>
      <c r="M1944">
        <f>_xlfn.XLOOKUP(order_details[[#This Row],[OrderID]],orders[OrderID],orders[month number])</f>
        <v>5</v>
      </c>
      <c r="N1944">
        <f>_xlfn.XLOOKUP(order_details[[#This Row],[OrderID]],orders[OrderID],orders[year])</f>
        <v>1996</v>
      </c>
      <c r="P1944" s="13" t="str">
        <f>_xlfn.XLOOKUP(order_details[[#This Row],[CustomerID]],orders[CustomerID],orders[ShipCity])</f>
        <v>Albuquerque</v>
      </c>
      <c r="Q1944" s="13" t="str">
        <f>_xlfn.XLOOKUP(order_details[[#This Row],[CustomerID]],orders[CustomerID],orders[ShipCountry])</f>
        <v>USA</v>
      </c>
      <c r="R1944" s="13">
        <f>order_details[[#This Row],[UnitPrice]]*order_details[[#This Row],[Quantity]]*(1-order_details[[#This Row],[Discount]])</f>
        <v>390</v>
      </c>
    </row>
    <row r="1945" spans="1:18" x14ac:dyDescent="0.3">
      <c r="A1945">
        <v>11001</v>
      </c>
      <c r="B1945">
        <v>7</v>
      </c>
      <c r="C1945">
        <v>30</v>
      </c>
      <c r="D1945">
        <v>60</v>
      </c>
      <c r="E1945">
        <v>0</v>
      </c>
      <c r="F1945">
        <f>order_details[[#This Row],[UnitPrice]]*order_details[[#This Row],[Quantity]]*(1-order_details[[#This Row],[Discount]])</f>
        <v>1800</v>
      </c>
      <c r="G1945" t="str">
        <f>_xlfn.XLOOKUP(order_details[[#This Row],[OrderID]],orders[OrderID],orders[CustomerID])</f>
        <v>FOLKO</v>
      </c>
      <c r="H1945" t="str">
        <f>_xlfn.XLOOKUP(order_details[[#This Row],[CustomerID]],orders[CustomerID],orders[ShipCountry])</f>
        <v>Sweden</v>
      </c>
      <c r="I1945" t="str">
        <f>_xlfn.XLOOKUP(order_details[[#This Row],[CustomerID]],orders[CustomerID],orders[ShipCity])</f>
        <v>Bräcke</v>
      </c>
      <c r="J1945">
        <f>_xlfn.XLOOKUP(order_details[[#This Row],[ProductID]],products[ProductID],products[CategoryID])</f>
        <v>7</v>
      </c>
      <c r="K1945" t="str">
        <f>_xlfn.XLOOKUP(order_details[[#This Row],[CategoryID]],categories[CategoryID],categories[CategoryName])</f>
        <v>Produce</v>
      </c>
      <c r="L1945" t="str">
        <f>_xlfn.XLOOKUP(order_details[[#This Row],[OrderID]],orders[OrderID],orders[month])</f>
        <v>May</v>
      </c>
      <c r="M1945">
        <f>_xlfn.XLOOKUP(order_details[[#This Row],[OrderID]],orders[OrderID],orders[month number])</f>
        <v>5</v>
      </c>
      <c r="N1945">
        <f>_xlfn.XLOOKUP(order_details[[#This Row],[OrderID]],orders[OrderID],orders[year])</f>
        <v>1996</v>
      </c>
      <c r="P1945" s="14" t="str">
        <f>_xlfn.XLOOKUP(order_details[[#This Row],[CustomerID]],orders[CustomerID],orders[ShipCity])</f>
        <v>Bräcke</v>
      </c>
      <c r="Q1945" s="14" t="str">
        <f>_xlfn.XLOOKUP(order_details[[#This Row],[CustomerID]],orders[CustomerID],orders[ShipCountry])</f>
        <v>Sweden</v>
      </c>
      <c r="R1945" s="14">
        <f>order_details[[#This Row],[UnitPrice]]*order_details[[#This Row],[Quantity]]*(1-order_details[[#This Row],[Discount]])</f>
        <v>1800</v>
      </c>
    </row>
    <row r="1946" spans="1:18" x14ac:dyDescent="0.3">
      <c r="A1946">
        <v>11001</v>
      </c>
      <c r="B1946">
        <v>22</v>
      </c>
      <c r="C1946">
        <v>21</v>
      </c>
      <c r="D1946">
        <v>25</v>
      </c>
      <c r="E1946">
        <v>0</v>
      </c>
      <c r="F1946">
        <f>order_details[[#This Row],[UnitPrice]]*order_details[[#This Row],[Quantity]]*(1-order_details[[#This Row],[Discount]])</f>
        <v>525</v>
      </c>
      <c r="G1946" t="str">
        <f>_xlfn.XLOOKUP(order_details[[#This Row],[OrderID]],orders[OrderID],orders[CustomerID])</f>
        <v>FOLKO</v>
      </c>
      <c r="H1946" t="str">
        <f>_xlfn.XLOOKUP(order_details[[#This Row],[CustomerID]],orders[CustomerID],orders[ShipCountry])</f>
        <v>Sweden</v>
      </c>
      <c r="I1946" t="str">
        <f>_xlfn.XLOOKUP(order_details[[#This Row],[CustomerID]],orders[CustomerID],orders[ShipCity])</f>
        <v>Bräcke</v>
      </c>
      <c r="J1946">
        <f>_xlfn.XLOOKUP(order_details[[#This Row],[ProductID]],products[ProductID],products[CategoryID])</f>
        <v>5</v>
      </c>
      <c r="K1946" t="str">
        <f>_xlfn.XLOOKUP(order_details[[#This Row],[CategoryID]],categories[CategoryID],categories[CategoryName])</f>
        <v>Grains/Cereals</v>
      </c>
      <c r="L1946" t="str">
        <f>_xlfn.XLOOKUP(order_details[[#This Row],[OrderID]],orders[OrderID],orders[month])</f>
        <v>May</v>
      </c>
      <c r="M1946">
        <f>_xlfn.XLOOKUP(order_details[[#This Row],[OrderID]],orders[OrderID],orders[month number])</f>
        <v>5</v>
      </c>
      <c r="N1946">
        <f>_xlfn.XLOOKUP(order_details[[#This Row],[OrderID]],orders[OrderID],orders[year])</f>
        <v>1996</v>
      </c>
      <c r="P1946" s="13" t="str">
        <f>_xlfn.XLOOKUP(order_details[[#This Row],[CustomerID]],orders[CustomerID],orders[ShipCity])</f>
        <v>Bräcke</v>
      </c>
      <c r="Q1946" s="13" t="str">
        <f>_xlfn.XLOOKUP(order_details[[#This Row],[CustomerID]],orders[CustomerID],orders[ShipCountry])</f>
        <v>Sweden</v>
      </c>
      <c r="R1946" s="13">
        <f>order_details[[#This Row],[UnitPrice]]*order_details[[#This Row],[Quantity]]*(1-order_details[[#This Row],[Discount]])</f>
        <v>525</v>
      </c>
    </row>
    <row r="1947" spans="1:18" x14ac:dyDescent="0.3">
      <c r="A1947">
        <v>11001</v>
      </c>
      <c r="B1947">
        <v>46</v>
      </c>
      <c r="C1947">
        <v>12</v>
      </c>
      <c r="D1947">
        <v>25</v>
      </c>
      <c r="E1947">
        <v>0</v>
      </c>
      <c r="F1947">
        <f>order_details[[#This Row],[UnitPrice]]*order_details[[#This Row],[Quantity]]*(1-order_details[[#This Row],[Discount]])</f>
        <v>300</v>
      </c>
      <c r="G1947" t="str">
        <f>_xlfn.XLOOKUP(order_details[[#This Row],[OrderID]],orders[OrderID],orders[CustomerID])</f>
        <v>FOLKO</v>
      </c>
      <c r="H1947" t="str">
        <f>_xlfn.XLOOKUP(order_details[[#This Row],[CustomerID]],orders[CustomerID],orders[ShipCountry])</f>
        <v>Sweden</v>
      </c>
      <c r="I1947" t="str">
        <f>_xlfn.XLOOKUP(order_details[[#This Row],[CustomerID]],orders[CustomerID],orders[ShipCity])</f>
        <v>Bräcke</v>
      </c>
      <c r="J1947">
        <f>_xlfn.XLOOKUP(order_details[[#This Row],[ProductID]],products[ProductID],products[CategoryID])</f>
        <v>8</v>
      </c>
      <c r="K1947" t="str">
        <f>_xlfn.XLOOKUP(order_details[[#This Row],[CategoryID]],categories[CategoryID],categories[CategoryName])</f>
        <v>Seafood</v>
      </c>
      <c r="L1947" t="str">
        <f>_xlfn.XLOOKUP(order_details[[#This Row],[OrderID]],orders[OrderID],orders[month])</f>
        <v>May</v>
      </c>
      <c r="M1947">
        <f>_xlfn.XLOOKUP(order_details[[#This Row],[OrderID]],orders[OrderID],orders[month number])</f>
        <v>5</v>
      </c>
      <c r="N1947">
        <f>_xlfn.XLOOKUP(order_details[[#This Row],[OrderID]],orders[OrderID],orders[year])</f>
        <v>1996</v>
      </c>
      <c r="P1947" s="14" t="str">
        <f>_xlfn.XLOOKUP(order_details[[#This Row],[CustomerID]],orders[CustomerID],orders[ShipCity])</f>
        <v>Bräcke</v>
      </c>
      <c r="Q1947" s="14" t="str">
        <f>_xlfn.XLOOKUP(order_details[[#This Row],[CustomerID]],orders[CustomerID],orders[ShipCountry])</f>
        <v>Sweden</v>
      </c>
      <c r="R1947" s="14">
        <f>order_details[[#This Row],[UnitPrice]]*order_details[[#This Row],[Quantity]]*(1-order_details[[#This Row],[Discount]])</f>
        <v>300</v>
      </c>
    </row>
    <row r="1948" spans="1:18" x14ac:dyDescent="0.3">
      <c r="A1948">
        <v>11001</v>
      </c>
      <c r="B1948">
        <v>55</v>
      </c>
      <c r="C1948">
        <v>24</v>
      </c>
      <c r="D1948">
        <v>6</v>
      </c>
      <c r="E1948">
        <v>0</v>
      </c>
      <c r="F1948">
        <f>order_details[[#This Row],[UnitPrice]]*order_details[[#This Row],[Quantity]]*(1-order_details[[#This Row],[Discount]])</f>
        <v>144</v>
      </c>
      <c r="G1948" t="str">
        <f>_xlfn.XLOOKUP(order_details[[#This Row],[OrderID]],orders[OrderID],orders[CustomerID])</f>
        <v>FOLKO</v>
      </c>
      <c r="H1948" t="str">
        <f>_xlfn.XLOOKUP(order_details[[#This Row],[CustomerID]],orders[CustomerID],orders[ShipCountry])</f>
        <v>Sweden</v>
      </c>
      <c r="I1948" t="str">
        <f>_xlfn.XLOOKUP(order_details[[#This Row],[CustomerID]],orders[CustomerID],orders[ShipCity])</f>
        <v>Bräcke</v>
      </c>
      <c r="J1948">
        <f>_xlfn.XLOOKUP(order_details[[#This Row],[ProductID]],products[ProductID],products[CategoryID])</f>
        <v>6</v>
      </c>
      <c r="K1948" t="str">
        <f>_xlfn.XLOOKUP(order_details[[#This Row],[CategoryID]],categories[CategoryID],categories[CategoryName])</f>
        <v>Meat/Poultry</v>
      </c>
      <c r="L1948" t="str">
        <f>_xlfn.XLOOKUP(order_details[[#This Row],[OrderID]],orders[OrderID],orders[month])</f>
        <v>May</v>
      </c>
      <c r="M1948">
        <f>_xlfn.XLOOKUP(order_details[[#This Row],[OrderID]],orders[OrderID],orders[month number])</f>
        <v>5</v>
      </c>
      <c r="N1948">
        <f>_xlfn.XLOOKUP(order_details[[#This Row],[OrderID]],orders[OrderID],orders[year])</f>
        <v>1996</v>
      </c>
      <c r="P1948" s="13" t="str">
        <f>_xlfn.XLOOKUP(order_details[[#This Row],[CustomerID]],orders[CustomerID],orders[ShipCity])</f>
        <v>Bräcke</v>
      </c>
      <c r="Q1948" s="13" t="str">
        <f>_xlfn.XLOOKUP(order_details[[#This Row],[CustomerID]],orders[CustomerID],orders[ShipCountry])</f>
        <v>Sweden</v>
      </c>
      <c r="R1948" s="13">
        <f>order_details[[#This Row],[UnitPrice]]*order_details[[#This Row],[Quantity]]*(1-order_details[[#This Row],[Discount]])</f>
        <v>144</v>
      </c>
    </row>
    <row r="1949" spans="1:18" x14ac:dyDescent="0.3">
      <c r="A1949">
        <v>11002</v>
      </c>
      <c r="B1949">
        <v>13</v>
      </c>
      <c r="C1949">
        <v>6</v>
      </c>
      <c r="D1949">
        <v>56</v>
      </c>
      <c r="E1949">
        <v>0</v>
      </c>
      <c r="F1949">
        <f>order_details[[#This Row],[UnitPrice]]*order_details[[#This Row],[Quantity]]*(1-order_details[[#This Row],[Discount]])</f>
        <v>336</v>
      </c>
      <c r="G1949" t="str">
        <f>_xlfn.XLOOKUP(order_details[[#This Row],[OrderID]],orders[OrderID],orders[CustomerID])</f>
        <v>SAVEA</v>
      </c>
      <c r="H1949" t="str">
        <f>_xlfn.XLOOKUP(order_details[[#This Row],[CustomerID]],orders[CustomerID],orders[ShipCountry])</f>
        <v>USA</v>
      </c>
      <c r="I1949" t="str">
        <f>_xlfn.XLOOKUP(order_details[[#This Row],[CustomerID]],orders[CustomerID],orders[ShipCity])</f>
        <v>Boise</v>
      </c>
      <c r="J1949">
        <f>_xlfn.XLOOKUP(order_details[[#This Row],[ProductID]],products[ProductID],products[CategoryID])</f>
        <v>8</v>
      </c>
      <c r="K1949" t="str">
        <f>_xlfn.XLOOKUP(order_details[[#This Row],[CategoryID]],categories[CategoryID],categories[CategoryName])</f>
        <v>Seafood</v>
      </c>
      <c r="L1949" t="str">
        <f>_xlfn.XLOOKUP(order_details[[#This Row],[OrderID]],orders[OrderID],orders[month])</f>
        <v>May</v>
      </c>
      <c r="M1949">
        <f>_xlfn.XLOOKUP(order_details[[#This Row],[OrderID]],orders[OrderID],orders[month number])</f>
        <v>5</v>
      </c>
      <c r="N1949">
        <f>_xlfn.XLOOKUP(order_details[[#This Row],[OrderID]],orders[OrderID],orders[year])</f>
        <v>1996</v>
      </c>
      <c r="P1949" s="14" t="str">
        <f>_xlfn.XLOOKUP(order_details[[#This Row],[CustomerID]],orders[CustomerID],orders[ShipCity])</f>
        <v>Boise</v>
      </c>
      <c r="Q1949" s="14" t="str">
        <f>_xlfn.XLOOKUP(order_details[[#This Row],[CustomerID]],orders[CustomerID],orders[ShipCountry])</f>
        <v>USA</v>
      </c>
      <c r="R1949" s="14">
        <f>order_details[[#This Row],[UnitPrice]]*order_details[[#This Row],[Quantity]]*(1-order_details[[#This Row],[Discount]])</f>
        <v>336</v>
      </c>
    </row>
    <row r="1950" spans="1:18" x14ac:dyDescent="0.3">
      <c r="A1950">
        <v>11002</v>
      </c>
      <c r="B1950">
        <v>35</v>
      </c>
      <c r="C1950">
        <v>18</v>
      </c>
      <c r="D1950">
        <v>15</v>
      </c>
      <c r="E1950">
        <v>0.15</v>
      </c>
      <c r="F1950">
        <f>order_details[[#This Row],[UnitPrice]]*order_details[[#This Row],[Quantity]]*(1-order_details[[#This Row],[Discount]])</f>
        <v>229.5</v>
      </c>
      <c r="G1950" t="str">
        <f>_xlfn.XLOOKUP(order_details[[#This Row],[OrderID]],orders[OrderID],orders[CustomerID])</f>
        <v>SAVEA</v>
      </c>
      <c r="H1950" t="str">
        <f>_xlfn.XLOOKUP(order_details[[#This Row],[CustomerID]],orders[CustomerID],orders[ShipCountry])</f>
        <v>USA</v>
      </c>
      <c r="I1950" t="str">
        <f>_xlfn.XLOOKUP(order_details[[#This Row],[CustomerID]],orders[CustomerID],orders[ShipCity])</f>
        <v>Boise</v>
      </c>
      <c r="J1950">
        <f>_xlfn.XLOOKUP(order_details[[#This Row],[ProductID]],products[ProductID],products[CategoryID])</f>
        <v>1</v>
      </c>
      <c r="K1950" t="str">
        <f>_xlfn.XLOOKUP(order_details[[#This Row],[CategoryID]],categories[CategoryID],categories[CategoryName])</f>
        <v>Beverages</v>
      </c>
      <c r="L1950" t="str">
        <f>_xlfn.XLOOKUP(order_details[[#This Row],[OrderID]],orders[OrderID],orders[month])</f>
        <v>May</v>
      </c>
      <c r="M1950">
        <f>_xlfn.XLOOKUP(order_details[[#This Row],[OrderID]],orders[OrderID],orders[month number])</f>
        <v>5</v>
      </c>
      <c r="N1950">
        <f>_xlfn.XLOOKUP(order_details[[#This Row],[OrderID]],orders[OrderID],orders[year])</f>
        <v>1996</v>
      </c>
      <c r="P1950" s="13" t="str">
        <f>_xlfn.XLOOKUP(order_details[[#This Row],[CustomerID]],orders[CustomerID],orders[ShipCity])</f>
        <v>Boise</v>
      </c>
      <c r="Q1950" s="13" t="str">
        <f>_xlfn.XLOOKUP(order_details[[#This Row],[CustomerID]],orders[CustomerID],orders[ShipCountry])</f>
        <v>USA</v>
      </c>
      <c r="R1950" s="13">
        <f>order_details[[#This Row],[UnitPrice]]*order_details[[#This Row],[Quantity]]*(1-order_details[[#This Row],[Discount]])</f>
        <v>229.5</v>
      </c>
    </row>
    <row r="1951" spans="1:18" x14ac:dyDescent="0.3">
      <c r="A1951">
        <v>11002</v>
      </c>
      <c r="B1951">
        <v>42</v>
      </c>
      <c r="C1951">
        <v>14</v>
      </c>
      <c r="D1951">
        <v>24</v>
      </c>
      <c r="E1951">
        <v>0.15</v>
      </c>
      <c r="F1951">
        <f>order_details[[#This Row],[UnitPrice]]*order_details[[#This Row],[Quantity]]*(1-order_details[[#This Row],[Discount]])</f>
        <v>285.59999999999997</v>
      </c>
      <c r="G1951" t="str">
        <f>_xlfn.XLOOKUP(order_details[[#This Row],[OrderID]],orders[OrderID],orders[CustomerID])</f>
        <v>SAVEA</v>
      </c>
      <c r="H1951" t="str">
        <f>_xlfn.XLOOKUP(order_details[[#This Row],[CustomerID]],orders[CustomerID],orders[ShipCountry])</f>
        <v>USA</v>
      </c>
      <c r="I1951" t="str">
        <f>_xlfn.XLOOKUP(order_details[[#This Row],[CustomerID]],orders[CustomerID],orders[ShipCity])</f>
        <v>Boise</v>
      </c>
      <c r="J1951">
        <f>_xlfn.XLOOKUP(order_details[[#This Row],[ProductID]],products[ProductID],products[CategoryID])</f>
        <v>5</v>
      </c>
      <c r="K1951" t="str">
        <f>_xlfn.XLOOKUP(order_details[[#This Row],[CategoryID]],categories[CategoryID],categories[CategoryName])</f>
        <v>Grains/Cereals</v>
      </c>
      <c r="L1951" t="str">
        <f>_xlfn.XLOOKUP(order_details[[#This Row],[OrderID]],orders[OrderID],orders[month])</f>
        <v>May</v>
      </c>
      <c r="M1951">
        <f>_xlfn.XLOOKUP(order_details[[#This Row],[OrderID]],orders[OrderID],orders[month number])</f>
        <v>5</v>
      </c>
      <c r="N1951">
        <f>_xlfn.XLOOKUP(order_details[[#This Row],[OrderID]],orders[OrderID],orders[year])</f>
        <v>1996</v>
      </c>
      <c r="P1951" s="14" t="str">
        <f>_xlfn.XLOOKUP(order_details[[#This Row],[CustomerID]],orders[CustomerID],orders[ShipCity])</f>
        <v>Boise</v>
      </c>
      <c r="Q1951" s="14" t="str">
        <f>_xlfn.XLOOKUP(order_details[[#This Row],[CustomerID]],orders[CustomerID],orders[ShipCountry])</f>
        <v>USA</v>
      </c>
      <c r="R1951" s="14">
        <f>order_details[[#This Row],[UnitPrice]]*order_details[[#This Row],[Quantity]]*(1-order_details[[#This Row],[Discount]])</f>
        <v>285.59999999999997</v>
      </c>
    </row>
    <row r="1952" spans="1:18" x14ac:dyDescent="0.3">
      <c r="A1952">
        <v>11002</v>
      </c>
      <c r="B1952">
        <v>55</v>
      </c>
      <c r="C1952">
        <v>24</v>
      </c>
      <c r="D1952">
        <v>40</v>
      </c>
      <c r="E1952">
        <v>0</v>
      </c>
      <c r="F1952">
        <f>order_details[[#This Row],[UnitPrice]]*order_details[[#This Row],[Quantity]]*(1-order_details[[#This Row],[Discount]])</f>
        <v>960</v>
      </c>
      <c r="G1952" t="str">
        <f>_xlfn.XLOOKUP(order_details[[#This Row],[OrderID]],orders[OrderID],orders[CustomerID])</f>
        <v>SAVEA</v>
      </c>
      <c r="H1952" t="str">
        <f>_xlfn.XLOOKUP(order_details[[#This Row],[CustomerID]],orders[CustomerID],orders[ShipCountry])</f>
        <v>USA</v>
      </c>
      <c r="I1952" t="str">
        <f>_xlfn.XLOOKUP(order_details[[#This Row],[CustomerID]],orders[CustomerID],orders[ShipCity])</f>
        <v>Boise</v>
      </c>
      <c r="J1952">
        <f>_xlfn.XLOOKUP(order_details[[#This Row],[ProductID]],products[ProductID],products[CategoryID])</f>
        <v>6</v>
      </c>
      <c r="K1952" t="str">
        <f>_xlfn.XLOOKUP(order_details[[#This Row],[CategoryID]],categories[CategoryID],categories[CategoryName])</f>
        <v>Meat/Poultry</v>
      </c>
      <c r="L1952" t="str">
        <f>_xlfn.XLOOKUP(order_details[[#This Row],[OrderID]],orders[OrderID],orders[month])</f>
        <v>May</v>
      </c>
      <c r="M1952">
        <f>_xlfn.XLOOKUP(order_details[[#This Row],[OrderID]],orders[OrderID],orders[month number])</f>
        <v>5</v>
      </c>
      <c r="N1952">
        <f>_xlfn.XLOOKUP(order_details[[#This Row],[OrderID]],orders[OrderID],orders[year])</f>
        <v>1996</v>
      </c>
      <c r="P1952" s="13" t="str">
        <f>_xlfn.XLOOKUP(order_details[[#This Row],[CustomerID]],orders[CustomerID],orders[ShipCity])</f>
        <v>Boise</v>
      </c>
      <c r="Q1952" s="13" t="str">
        <f>_xlfn.XLOOKUP(order_details[[#This Row],[CustomerID]],orders[CustomerID],orders[ShipCountry])</f>
        <v>USA</v>
      </c>
      <c r="R1952" s="13">
        <f>order_details[[#This Row],[UnitPrice]]*order_details[[#This Row],[Quantity]]*(1-order_details[[#This Row],[Discount]])</f>
        <v>960</v>
      </c>
    </row>
    <row r="1953" spans="1:18" x14ac:dyDescent="0.3">
      <c r="A1953">
        <v>11003</v>
      </c>
      <c r="B1953">
        <v>1</v>
      </c>
      <c r="C1953">
        <v>18</v>
      </c>
      <c r="D1953">
        <v>4</v>
      </c>
      <c r="E1953">
        <v>0</v>
      </c>
      <c r="F1953">
        <f>order_details[[#This Row],[UnitPrice]]*order_details[[#This Row],[Quantity]]*(1-order_details[[#This Row],[Discount]])</f>
        <v>72</v>
      </c>
      <c r="G1953" t="str">
        <f>_xlfn.XLOOKUP(order_details[[#This Row],[OrderID]],orders[OrderID],orders[CustomerID])</f>
        <v>THECR</v>
      </c>
      <c r="H1953" t="str">
        <f>_xlfn.XLOOKUP(order_details[[#This Row],[CustomerID]],orders[CustomerID],orders[ShipCountry])</f>
        <v>USA</v>
      </c>
      <c r="I1953" t="str">
        <f>_xlfn.XLOOKUP(order_details[[#This Row],[CustomerID]],orders[CustomerID],orders[ShipCity])</f>
        <v>Butte</v>
      </c>
      <c r="J1953">
        <f>_xlfn.XLOOKUP(order_details[[#This Row],[ProductID]],products[ProductID],products[CategoryID])</f>
        <v>1</v>
      </c>
      <c r="K1953" t="str">
        <f>_xlfn.XLOOKUP(order_details[[#This Row],[CategoryID]],categories[CategoryID],categories[CategoryName])</f>
        <v>Beverages</v>
      </c>
      <c r="L1953" t="str">
        <f>_xlfn.XLOOKUP(order_details[[#This Row],[OrderID]],orders[OrderID],orders[month])</f>
        <v>May</v>
      </c>
      <c r="M1953">
        <f>_xlfn.XLOOKUP(order_details[[#This Row],[OrderID]],orders[OrderID],orders[month number])</f>
        <v>5</v>
      </c>
      <c r="N1953">
        <f>_xlfn.XLOOKUP(order_details[[#This Row],[OrderID]],orders[OrderID],orders[year])</f>
        <v>1996</v>
      </c>
      <c r="P1953" s="14" t="str">
        <f>_xlfn.XLOOKUP(order_details[[#This Row],[CustomerID]],orders[CustomerID],orders[ShipCity])</f>
        <v>Butte</v>
      </c>
      <c r="Q1953" s="14" t="str">
        <f>_xlfn.XLOOKUP(order_details[[#This Row],[CustomerID]],orders[CustomerID],orders[ShipCountry])</f>
        <v>USA</v>
      </c>
      <c r="R1953" s="14">
        <f>order_details[[#This Row],[UnitPrice]]*order_details[[#This Row],[Quantity]]*(1-order_details[[#This Row],[Discount]])</f>
        <v>72</v>
      </c>
    </row>
    <row r="1954" spans="1:18" x14ac:dyDescent="0.3">
      <c r="A1954">
        <v>11003</v>
      </c>
      <c r="B1954">
        <v>40</v>
      </c>
      <c r="C1954">
        <v>18.399999999999999</v>
      </c>
      <c r="D1954">
        <v>10</v>
      </c>
      <c r="E1954">
        <v>0</v>
      </c>
      <c r="F1954">
        <f>order_details[[#This Row],[UnitPrice]]*order_details[[#This Row],[Quantity]]*(1-order_details[[#This Row],[Discount]])</f>
        <v>184</v>
      </c>
      <c r="G1954" t="str">
        <f>_xlfn.XLOOKUP(order_details[[#This Row],[OrderID]],orders[OrderID],orders[CustomerID])</f>
        <v>THECR</v>
      </c>
      <c r="H1954" t="str">
        <f>_xlfn.XLOOKUP(order_details[[#This Row],[CustomerID]],orders[CustomerID],orders[ShipCountry])</f>
        <v>USA</v>
      </c>
      <c r="I1954" t="str">
        <f>_xlfn.XLOOKUP(order_details[[#This Row],[CustomerID]],orders[CustomerID],orders[ShipCity])</f>
        <v>Butte</v>
      </c>
      <c r="J1954">
        <f>_xlfn.XLOOKUP(order_details[[#This Row],[ProductID]],products[ProductID],products[CategoryID])</f>
        <v>8</v>
      </c>
      <c r="K1954" t="str">
        <f>_xlfn.XLOOKUP(order_details[[#This Row],[CategoryID]],categories[CategoryID],categories[CategoryName])</f>
        <v>Seafood</v>
      </c>
      <c r="L1954" t="str">
        <f>_xlfn.XLOOKUP(order_details[[#This Row],[OrderID]],orders[OrderID],orders[month])</f>
        <v>May</v>
      </c>
      <c r="M1954">
        <f>_xlfn.XLOOKUP(order_details[[#This Row],[OrderID]],orders[OrderID],orders[month number])</f>
        <v>5</v>
      </c>
      <c r="N1954">
        <f>_xlfn.XLOOKUP(order_details[[#This Row],[OrderID]],orders[OrderID],orders[year])</f>
        <v>1996</v>
      </c>
      <c r="P1954" s="13" t="str">
        <f>_xlfn.XLOOKUP(order_details[[#This Row],[CustomerID]],orders[CustomerID],orders[ShipCity])</f>
        <v>Butte</v>
      </c>
      <c r="Q1954" s="13" t="str">
        <f>_xlfn.XLOOKUP(order_details[[#This Row],[CustomerID]],orders[CustomerID],orders[ShipCountry])</f>
        <v>USA</v>
      </c>
      <c r="R1954" s="13">
        <f>order_details[[#This Row],[UnitPrice]]*order_details[[#This Row],[Quantity]]*(1-order_details[[#This Row],[Discount]])</f>
        <v>184</v>
      </c>
    </row>
    <row r="1955" spans="1:18" x14ac:dyDescent="0.3">
      <c r="A1955">
        <v>11003</v>
      </c>
      <c r="B1955">
        <v>52</v>
      </c>
      <c r="C1955">
        <v>7</v>
      </c>
      <c r="D1955">
        <v>10</v>
      </c>
      <c r="E1955">
        <v>0</v>
      </c>
      <c r="F1955">
        <f>order_details[[#This Row],[UnitPrice]]*order_details[[#This Row],[Quantity]]*(1-order_details[[#This Row],[Discount]])</f>
        <v>70</v>
      </c>
      <c r="G1955" t="str">
        <f>_xlfn.XLOOKUP(order_details[[#This Row],[OrderID]],orders[OrderID],orders[CustomerID])</f>
        <v>THECR</v>
      </c>
      <c r="H1955" t="str">
        <f>_xlfn.XLOOKUP(order_details[[#This Row],[CustomerID]],orders[CustomerID],orders[ShipCountry])</f>
        <v>USA</v>
      </c>
      <c r="I1955" t="str">
        <f>_xlfn.XLOOKUP(order_details[[#This Row],[CustomerID]],orders[CustomerID],orders[ShipCity])</f>
        <v>Butte</v>
      </c>
      <c r="J1955">
        <f>_xlfn.XLOOKUP(order_details[[#This Row],[ProductID]],products[ProductID],products[CategoryID])</f>
        <v>5</v>
      </c>
      <c r="K1955" t="str">
        <f>_xlfn.XLOOKUP(order_details[[#This Row],[CategoryID]],categories[CategoryID],categories[CategoryName])</f>
        <v>Grains/Cereals</v>
      </c>
      <c r="L1955" t="str">
        <f>_xlfn.XLOOKUP(order_details[[#This Row],[OrderID]],orders[OrderID],orders[month])</f>
        <v>May</v>
      </c>
      <c r="M1955">
        <f>_xlfn.XLOOKUP(order_details[[#This Row],[OrderID]],orders[OrderID],orders[month number])</f>
        <v>5</v>
      </c>
      <c r="N1955">
        <f>_xlfn.XLOOKUP(order_details[[#This Row],[OrderID]],orders[OrderID],orders[year])</f>
        <v>1996</v>
      </c>
      <c r="P1955" s="14" t="str">
        <f>_xlfn.XLOOKUP(order_details[[#This Row],[CustomerID]],orders[CustomerID],orders[ShipCity])</f>
        <v>Butte</v>
      </c>
      <c r="Q1955" s="14" t="str">
        <f>_xlfn.XLOOKUP(order_details[[#This Row],[CustomerID]],orders[CustomerID],orders[ShipCountry])</f>
        <v>USA</v>
      </c>
      <c r="R1955" s="14">
        <f>order_details[[#This Row],[UnitPrice]]*order_details[[#This Row],[Quantity]]*(1-order_details[[#This Row],[Discount]])</f>
        <v>70</v>
      </c>
    </row>
    <row r="1956" spans="1:18" x14ac:dyDescent="0.3">
      <c r="A1956">
        <v>11004</v>
      </c>
      <c r="B1956">
        <v>26</v>
      </c>
      <c r="C1956">
        <v>31.23</v>
      </c>
      <c r="D1956">
        <v>6</v>
      </c>
      <c r="E1956">
        <v>0</v>
      </c>
      <c r="F1956">
        <f>order_details[[#This Row],[UnitPrice]]*order_details[[#This Row],[Quantity]]*(1-order_details[[#This Row],[Discount]])</f>
        <v>187.38</v>
      </c>
      <c r="G1956" t="str">
        <f>_xlfn.XLOOKUP(order_details[[#This Row],[OrderID]],orders[OrderID],orders[CustomerID])</f>
        <v>MAISD</v>
      </c>
      <c r="H1956" t="str">
        <f>_xlfn.XLOOKUP(order_details[[#This Row],[CustomerID]],orders[CustomerID],orders[ShipCountry])</f>
        <v>Belgium</v>
      </c>
      <c r="I1956" t="str">
        <f>_xlfn.XLOOKUP(order_details[[#This Row],[CustomerID]],orders[CustomerID],orders[ShipCity])</f>
        <v>Bruxelles</v>
      </c>
      <c r="J1956">
        <f>_xlfn.XLOOKUP(order_details[[#This Row],[ProductID]],products[ProductID],products[CategoryID])</f>
        <v>3</v>
      </c>
      <c r="K1956" t="str">
        <f>_xlfn.XLOOKUP(order_details[[#This Row],[CategoryID]],categories[CategoryID],categories[CategoryName])</f>
        <v>Confections</v>
      </c>
      <c r="L1956" t="str">
        <f>_xlfn.XLOOKUP(order_details[[#This Row],[OrderID]],orders[OrderID],orders[month])</f>
        <v>May</v>
      </c>
      <c r="M1956">
        <f>_xlfn.XLOOKUP(order_details[[#This Row],[OrderID]],orders[OrderID],orders[month number])</f>
        <v>5</v>
      </c>
      <c r="N1956">
        <f>_xlfn.XLOOKUP(order_details[[#This Row],[OrderID]],orders[OrderID],orders[year])</f>
        <v>1996</v>
      </c>
      <c r="P1956" s="13" t="str">
        <f>_xlfn.XLOOKUP(order_details[[#This Row],[CustomerID]],orders[CustomerID],orders[ShipCity])</f>
        <v>Bruxelles</v>
      </c>
      <c r="Q1956" s="13" t="str">
        <f>_xlfn.XLOOKUP(order_details[[#This Row],[CustomerID]],orders[CustomerID],orders[ShipCountry])</f>
        <v>Belgium</v>
      </c>
      <c r="R1956" s="13">
        <f>order_details[[#This Row],[UnitPrice]]*order_details[[#This Row],[Quantity]]*(1-order_details[[#This Row],[Discount]])</f>
        <v>187.38</v>
      </c>
    </row>
    <row r="1957" spans="1:18" x14ac:dyDescent="0.3">
      <c r="A1957">
        <v>11004</v>
      </c>
      <c r="B1957">
        <v>76</v>
      </c>
      <c r="C1957">
        <v>18</v>
      </c>
      <c r="D1957">
        <v>6</v>
      </c>
      <c r="E1957">
        <v>0</v>
      </c>
      <c r="F1957">
        <f>order_details[[#This Row],[UnitPrice]]*order_details[[#This Row],[Quantity]]*(1-order_details[[#This Row],[Discount]])</f>
        <v>108</v>
      </c>
      <c r="G1957" t="str">
        <f>_xlfn.XLOOKUP(order_details[[#This Row],[OrderID]],orders[OrderID],orders[CustomerID])</f>
        <v>MAISD</v>
      </c>
      <c r="H1957" t="str">
        <f>_xlfn.XLOOKUP(order_details[[#This Row],[CustomerID]],orders[CustomerID],orders[ShipCountry])</f>
        <v>Belgium</v>
      </c>
      <c r="I1957" t="str">
        <f>_xlfn.XLOOKUP(order_details[[#This Row],[CustomerID]],orders[CustomerID],orders[ShipCity])</f>
        <v>Bruxelles</v>
      </c>
      <c r="J1957">
        <f>_xlfn.XLOOKUP(order_details[[#This Row],[ProductID]],products[ProductID],products[CategoryID])</f>
        <v>1</v>
      </c>
      <c r="K1957" t="str">
        <f>_xlfn.XLOOKUP(order_details[[#This Row],[CategoryID]],categories[CategoryID],categories[CategoryName])</f>
        <v>Beverages</v>
      </c>
      <c r="L1957" t="str">
        <f>_xlfn.XLOOKUP(order_details[[#This Row],[OrderID]],orders[OrderID],orders[month])</f>
        <v>May</v>
      </c>
      <c r="M1957">
        <f>_xlfn.XLOOKUP(order_details[[#This Row],[OrderID]],orders[OrderID],orders[month number])</f>
        <v>5</v>
      </c>
      <c r="N1957">
        <f>_xlfn.XLOOKUP(order_details[[#This Row],[OrderID]],orders[OrderID],orders[year])</f>
        <v>1996</v>
      </c>
      <c r="P1957" s="14" t="str">
        <f>_xlfn.XLOOKUP(order_details[[#This Row],[CustomerID]],orders[CustomerID],orders[ShipCity])</f>
        <v>Bruxelles</v>
      </c>
      <c r="Q1957" s="14" t="str">
        <f>_xlfn.XLOOKUP(order_details[[#This Row],[CustomerID]],orders[CustomerID],orders[ShipCountry])</f>
        <v>Belgium</v>
      </c>
      <c r="R1957" s="14">
        <f>order_details[[#This Row],[UnitPrice]]*order_details[[#This Row],[Quantity]]*(1-order_details[[#This Row],[Discount]])</f>
        <v>108</v>
      </c>
    </row>
    <row r="1958" spans="1:18" x14ac:dyDescent="0.3">
      <c r="A1958">
        <v>11005</v>
      </c>
      <c r="B1958">
        <v>1</v>
      </c>
      <c r="C1958">
        <v>18</v>
      </c>
      <c r="D1958">
        <v>2</v>
      </c>
      <c r="E1958">
        <v>0</v>
      </c>
      <c r="F1958">
        <f>order_details[[#This Row],[UnitPrice]]*order_details[[#This Row],[Quantity]]*(1-order_details[[#This Row],[Discount]])</f>
        <v>36</v>
      </c>
      <c r="G1958" t="str">
        <f>_xlfn.XLOOKUP(order_details[[#This Row],[OrderID]],orders[OrderID],orders[CustomerID])</f>
        <v>WILMK</v>
      </c>
      <c r="H1958" t="str">
        <f>_xlfn.XLOOKUP(order_details[[#This Row],[CustomerID]],orders[CustomerID],orders[ShipCountry])</f>
        <v>Finland</v>
      </c>
      <c r="I1958" t="str">
        <f>_xlfn.XLOOKUP(order_details[[#This Row],[CustomerID]],orders[CustomerID],orders[ShipCity])</f>
        <v>Helsinki</v>
      </c>
      <c r="J1958">
        <f>_xlfn.XLOOKUP(order_details[[#This Row],[ProductID]],products[ProductID],products[CategoryID])</f>
        <v>1</v>
      </c>
      <c r="K1958" t="str">
        <f>_xlfn.XLOOKUP(order_details[[#This Row],[CategoryID]],categories[CategoryID],categories[CategoryName])</f>
        <v>Beverages</v>
      </c>
      <c r="L1958" t="str">
        <f>_xlfn.XLOOKUP(order_details[[#This Row],[OrderID]],orders[OrderID],orders[month])</f>
        <v>May</v>
      </c>
      <c r="M1958">
        <f>_xlfn.XLOOKUP(order_details[[#This Row],[OrderID]],orders[OrderID],orders[month number])</f>
        <v>5</v>
      </c>
      <c r="N1958">
        <f>_xlfn.XLOOKUP(order_details[[#This Row],[OrderID]],orders[OrderID],orders[year])</f>
        <v>1996</v>
      </c>
      <c r="P1958" s="13" t="str">
        <f>_xlfn.XLOOKUP(order_details[[#This Row],[CustomerID]],orders[CustomerID],orders[ShipCity])</f>
        <v>Helsinki</v>
      </c>
      <c r="Q1958" s="13" t="str">
        <f>_xlfn.XLOOKUP(order_details[[#This Row],[CustomerID]],orders[CustomerID],orders[ShipCountry])</f>
        <v>Finland</v>
      </c>
      <c r="R1958" s="13">
        <f>order_details[[#This Row],[UnitPrice]]*order_details[[#This Row],[Quantity]]*(1-order_details[[#This Row],[Discount]])</f>
        <v>36</v>
      </c>
    </row>
    <row r="1959" spans="1:18" x14ac:dyDescent="0.3">
      <c r="A1959">
        <v>11005</v>
      </c>
      <c r="B1959">
        <v>59</v>
      </c>
      <c r="C1959">
        <v>55</v>
      </c>
      <c r="D1959">
        <v>10</v>
      </c>
      <c r="E1959">
        <v>0</v>
      </c>
      <c r="F1959">
        <f>order_details[[#This Row],[UnitPrice]]*order_details[[#This Row],[Quantity]]*(1-order_details[[#This Row],[Discount]])</f>
        <v>550</v>
      </c>
      <c r="G1959" t="str">
        <f>_xlfn.XLOOKUP(order_details[[#This Row],[OrderID]],orders[OrderID],orders[CustomerID])</f>
        <v>WILMK</v>
      </c>
      <c r="H1959" t="str">
        <f>_xlfn.XLOOKUP(order_details[[#This Row],[CustomerID]],orders[CustomerID],orders[ShipCountry])</f>
        <v>Finland</v>
      </c>
      <c r="I1959" t="str">
        <f>_xlfn.XLOOKUP(order_details[[#This Row],[CustomerID]],orders[CustomerID],orders[ShipCity])</f>
        <v>Helsinki</v>
      </c>
      <c r="J1959">
        <f>_xlfn.XLOOKUP(order_details[[#This Row],[ProductID]],products[ProductID],products[CategoryID])</f>
        <v>4</v>
      </c>
      <c r="K1959" t="str">
        <f>_xlfn.XLOOKUP(order_details[[#This Row],[CategoryID]],categories[CategoryID],categories[CategoryName])</f>
        <v>Dairy Products</v>
      </c>
      <c r="L1959" t="str">
        <f>_xlfn.XLOOKUP(order_details[[#This Row],[OrderID]],orders[OrderID],orders[month])</f>
        <v>May</v>
      </c>
      <c r="M1959">
        <f>_xlfn.XLOOKUP(order_details[[#This Row],[OrderID]],orders[OrderID],orders[month number])</f>
        <v>5</v>
      </c>
      <c r="N1959">
        <f>_xlfn.XLOOKUP(order_details[[#This Row],[OrderID]],orders[OrderID],orders[year])</f>
        <v>1996</v>
      </c>
      <c r="P1959" s="14" t="str">
        <f>_xlfn.XLOOKUP(order_details[[#This Row],[CustomerID]],orders[CustomerID],orders[ShipCity])</f>
        <v>Helsinki</v>
      </c>
      <c r="Q1959" s="14" t="str">
        <f>_xlfn.XLOOKUP(order_details[[#This Row],[CustomerID]],orders[CustomerID],orders[ShipCountry])</f>
        <v>Finland</v>
      </c>
      <c r="R1959" s="14">
        <f>order_details[[#This Row],[UnitPrice]]*order_details[[#This Row],[Quantity]]*(1-order_details[[#This Row],[Discount]])</f>
        <v>550</v>
      </c>
    </row>
    <row r="1960" spans="1:18" x14ac:dyDescent="0.3">
      <c r="A1960">
        <v>11006</v>
      </c>
      <c r="B1960">
        <v>1</v>
      </c>
      <c r="C1960">
        <v>18</v>
      </c>
      <c r="D1960">
        <v>8</v>
      </c>
      <c r="E1960">
        <v>0</v>
      </c>
      <c r="F1960">
        <f>order_details[[#This Row],[UnitPrice]]*order_details[[#This Row],[Quantity]]*(1-order_details[[#This Row],[Discount]])</f>
        <v>144</v>
      </c>
      <c r="G1960" t="str">
        <f>_xlfn.XLOOKUP(order_details[[#This Row],[OrderID]],orders[OrderID],orders[CustomerID])</f>
        <v>GREAL</v>
      </c>
      <c r="H1960" t="str">
        <f>_xlfn.XLOOKUP(order_details[[#This Row],[CustomerID]],orders[CustomerID],orders[ShipCountry])</f>
        <v>USA</v>
      </c>
      <c r="I1960" t="str">
        <f>_xlfn.XLOOKUP(order_details[[#This Row],[CustomerID]],orders[CustomerID],orders[ShipCity])</f>
        <v>Eugene</v>
      </c>
      <c r="J1960">
        <f>_xlfn.XLOOKUP(order_details[[#This Row],[ProductID]],products[ProductID],products[CategoryID])</f>
        <v>1</v>
      </c>
      <c r="K1960" t="str">
        <f>_xlfn.XLOOKUP(order_details[[#This Row],[CategoryID]],categories[CategoryID],categories[CategoryName])</f>
        <v>Beverages</v>
      </c>
      <c r="L1960" t="str">
        <f>_xlfn.XLOOKUP(order_details[[#This Row],[OrderID]],orders[OrderID],orders[month])</f>
        <v>May</v>
      </c>
      <c r="M1960">
        <f>_xlfn.XLOOKUP(order_details[[#This Row],[OrderID]],orders[OrderID],orders[month number])</f>
        <v>5</v>
      </c>
      <c r="N1960">
        <f>_xlfn.XLOOKUP(order_details[[#This Row],[OrderID]],orders[OrderID],orders[year])</f>
        <v>1996</v>
      </c>
      <c r="P1960" s="13" t="str">
        <f>_xlfn.XLOOKUP(order_details[[#This Row],[CustomerID]],orders[CustomerID],orders[ShipCity])</f>
        <v>Eugene</v>
      </c>
      <c r="Q1960" s="13" t="str">
        <f>_xlfn.XLOOKUP(order_details[[#This Row],[CustomerID]],orders[CustomerID],orders[ShipCountry])</f>
        <v>USA</v>
      </c>
      <c r="R1960" s="13">
        <f>order_details[[#This Row],[UnitPrice]]*order_details[[#This Row],[Quantity]]*(1-order_details[[#This Row],[Discount]])</f>
        <v>144</v>
      </c>
    </row>
    <row r="1961" spans="1:18" x14ac:dyDescent="0.3">
      <c r="A1961">
        <v>11006</v>
      </c>
      <c r="B1961">
        <v>29</v>
      </c>
      <c r="C1961">
        <v>123.79</v>
      </c>
      <c r="D1961">
        <v>2</v>
      </c>
      <c r="E1961">
        <v>0.25</v>
      </c>
      <c r="F1961">
        <f>order_details[[#This Row],[UnitPrice]]*order_details[[#This Row],[Quantity]]*(1-order_details[[#This Row],[Discount]])</f>
        <v>185.685</v>
      </c>
      <c r="G1961" t="str">
        <f>_xlfn.XLOOKUP(order_details[[#This Row],[OrderID]],orders[OrderID],orders[CustomerID])</f>
        <v>GREAL</v>
      </c>
      <c r="H1961" t="str">
        <f>_xlfn.XLOOKUP(order_details[[#This Row],[CustomerID]],orders[CustomerID],orders[ShipCountry])</f>
        <v>USA</v>
      </c>
      <c r="I1961" t="str">
        <f>_xlfn.XLOOKUP(order_details[[#This Row],[CustomerID]],orders[CustomerID],orders[ShipCity])</f>
        <v>Eugene</v>
      </c>
      <c r="J1961">
        <f>_xlfn.XLOOKUP(order_details[[#This Row],[ProductID]],products[ProductID],products[CategoryID])</f>
        <v>6</v>
      </c>
      <c r="K1961" t="str">
        <f>_xlfn.XLOOKUP(order_details[[#This Row],[CategoryID]],categories[CategoryID],categories[CategoryName])</f>
        <v>Meat/Poultry</v>
      </c>
      <c r="L1961" t="str">
        <f>_xlfn.XLOOKUP(order_details[[#This Row],[OrderID]],orders[OrderID],orders[month])</f>
        <v>May</v>
      </c>
      <c r="M1961">
        <f>_xlfn.XLOOKUP(order_details[[#This Row],[OrderID]],orders[OrderID],orders[month number])</f>
        <v>5</v>
      </c>
      <c r="N1961">
        <f>_xlfn.XLOOKUP(order_details[[#This Row],[OrderID]],orders[OrderID],orders[year])</f>
        <v>1996</v>
      </c>
      <c r="P1961" s="14" t="str">
        <f>_xlfn.XLOOKUP(order_details[[#This Row],[CustomerID]],orders[CustomerID],orders[ShipCity])</f>
        <v>Eugene</v>
      </c>
      <c r="Q1961" s="14" t="str">
        <f>_xlfn.XLOOKUP(order_details[[#This Row],[CustomerID]],orders[CustomerID],orders[ShipCountry])</f>
        <v>USA</v>
      </c>
      <c r="R1961" s="14">
        <f>order_details[[#This Row],[UnitPrice]]*order_details[[#This Row],[Quantity]]*(1-order_details[[#This Row],[Discount]])</f>
        <v>185.685</v>
      </c>
    </row>
    <row r="1962" spans="1:18" x14ac:dyDescent="0.3">
      <c r="A1962">
        <v>11007</v>
      </c>
      <c r="B1962">
        <v>8</v>
      </c>
      <c r="C1962">
        <v>40</v>
      </c>
      <c r="D1962">
        <v>30</v>
      </c>
      <c r="E1962">
        <v>0</v>
      </c>
      <c r="F1962">
        <f>order_details[[#This Row],[UnitPrice]]*order_details[[#This Row],[Quantity]]*(1-order_details[[#This Row],[Discount]])</f>
        <v>1200</v>
      </c>
      <c r="G1962" t="str">
        <f>_xlfn.XLOOKUP(order_details[[#This Row],[OrderID]],orders[OrderID],orders[CustomerID])</f>
        <v>PRINI</v>
      </c>
      <c r="H1962" t="str">
        <f>_xlfn.XLOOKUP(order_details[[#This Row],[CustomerID]],orders[CustomerID],orders[ShipCountry])</f>
        <v>Portugal</v>
      </c>
      <c r="I1962" t="str">
        <f>_xlfn.XLOOKUP(order_details[[#This Row],[CustomerID]],orders[CustomerID],orders[ShipCity])</f>
        <v>Lisboa</v>
      </c>
      <c r="J1962">
        <f>_xlfn.XLOOKUP(order_details[[#This Row],[ProductID]],products[ProductID],products[CategoryID])</f>
        <v>2</v>
      </c>
      <c r="K1962" t="str">
        <f>_xlfn.XLOOKUP(order_details[[#This Row],[CategoryID]],categories[CategoryID],categories[CategoryName])</f>
        <v>Condiments</v>
      </c>
      <c r="L1962" t="str">
        <f>_xlfn.XLOOKUP(order_details[[#This Row],[OrderID]],orders[OrderID],orders[month])</f>
        <v>May</v>
      </c>
      <c r="M1962">
        <f>_xlfn.XLOOKUP(order_details[[#This Row],[OrderID]],orders[OrderID],orders[month number])</f>
        <v>5</v>
      </c>
      <c r="N1962">
        <f>_xlfn.XLOOKUP(order_details[[#This Row],[OrderID]],orders[OrderID],orders[year])</f>
        <v>1996</v>
      </c>
      <c r="P1962" s="13" t="str">
        <f>_xlfn.XLOOKUP(order_details[[#This Row],[CustomerID]],orders[CustomerID],orders[ShipCity])</f>
        <v>Lisboa</v>
      </c>
      <c r="Q1962" s="13" t="str">
        <f>_xlfn.XLOOKUP(order_details[[#This Row],[CustomerID]],orders[CustomerID],orders[ShipCountry])</f>
        <v>Portugal</v>
      </c>
      <c r="R1962" s="13">
        <f>order_details[[#This Row],[UnitPrice]]*order_details[[#This Row],[Quantity]]*(1-order_details[[#This Row],[Discount]])</f>
        <v>1200</v>
      </c>
    </row>
    <row r="1963" spans="1:18" x14ac:dyDescent="0.3">
      <c r="A1963">
        <v>11007</v>
      </c>
      <c r="B1963">
        <v>29</v>
      </c>
      <c r="C1963">
        <v>123.79</v>
      </c>
      <c r="D1963">
        <v>10</v>
      </c>
      <c r="E1963">
        <v>0</v>
      </c>
      <c r="F1963">
        <f>order_details[[#This Row],[UnitPrice]]*order_details[[#This Row],[Quantity]]*(1-order_details[[#This Row],[Discount]])</f>
        <v>1237.9000000000001</v>
      </c>
      <c r="G1963" t="str">
        <f>_xlfn.XLOOKUP(order_details[[#This Row],[OrderID]],orders[OrderID],orders[CustomerID])</f>
        <v>PRINI</v>
      </c>
      <c r="H1963" t="str">
        <f>_xlfn.XLOOKUP(order_details[[#This Row],[CustomerID]],orders[CustomerID],orders[ShipCountry])</f>
        <v>Portugal</v>
      </c>
      <c r="I1963" t="str">
        <f>_xlfn.XLOOKUP(order_details[[#This Row],[CustomerID]],orders[CustomerID],orders[ShipCity])</f>
        <v>Lisboa</v>
      </c>
      <c r="J1963">
        <f>_xlfn.XLOOKUP(order_details[[#This Row],[ProductID]],products[ProductID],products[CategoryID])</f>
        <v>6</v>
      </c>
      <c r="K1963" t="str">
        <f>_xlfn.XLOOKUP(order_details[[#This Row],[CategoryID]],categories[CategoryID],categories[CategoryName])</f>
        <v>Meat/Poultry</v>
      </c>
      <c r="L1963" t="str">
        <f>_xlfn.XLOOKUP(order_details[[#This Row],[OrderID]],orders[OrderID],orders[month])</f>
        <v>May</v>
      </c>
      <c r="M1963">
        <f>_xlfn.XLOOKUP(order_details[[#This Row],[OrderID]],orders[OrderID],orders[month number])</f>
        <v>5</v>
      </c>
      <c r="N1963">
        <f>_xlfn.XLOOKUP(order_details[[#This Row],[OrderID]],orders[OrderID],orders[year])</f>
        <v>1996</v>
      </c>
      <c r="P1963" s="14" t="str">
        <f>_xlfn.XLOOKUP(order_details[[#This Row],[CustomerID]],orders[CustomerID],orders[ShipCity])</f>
        <v>Lisboa</v>
      </c>
      <c r="Q1963" s="14" t="str">
        <f>_xlfn.XLOOKUP(order_details[[#This Row],[CustomerID]],orders[CustomerID],orders[ShipCountry])</f>
        <v>Portugal</v>
      </c>
      <c r="R1963" s="14">
        <f>order_details[[#This Row],[UnitPrice]]*order_details[[#This Row],[Quantity]]*(1-order_details[[#This Row],[Discount]])</f>
        <v>1237.9000000000001</v>
      </c>
    </row>
    <row r="1964" spans="1:18" x14ac:dyDescent="0.3">
      <c r="A1964">
        <v>11007</v>
      </c>
      <c r="B1964">
        <v>42</v>
      </c>
      <c r="C1964">
        <v>14</v>
      </c>
      <c r="D1964">
        <v>14</v>
      </c>
      <c r="E1964">
        <v>0</v>
      </c>
      <c r="F1964">
        <f>order_details[[#This Row],[UnitPrice]]*order_details[[#This Row],[Quantity]]*(1-order_details[[#This Row],[Discount]])</f>
        <v>196</v>
      </c>
      <c r="G1964" t="str">
        <f>_xlfn.XLOOKUP(order_details[[#This Row],[OrderID]],orders[OrderID],orders[CustomerID])</f>
        <v>PRINI</v>
      </c>
      <c r="H1964" t="str">
        <f>_xlfn.XLOOKUP(order_details[[#This Row],[CustomerID]],orders[CustomerID],orders[ShipCountry])</f>
        <v>Portugal</v>
      </c>
      <c r="I1964" t="str">
        <f>_xlfn.XLOOKUP(order_details[[#This Row],[CustomerID]],orders[CustomerID],orders[ShipCity])</f>
        <v>Lisboa</v>
      </c>
      <c r="J1964">
        <f>_xlfn.XLOOKUP(order_details[[#This Row],[ProductID]],products[ProductID],products[CategoryID])</f>
        <v>5</v>
      </c>
      <c r="K1964" t="str">
        <f>_xlfn.XLOOKUP(order_details[[#This Row],[CategoryID]],categories[CategoryID],categories[CategoryName])</f>
        <v>Grains/Cereals</v>
      </c>
      <c r="L1964" t="str">
        <f>_xlfn.XLOOKUP(order_details[[#This Row],[OrderID]],orders[OrderID],orders[month])</f>
        <v>May</v>
      </c>
      <c r="M1964">
        <f>_xlfn.XLOOKUP(order_details[[#This Row],[OrderID]],orders[OrderID],orders[month number])</f>
        <v>5</v>
      </c>
      <c r="N1964">
        <f>_xlfn.XLOOKUP(order_details[[#This Row],[OrderID]],orders[OrderID],orders[year])</f>
        <v>1996</v>
      </c>
      <c r="P1964" s="13" t="str">
        <f>_xlfn.XLOOKUP(order_details[[#This Row],[CustomerID]],orders[CustomerID],orders[ShipCity])</f>
        <v>Lisboa</v>
      </c>
      <c r="Q1964" s="13" t="str">
        <f>_xlfn.XLOOKUP(order_details[[#This Row],[CustomerID]],orders[CustomerID],orders[ShipCountry])</f>
        <v>Portugal</v>
      </c>
      <c r="R1964" s="13">
        <f>order_details[[#This Row],[UnitPrice]]*order_details[[#This Row],[Quantity]]*(1-order_details[[#This Row],[Discount]])</f>
        <v>196</v>
      </c>
    </row>
    <row r="1965" spans="1:18" x14ac:dyDescent="0.3">
      <c r="A1965">
        <v>11008</v>
      </c>
      <c r="B1965">
        <v>28</v>
      </c>
      <c r="C1965">
        <v>45.6</v>
      </c>
      <c r="D1965">
        <v>70</v>
      </c>
      <c r="E1965">
        <v>0.05</v>
      </c>
      <c r="F1965">
        <f>order_details[[#This Row],[UnitPrice]]*order_details[[#This Row],[Quantity]]*(1-order_details[[#This Row],[Discount]])</f>
        <v>3032.3999999999996</v>
      </c>
      <c r="G1965" t="str">
        <f>_xlfn.XLOOKUP(order_details[[#This Row],[OrderID]],orders[OrderID],orders[CustomerID])</f>
        <v>ERNSH</v>
      </c>
      <c r="H1965" t="str">
        <f>_xlfn.XLOOKUP(order_details[[#This Row],[CustomerID]],orders[CustomerID],orders[ShipCountry])</f>
        <v>Austria</v>
      </c>
      <c r="I1965" t="str">
        <f>_xlfn.XLOOKUP(order_details[[#This Row],[CustomerID]],orders[CustomerID],orders[ShipCity])</f>
        <v>Graz</v>
      </c>
      <c r="J1965">
        <f>_xlfn.XLOOKUP(order_details[[#This Row],[ProductID]],products[ProductID],products[CategoryID])</f>
        <v>7</v>
      </c>
      <c r="K1965" t="str">
        <f>_xlfn.XLOOKUP(order_details[[#This Row],[CategoryID]],categories[CategoryID],categories[CategoryName])</f>
        <v>Produce</v>
      </c>
      <c r="L1965" t="str">
        <f>_xlfn.XLOOKUP(order_details[[#This Row],[OrderID]],orders[OrderID],orders[month])</f>
        <v>May</v>
      </c>
      <c r="M1965">
        <f>_xlfn.XLOOKUP(order_details[[#This Row],[OrderID]],orders[OrderID],orders[month number])</f>
        <v>5</v>
      </c>
      <c r="N1965">
        <f>_xlfn.XLOOKUP(order_details[[#This Row],[OrderID]],orders[OrderID],orders[year])</f>
        <v>1996</v>
      </c>
      <c r="P1965" s="14" t="str">
        <f>_xlfn.XLOOKUP(order_details[[#This Row],[CustomerID]],orders[CustomerID],orders[ShipCity])</f>
        <v>Graz</v>
      </c>
      <c r="Q1965" s="14" t="str">
        <f>_xlfn.XLOOKUP(order_details[[#This Row],[CustomerID]],orders[CustomerID],orders[ShipCountry])</f>
        <v>Austria</v>
      </c>
      <c r="R1965" s="14">
        <f>order_details[[#This Row],[UnitPrice]]*order_details[[#This Row],[Quantity]]*(1-order_details[[#This Row],[Discount]])</f>
        <v>3032.3999999999996</v>
      </c>
    </row>
    <row r="1966" spans="1:18" x14ac:dyDescent="0.3">
      <c r="A1966">
        <v>11008</v>
      </c>
      <c r="B1966">
        <v>34</v>
      </c>
      <c r="C1966">
        <v>14</v>
      </c>
      <c r="D1966">
        <v>90</v>
      </c>
      <c r="E1966">
        <v>0.05</v>
      </c>
      <c r="F1966">
        <f>order_details[[#This Row],[UnitPrice]]*order_details[[#This Row],[Quantity]]*(1-order_details[[#This Row],[Discount]])</f>
        <v>1197</v>
      </c>
      <c r="G1966" t="str">
        <f>_xlfn.XLOOKUP(order_details[[#This Row],[OrderID]],orders[OrderID],orders[CustomerID])</f>
        <v>ERNSH</v>
      </c>
      <c r="H1966" t="str">
        <f>_xlfn.XLOOKUP(order_details[[#This Row],[CustomerID]],orders[CustomerID],orders[ShipCountry])</f>
        <v>Austria</v>
      </c>
      <c r="I1966" t="str">
        <f>_xlfn.XLOOKUP(order_details[[#This Row],[CustomerID]],orders[CustomerID],orders[ShipCity])</f>
        <v>Graz</v>
      </c>
      <c r="J1966">
        <f>_xlfn.XLOOKUP(order_details[[#This Row],[ProductID]],products[ProductID],products[CategoryID])</f>
        <v>1</v>
      </c>
      <c r="K1966" t="str">
        <f>_xlfn.XLOOKUP(order_details[[#This Row],[CategoryID]],categories[CategoryID],categories[CategoryName])</f>
        <v>Beverages</v>
      </c>
      <c r="L1966" t="str">
        <f>_xlfn.XLOOKUP(order_details[[#This Row],[OrderID]],orders[OrderID],orders[month])</f>
        <v>May</v>
      </c>
      <c r="M1966">
        <f>_xlfn.XLOOKUP(order_details[[#This Row],[OrderID]],orders[OrderID],orders[month number])</f>
        <v>5</v>
      </c>
      <c r="N1966">
        <f>_xlfn.XLOOKUP(order_details[[#This Row],[OrderID]],orders[OrderID],orders[year])</f>
        <v>1996</v>
      </c>
      <c r="P1966" s="13" t="str">
        <f>_xlfn.XLOOKUP(order_details[[#This Row],[CustomerID]],orders[CustomerID],orders[ShipCity])</f>
        <v>Graz</v>
      </c>
      <c r="Q1966" s="13" t="str">
        <f>_xlfn.XLOOKUP(order_details[[#This Row],[CustomerID]],orders[CustomerID],orders[ShipCountry])</f>
        <v>Austria</v>
      </c>
      <c r="R1966" s="13">
        <f>order_details[[#This Row],[UnitPrice]]*order_details[[#This Row],[Quantity]]*(1-order_details[[#This Row],[Discount]])</f>
        <v>1197</v>
      </c>
    </row>
    <row r="1967" spans="1:18" x14ac:dyDescent="0.3">
      <c r="A1967">
        <v>11008</v>
      </c>
      <c r="B1967">
        <v>71</v>
      </c>
      <c r="C1967">
        <v>21.5</v>
      </c>
      <c r="D1967">
        <v>21</v>
      </c>
      <c r="E1967">
        <v>0</v>
      </c>
      <c r="F1967">
        <f>order_details[[#This Row],[UnitPrice]]*order_details[[#This Row],[Quantity]]*(1-order_details[[#This Row],[Discount]])</f>
        <v>451.5</v>
      </c>
      <c r="G1967" t="str">
        <f>_xlfn.XLOOKUP(order_details[[#This Row],[OrderID]],orders[OrderID],orders[CustomerID])</f>
        <v>ERNSH</v>
      </c>
      <c r="H1967" t="str">
        <f>_xlfn.XLOOKUP(order_details[[#This Row],[CustomerID]],orders[CustomerID],orders[ShipCountry])</f>
        <v>Austria</v>
      </c>
      <c r="I1967" t="str">
        <f>_xlfn.XLOOKUP(order_details[[#This Row],[CustomerID]],orders[CustomerID],orders[ShipCity])</f>
        <v>Graz</v>
      </c>
      <c r="J1967">
        <f>_xlfn.XLOOKUP(order_details[[#This Row],[ProductID]],products[ProductID],products[CategoryID])</f>
        <v>4</v>
      </c>
      <c r="K1967" t="str">
        <f>_xlfn.XLOOKUP(order_details[[#This Row],[CategoryID]],categories[CategoryID],categories[CategoryName])</f>
        <v>Dairy Products</v>
      </c>
      <c r="L1967" t="str">
        <f>_xlfn.XLOOKUP(order_details[[#This Row],[OrderID]],orders[OrderID],orders[month])</f>
        <v>May</v>
      </c>
      <c r="M1967">
        <f>_xlfn.XLOOKUP(order_details[[#This Row],[OrderID]],orders[OrderID],orders[month number])</f>
        <v>5</v>
      </c>
      <c r="N1967">
        <f>_xlfn.XLOOKUP(order_details[[#This Row],[OrderID]],orders[OrderID],orders[year])</f>
        <v>1996</v>
      </c>
      <c r="P1967" s="14" t="str">
        <f>_xlfn.XLOOKUP(order_details[[#This Row],[CustomerID]],orders[CustomerID],orders[ShipCity])</f>
        <v>Graz</v>
      </c>
      <c r="Q1967" s="14" t="str">
        <f>_xlfn.XLOOKUP(order_details[[#This Row],[CustomerID]],orders[CustomerID],orders[ShipCountry])</f>
        <v>Austria</v>
      </c>
      <c r="R1967" s="14">
        <f>order_details[[#This Row],[UnitPrice]]*order_details[[#This Row],[Quantity]]*(1-order_details[[#This Row],[Discount]])</f>
        <v>451.5</v>
      </c>
    </row>
    <row r="1968" spans="1:18" x14ac:dyDescent="0.3">
      <c r="A1968">
        <v>11009</v>
      </c>
      <c r="B1968">
        <v>24</v>
      </c>
      <c r="C1968">
        <v>4.5</v>
      </c>
      <c r="D1968">
        <v>12</v>
      </c>
      <c r="E1968">
        <v>0</v>
      </c>
      <c r="F1968">
        <f>order_details[[#This Row],[UnitPrice]]*order_details[[#This Row],[Quantity]]*(1-order_details[[#This Row],[Discount]])</f>
        <v>54</v>
      </c>
      <c r="G1968" t="str">
        <f>_xlfn.XLOOKUP(order_details[[#This Row],[OrderID]],orders[OrderID],orders[CustomerID])</f>
        <v>GODOS</v>
      </c>
      <c r="H1968" t="str">
        <f>_xlfn.XLOOKUP(order_details[[#This Row],[CustomerID]],orders[CustomerID],orders[ShipCountry])</f>
        <v>Spain</v>
      </c>
      <c r="I1968" t="str">
        <f>_xlfn.XLOOKUP(order_details[[#This Row],[CustomerID]],orders[CustomerID],orders[ShipCity])</f>
        <v>Sevilla</v>
      </c>
      <c r="J1968">
        <f>_xlfn.XLOOKUP(order_details[[#This Row],[ProductID]],products[ProductID],products[CategoryID])</f>
        <v>1</v>
      </c>
      <c r="K1968" t="str">
        <f>_xlfn.XLOOKUP(order_details[[#This Row],[CategoryID]],categories[CategoryID],categories[CategoryName])</f>
        <v>Beverages</v>
      </c>
      <c r="L1968" t="str">
        <f>_xlfn.XLOOKUP(order_details[[#This Row],[OrderID]],orders[OrderID],orders[month])</f>
        <v>May</v>
      </c>
      <c r="M1968">
        <f>_xlfn.XLOOKUP(order_details[[#This Row],[OrderID]],orders[OrderID],orders[month number])</f>
        <v>5</v>
      </c>
      <c r="N1968">
        <f>_xlfn.XLOOKUP(order_details[[#This Row],[OrderID]],orders[OrderID],orders[year])</f>
        <v>1996</v>
      </c>
      <c r="P1968" s="13" t="str">
        <f>_xlfn.XLOOKUP(order_details[[#This Row],[CustomerID]],orders[CustomerID],orders[ShipCity])</f>
        <v>Sevilla</v>
      </c>
      <c r="Q1968" s="13" t="str">
        <f>_xlfn.XLOOKUP(order_details[[#This Row],[CustomerID]],orders[CustomerID],orders[ShipCountry])</f>
        <v>Spain</v>
      </c>
      <c r="R1968" s="13">
        <f>order_details[[#This Row],[UnitPrice]]*order_details[[#This Row],[Quantity]]*(1-order_details[[#This Row],[Discount]])</f>
        <v>54</v>
      </c>
    </row>
    <row r="1969" spans="1:18" x14ac:dyDescent="0.3">
      <c r="A1969">
        <v>11009</v>
      </c>
      <c r="B1969">
        <v>36</v>
      </c>
      <c r="C1969">
        <v>19</v>
      </c>
      <c r="D1969">
        <v>18</v>
      </c>
      <c r="E1969">
        <v>0.25</v>
      </c>
      <c r="F1969">
        <f>order_details[[#This Row],[UnitPrice]]*order_details[[#This Row],[Quantity]]*(1-order_details[[#This Row],[Discount]])</f>
        <v>256.5</v>
      </c>
      <c r="G1969" t="str">
        <f>_xlfn.XLOOKUP(order_details[[#This Row],[OrderID]],orders[OrderID],orders[CustomerID])</f>
        <v>GODOS</v>
      </c>
      <c r="H1969" t="str">
        <f>_xlfn.XLOOKUP(order_details[[#This Row],[CustomerID]],orders[CustomerID],orders[ShipCountry])</f>
        <v>Spain</v>
      </c>
      <c r="I1969" t="str">
        <f>_xlfn.XLOOKUP(order_details[[#This Row],[CustomerID]],orders[CustomerID],orders[ShipCity])</f>
        <v>Sevilla</v>
      </c>
      <c r="J1969">
        <f>_xlfn.XLOOKUP(order_details[[#This Row],[ProductID]],products[ProductID],products[CategoryID])</f>
        <v>8</v>
      </c>
      <c r="K1969" t="str">
        <f>_xlfn.XLOOKUP(order_details[[#This Row],[CategoryID]],categories[CategoryID],categories[CategoryName])</f>
        <v>Seafood</v>
      </c>
      <c r="L1969" t="str">
        <f>_xlfn.XLOOKUP(order_details[[#This Row],[OrderID]],orders[OrderID],orders[month])</f>
        <v>May</v>
      </c>
      <c r="M1969">
        <f>_xlfn.XLOOKUP(order_details[[#This Row],[OrderID]],orders[OrderID],orders[month number])</f>
        <v>5</v>
      </c>
      <c r="N1969">
        <f>_xlfn.XLOOKUP(order_details[[#This Row],[OrderID]],orders[OrderID],orders[year])</f>
        <v>1996</v>
      </c>
      <c r="P1969" s="14" t="str">
        <f>_xlfn.XLOOKUP(order_details[[#This Row],[CustomerID]],orders[CustomerID],orders[ShipCity])</f>
        <v>Sevilla</v>
      </c>
      <c r="Q1969" s="14" t="str">
        <f>_xlfn.XLOOKUP(order_details[[#This Row],[CustomerID]],orders[CustomerID],orders[ShipCountry])</f>
        <v>Spain</v>
      </c>
      <c r="R1969" s="14">
        <f>order_details[[#This Row],[UnitPrice]]*order_details[[#This Row],[Quantity]]*(1-order_details[[#This Row],[Discount]])</f>
        <v>256.5</v>
      </c>
    </row>
    <row r="1970" spans="1:18" x14ac:dyDescent="0.3">
      <c r="A1970">
        <v>11009</v>
      </c>
      <c r="B1970">
        <v>60</v>
      </c>
      <c r="C1970">
        <v>34</v>
      </c>
      <c r="D1970">
        <v>9</v>
      </c>
      <c r="E1970">
        <v>0</v>
      </c>
      <c r="F1970">
        <f>order_details[[#This Row],[UnitPrice]]*order_details[[#This Row],[Quantity]]*(1-order_details[[#This Row],[Discount]])</f>
        <v>306</v>
      </c>
      <c r="G1970" t="str">
        <f>_xlfn.XLOOKUP(order_details[[#This Row],[OrderID]],orders[OrderID],orders[CustomerID])</f>
        <v>GODOS</v>
      </c>
      <c r="H1970" t="str">
        <f>_xlfn.XLOOKUP(order_details[[#This Row],[CustomerID]],orders[CustomerID],orders[ShipCountry])</f>
        <v>Spain</v>
      </c>
      <c r="I1970" t="str">
        <f>_xlfn.XLOOKUP(order_details[[#This Row],[CustomerID]],orders[CustomerID],orders[ShipCity])</f>
        <v>Sevilla</v>
      </c>
      <c r="J1970">
        <f>_xlfn.XLOOKUP(order_details[[#This Row],[ProductID]],products[ProductID],products[CategoryID])</f>
        <v>4</v>
      </c>
      <c r="K1970" t="str">
        <f>_xlfn.XLOOKUP(order_details[[#This Row],[CategoryID]],categories[CategoryID],categories[CategoryName])</f>
        <v>Dairy Products</v>
      </c>
      <c r="L1970" t="str">
        <f>_xlfn.XLOOKUP(order_details[[#This Row],[OrderID]],orders[OrderID],orders[month])</f>
        <v>May</v>
      </c>
      <c r="M1970">
        <f>_xlfn.XLOOKUP(order_details[[#This Row],[OrderID]],orders[OrderID],orders[month number])</f>
        <v>5</v>
      </c>
      <c r="N1970">
        <f>_xlfn.XLOOKUP(order_details[[#This Row],[OrderID]],orders[OrderID],orders[year])</f>
        <v>1996</v>
      </c>
      <c r="P1970" s="13" t="str">
        <f>_xlfn.XLOOKUP(order_details[[#This Row],[CustomerID]],orders[CustomerID],orders[ShipCity])</f>
        <v>Sevilla</v>
      </c>
      <c r="Q1970" s="13" t="str">
        <f>_xlfn.XLOOKUP(order_details[[#This Row],[CustomerID]],orders[CustomerID],orders[ShipCountry])</f>
        <v>Spain</v>
      </c>
      <c r="R1970" s="13">
        <f>order_details[[#This Row],[UnitPrice]]*order_details[[#This Row],[Quantity]]*(1-order_details[[#This Row],[Discount]])</f>
        <v>306</v>
      </c>
    </row>
    <row r="1971" spans="1:18" x14ac:dyDescent="0.3">
      <c r="A1971">
        <v>11010</v>
      </c>
      <c r="B1971">
        <v>7</v>
      </c>
      <c r="C1971">
        <v>30</v>
      </c>
      <c r="D1971">
        <v>20</v>
      </c>
      <c r="E1971">
        <v>0</v>
      </c>
      <c r="F1971">
        <f>order_details[[#This Row],[UnitPrice]]*order_details[[#This Row],[Quantity]]*(1-order_details[[#This Row],[Discount]])</f>
        <v>600</v>
      </c>
      <c r="G1971" t="str">
        <f>_xlfn.XLOOKUP(order_details[[#This Row],[OrderID]],orders[OrderID],orders[CustomerID])</f>
        <v>REGGC</v>
      </c>
      <c r="H1971" t="str">
        <f>_xlfn.XLOOKUP(order_details[[#This Row],[CustomerID]],orders[CustomerID],orders[ShipCountry])</f>
        <v>Italy</v>
      </c>
      <c r="I1971" t="str">
        <f>_xlfn.XLOOKUP(order_details[[#This Row],[CustomerID]],orders[CustomerID],orders[ShipCity])</f>
        <v>Reggio Emilia</v>
      </c>
      <c r="J1971">
        <f>_xlfn.XLOOKUP(order_details[[#This Row],[ProductID]],products[ProductID],products[CategoryID])</f>
        <v>7</v>
      </c>
      <c r="K1971" t="str">
        <f>_xlfn.XLOOKUP(order_details[[#This Row],[CategoryID]],categories[CategoryID],categories[CategoryName])</f>
        <v>Produce</v>
      </c>
      <c r="L1971" t="str">
        <f>_xlfn.XLOOKUP(order_details[[#This Row],[OrderID]],orders[OrderID],orders[month])</f>
        <v>May</v>
      </c>
      <c r="M1971">
        <f>_xlfn.XLOOKUP(order_details[[#This Row],[OrderID]],orders[OrderID],orders[month number])</f>
        <v>5</v>
      </c>
      <c r="N1971">
        <f>_xlfn.XLOOKUP(order_details[[#This Row],[OrderID]],orders[OrderID],orders[year])</f>
        <v>1996</v>
      </c>
      <c r="P1971" s="14" t="str">
        <f>_xlfn.XLOOKUP(order_details[[#This Row],[CustomerID]],orders[CustomerID],orders[ShipCity])</f>
        <v>Reggio Emilia</v>
      </c>
      <c r="Q1971" s="14" t="str">
        <f>_xlfn.XLOOKUP(order_details[[#This Row],[CustomerID]],orders[CustomerID],orders[ShipCountry])</f>
        <v>Italy</v>
      </c>
      <c r="R1971" s="14">
        <f>order_details[[#This Row],[UnitPrice]]*order_details[[#This Row],[Quantity]]*(1-order_details[[#This Row],[Discount]])</f>
        <v>600</v>
      </c>
    </row>
    <row r="1972" spans="1:18" x14ac:dyDescent="0.3">
      <c r="A1972">
        <v>11010</v>
      </c>
      <c r="B1972">
        <v>24</v>
      </c>
      <c r="C1972">
        <v>4.5</v>
      </c>
      <c r="D1972">
        <v>10</v>
      </c>
      <c r="E1972">
        <v>0</v>
      </c>
      <c r="F1972">
        <f>order_details[[#This Row],[UnitPrice]]*order_details[[#This Row],[Quantity]]*(1-order_details[[#This Row],[Discount]])</f>
        <v>45</v>
      </c>
      <c r="G1972" t="str">
        <f>_xlfn.XLOOKUP(order_details[[#This Row],[OrderID]],orders[OrderID],orders[CustomerID])</f>
        <v>REGGC</v>
      </c>
      <c r="H1972" t="str">
        <f>_xlfn.XLOOKUP(order_details[[#This Row],[CustomerID]],orders[CustomerID],orders[ShipCountry])</f>
        <v>Italy</v>
      </c>
      <c r="I1972" t="str">
        <f>_xlfn.XLOOKUP(order_details[[#This Row],[CustomerID]],orders[CustomerID],orders[ShipCity])</f>
        <v>Reggio Emilia</v>
      </c>
      <c r="J1972">
        <f>_xlfn.XLOOKUP(order_details[[#This Row],[ProductID]],products[ProductID],products[CategoryID])</f>
        <v>1</v>
      </c>
      <c r="K1972" t="str">
        <f>_xlfn.XLOOKUP(order_details[[#This Row],[CategoryID]],categories[CategoryID],categories[CategoryName])</f>
        <v>Beverages</v>
      </c>
      <c r="L1972" t="str">
        <f>_xlfn.XLOOKUP(order_details[[#This Row],[OrderID]],orders[OrderID],orders[month])</f>
        <v>May</v>
      </c>
      <c r="M1972">
        <f>_xlfn.XLOOKUP(order_details[[#This Row],[OrderID]],orders[OrderID],orders[month number])</f>
        <v>5</v>
      </c>
      <c r="N1972">
        <f>_xlfn.XLOOKUP(order_details[[#This Row],[OrderID]],orders[OrderID],orders[year])</f>
        <v>1996</v>
      </c>
      <c r="P1972" s="13" t="str">
        <f>_xlfn.XLOOKUP(order_details[[#This Row],[CustomerID]],orders[CustomerID],orders[ShipCity])</f>
        <v>Reggio Emilia</v>
      </c>
      <c r="Q1972" s="13" t="str">
        <f>_xlfn.XLOOKUP(order_details[[#This Row],[CustomerID]],orders[CustomerID],orders[ShipCountry])</f>
        <v>Italy</v>
      </c>
      <c r="R1972" s="13">
        <f>order_details[[#This Row],[UnitPrice]]*order_details[[#This Row],[Quantity]]*(1-order_details[[#This Row],[Discount]])</f>
        <v>45</v>
      </c>
    </row>
    <row r="1973" spans="1:18" x14ac:dyDescent="0.3">
      <c r="A1973">
        <v>11011</v>
      </c>
      <c r="B1973">
        <v>58</v>
      </c>
      <c r="C1973">
        <v>13.25</v>
      </c>
      <c r="D1973">
        <v>40</v>
      </c>
      <c r="E1973">
        <v>0.05</v>
      </c>
      <c r="F1973">
        <f>order_details[[#This Row],[UnitPrice]]*order_details[[#This Row],[Quantity]]*(1-order_details[[#This Row],[Discount]])</f>
        <v>503.5</v>
      </c>
      <c r="G1973" t="str">
        <f>_xlfn.XLOOKUP(order_details[[#This Row],[OrderID]],orders[OrderID],orders[CustomerID])</f>
        <v>ALFKI</v>
      </c>
      <c r="H1973" t="str">
        <f>_xlfn.XLOOKUP(order_details[[#This Row],[CustomerID]],orders[CustomerID],orders[ShipCountry])</f>
        <v>Germany</v>
      </c>
      <c r="I1973" t="str">
        <f>_xlfn.XLOOKUP(order_details[[#This Row],[CustomerID]],orders[CustomerID],orders[ShipCity])</f>
        <v>Berlin</v>
      </c>
      <c r="J1973">
        <f>_xlfn.XLOOKUP(order_details[[#This Row],[ProductID]],products[ProductID],products[CategoryID])</f>
        <v>8</v>
      </c>
      <c r="K1973" t="str">
        <f>_xlfn.XLOOKUP(order_details[[#This Row],[CategoryID]],categories[CategoryID],categories[CategoryName])</f>
        <v>Seafood</v>
      </c>
      <c r="L1973" t="str">
        <f>_xlfn.XLOOKUP(order_details[[#This Row],[OrderID]],orders[OrderID],orders[month])</f>
        <v>May</v>
      </c>
      <c r="M1973">
        <f>_xlfn.XLOOKUP(order_details[[#This Row],[OrderID]],orders[OrderID],orders[month number])</f>
        <v>5</v>
      </c>
      <c r="N1973">
        <f>_xlfn.XLOOKUP(order_details[[#This Row],[OrderID]],orders[OrderID],orders[year])</f>
        <v>1996</v>
      </c>
      <c r="P1973" s="14" t="str">
        <f>_xlfn.XLOOKUP(order_details[[#This Row],[CustomerID]],orders[CustomerID],orders[ShipCity])</f>
        <v>Berlin</v>
      </c>
      <c r="Q1973" s="14" t="str">
        <f>_xlfn.XLOOKUP(order_details[[#This Row],[CustomerID]],orders[CustomerID],orders[ShipCountry])</f>
        <v>Germany</v>
      </c>
      <c r="R1973" s="14">
        <f>order_details[[#This Row],[UnitPrice]]*order_details[[#This Row],[Quantity]]*(1-order_details[[#This Row],[Discount]])</f>
        <v>503.5</v>
      </c>
    </row>
    <row r="1974" spans="1:18" x14ac:dyDescent="0.3">
      <c r="A1974">
        <v>11011</v>
      </c>
      <c r="B1974">
        <v>71</v>
      </c>
      <c r="C1974">
        <v>21.5</v>
      </c>
      <c r="D1974">
        <v>20</v>
      </c>
      <c r="E1974">
        <v>0</v>
      </c>
      <c r="F1974">
        <f>order_details[[#This Row],[UnitPrice]]*order_details[[#This Row],[Quantity]]*(1-order_details[[#This Row],[Discount]])</f>
        <v>430</v>
      </c>
      <c r="G1974" t="str">
        <f>_xlfn.XLOOKUP(order_details[[#This Row],[OrderID]],orders[OrderID],orders[CustomerID])</f>
        <v>ALFKI</v>
      </c>
      <c r="H1974" t="str">
        <f>_xlfn.XLOOKUP(order_details[[#This Row],[CustomerID]],orders[CustomerID],orders[ShipCountry])</f>
        <v>Germany</v>
      </c>
      <c r="I1974" t="str">
        <f>_xlfn.XLOOKUP(order_details[[#This Row],[CustomerID]],orders[CustomerID],orders[ShipCity])</f>
        <v>Berlin</v>
      </c>
      <c r="J1974">
        <f>_xlfn.XLOOKUP(order_details[[#This Row],[ProductID]],products[ProductID],products[CategoryID])</f>
        <v>4</v>
      </c>
      <c r="K1974" t="str">
        <f>_xlfn.XLOOKUP(order_details[[#This Row],[CategoryID]],categories[CategoryID],categories[CategoryName])</f>
        <v>Dairy Products</v>
      </c>
      <c r="L1974" t="str">
        <f>_xlfn.XLOOKUP(order_details[[#This Row],[OrderID]],orders[OrderID],orders[month])</f>
        <v>May</v>
      </c>
      <c r="M1974">
        <f>_xlfn.XLOOKUP(order_details[[#This Row],[OrderID]],orders[OrderID],orders[month number])</f>
        <v>5</v>
      </c>
      <c r="N1974">
        <f>_xlfn.XLOOKUP(order_details[[#This Row],[OrderID]],orders[OrderID],orders[year])</f>
        <v>1996</v>
      </c>
      <c r="P1974" s="13" t="str">
        <f>_xlfn.XLOOKUP(order_details[[#This Row],[CustomerID]],orders[CustomerID],orders[ShipCity])</f>
        <v>Berlin</v>
      </c>
      <c r="Q1974" s="13" t="str">
        <f>_xlfn.XLOOKUP(order_details[[#This Row],[CustomerID]],orders[CustomerID],orders[ShipCountry])</f>
        <v>Germany</v>
      </c>
      <c r="R1974" s="13">
        <f>order_details[[#This Row],[UnitPrice]]*order_details[[#This Row],[Quantity]]*(1-order_details[[#This Row],[Discount]])</f>
        <v>430</v>
      </c>
    </row>
    <row r="1975" spans="1:18" x14ac:dyDescent="0.3">
      <c r="A1975">
        <v>11012</v>
      </c>
      <c r="B1975">
        <v>19</v>
      </c>
      <c r="C1975">
        <v>9.1999999999999993</v>
      </c>
      <c r="D1975">
        <v>50</v>
      </c>
      <c r="E1975">
        <v>0.05</v>
      </c>
      <c r="F1975">
        <f>order_details[[#This Row],[UnitPrice]]*order_details[[#This Row],[Quantity]]*(1-order_details[[#This Row],[Discount]])</f>
        <v>436.99999999999994</v>
      </c>
      <c r="G1975" t="str">
        <f>_xlfn.XLOOKUP(order_details[[#This Row],[OrderID]],orders[OrderID],orders[CustomerID])</f>
        <v>FRANK</v>
      </c>
      <c r="H1975" t="str">
        <f>_xlfn.XLOOKUP(order_details[[#This Row],[CustomerID]],orders[CustomerID],orders[ShipCountry])</f>
        <v>Germany</v>
      </c>
      <c r="I1975" t="str">
        <f>_xlfn.XLOOKUP(order_details[[#This Row],[CustomerID]],orders[CustomerID],orders[ShipCity])</f>
        <v>München</v>
      </c>
      <c r="J1975">
        <f>_xlfn.XLOOKUP(order_details[[#This Row],[ProductID]],products[ProductID],products[CategoryID])</f>
        <v>3</v>
      </c>
      <c r="K1975" t="str">
        <f>_xlfn.XLOOKUP(order_details[[#This Row],[CategoryID]],categories[CategoryID],categories[CategoryName])</f>
        <v>Confections</v>
      </c>
      <c r="L1975" t="str">
        <f>_xlfn.XLOOKUP(order_details[[#This Row],[OrderID]],orders[OrderID],orders[month])</f>
        <v>May</v>
      </c>
      <c r="M1975">
        <f>_xlfn.XLOOKUP(order_details[[#This Row],[OrderID]],orders[OrderID],orders[month number])</f>
        <v>5</v>
      </c>
      <c r="N1975">
        <f>_xlfn.XLOOKUP(order_details[[#This Row],[OrderID]],orders[OrderID],orders[year])</f>
        <v>1996</v>
      </c>
      <c r="P1975" s="14" t="str">
        <f>_xlfn.XLOOKUP(order_details[[#This Row],[CustomerID]],orders[CustomerID],orders[ShipCity])</f>
        <v>München</v>
      </c>
      <c r="Q1975" s="14" t="str">
        <f>_xlfn.XLOOKUP(order_details[[#This Row],[CustomerID]],orders[CustomerID],orders[ShipCountry])</f>
        <v>Germany</v>
      </c>
      <c r="R1975" s="14">
        <f>order_details[[#This Row],[UnitPrice]]*order_details[[#This Row],[Quantity]]*(1-order_details[[#This Row],[Discount]])</f>
        <v>436.99999999999994</v>
      </c>
    </row>
    <row r="1976" spans="1:18" x14ac:dyDescent="0.3">
      <c r="A1976">
        <v>11012</v>
      </c>
      <c r="B1976">
        <v>60</v>
      </c>
      <c r="C1976">
        <v>34</v>
      </c>
      <c r="D1976">
        <v>36</v>
      </c>
      <c r="E1976">
        <v>0.05</v>
      </c>
      <c r="F1976">
        <f>order_details[[#This Row],[UnitPrice]]*order_details[[#This Row],[Quantity]]*(1-order_details[[#This Row],[Discount]])</f>
        <v>1162.8</v>
      </c>
      <c r="G1976" t="str">
        <f>_xlfn.XLOOKUP(order_details[[#This Row],[OrderID]],orders[OrderID],orders[CustomerID])</f>
        <v>FRANK</v>
      </c>
      <c r="H1976" t="str">
        <f>_xlfn.XLOOKUP(order_details[[#This Row],[CustomerID]],orders[CustomerID],orders[ShipCountry])</f>
        <v>Germany</v>
      </c>
      <c r="I1976" t="str">
        <f>_xlfn.XLOOKUP(order_details[[#This Row],[CustomerID]],orders[CustomerID],orders[ShipCity])</f>
        <v>München</v>
      </c>
      <c r="J1976">
        <f>_xlfn.XLOOKUP(order_details[[#This Row],[ProductID]],products[ProductID],products[CategoryID])</f>
        <v>4</v>
      </c>
      <c r="K1976" t="str">
        <f>_xlfn.XLOOKUP(order_details[[#This Row],[CategoryID]],categories[CategoryID],categories[CategoryName])</f>
        <v>Dairy Products</v>
      </c>
      <c r="L1976" t="str">
        <f>_xlfn.XLOOKUP(order_details[[#This Row],[OrderID]],orders[OrderID],orders[month])</f>
        <v>May</v>
      </c>
      <c r="M1976">
        <f>_xlfn.XLOOKUP(order_details[[#This Row],[OrderID]],orders[OrderID],orders[month number])</f>
        <v>5</v>
      </c>
      <c r="N1976">
        <f>_xlfn.XLOOKUP(order_details[[#This Row],[OrderID]],orders[OrderID],orders[year])</f>
        <v>1996</v>
      </c>
      <c r="P1976" s="13" t="str">
        <f>_xlfn.XLOOKUP(order_details[[#This Row],[CustomerID]],orders[CustomerID],orders[ShipCity])</f>
        <v>München</v>
      </c>
      <c r="Q1976" s="13" t="str">
        <f>_xlfn.XLOOKUP(order_details[[#This Row],[CustomerID]],orders[CustomerID],orders[ShipCountry])</f>
        <v>Germany</v>
      </c>
      <c r="R1976" s="13">
        <f>order_details[[#This Row],[UnitPrice]]*order_details[[#This Row],[Quantity]]*(1-order_details[[#This Row],[Discount]])</f>
        <v>1162.8</v>
      </c>
    </row>
    <row r="1977" spans="1:18" x14ac:dyDescent="0.3">
      <c r="A1977">
        <v>11012</v>
      </c>
      <c r="B1977">
        <v>71</v>
      </c>
      <c r="C1977">
        <v>21.5</v>
      </c>
      <c r="D1977">
        <v>60</v>
      </c>
      <c r="E1977">
        <v>0.05</v>
      </c>
      <c r="F1977">
        <f>order_details[[#This Row],[UnitPrice]]*order_details[[#This Row],[Quantity]]*(1-order_details[[#This Row],[Discount]])</f>
        <v>1225.5</v>
      </c>
      <c r="G1977" t="str">
        <f>_xlfn.XLOOKUP(order_details[[#This Row],[OrderID]],orders[OrderID],orders[CustomerID])</f>
        <v>FRANK</v>
      </c>
      <c r="H1977" t="str">
        <f>_xlfn.XLOOKUP(order_details[[#This Row],[CustomerID]],orders[CustomerID],orders[ShipCountry])</f>
        <v>Germany</v>
      </c>
      <c r="I1977" t="str">
        <f>_xlfn.XLOOKUP(order_details[[#This Row],[CustomerID]],orders[CustomerID],orders[ShipCity])</f>
        <v>München</v>
      </c>
      <c r="J1977">
        <f>_xlfn.XLOOKUP(order_details[[#This Row],[ProductID]],products[ProductID],products[CategoryID])</f>
        <v>4</v>
      </c>
      <c r="K1977" t="str">
        <f>_xlfn.XLOOKUP(order_details[[#This Row],[CategoryID]],categories[CategoryID],categories[CategoryName])</f>
        <v>Dairy Products</v>
      </c>
      <c r="L1977" t="str">
        <f>_xlfn.XLOOKUP(order_details[[#This Row],[OrderID]],orders[OrderID],orders[month])</f>
        <v>May</v>
      </c>
      <c r="M1977">
        <f>_xlfn.XLOOKUP(order_details[[#This Row],[OrderID]],orders[OrderID],orders[month number])</f>
        <v>5</v>
      </c>
      <c r="N1977">
        <f>_xlfn.XLOOKUP(order_details[[#This Row],[OrderID]],orders[OrderID],orders[year])</f>
        <v>1996</v>
      </c>
      <c r="P1977" s="14" t="str">
        <f>_xlfn.XLOOKUP(order_details[[#This Row],[CustomerID]],orders[CustomerID],orders[ShipCity])</f>
        <v>München</v>
      </c>
      <c r="Q1977" s="14" t="str">
        <f>_xlfn.XLOOKUP(order_details[[#This Row],[CustomerID]],orders[CustomerID],orders[ShipCountry])</f>
        <v>Germany</v>
      </c>
      <c r="R1977" s="14">
        <f>order_details[[#This Row],[UnitPrice]]*order_details[[#This Row],[Quantity]]*(1-order_details[[#This Row],[Discount]])</f>
        <v>1225.5</v>
      </c>
    </row>
    <row r="1978" spans="1:18" x14ac:dyDescent="0.3">
      <c r="A1978">
        <v>11013</v>
      </c>
      <c r="B1978">
        <v>23</v>
      </c>
      <c r="C1978">
        <v>9</v>
      </c>
      <c r="D1978">
        <v>10</v>
      </c>
      <c r="E1978">
        <v>0</v>
      </c>
      <c r="F1978">
        <f>order_details[[#This Row],[UnitPrice]]*order_details[[#This Row],[Quantity]]*(1-order_details[[#This Row],[Discount]])</f>
        <v>90</v>
      </c>
      <c r="G1978" t="str">
        <f>_xlfn.XLOOKUP(order_details[[#This Row],[OrderID]],orders[OrderID],orders[CustomerID])</f>
        <v>ROMEY</v>
      </c>
      <c r="H1978" t="str">
        <f>_xlfn.XLOOKUP(order_details[[#This Row],[CustomerID]],orders[CustomerID],orders[ShipCountry])</f>
        <v>Spain</v>
      </c>
      <c r="I1978" t="str">
        <f>_xlfn.XLOOKUP(order_details[[#This Row],[CustomerID]],orders[CustomerID],orders[ShipCity])</f>
        <v>Madrid</v>
      </c>
      <c r="J1978">
        <f>_xlfn.XLOOKUP(order_details[[#This Row],[ProductID]],products[ProductID],products[CategoryID])</f>
        <v>5</v>
      </c>
      <c r="K1978" t="str">
        <f>_xlfn.XLOOKUP(order_details[[#This Row],[CategoryID]],categories[CategoryID],categories[CategoryName])</f>
        <v>Grains/Cereals</v>
      </c>
      <c r="L1978" t="str">
        <f>_xlfn.XLOOKUP(order_details[[#This Row],[OrderID]],orders[OrderID],orders[month])</f>
        <v>May</v>
      </c>
      <c r="M1978">
        <f>_xlfn.XLOOKUP(order_details[[#This Row],[OrderID]],orders[OrderID],orders[month number])</f>
        <v>5</v>
      </c>
      <c r="N1978">
        <f>_xlfn.XLOOKUP(order_details[[#This Row],[OrderID]],orders[OrderID],orders[year])</f>
        <v>1996</v>
      </c>
      <c r="P1978" s="13" t="str">
        <f>_xlfn.XLOOKUP(order_details[[#This Row],[CustomerID]],orders[CustomerID],orders[ShipCity])</f>
        <v>Madrid</v>
      </c>
      <c r="Q1978" s="13" t="str">
        <f>_xlfn.XLOOKUP(order_details[[#This Row],[CustomerID]],orders[CustomerID],orders[ShipCountry])</f>
        <v>Spain</v>
      </c>
      <c r="R1978" s="13">
        <f>order_details[[#This Row],[UnitPrice]]*order_details[[#This Row],[Quantity]]*(1-order_details[[#This Row],[Discount]])</f>
        <v>90</v>
      </c>
    </row>
    <row r="1979" spans="1:18" x14ac:dyDescent="0.3">
      <c r="A1979">
        <v>11013</v>
      </c>
      <c r="B1979">
        <v>42</v>
      </c>
      <c r="C1979">
        <v>14</v>
      </c>
      <c r="D1979">
        <v>4</v>
      </c>
      <c r="E1979">
        <v>0</v>
      </c>
      <c r="F1979">
        <f>order_details[[#This Row],[UnitPrice]]*order_details[[#This Row],[Quantity]]*(1-order_details[[#This Row],[Discount]])</f>
        <v>56</v>
      </c>
      <c r="G1979" t="str">
        <f>_xlfn.XLOOKUP(order_details[[#This Row],[OrderID]],orders[OrderID],orders[CustomerID])</f>
        <v>ROMEY</v>
      </c>
      <c r="H1979" t="str">
        <f>_xlfn.XLOOKUP(order_details[[#This Row],[CustomerID]],orders[CustomerID],orders[ShipCountry])</f>
        <v>Spain</v>
      </c>
      <c r="I1979" t="str">
        <f>_xlfn.XLOOKUP(order_details[[#This Row],[CustomerID]],orders[CustomerID],orders[ShipCity])</f>
        <v>Madrid</v>
      </c>
      <c r="J1979">
        <f>_xlfn.XLOOKUP(order_details[[#This Row],[ProductID]],products[ProductID],products[CategoryID])</f>
        <v>5</v>
      </c>
      <c r="K1979" t="str">
        <f>_xlfn.XLOOKUP(order_details[[#This Row],[CategoryID]],categories[CategoryID],categories[CategoryName])</f>
        <v>Grains/Cereals</v>
      </c>
      <c r="L1979" t="str">
        <f>_xlfn.XLOOKUP(order_details[[#This Row],[OrderID]],orders[OrderID],orders[month])</f>
        <v>May</v>
      </c>
      <c r="M1979">
        <f>_xlfn.XLOOKUP(order_details[[#This Row],[OrderID]],orders[OrderID],orders[month number])</f>
        <v>5</v>
      </c>
      <c r="N1979">
        <f>_xlfn.XLOOKUP(order_details[[#This Row],[OrderID]],orders[OrderID],orders[year])</f>
        <v>1996</v>
      </c>
      <c r="P1979" s="14" t="str">
        <f>_xlfn.XLOOKUP(order_details[[#This Row],[CustomerID]],orders[CustomerID],orders[ShipCity])</f>
        <v>Madrid</v>
      </c>
      <c r="Q1979" s="14" t="str">
        <f>_xlfn.XLOOKUP(order_details[[#This Row],[CustomerID]],orders[CustomerID],orders[ShipCountry])</f>
        <v>Spain</v>
      </c>
      <c r="R1979" s="14">
        <f>order_details[[#This Row],[UnitPrice]]*order_details[[#This Row],[Quantity]]*(1-order_details[[#This Row],[Discount]])</f>
        <v>56</v>
      </c>
    </row>
    <row r="1980" spans="1:18" x14ac:dyDescent="0.3">
      <c r="A1980">
        <v>11013</v>
      </c>
      <c r="B1980">
        <v>45</v>
      </c>
      <c r="C1980">
        <v>9.5</v>
      </c>
      <c r="D1980">
        <v>20</v>
      </c>
      <c r="E1980">
        <v>0</v>
      </c>
      <c r="F1980">
        <f>order_details[[#This Row],[UnitPrice]]*order_details[[#This Row],[Quantity]]*(1-order_details[[#This Row],[Discount]])</f>
        <v>190</v>
      </c>
      <c r="G1980" t="str">
        <f>_xlfn.XLOOKUP(order_details[[#This Row],[OrderID]],orders[OrderID],orders[CustomerID])</f>
        <v>ROMEY</v>
      </c>
      <c r="H1980" t="str">
        <f>_xlfn.XLOOKUP(order_details[[#This Row],[CustomerID]],orders[CustomerID],orders[ShipCountry])</f>
        <v>Spain</v>
      </c>
      <c r="I1980" t="str">
        <f>_xlfn.XLOOKUP(order_details[[#This Row],[CustomerID]],orders[CustomerID],orders[ShipCity])</f>
        <v>Madrid</v>
      </c>
      <c r="J1980">
        <f>_xlfn.XLOOKUP(order_details[[#This Row],[ProductID]],products[ProductID],products[CategoryID])</f>
        <v>8</v>
      </c>
      <c r="K1980" t="str">
        <f>_xlfn.XLOOKUP(order_details[[#This Row],[CategoryID]],categories[CategoryID],categories[CategoryName])</f>
        <v>Seafood</v>
      </c>
      <c r="L1980" t="str">
        <f>_xlfn.XLOOKUP(order_details[[#This Row],[OrderID]],orders[OrderID],orders[month])</f>
        <v>May</v>
      </c>
      <c r="M1980">
        <f>_xlfn.XLOOKUP(order_details[[#This Row],[OrderID]],orders[OrderID],orders[month number])</f>
        <v>5</v>
      </c>
      <c r="N1980">
        <f>_xlfn.XLOOKUP(order_details[[#This Row],[OrderID]],orders[OrderID],orders[year])</f>
        <v>1996</v>
      </c>
      <c r="P1980" s="13" t="str">
        <f>_xlfn.XLOOKUP(order_details[[#This Row],[CustomerID]],orders[CustomerID],orders[ShipCity])</f>
        <v>Madrid</v>
      </c>
      <c r="Q1980" s="13" t="str">
        <f>_xlfn.XLOOKUP(order_details[[#This Row],[CustomerID]],orders[CustomerID],orders[ShipCountry])</f>
        <v>Spain</v>
      </c>
      <c r="R1980" s="13">
        <f>order_details[[#This Row],[UnitPrice]]*order_details[[#This Row],[Quantity]]*(1-order_details[[#This Row],[Discount]])</f>
        <v>190</v>
      </c>
    </row>
    <row r="1981" spans="1:18" x14ac:dyDescent="0.3">
      <c r="A1981">
        <v>11013</v>
      </c>
      <c r="B1981">
        <v>68</v>
      </c>
      <c r="C1981">
        <v>12.5</v>
      </c>
      <c r="D1981">
        <v>2</v>
      </c>
      <c r="E1981">
        <v>0</v>
      </c>
      <c r="F1981">
        <f>order_details[[#This Row],[UnitPrice]]*order_details[[#This Row],[Quantity]]*(1-order_details[[#This Row],[Discount]])</f>
        <v>25</v>
      </c>
      <c r="G1981" t="str">
        <f>_xlfn.XLOOKUP(order_details[[#This Row],[OrderID]],orders[OrderID],orders[CustomerID])</f>
        <v>ROMEY</v>
      </c>
      <c r="H1981" t="str">
        <f>_xlfn.XLOOKUP(order_details[[#This Row],[CustomerID]],orders[CustomerID],orders[ShipCountry])</f>
        <v>Spain</v>
      </c>
      <c r="I1981" t="str">
        <f>_xlfn.XLOOKUP(order_details[[#This Row],[CustomerID]],orders[CustomerID],orders[ShipCity])</f>
        <v>Madrid</v>
      </c>
      <c r="J1981">
        <f>_xlfn.XLOOKUP(order_details[[#This Row],[ProductID]],products[ProductID],products[CategoryID])</f>
        <v>3</v>
      </c>
      <c r="K1981" t="str">
        <f>_xlfn.XLOOKUP(order_details[[#This Row],[CategoryID]],categories[CategoryID],categories[CategoryName])</f>
        <v>Confections</v>
      </c>
      <c r="L1981" t="str">
        <f>_xlfn.XLOOKUP(order_details[[#This Row],[OrderID]],orders[OrderID],orders[month])</f>
        <v>May</v>
      </c>
      <c r="M1981">
        <f>_xlfn.XLOOKUP(order_details[[#This Row],[OrderID]],orders[OrderID],orders[month number])</f>
        <v>5</v>
      </c>
      <c r="N1981">
        <f>_xlfn.XLOOKUP(order_details[[#This Row],[OrderID]],orders[OrderID],orders[year])</f>
        <v>1996</v>
      </c>
      <c r="P1981" s="14" t="str">
        <f>_xlfn.XLOOKUP(order_details[[#This Row],[CustomerID]],orders[CustomerID],orders[ShipCity])</f>
        <v>Madrid</v>
      </c>
      <c r="Q1981" s="14" t="str">
        <f>_xlfn.XLOOKUP(order_details[[#This Row],[CustomerID]],orders[CustomerID],orders[ShipCountry])</f>
        <v>Spain</v>
      </c>
      <c r="R1981" s="14">
        <f>order_details[[#This Row],[UnitPrice]]*order_details[[#This Row],[Quantity]]*(1-order_details[[#This Row],[Discount]])</f>
        <v>25</v>
      </c>
    </row>
    <row r="1982" spans="1:18" x14ac:dyDescent="0.3">
      <c r="A1982">
        <v>11014</v>
      </c>
      <c r="B1982">
        <v>41</v>
      </c>
      <c r="C1982">
        <v>9.65</v>
      </c>
      <c r="D1982">
        <v>28</v>
      </c>
      <c r="E1982">
        <v>0.1</v>
      </c>
      <c r="F1982">
        <f>order_details[[#This Row],[UnitPrice]]*order_details[[#This Row],[Quantity]]*(1-order_details[[#This Row],[Discount]])</f>
        <v>243.18</v>
      </c>
      <c r="G1982" t="str">
        <f>_xlfn.XLOOKUP(order_details[[#This Row],[OrderID]],orders[OrderID],orders[CustomerID])</f>
        <v>LINOD</v>
      </c>
      <c r="H1982" t="str">
        <f>_xlfn.XLOOKUP(order_details[[#This Row],[CustomerID]],orders[CustomerID],orders[ShipCountry])</f>
        <v>Venezuela</v>
      </c>
      <c r="I1982" t="str">
        <f>_xlfn.XLOOKUP(order_details[[#This Row],[CustomerID]],orders[CustomerID],orders[ShipCity])</f>
        <v>I. de Margarita</v>
      </c>
      <c r="J1982">
        <f>_xlfn.XLOOKUP(order_details[[#This Row],[ProductID]],products[ProductID],products[CategoryID])</f>
        <v>8</v>
      </c>
      <c r="K1982" t="str">
        <f>_xlfn.XLOOKUP(order_details[[#This Row],[CategoryID]],categories[CategoryID],categories[CategoryName])</f>
        <v>Seafood</v>
      </c>
      <c r="L1982" t="str">
        <f>_xlfn.XLOOKUP(order_details[[#This Row],[OrderID]],orders[OrderID],orders[month])</f>
        <v>May</v>
      </c>
      <c r="M1982">
        <f>_xlfn.XLOOKUP(order_details[[#This Row],[OrderID]],orders[OrderID],orders[month number])</f>
        <v>5</v>
      </c>
      <c r="N1982">
        <f>_xlfn.XLOOKUP(order_details[[#This Row],[OrderID]],orders[OrderID],orders[year])</f>
        <v>1996</v>
      </c>
      <c r="P1982" s="13" t="str">
        <f>_xlfn.XLOOKUP(order_details[[#This Row],[CustomerID]],orders[CustomerID],orders[ShipCity])</f>
        <v>I. de Margarita</v>
      </c>
      <c r="Q1982" s="13" t="str">
        <f>_xlfn.XLOOKUP(order_details[[#This Row],[CustomerID]],orders[CustomerID],orders[ShipCountry])</f>
        <v>Venezuela</v>
      </c>
      <c r="R1982" s="13">
        <f>order_details[[#This Row],[UnitPrice]]*order_details[[#This Row],[Quantity]]*(1-order_details[[#This Row],[Discount]])</f>
        <v>243.18</v>
      </c>
    </row>
    <row r="1983" spans="1:18" x14ac:dyDescent="0.3">
      <c r="A1983">
        <v>11015</v>
      </c>
      <c r="B1983">
        <v>30</v>
      </c>
      <c r="C1983">
        <v>25.89</v>
      </c>
      <c r="D1983">
        <v>15</v>
      </c>
      <c r="E1983">
        <v>0</v>
      </c>
      <c r="F1983">
        <f>order_details[[#This Row],[UnitPrice]]*order_details[[#This Row],[Quantity]]*(1-order_details[[#This Row],[Discount]])</f>
        <v>388.35</v>
      </c>
      <c r="G1983" t="str">
        <f>_xlfn.XLOOKUP(order_details[[#This Row],[OrderID]],orders[OrderID],orders[CustomerID])</f>
        <v>SANTG</v>
      </c>
      <c r="H1983" t="str">
        <f>_xlfn.XLOOKUP(order_details[[#This Row],[CustomerID]],orders[CustomerID],orders[ShipCountry])</f>
        <v>Norway</v>
      </c>
      <c r="I1983" t="str">
        <f>_xlfn.XLOOKUP(order_details[[#This Row],[CustomerID]],orders[CustomerID],orders[ShipCity])</f>
        <v>Stavern</v>
      </c>
      <c r="J1983">
        <f>_xlfn.XLOOKUP(order_details[[#This Row],[ProductID]],products[ProductID],products[CategoryID])</f>
        <v>8</v>
      </c>
      <c r="K1983" t="str">
        <f>_xlfn.XLOOKUP(order_details[[#This Row],[CategoryID]],categories[CategoryID],categories[CategoryName])</f>
        <v>Seafood</v>
      </c>
      <c r="L1983" t="str">
        <f>_xlfn.XLOOKUP(order_details[[#This Row],[OrderID]],orders[OrderID],orders[month])</f>
        <v>May</v>
      </c>
      <c r="M1983">
        <f>_xlfn.XLOOKUP(order_details[[#This Row],[OrderID]],orders[OrderID],orders[month number])</f>
        <v>5</v>
      </c>
      <c r="N1983">
        <f>_xlfn.XLOOKUP(order_details[[#This Row],[OrderID]],orders[OrderID],orders[year])</f>
        <v>1996</v>
      </c>
      <c r="P1983" s="14" t="str">
        <f>_xlfn.XLOOKUP(order_details[[#This Row],[CustomerID]],orders[CustomerID],orders[ShipCity])</f>
        <v>Stavern</v>
      </c>
      <c r="Q1983" s="14" t="str">
        <f>_xlfn.XLOOKUP(order_details[[#This Row],[CustomerID]],orders[CustomerID],orders[ShipCountry])</f>
        <v>Norway</v>
      </c>
      <c r="R1983" s="14">
        <f>order_details[[#This Row],[UnitPrice]]*order_details[[#This Row],[Quantity]]*(1-order_details[[#This Row],[Discount]])</f>
        <v>388.35</v>
      </c>
    </row>
    <row r="1984" spans="1:18" x14ac:dyDescent="0.3">
      <c r="A1984">
        <v>11015</v>
      </c>
      <c r="B1984">
        <v>77</v>
      </c>
      <c r="C1984">
        <v>13</v>
      </c>
      <c r="D1984">
        <v>18</v>
      </c>
      <c r="E1984">
        <v>0</v>
      </c>
      <c r="F1984">
        <f>order_details[[#This Row],[UnitPrice]]*order_details[[#This Row],[Quantity]]*(1-order_details[[#This Row],[Discount]])</f>
        <v>234</v>
      </c>
      <c r="G1984" t="str">
        <f>_xlfn.XLOOKUP(order_details[[#This Row],[OrderID]],orders[OrderID],orders[CustomerID])</f>
        <v>SANTG</v>
      </c>
      <c r="H1984" t="str">
        <f>_xlfn.XLOOKUP(order_details[[#This Row],[CustomerID]],orders[CustomerID],orders[ShipCountry])</f>
        <v>Norway</v>
      </c>
      <c r="I1984" t="str">
        <f>_xlfn.XLOOKUP(order_details[[#This Row],[CustomerID]],orders[CustomerID],orders[ShipCity])</f>
        <v>Stavern</v>
      </c>
      <c r="J1984">
        <f>_xlfn.XLOOKUP(order_details[[#This Row],[ProductID]],products[ProductID],products[CategoryID])</f>
        <v>2</v>
      </c>
      <c r="K1984" t="str">
        <f>_xlfn.XLOOKUP(order_details[[#This Row],[CategoryID]],categories[CategoryID],categories[CategoryName])</f>
        <v>Condiments</v>
      </c>
      <c r="L1984" t="str">
        <f>_xlfn.XLOOKUP(order_details[[#This Row],[OrderID]],orders[OrderID],orders[month])</f>
        <v>May</v>
      </c>
      <c r="M1984">
        <f>_xlfn.XLOOKUP(order_details[[#This Row],[OrderID]],orders[OrderID],orders[month number])</f>
        <v>5</v>
      </c>
      <c r="N1984">
        <f>_xlfn.XLOOKUP(order_details[[#This Row],[OrderID]],orders[OrderID],orders[year])</f>
        <v>1996</v>
      </c>
      <c r="P1984" s="13" t="str">
        <f>_xlfn.XLOOKUP(order_details[[#This Row],[CustomerID]],orders[CustomerID],orders[ShipCity])</f>
        <v>Stavern</v>
      </c>
      <c r="Q1984" s="13" t="str">
        <f>_xlfn.XLOOKUP(order_details[[#This Row],[CustomerID]],orders[CustomerID],orders[ShipCountry])</f>
        <v>Norway</v>
      </c>
      <c r="R1984" s="13">
        <f>order_details[[#This Row],[UnitPrice]]*order_details[[#This Row],[Quantity]]*(1-order_details[[#This Row],[Discount]])</f>
        <v>234</v>
      </c>
    </row>
    <row r="1985" spans="1:18" x14ac:dyDescent="0.3">
      <c r="A1985">
        <v>11016</v>
      </c>
      <c r="B1985">
        <v>31</v>
      </c>
      <c r="C1985">
        <v>12.5</v>
      </c>
      <c r="D1985">
        <v>15</v>
      </c>
      <c r="E1985">
        <v>0</v>
      </c>
      <c r="F1985">
        <f>order_details[[#This Row],[UnitPrice]]*order_details[[#This Row],[Quantity]]*(1-order_details[[#This Row],[Discount]])</f>
        <v>187.5</v>
      </c>
      <c r="G1985" t="str">
        <f>_xlfn.XLOOKUP(order_details[[#This Row],[OrderID]],orders[OrderID],orders[CustomerID])</f>
        <v>AROUT</v>
      </c>
      <c r="H1985" t="str">
        <f>_xlfn.XLOOKUP(order_details[[#This Row],[CustomerID]],orders[CustomerID],orders[ShipCountry])</f>
        <v>UK</v>
      </c>
      <c r="I1985" t="str">
        <f>_xlfn.XLOOKUP(order_details[[#This Row],[CustomerID]],orders[CustomerID],orders[ShipCity])</f>
        <v>Colchester</v>
      </c>
      <c r="J1985">
        <f>_xlfn.XLOOKUP(order_details[[#This Row],[ProductID]],products[ProductID],products[CategoryID])</f>
        <v>4</v>
      </c>
      <c r="K1985" t="str">
        <f>_xlfn.XLOOKUP(order_details[[#This Row],[CategoryID]],categories[CategoryID],categories[CategoryName])</f>
        <v>Dairy Products</v>
      </c>
      <c r="L1985" t="str">
        <f>_xlfn.XLOOKUP(order_details[[#This Row],[OrderID]],orders[OrderID],orders[month])</f>
        <v>May</v>
      </c>
      <c r="M1985">
        <f>_xlfn.XLOOKUP(order_details[[#This Row],[OrderID]],orders[OrderID],orders[month number])</f>
        <v>5</v>
      </c>
      <c r="N1985">
        <f>_xlfn.XLOOKUP(order_details[[#This Row],[OrderID]],orders[OrderID],orders[year])</f>
        <v>1996</v>
      </c>
      <c r="P1985" s="14" t="str">
        <f>_xlfn.XLOOKUP(order_details[[#This Row],[CustomerID]],orders[CustomerID],orders[ShipCity])</f>
        <v>Colchester</v>
      </c>
      <c r="Q1985" s="14" t="str">
        <f>_xlfn.XLOOKUP(order_details[[#This Row],[CustomerID]],orders[CustomerID],orders[ShipCountry])</f>
        <v>UK</v>
      </c>
      <c r="R1985" s="14">
        <f>order_details[[#This Row],[UnitPrice]]*order_details[[#This Row],[Quantity]]*(1-order_details[[#This Row],[Discount]])</f>
        <v>187.5</v>
      </c>
    </row>
    <row r="1986" spans="1:18" x14ac:dyDescent="0.3">
      <c r="A1986">
        <v>11016</v>
      </c>
      <c r="B1986">
        <v>36</v>
      </c>
      <c r="C1986">
        <v>19</v>
      </c>
      <c r="D1986">
        <v>16</v>
      </c>
      <c r="E1986">
        <v>0</v>
      </c>
      <c r="F1986">
        <f>order_details[[#This Row],[UnitPrice]]*order_details[[#This Row],[Quantity]]*(1-order_details[[#This Row],[Discount]])</f>
        <v>304</v>
      </c>
      <c r="G1986" t="str">
        <f>_xlfn.XLOOKUP(order_details[[#This Row],[OrderID]],orders[OrderID],orders[CustomerID])</f>
        <v>AROUT</v>
      </c>
      <c r="H1986" t="str">
        <f>_xlfn.XLOOKUP(order_details[[#This Row],[CustomerID]],orders[CustomerID],orders[ShipCountry])</f>
        <v>UK</v>
      </c>
      <c r="I1986" t="str">
        <f>_xlfn.XLOOKUP(order_details[[#This Row],[CustomerID]],orders[CustomerID],orders[ShipCity])</f>
        <v>Colchester</v>
      </c>
      <c r="J1986">
        <f>_xlfn.XLOOKUP(order_details[[#This Row],[ProductID]],products[ProductID],products[CategoryID])</f>
        <v>8</v>
      </c>
      <c r="K1986" t="str">
        <f>_xlfn.XLOOKUP(order_details[[#This Row],[CategoryID]],categories[CategoryID],categories[CategoryName])</f>
        <v>Seafood</v>
      </c>
      <c r="L1986" t="str">
        <f>_xlfn.XLOOKUP(order_details[[#This Row],[OrderID]],orders[OrderID],orders[month])</f>
        <v>May</v>
      </c>
      <c r="M1986">
        <f>_xlfn.XLOOKUP(order_details[[#This Row],[OrderID]],orders[OrderID],orders[month number])</f>
        <v>5</v>
      </c>
      <c r="N1986">
        <f>_xlfn.XLOOKUP(order_details[[#This Row],[OrderID]],orders[OrderID],orders[year])</f>
        <v>1996</v>
      </c>
      <c r="P1986" s="13" t="str">
        <f>_xlfn.XLOOKUP(order_details[[#This Row],[CustomerID]],orders[CustomerID],orders[ShipCity])</f>
        <v>Colchester</v>
      </c>
      <c r="Q1986" s="13" t="str">
        <f>_xlfn.XLOOKUP(order_details[[#This Row],[CustomerID]],orders[CustomerID],orders[ShipCountry])</f>
        <v>UK</v>
      </c>
      <c r="R1986" s="13">
        <f>order_details[[#This Row],[UnitPrice]]*order_details[[#This Row],[Quantity]]*(1-order_details[[#This Row],[Discount]])</f>
        <v>304</v>
      </c>
    </row>
    <row r="1987" spans="1:18" x14ac:dyDescent="0.3">
      <c r="A1987">
        <v>11017</v>
      </c>
      <c r="B1987">
        <v>3</v>
      </c>
      <c r="C1987">
        <v>10</v>
      </c>
      <c r="D1987">
        <v>25</v>
      </c>
      <c r="E1987">
        <v>0</v>
      </c>
      <c r="F1987">
        <f>order_details[[#This Row],[UnitPrice]]*order_details[[#This Row],[Quantity]]*(1-order_details[[#This Row],[Discount]])</f>
        <v>250</v>
      </c>
      <c r="G1987" t="str">
        <f>_xlfn.XLOOKUP(order_details[[#This Row],[OrderID]],orders[OrderID],orders[CustomerID])</f>
        <v>ERNSH</v>
      </c>
      <c r="H1987" t="str">
        <f>_xlfn.XLOOKUP(order_details[[#This Row],[CustomerID]],orders[CustomerID],orders[ShipCountry])</f>
        <v>Austria</v>
      </c>
      <c r="I1987" t="str">
        <f>_xlfn.XLOOKUP(order_details[[#This Row],[CustomerID]],orders[CustomerID],orders[ShipCity])</f>
        <v>Graz</v>
      </c>
      <c r="J1987">
        <f>_xlfn.XLOOKUP(order_details[[#This Row],[ProductID]],products[ProductID],products[CategoryID])</f>
        <v>2</v>
      </c>
      <c r="K1987" t="str">
        <f>_xlfn.XLOOKUP(order_details[[#This Row],[CategoryID]],categories[CategoryID],categories[CategoryName])</f>
        <v>Condiments</v>
      </c>
      <c r="L1987" t="str">
        <f>_xlfn.XLOOKUP(order_details[[#This Row],[OrderID]],orders[OrderID],orders[month])</f>
        <v>May</v>
      </c>
      <c r="M1987">
        <f>_xlfn.XLOOKUP(order_details[[#This Row],[OrderID]],orders[OrderID],orders[month number])</f>
        <v>5</v>
      </c>
      <c r="N1987">
        <f>_xlfn.XLOOKUP(order_details[[#This Row],[OrderID]],orders[OrderID],orders[year])</f>
        <v>1996</v>
      </c>
      <c r="P1987" s="14" t="str">
        <f>_xlfn.XLOOKUP(order_details[[#This Row],[CustomerID]],orders[CustomerID],orders[ShipCity])</f>
        <v>Graz</v>
      </c>
      <c r="Q1987" s="14" t="str">
        <f>_xlfn.XLOOKUP(order_details[[#This Row],[CustomerID]],orders[CustomerID],orders[ShipCountry])</f>
        <v>Austria</v>
      </c>
      <c r="R1987" s="14">
        <f>order_details[[#This Row],[UnitPrice]]*order_details[[#This Row],[Quantity]]*(1-order_details[[#This Row],[Discount]])</f>
        <v>250</v>
      </c>
    </row>
    <row r="1988" spans="1:18" x14ac:dyDescent="0.3">
      <c r="A1988">
        <v>11017</v>
      </c>
      <c r="B1988">
        <v>59</v>
      </c>
      <c r="C1988">
        <v>55</v>
      </c>
      <c r="D1988">
        <v>110</v>
      </c>
      <c r="E1988">
        <v>0</v>
      </c>
      <c r="F1988">
        <f>order_details[[#This Row],[UnitPrice]]*order_details[[#This Row],[Quantity]]*(1-order_details[[#This Row],[Discount]])</f>
        <v>6050</v>
      </c>
      <c r="G1988" t="str">
        <f>_xlfn.XLOOKUP(order_details[[#This Row],[OrderID]],orders[OrderID],orders[CustomerID])</f>
        <v>ERNSH</v>
      </c>
      <c r="H1988" t="str">
        <f>_xlfn.XLOOKUP(order_details[[#This Row],[CustomerID]],orders[CustomerID],orders[ShipCountry])</f>
        <v>Austria</v>
      </c>
      <c r="I1988" t="str">
        <f>_xlfn.XLOOKUP(order_details[[#This Row],[CustomerID]],orders[CustomerID],orders[ShipCity])</f>
        <v>Graz</v>
      </c>
      <c r="J1988">
        <f>_xlfn.XLOOKUP(order_details[[#This Row],[ProductID]],products[ProductID],products[CategoryID])</f>
        <v>4</v>
      </c>
      <c r="K1988" t="str">
        <f>_xlfn.XLOOKUP(order_details[[#This Row],[CategoryID]],categories[CategoryID],categories[CategoryName])</f>
        <v>Dairy Products</v>
      </c>
      <c r="L1988" t="str">
        <f>_xlfn.XLOOKUP(order_details[[#This Row],[OrderID]],orders[OrderID],orders[month])</f>
        <v>May</v>
      </c>
      <c r="M1988">
        <f>_xlfn.XLOOKUP(order_details[[#This Row],[OrderID]],orders[OrderID],orders[month number])</f>
        <v>5</v>
      </c>
      <c r="N1988">
        <f>_xlfn.XLOOKUP(order_details[[#This Row],[OrderID]],orders[OrderID],orders[year])</f>
        <v>1996</v>
      </c>
      <c r="P1988" s="13" t="str">
        <f>_xlfn.XLOOKUP(order_details[[#This Row],[CustomerID]],orders[CustomerID],orders[ShipCity])</f>
        <v>Graz</v>
      </c>
      <c r="Q1988" s="13" t="str">
        <f>_xlfn.XLOOKUP(order_details[[#This Row],[CustomerID]],orders[CustomerID],orders[ShipCountry])</f>
        <v>Austria</v>
      </c>
      <c r="R1988" s="13">
        <f>order_details[[#This Row],[UnitPrice]]*order_details[[#This Row],[Quantity]]*(1-order_details[[#This Row],[Discount]])</f>
        <v>6050</v>
      </c>
    </row>
    <row r="1989" spans="1:18" x14ac:dyDescent="0.3">
      <c r="A1989">
        <v>11017</v>
      </c>
      <c r="B1989">
        <v>70</v>
      </c>
      <c r="C1989">
        <v>15</v>
      </c>
      <c r="D1989">
        <v>30</v>
      </c>
      <c r="E1989">
        <v>0</v>
      </c>
      <c r="F1989">
        <f>order_details[[#This Row],[UnitPrice]]*order_details[[#This Row],[Quantity]]*(1-order_details[[#This Row],[Discount]])</f>
        <v>450</v>
      </c>
      <c r="G1989" t="str">
        <f>_xlfn.XLOOKUP(order_details[[#This Row],[OrderID]],orders[OrderID],orders[CustomerID])</f>
        <v>ERNSH</v>
      </c>
      <c r="H1989" t="str">
        <f>_xlfn.XLOOKUP(order_details[[#This Row],[CustomerID]],orders[CustomerID],orders[ShipCountry])</f>
        <v>Austria</v>
      </c>
      <c r="I1989" t="str">
        <f>_xlfn.XLOOKUP(order_details[[#This Row],[CustomerID]],orders[CustomerID],orders[ShipCity])</f>
        <v>Graz</v>
      </c>
      <c r="J1989">
        <f>_xlfn.XLOOKUP(order_details[[#This Row],[ProductID]],products[ProductID],products[CategoryID])</f>
        <v>1</v>
      </c>
      <c r="K1989" t="str">
        <f>_xlfn.XLOOKUP(order_details[[#This Row],[CategoryID]],categories[CategoryID],categories[CategoryName])</f>
        <v>Beverages</v>
      </c>
      <c r="L1989" t="str">
        <f>_xlfn.XLOOKUP(order_details[[#This Row],[OrderID]],orders[OrderID],orders[month])</f>
        <v>May</v>
      </c>
      <c r="M1989">
        <f>_xlfn.XLOOKUP(order_details[[#This Row],[OrderID]],orders[OrderID],orders[month number])</f>
        <v>5</v>
      </c>
      <c r="N1989">
        <f>_xlfn.XLOOKUP(order_details[[#This Row],[OrderID]],orders[OrderID],orders[year])</f>
        <v>1996</v>
      </c>
      <c r="P1989" s="14" t="str">
        <f>_xlfn.XLOOKUP(order_details[[#This Row],[CustomerID]],orders[CustomerID],orders[ShipCity])</f>
        <v>Graz</v>
      </c>
      <c r="Q1989" s="14" t="str">
        <f>_xlfn.XLOOKUP(order_details[[#This Row],[CustomerID]],orders[CustomerID],orders[ShipCountry])</f>
        <v>Austria</v>
      </c>
      <c r="R1989" s="14">
        <f>order_details[[#This Row],[UnitPrice]]*order_details[[#This Row],[Quantity]]*(1-order_details[[#This Row],[Discount]])</f>
        <v>450</v>
      </c>
    </row>
    <row r="1990" spans="1:18" x14ac:dyDescent="0.3">
      <c r="A1990">
        <v>11018</v>
      </c>
      <c r="B1990">
        <v>12</v>
      </c>
      <c r="C1990">
        <v>38</v>
      </c>
      <c r="D1990">
        <v>20</v>
      </c>
      <c r="E1990">
        <v>0</v>
      </c>
      <c r="F1990">
        <f>order_details[[#This Row],[UnitPrice]]*order_details[[#This Row],[Quantity]]*(1-order_details[[#This Row],[Discount]])</f>
        <v>760</v>
      </c>
      <c r="G1990" t="str">
        <f>_xlfn.XLOOKUP(order_details[[#This Row],[OrderID]],orders[OrderID],orders[CustomerID])</f>
        <v>LONEP</v>
      </c>
      <c r="H1990" t="str">
        <f>_xlfn.XLOOKUP(order_details[[#This Row],[CustomerID]],orders[CustomerID],orders[ShipCountry])</f>
        <v>USA</v>
      </c>
      <c r="I1990" t="str">
        <f>_xlfn.XLOOKUP(order_details[[#This Row],[CustomerID]],orders[CustomerID],orders[ShipCity])</f>
        <v>Portland</v>
      </c>
      <c r="J1990">
        <f>_xlfn.XLOOKUP(order_details[[#This Row],[ProductID]],products[ProductID],products[CategoryID])</f>
        <v>4</v>
      </c>
      <c r="K1990" t="str">
        <f>_xlfn.XLOOKUP(order_details[[#This Row],[CategoryID]],categories[CategoryID],categories[CategoryName])</f>
        <v>Dairy Products</v>
      </c>
      <c r="L1990" t="str">
        <f>_xlfn.XLOOKUP(order_details[[#This Row],[OrderID]],orders[OrderID],orders[month])</f>
        <v>May</v>
      </c>
      <c r="M1990">
        <f>_xlfn.XLOOKUP(order_details[[#This Row],[OrderID]],orders[OrderID],orders[month number])</f>
        <v>5</v>
      </c>
      <c r="N1990">
        <f>_xlfn.XLOOKUP(order_details[[#This Row],[OrderID]],orders[OrderID],orders[year])</f>
        <v>1996</v>
      </c>
      <c r="P1990" s="13" t="str">
        <f>_xlfn.XLOOKUP(order_details[[#This Row],[CustomerID]],orders[CustomerID],orders[ShipCity])</f>
        <v>Portland</v>
      </c>
      <c r="Q1990" s="13" t="str">
        <f>_xlfn.XLOOKUP(order_details[[#This Row],[CustomerID]],orders[CustomerID],orders[ShipCountry])</f>
        <v>USA</v>
      </c>
      <c r="R1990" s="13">
        <f>order_details[[#This Row],[UnitPrice]]*order_details[[#This Row],[Quantity]]*(1-order_details[[#This Row],[Discount]])</f>
        <v>760</v>
      </c>
    </row>
    <row r="1991" spans="1:18" x14ac:dyDescent="0.3">
      <c r="A1991">
        <v>11018</v>
      </c>
      <c r="B1991">
        <v>18</v>
      </c>
      <c r="C1991">
        <v>62.5</v>
      </c>
      <c r="D1991">
        <v>10</v>
      </c>
      <c r="E1991">
        <v>0</v>
      </c>
      <c r="F1991">
        <f>order_details[[#This Row],[UnitPrice]]*order_details[[#This Row],[Quantity]]*(1-order_details[[#This Row],[Discount]])</f>
        <v>625</v>
      </c>
      <c r="G1991" t="str">
        <f>_xlfn.XLOOKUP(order_details[[#This Row],[OrderID]],orders[OrderID],orders[CustomerID])</f>
        <v>LONEP</v>
      </c>
      <c r="H1991" t="str">
        <f>_xlfn.XLOOKUP(order_details[[#This Row],[CustomerID]],orders[CustomerID],orders[ShipCountry])</f>
        <v>USA</v>
      </c>
      <c r="I1991" t="str">
        <f>_xlfn.XLOOKUP(order_details[[#This Row],[CustomerID]],orders[CustomerID],orders[ShipCity])</f>
        <v>Portland</v>
      </c>
      <c r="J1991">
        <f>_xlfn.XLOOKUP(order_details[[#This Row],[ProductID]],products[ProductID],products[CategoryID])</f>
        <v>8</v>
      </c>
      <c r="K1991" t="str">
        <f>_xlfn.XLOOKUP(order_details[[#This Row],[CategoryID]],categories[CategoryID],categories[CategoryName])</f>
        <v>Seafood</v>
      </c>
      <c r="L1991" t="str">
        <f>_xlfn.XLOOKUP(order_details[[#This Row],[OrderID]],orders[OrderID],orders[month])</f>
        <v>May</v>
      </c>
      <c r="M1991">
        <f>_xlfn.XLOOKUP(order_details[[#This Row],[OrderID]],orders[OrderID],orders[month number])</f>
        <v>5</v>
      </c>
      <c r="N1991">
        <f>_xlfn.XLOOKUP(order_details[[#This Row],[OrderID]],orders[OrderID],orders[year])</f>
        <v>1996</v>
      </c>
      <c r="P1991" s="14" t="str">
        <f>_xlfn.XLOOKUP(order_details[[#This Row],[CustomerID]],orders[CustomerID],orders[ShipCity])</f>
        <v>Portland</v>
      </c>
      <c r="Q1991" s="14" t="str">
        <f>_xlfn.XLOOKUP(order_details[[#This Row],[CustomerID]],orders[CustomerID],orders[ShipCountry])</f>
        <v>USA</v>
      </c>
      <c r="R1991" s="14">
        <f>order_details[[#This Row],[UnitPrice]]*order_details[[#This Row],[Quantity]]*(1-order_details[[#This Row],[Discount]])</f>
        <v>625</v>
      </c>
    </row>
    <row r="1992" spans="1:18" x14ac:dyDescent="0.3">
      <c r="A1992">
        <v>11018</v>
      </c>
      <c r="B1992">
        <v>56</v>
      </c>
      <c r="C1992">
        <v>38</v>
      </c>
      <c r="D1992">
        <v>5</v>
      </c>
      <c r="E1992">
        <v>0</v>
      </c>
      <c r="F1992">
        <f>order_details[[#This Row],[UnitPrice]]*order_details[[#This Row],[Quantity]]*(1-order_details[[#This Row],[Discount]])</f>
        <v>190</v>
      </c>
      <c r="G1992" t="str">
        <f>_xlfn.XLOOKUP(order_details[[#This Row],[OrderID]],orders[OrderID],orders[CustomerID])</f>
        <v>LONEP</v>
      </c>
      <c r="H1992" t="str">
        <f>_xlfn.XLOOKUP(order_details[[#This Row],[CustomerID]],orders[CustomerID],orders[ShipCountry])</f>
        <v>USA</v>
      </c>
      <c r="I1992" t="str">
        <f>_xlfn.XLOOKUP(order_details[[#This Row],[CustomerID]],orders[CustomerID],orders[ShipCity])</f>
        <v>Portland</v>
      </c>
      <c r="J1992">
        <f>_xlfn.XLOOKUP(order_details[[#This Row],[ProductID]],products[ProductID],products[CategoryID])</f>
        <v>5</v>
      </c>
      <c r="K1992" t="str">
        <f>_xlfn.XLOOKUP(order_details[[#This Row],[CategoryID]],categories[CategoryID],categories[CategoryName])</f>
        <v>Grains/Cereals</v>
      </c>
      <c r="L1992" t="str">
        <f>_xlfn.XLOOKUP(order_details[[#This Row],[OrderID]],orders[OrderID],orders[month])</f>
        <v>May</v>
      </c>
      <c r="M1992">
        <f>_xlfn.XLOOKUP(order_details[[#This Row],[OrderID]],orders[OrderID],orders[month number])</f>
        <v>5</v>
      </c>
      <c r="N1992">
        <f>_xlfn.XLOOKUP(order_details[[#This Row],[OrderID]],orders[OrderID],orders[year])</f>
        <v>1996</v>
      </c>
      <c r="P1992" s="13" t="str">
        <f>_xlfn.XLOOKUP(order_details[[#This Row],[CustomerID]],orders[CustomerID],orders[ShipCity])</f>
        <v>Portland</v>
      </c>
      <c r="Q1992" s="13" t="str">
        <f>_xlfn.XLOOKUP(order_details[[#This Row],[CustomerID]],orders[CustomerID],orders[ShipCountry])</f>
        <v>USA</v>
      </c>
      <c r="R1992" s="13">
        <f>order_details[[#This Row],[UnitPrice]]*order_details[[#This Row],[Quantity]]*(1-order_details[[#This Row],[Discount]])</f>
        <v>190</v>
      </c>
    </row>
    <row r="1993" spans="1:18" x14ac:dyDescent="0.3">
      <c r="A1993">
        <v>11019</v>
      </c>
      <c r="B1993">
        <v>46</v>
      </c>
      <c r="C1993">
        <v>12</v>
      </c>
      <c r="D1993">
        <v>3</v>
      </c>
      <c r="E1993">
        <v>0</v>
      </c>
      <c r="F1993">
        <f>order_details[[#This Row],[UnitPrice]]*order_details[[#This Row],[Quantity]]*(1-order_details[[#This Row],[Discount]])</f>
        <v>36</v>
      </c>
      <c r="G1993" t="str">
        <f>_xlfn.XLOOKUP(order_details[[#This Row],[OrderID]],orders[OrderID],orders[CustomerID])</f>
        <v>RANCH</v>
      </c>
      <c r="H1993" t="str">
        <f>_xlfn.XLOOKUP(order_details[[#This Row],[CustomerID]],orders[CustomerID],orders[ShipCountry])</f>
        <v>Argentina</v>
      </c>
      <c r="I1993" t="str">
        <f>_xlfn.XLOOKUP(order_details[[#This Row],[CustomerID]],orders[CustomerID],orders[ShipCity])</f>
        <v>Buenos Aires</v>
      </c>
      <c r="J1993">
        <f>_xlfn.XLOOKUP(order_details[[#This Row],[ProductID]],products[ProductID],products[CategoryID])</f>
        <v>8</v>
      </c>
      <c r="K1993" t="str">
        <f>_xlfn.XLOOKUP(order_details[[#This Row],[CategoryID]],categories[CategoryID],categories[CategoryName])</f>
        <v>Seafood</v>
      </c>
      <c r="L1993" t="str">
        <f>_xlfn.XLOOKUP(order_details[[#This Row],[OrderID]],orders[OrderID],orders[month])</f>
        <v>May</v>
      </c>
      <c r="M1993">
        <f>_xlfn.XLOOKUP(order_details[[#This Row],[OrderID]],orders[OrderID],orders[month number])</f>
        <v>5</v>
      </c>
      <c r="N1993">
        <f>_xlfn.XLOOKUP(order_details[[#This Row],[OrderID]],orders[OrderID],orders[year])</f>
        <v>1996</v>
      </c>
      <c r="P1993" s="14" t="str">
        <f>_xlfn.XLOOKUP(order_details[[#This Row],[CustomerID]],orders[CustomerID],orders[ShipCity])</f>
        <v>Buenos Aires</v>
      </c>
      <c r="Q1993" s="14" t="str">
        <f>_xlfn.XLOOKUP(order_details[[#This Row],[CustomerID]],orders[CustomerID],orders[ShipCountry])</f>
        <v>Argentina</v>
      </c>
      <c r="R1993" s="14">
        <f>order_details[[#This Row],[UnitPrice]]*order_details[[#This Row],[Quantity]]*(1-order_details[[#This Row],[Discount]])</f>
        <v>36</v>
      </c>
    </row>
    <row r="1994" spans="1:18" x14ac:dyDescent="0.3">
      <c r="A1994">
        <v>11019</v>
      </c>
      <c r="B1994">
        <v>49</v>
      </c>
      <c r="C1994">
        <v>20</v>
      </c>
      <c r="D1994">
        <v>2</v>
      </c>
      <c r="E1994">
        <v>0</v>
      </c>
      <c r="F1994">
        <f>order_details[[#This Row],[UnitPrice]]*order_details[[#This Row],[Quantity]]*(1-order_details[[#This Row],[Discount]])</f>
        <v>40</v>
      </c>
      <c r="G1994" t="str">
        <f>_xlfn.XLOOKUP(order_details[[#This Row],[OrderID]],orders[OrderID],orders[CustomerID])</f>
        <v>RANCH</v>
      </c>
      <c r="H1994" t="str">
        <f>_xlfn.XLOOKUP(order_details[[#This Row],[CustomerID]],orders[CustomerID],orders[ShipCountry])</f>
        <v>Argentina</v>
      </c>
      <c r="I1994" t="str">
        <f>_xlfn.XLOOKUP(order_details[[#This Row],[CustomerID]],orders[CustomerID],orders[ShipCity])</f>
        <v>Buenos Aires</v>
      </c>
      <c r="J1994">
        <f>_xlfn.XLOOKUP(order_details[[#This Row],[ProductID]],products[ProductID],products[CategoryID])</f>
        <v>3</v>
      </c>
      <c r="K1994" t="str">
        <f>_xlfn.XLOOKUP(order_details[[#This Row],[CategoryID]],categories[CategoryID],categories[CategoryName])</f>
        <v>Confections</v>
      </c>
      <c r="L1994" t="str">
        <f>_xlfn.XLOOKUP(order_details[[#This Row],[OrderID]],orders[OrderID],orders[month])</f>
        <v>May</v>
      </c>
      <c r="M1994">
        <f>_xlfn.XLOOKUP(order_details[[#This Row],[OrderID]],orders[OrderID],orders[month number])</f>
        <v>5</v>
      </c>
      <c r="N1994">
        <f>_xlfn.XLOOKUP(order_details[[#This Row],[OrderID]],orders[OrderID],orders[year])</f>
        <v>1996</v>
      </c>
      <c r="P1994" s="13" t="str">
        <f>_xlfn.XLOOKUP(order_details[[#This Row],[CustomerID]],orders[CustomerID],orders[ShipCity])</f>
        <v>Buenos Aires</v>
      </c>
      <c r="Q1994" s="13" t="str">
        <f>_xlfn.XLOOKUP(order_details[[#This Row],[CustomerID]],orders[CustomerID],orders[ShipCountry])</f>
        <v>Argentina</v>
      </c>
      <c r="R1994" s="13">
        <f>order_details[[#This Row],[UnitPrice]]*order_details[[#This Row],[Quantity]]*(1-order_details[[#This Row],[Discount]])</f>
        <v>40</v>
      </c>
    </row>
    <row r="1995" spans="1:18" x14ac:dyDescent="0.3">
      <c r="A1995">
        <v>11020</v>
      </c>
      <c r="B1995">
        <v>10</v>
      </c>
      <c r="C1995">
        <v>31</v>
      </c>
      <c r="D1995">
        <v>24</v>
      </c>
      <c r="E1995">
        <v>0.15</v>
      </c>
      <c r="F1995">
        <f>order_details[[#This Row],[UnitPrice]]*order_details[[#This Row],[Quantity]]*(1-order_details[[#This Row],[Discount]])</f>
        <v>632.4</v>
      </c>
      <c r="G1995" t="str">
        <f>_xlfn.XLOOKUP(order_details[[#This Row],[OrderID]],orders[OrderID],orders[CustomerID])</f>
        <v>OTTIK</v>
      </c>
      <c r="H1995" t="str">
        <f>_xlfn.XLOOKUP(order_details[[#This Row],[CustomerID]],orders[CustomerID],orders[ShipCountry])</f>
        <v>Germany</v>
      </c>
      <c r="I1995" t="str">
        <f>_xlfn.XLOOKUP(order_details[[#This Row],[CustomerID]],orders[CustomerID],orders[ShipCity])</f>
        <v>Köln</v>
      </c>
      <c r="J1995">
        <f>_xlfn.XLOOKUP(order_details[[#This Row],[ProductID]],products[ProductID],products[CategoryID])</f>
        <v>8</v>
      </c>
      <c r="K1995" t="str">
        <f>_xlfn.XLOOKUP(order_details[[#This Row],[CategoryID]],categories[CategoryID],categories[CategoryName])</f>
        <v>Seafood</v>
      </c>
      <c r="L1995" t="str">
        <f>_xlfn.XLOOKUP(order_details[[#This Row],[OrderID]],orders[OrderID],orders[month])</f>
        <v>May</v>
      </c>
      <c r="M1995">
        <f>_xlfn.XLOOKUP(order_details[[#This Row],[OrderID]],orders[OrderID],orders[month number])</f>
        <v>5</v>
      </c>
      <c r="N1995">
        <f>_xlfn.XLOOKUP(order_details[[#This Row],[OrderID]],orders[OrderID],orders[year])</f>
        <v>1996</v>
      </c>
      <c r="P1995" s="14" t="str">
        <f>_xlfn.XLOOKUP(order_details[[#This Row],[CustomerID]],orders[CustomerID],orders[ShipCity])</f>
        <v>Köln</v>
      </c>
      <c r="Q1995" s="14" t="str">
        <f>_xlfn.XLOOKUP(order_details[[#This Row],[CustomerID]],orders[CustomerID],orders[ShipCountry])</f>
        <v>Germany</v>
      </c>
      <c r="R1995" s="14">
        <f>order_details[[#This Row],[UnitPrice]]*order_details[[#This Row],[Quantity]]*(1-order_details[[#This Row],[Discount]])</f>
        <v>632.4</v>
      </c>
    </row>
    <row r="1996" spans="1:18" x14ac:dyDescent="0.3">
      <c r="A1996">
        <v>11021</v>
      </c>
      <c r="B1996">
        <v>2</v>
      </c>
      <c r="C1996">
        <v>19</v>
      </c>
      <c r="D1996">
        <v>11</v>
      </c>
      <c r="E1996">
        <v>0.25</v>
      </c>
      <c r="F1996">
        <f>order_details[[#This Row],[UnitPrice]]*order_details[[#This Row],[Quantity]]*(1-order_details[[#This Row],[Discount]])</f>
        <v>156.75</v>
      </c>
      <c r="G1996" t="str">
        <f>_xlfn.XLOOKUP(order_details[[#This Row],[OrderID]],orders[OrderID],orders[CustomerID])</f>
        <v>QUICK</v>
      </c>
      <c r="H1996" t="str">
        <f>_xlfn.XLOOKUP(order_details[[#This Row],[CustomerID]],orders[CustomerID],orders[ShipCountry])</f>
        <v>Germany</v>
      </c>
      <c r="I1996" t="str">
        <f>_xlfn.XLOOKUP(order_details[[#This Row],[CustomerID]],orders[CustomerID],orders[ShipCity])</f>
        <v>Cunewalde</v>
      </c>
      <c r="J1996">
        <f>_xlfn.XLOOKUP(order_details[[#This Row],[ProductID]],products[ProductID],products[CategoryID])</f>
        <v>1</v>
      </c>
      <c r="K1996" t="str">
        <f>_xlfn.XLOOKUP(order_details[[#This Row],[CategoryID]],categories[CategoryID],categories[CategoryName])</f>
        <v>Beverages</v>
      </c>
      <c r="L1996" t="str">
        <f>_xlfn.XLOOKUP(order_details[[#This Row],[OrderID]],orders[OrderID],orders[month])</f>
        <v>May</v>
      </c>
      <c r="M1996">
        <f>_xlfn.XLOOKUP(order_details[[#This Row],[OrderID]],orders[OrderID],orders[month number])</f>
        <v>5</v>
      </c>
      <c r="N1996">
        <f>_xlfn.XLOOKUP(order_details[[#This Row],[OrderID]],orders[OrderID],orders[year])</f>
        <v>1996</v>
      </c>
      <c r="P1996" s="13" t="str">
        <f>_xlfn.XLOOKUP(order_details[[#This Row],[CustomerID]],orders[CustomerID],orders[ShipCity])</f>
        <v>Cunewalde</v>
      </c>
      <c r="Q1996" s="13" t="str">
        <f>_xlfn.XLOOKUP(order_details[[#This Row],[CustomerID]],orders[CustomerID],orders[ShipCountry])</f>
        <v>Germany</v>
      </c>
      <c r="R1996" s="13">
        <f>order_details[[#This Row],[UnitPrice]]*order_details[[#This Row],[Quantity]]*(1-order_details[[#This Row],[Discount]])</f>
        <v>156.75</v>
      </c>
    </row>
    <row r="1997" spans="1:18" x14ac:dyDescent="0.3">
      <c r="A1997">
        <v>11021</v>
      </c>
      <c r="B1997">
        <v>20</v>
      </c>
      <c r="C1997">
        <v>81</v>
      </c>
      <c r="D1997">
        <v>15</v>
      </c>
      <c r="E1997">
        <v>0</v>
      </c>
      <c r="F1997">
        <f>order_details[[#This Row],[UnitPrice]]*order_details[[#This Row],[Quantity]]*(1-order_details[[#This Row],[Discount]])</f>
        <v>1215</v>
      </c>
      <c r="G1997" t="str">
        <f>_xlfn.XLOOKUP(order_details[[#This Row],[OrderID]],orders[OrderID],orders[CustomerID])</f>
        <v>QUICK</v>
      </c>
      <c r="H1997" t="str">
        <f>_xlfn.XLOOKUP(order_details[[#This Row],[CustomerID]],orders[CustomerID],orders[ShipCountry])</f>
        <v>Germany</v>
      </c>
      <c r="I1997" t="str">
        <f>_xlfn.XLOOKUP(order_details[[#This Row],[CustomerID]],orders[CustomerID],orders[ShipCity])</f>
        <v>Cunewalde</v>
      </c>
      <c r="J1997">
        <f>_xlfn.XLOOKUP(order_details[[#This Row],[ProductID]],products[ProductID],products[CategoryID])</f>
        <v>3</v>
      </c>
      <c r="K1997" t="str">
        <f>_xlfn.XLOOKUP(order_details[[#This Row],[CategoryID]],categories[CategoryID],categories[CategoryName])</f>
        <v>Confections</v>
      </c>
      <c r="L1997" t="str">
        <f>_xlfn.XLOOKUP(order_details[[#This Row],[OrderID]],orders[OrderID],orders[month])</f>
        <v>May</v>
      </c>
      <c r="M1997">
        <f>_xlfn.XLOOKUP(order_details[[#This Row],[OrderID]],orders[OrderID],orders[month number])</f>
        <v>5</v>
      </c>
      <c r="N1997">
        <f>_xlfn.XLOOKUP(order_details[[#This Row],[OrderID]],orders[OrderID],orders[year])</f>
        <v>1996</v>
      </c>
      <c r="P1997" s="14" t="str">
        <f>_xlfn.XLOOKUP(order_details[[#This Row],[CustomerID]],orders[CustomerID],orders[ShipCity])</f>
        <v>Cunewalde</v>
      </c>
      <c r="Q1997" s="14" t="str">
        <f>_xlfn.XLOOKUP(order_details[[#This Row],[CustomerID]],orders[CustomerID],orders[ShipCountry])</f>
        <v>Germany</v>
      </c>
      <c r="R1997" s="14">
        <f>order_details[[#This Row],[UnitPrice]]*order_details[[#This Row],[Quantity]]*(1-order_details[[#This Row],[Discount]])</f>
        <v>1215</v>
      </c>
    </row>
    <row r="1998" spans="1:18" x14ac:dyDescent="0.3">
      <c r="A1998">
        <v>11021</v>
      </c>
      <c r="B1998">
        <v>26</v>
      </c>
      <c r="C1998">
        <v>31.23</v>
      </c>
      <c r="D1998">
        <v>63</v>
      </c>
      <c r="E1998">
        <v>0</v>
      </c>
      <c r="F1998">
        <f>order_details[[#This Row],[UnitPrice]]*order_details[[#This Row],[Quantity]]*(1-order_details[[#This Row],[Discount]])</f>
        <v>1967.49</v>
      </c>
      <c r="G1998" t="str">
        <f>_xlfn.XLOOKUP(order_details[[#This Row],[OrderID]],orders[OrderID],orders[CustomerID])</f>
        <v>QUICK</v>
      </c>
      <c r="H1998" t="str">
        <f>_xlfn.XLOOKUP(order_details[[#This Row],[CustomerID]],orders[CustomerID],orders[ShipCountry])</f>
        <v>Germany</v>
      </c>
      <c r="I1998" t="str">
        <f>_xlfn.XLOOKUP(order_details[[#This Row],[CustomerID]],orders[CustomerID],orders[ShipCity])</f>
        <v>Cunewalde</v>
      </c>
      <c r="J1998">
        <f>_xlfn.XLOOKUP(order_details[[#This Row],[ProductID]],products[ProductID],products[CategoryID])</f>
        <v>3</v>
      </c>
      <c r="K1998" t="str">
        <f>_xlfn.XLOOKUP(order_details[[#This Row],[CategoryID]],categories[CategoryID],categories[CategoryName])</f>
        <v>Confections</v>
      </c>
      <c r="L1998" t="str">
        <f>_xlfn.XLOOKUP(order_details[[#This Row],[OrderID]],orders[OrderID],orders[month])</f>
        <v>May</v>
      </c>
      <c r="M1998">
        <f>_xlfn.XLOOKUP(order_details[[#This Row],[OrderID]],orders[OrderID],orders[month number])</f>
        <v>5</v>
      </c>
      <c r="N1998">
        <f>_xlfn.XLOOKUP(order_details[[#This Row],[OrderID]],orders[OrderID],orders[year])</f>
        <v>1996</v>
      </c>
      <c r="P1998" s="13" t="str">
        <f>_xlfn.XLOOKUP(order_details[[#This Row],[CustomerID]],orders[CustomerID],orders[ShipCity])</f>
        <v>Cunewalde</v>
      </c>
      <c r="Q1998" s="13" t="str">
        <f>_xlfn.XLOOKUP(order_details[[#This Row],[CustomerID]],orders[CustomerID],orders[ShipCountry])</f>
        <v>Germany</v>
      </c>
      <c r="R1998" s="13">
        <f>order_details[[#This Row],[UnitPrice]]*order_details[[#This Row],[Quantity]]*(1-order_details[[#This Row],[Discount]])</f>
        <v>1967.49</v>
      </c>
    </row>
    <row r="1999" spans="1:18" x14ac:dyDescent="0.3">
      <c r="A1999">
        <v>11021</v>
      </c>
      <c r="B1999">
        <v>51</v>
      </c>
      <c r="C1999">
        <v>53</v>
      </c>
      <c r="D1999">
        <v>44</v>
      </c>
      <c r="E1999">
        <v>0.25</v>
      </c>
      <c r="F1999">
        <f>order_details[[#This Row],[UnitPrice]]*order_details[[#This Row],[Quantity]]*(1-order_details[[#This Row],[Discount]])</f>
        <v>1749</v>
      </c>
      <c r="G1999" t="str">
        <f>_xlfn.XLOOKUP(order_details[[#This Row],[OrderID]],orders[OrderID],orders[CustomerID])</f>
        <v>QUICK</v>
      </c>
      <c r="H1999" t="str">
        <f>_xlfn.XLOOKUP(order_details[[#This Row],[CustomerID]],orders[CustomerID],orders[ShipCountry])</f>
        <v>Germany</v>
      </c>
      <c r="I1999" t="str">
        <f>_xlfn.XLOOKUP(order_details[[#This Row],[CustomerID]],orders[CustomerID],orders[ShipCity])</f>
        <v>Cunewalde</v>
      </c>
      <c r="J1999">
        <f>_xlfn.XLOOKUP(order_details[[#This Row],[ProductID]],products[ProductID],products[CategoryID])</f>
        <v>7</v>
      </c>
      <c r="K1999" t="str">
        <f>_xlfn.XLOOKUP(order_details[[#This Row],[CategoryID]],categories[CategoryID],categories[CategoryName])</f>
        <v>Produce</v>
      </c>
      <c r="L1999" t="str">
        <f>_xlfn.XLOOKUP(order_details[[#This Row],[OrderID]],orders[OrderID],orders[month])</f>
        <v>May</v>
      </c>
      <c r="M1999">
        <f>_xlfn.XLOOKUP(order_details[[#This Row],[OrderID]],orders[OrderID],orders[month number])</f>
        <v>5</v>
      </c>
      <c r="N1999">
        <f>_xlfn.XLOOKUP(order_details[[#This Row],[OrderID]],orders[OrderID],orders[year])</f>
        <v>1996</v>
      </c>
      <c r="P1999" s="14" t="str">
        <f>_xlfn.XLOOKUP(order_details[[#This Row],[CustomerID]],orders[CustomerID],orders[ShipCity])</f>
        <v>Cunewalde</v>
      </c>
      <c r="Q1999" s="14" t="str">
        <f>_xlfn.XLOOKUP(order_details[[#This Row],[CustomerID]],orders[CustomerID],orders[ShipCountry])</f>
        <v>Germany</v>
      </c>
      <c r="R1999" s="14">
        <f>order_details[[#This Row],[UnitPrice]]*order_details[[#This Row],[Quantity]]*(1-order_details[[#This Row],[Discount]])</f>
        <v>1749</v>
      </c>
    </row>
    <row r="2000" spans="1:18" x14ac:dyDescent="0.3">
      <c r="A2000">
        <v>11021</v>
      </c>
      <c r="B2000">
        <v>72</v>
      </c>
      <c r="C2000">
        <v>34.799999999999997</v>
      </c>
      <c r="D2000">
        <v>35</v>
      </c>
      <c r="E2000">
        <v>0</v>
      </c>
      <c r="F2000">
        <f>order_details[[#This Row],[UnitPrice]]*order_details[[#This Row],[Quantity]]*(1-order_details[[#This Row],[Discount]])</f>
        <v>1218</v>
      </c>
      <c r="G2000" t="str">
        <f>_xlfn.XLOOKUP(order_details[[#This Row],[OrderID]],orders[OrderID],orders[CustomerID])</f>
        <v>QUICK</v>
      </c>
      <c r="H2000" t="str">
        <f>_xlfn.XLOOKUP(order_details[[#This Row],[CustomerID]],orders[CustomerID],orders[ShipCountry])</f>
        <v>Germany</v>
      </c>
      <c r="I2000" t="str">
        <f>_xlfn.XLOOKUP(order_details[[#This Row],[CustomerID]],orders[CustomerID],orders[ShipCity])</f>
        <v>Cunewalde</v>
      </c>
      <c r="J2000">
        <f>_xlfn.XLOOKUP(order_details[[#This Row],[ProductID]],products[ProductID],products[CategoryID])</f>
        <v>4</v>
      </c>
      <c r="K2000" t="str">
        <f>_xlfn.XLOOKUP(order_details[[#This Row],[CategoryID]],categories[CategoryID],categories[CategoryName])</f>
        <v>Dairy Products</v>
      </c>
      <c r="L2000" t="str">
        <f>_xlfn.XLOOKUP(order_details[[#This Row],[OrderID]],orders[OrderID],orders[month])</f>
        <v>May</v>
      </c>
      <c r="M2000">
        <f>_xlfn.XLOOKUP(order_details[[#This Row],[OrderID]],orders[OrderID],orders[month number])</f>
        <v>5</v>
      </c>
      <c r="N2000">
        <f>_xlfn.XLOOKUP(order_details[[#This Row],[OrderID]],orders[OrderID],orders[year])</f>
        <v>1996</v>
      </c>
      <c r="P2000" s="13" t="str">
        <f>_xlfn.XLOOKUP(order_details[[#This Row],[CustomerID]],orders[CustomerID],orders[ShipCity])</f>
        <v>Cunewalde</v>
      </c>
      <c r="Q2000" s="13" t="str">
        <f>_xlfn.XLOOKUP(order_details[[#This Row],[CustomerID]],orders[CustomerID],orders[ShipCountry])</f>
        <v>Germany</v>
      </c>
      <c r="R2000" s="13">
        <f>order_details[[#This Row],[UnitPrice]]*order_details[[#This Row],[Quantity]]*(1-order_details[[#This Row],[Discount]])</f>
        <v>1218</v>
      </c>
    </row>
    <row r="2001" spans="1:18" x14ac:dyDescent="0.3">
      <c r="A2001">
        <v>11022</v>
      </c>
      <c r="B2001">
        <v>19</v>
      </c>
      <c r="C2001">
        <v>9.1999999999999993</v>
      </c>
      <c r="D2001">
        <v>35</v>
      </c>
      <c r="E2001">
        <v>0</v>
      </c>
      <c r="F2001">
        <f>order_details[[#This Row],[UnitPrice]]*order_details[[#This Row],[Quantity]]*(1-order_details[[#This Row],[Discount]])</f>
        <v>322</v>
      </c>
      <c r="G2001" t="str">
        <f>_xlfn.XLOOKUP(order_details[[#This Row],[OrderID]],orders[OrderID],orders[CustomerID])</f>
        <v>HANAR</v>
      </c>
      <c r="H2001" t="str">
        <f>_xlfn.XLOOKUP(order_details[[#This Row],[CustomerID]],orders[CustomerID],orders[ShipCountry])</f>
        <v>Brazil</v>
      </c>
      <c r="I2001" t="str">
        <f>_xlfn.XLOOKUP(order_details[[#This Row],[CustomerID]],orders[CustomerID],orders[ShipCity])</f>
        <v>Rio de Janeiro</v>
      </c>
      <c r="J2001">
        <f>_xlfn.XLOOKUP(order_details[[#This Row],[ProductID]],products[ProductID],products[CategoryID])</f>
        <v>3</v>
      </c>
      <c r="K2001" t="str">
        <f>_xlfn.XLOOKUP(order_details[[#This Row],[CategoryID]],categories[CategoryID],categories[CategoryName])</f>
        <v>Confections</v>
      </c>
      <c r="L2001" t="str">
        <f>_xlfn.XLOOKUP(order_details[[#This Row],[OrderID]],orders[OrderID],orders[month])</f>
        <v>May</v>
      </c>
      <c r="M2001">
        <f>_xlfn.XLOOKUP(order_details[[#This Row],[OrderID]],orders[OrderID],orders[month number])</f>
        <v>5</v>
      </c>
      <c r="N2001">
        <f>_xlfn.XLOOKUP(order_details[[#This Row],[OrderID]],orders[OrderID],orders[year])</f>
        <v>1996</v>
      </c>
      <c r="P2001" s="14" t="str">
        <f>_xlfn.XLOOKUP(order_details[[#This Row],[CustomerID]],orders[CustomerID],orders[ShipCity])</f>
        <v>Rio de Janeiro</v>
      </c>
      <c r="Q2001" s="14" t="str">
        <f>_xlfn.XLOOKUP(order_details[[#This Row],[CustomerID]],orders[CustomerID],orders[ShipCountry])</f>
        <v>Brazil</v>
      </c>
      <c r="R2001" s="14">
        <f>order_details[[#This Row],[UnitPrice]]*order_details[[#This Row],[Quantity]]*(1-order_details[[#This Row],[Discount]])</f>
        <v>322</v>
      </c>
    </row>
    <row r="2002" spans="1:18" x14ac:dyDescent="0.3">
      <c r="A2002">
        <v>11022</v>
      </c>
      <c r="B2002">
        <v>69</v>
      </c>
      <c r="C2002">
        <v>36</v>
      </c>
      <c r="D2002">
        <v>30</v>
      </c>
      <c r="E2002">
        <v>0</v>
      </c>
      <c r="F2002">
        <f>order_details[[#This Row],[UnitPrice]]*order_details[[#This Row],[Quantity]]*(1-order_details[[#This Row],[Discount]])</f>
        <v>1080</v>
      </c>
      <c r="G2002" t="str">
        <f>_xlfn.XLOOKUP(order_details[[#This Row],[OrderID]],orders[OrderID],orders[CustomerID])</f>
        <v>HANAR</v>
      </c>
      <c r="H2002" t="str">
        <f>_xlfn.XLOOKUP(order_details[[#This Row],[CustomerID]],orders[CustomerID],orders[ShipCountry])</f>
        <v>Brazil</v>
      </c>
      <c r="I2002" t="str">
        <f>_xlfn.XLOOKUP(order_details[[#This Row],[CustomerID]],orders[CustomerID],orders[ShipCity])</f>
        <v>Rio de Janeiro</v>
      </c>
      <c r="J2002">
        <f>_xlfn.XLOOKUP(order_details[[#This Row],[ProductID]],products[ProductID],products[CategoryID])</f>
        <v>4</v>
      </c>
      <c r="K2002" t="str">
        <f>_xlfn.XLOOKUP(order_details[[#This Row],[CategoryID]],categories[CategoryID],categories[CategoryName])</f>
        <v>Dairy Products</v>
      </c>
      <c r="L2002" t="str">
        <f>_xlfn.XLOOKUP(order_details[[#This Row],[OrderID]],orders[OrderID],orders[month])</f>
        <v>May</v>
      </c>
      <c r="M2002">
        <f>_xlfn.XLOOKUP(order_details[[#This Row],[OrderID]],orders[OrderID],orders[month number])</f>
        <v>5</v>
      </c>
      <c r="N2002">
        <f>_xlfn.XLOOKUP(order_details[[#This Row],[OrderID]],orders[OrderID],orders[year])</f>
        <v>1996</v>
      </c>
      <c r="P2002" s="13" t="str">
        <f>_xlfn.XLOOKUP(order_details[[#This Row],[CustomerID]],orders[CustomerID],orders[ShipCity])</f>
        <v>Rio de Janeiro</v>
      </c>
      <c r="Q2002" s="13" t="str">
        <f>_xlfn.XLOOKUP(order_details[[#This Row],[CustomerID]],orders[CustomerID],orders[ShipCountry])</f>
        <v>Brazil</v>
      </c>
      <c r="R2002" s="13">
        <f>order_details[[#This Row],[UnitPrice]]*order_details[[#This Row],[Quantity]]*(1-order_details[[#This Row],[Discount]])</f>
        <v>1080</v>
      </c>
    </row>
    <row r="2003" spans="1:18" x14ac:dyDescent="0.3">
      <c r="A2003">
        <v>11023</v>
      </c>
      <c r="B2003">
        <v>7</v>
      </c>
      <c r="C2003">
        <v>30</v>
      </c>
      <c r="D2003">
        <v>4</v>
      </c>
      <c r="E2003">
        <v>0</v>
      </c>
      <c r="F2003">
        <f>order_details[[#This Row],[UnitPrice]]*order_details[[#This Row],[Quantity]]*(1-order_details[[#This Row],[Discount]])</f>
        <v>120</v>
      </c>
      <c r="G2003" t="str">
        <f>_xlfn.XLOOKUP(order_details[[#This Row],[OrderID]],orders[OrderID],orders[CustomerID])</f>
        <v>BSBEV</v>
      </c>
      <c r="H2003" t="str">
        <f>_xlfn.XLOOKUP(order_details[[#This Row],[CustomerID]],orders[CustomerID],orders[ShipCountry])</f>
        <v>UK</v>
      </c>
      <c r="I2003" t="str">
        <f>_xlfn.XLOOKUP(order_details[[#This Row],[CustomerID]],orders[CustomerID],orders[ShipCity])</f>
        <v>London</v>
      </c>
      <c r="J2003">
        <f>_xlfn.XLOOKUP(order_details[[#This Row],[ProductID]],products[ProductID],products[CategoryID])</f>
        <v>7</v>
      </c>
      <c r="K2003" t="str">
        <f>_xlfn.XLOOKUP(order_details[[#This Row],[CategoryID]],categories[CategoryID],categories[CategoryName])</f>
        <v>Produce</v>
      </c>
      <c r="L2003" t="str">
        <f>_xlfn.XLOOKUP(order_details[[#This Row],[OrderID]],orders[OrderID],orders[month])</f>
        <v>May</v>
      </c>
      <c r="M2003">
        <f>_xlfn.XLOOKUP(order_details[[#This Row],[OrderID]],orders[OrderID],orders[month number])</f>
        <v>5</v>
      </c>
      <c r="N2003">
        <f>_xlfn.XLOOKUP(order_details[[#This Row],[OrderID]],orders[OrderID],orders[year])</f>
        <v>1996</v>
      </c>
      <c r="P2003" s="14" t="str">
        <f>_xlfn.XLOOKUP(order_details[[#This Row],[CustomerID]],orders[CustomerID],orders[ShipCity])</f>
        <v>London</v>
      </c>
      <c r="Q2003" s="14" t="str">
        <f>_xlfn.XLOOKUP(order_details[[#This Row],[CustomerID]],orders[CustomerID],orders[ShipCountry])</f>
        <v>UK</v>
      </c>
      <c r="R2003" s="14">
        <f>order_details[[#This Row],[UnitPrice]]*order_details[[#This Row],[Quantity]]*(1-order_details[[#This Row],[Discount]])</f>
        <v>120</v>
      </c>
    </row>
    <row r="2004" spans="1:18" x14ac:dyDescent="0.3">
      <c r="A2004">
        <v>11023</v>
      </c>
      <c r="B2004">
        <v>43</v>
      </c>
      <c r="C2004">
        <v>46</v>
      </c>
      <c r="D2004">
        <v>30</v>
      </c>
      <c r="E2004">
        <v>0</v>
      </c>
      <c r="F2004">
        <f>order_details[[#This Row],[UnitPrice]]*order_details[[#This Row],[Quantity]]*(1-order_details[[#This Row],[Discount]])</f>
        <v>1380</v>
      </c>
      <c r="G2004" t="str">
        <f>_xlfn.XLOOKUP(order_details[[#This Row],[OrderID]],orders[OrderID],orders[CustomerID])</f>
        <v>BSBEV</v>
      </c>
      <c r="H2004" t="str">
        <f>_xlfn.XLOOKUP(order_details[[#This Row],[CustomerID]],orders[CustomerID],orders[ShipCountry])</f>
        <v>UK</v>
      </c>
      <c r="I2004" t="str">
        <f>_xlfn.XLOOKUP(order_details[[#This Row],[CustomerID]],orders[CustomerID],orders[ShipCity])</f>
        <v>London</v>
      </c>
      <c r="J2004">
        <f>_xlfn.XLOOKUP(order_details[[#This Row],[ProductID]],products[ProductID],products[CategoryID])</f>
        <v>1</v>
      </c>
      <c r="K2004" t="str">
        <f>_xlfn.XLOOKUP(order_details[[#This Row],[CategoryID]],categories[CategoryID],categories[CategoryName])</f>
        <v>Beverages</v>
      </c>
      <c r="L2004" t="str">
        <f>_xlfn.XLOOKUP(order_details[[#This Row],[OrderID]],orders[OrderID],orders[month])</f>
        <v>May</v>
      </c>
      <c r="M2004">
        <f>_xlfn.XLOOKUP(order_details[[#This Row],[OrderID]],orders[OrderID],orders[month number])</f>
        <v>5</v>
      </c>
      <c r="N2004">
        <f>_xlfn.XLOOKUP(order_details[[#This Row],[OrderID]],orders[OrderID],orders[year])</f>
        <v>1996</v>
      </c>
      <c r="P2004" s="13" t="str">
        <f>_xlfn.XLOOKUP(order_details[[#This Row],[CustomerID]],orders[CustomerID],orders[ShipCity])</f>
        <v>London</v>
      </c>
      <c r="Q2004" s="13" t="str">
        <f>_xlfn.XLOOKUP(order_details[[#This Row],[CustomerID]],orders[CustomerID],orders[ShipCountry])</f>
        <v>UK</v>
      </c>
      <c r="R2004" s="13">
        <f>order_details[[#This Row],[UnitPrice]]*order_details[[#This Row],[Quantity]]*(1-order_details[[#This Row],[Discount]])</f>
        <v>1380</v>
      </c>
    </row>
    <row r="2005" spans="1:18" x14ac:dyDescent="0.3">
      <c r="A2005">
        <v>11024</v>
      </c>
      <c r="B2005">
        <v>26</v>
      </c>
      <c r="C2005">
        <v>31.23</v>
      </c>
      <c r="D2005">
        <v>12</v>
      </c>
      <c r="E2005">
        <v>0</v>
      </c>
      <c r="F2005">
        <f>order_details[[#This Row],[UnitPrice]]*order_details[[#This Row],[Quantity]]*(1-order_details[[#This Row],[Discount]])</f>
        <v>374.76</v>
      </c>
      <c r="G2005" t="str">
        <f>_xlfn.XLOOKUP(order_details[[#This Row],[OrderID]],orders[OrderID],orders[CustomerID])</f>
        <v>EASTC</v>
      </c>
      <c r="H2005" t="str">
        <f>_xlfn.XLOOKUP(order_details[[#This Row],[CustomerID]],orders[CustomerID],orders[ShipCountry])</f>
        <v>UK</v>
      </c>
      <c r="I2005" t="str">
        <f>_xlfn.XLOOKUP(order_details[[#This Row],[CustomerID]],orders[CustomerID],orders[ShipCity])</f>
        <v>London</v>
      </c>
      <c r="J2005">
        <f>_xlfn.XLOOKUP(order_details[[#This Row],[ProductID]],products[ProductID],products[CategoryID])</f>
        <v>3</v>
      </c>
      <c r="K2005" t="str">
        <f>_xlfn.XLOOKUP(order_details[[#This Row],[CategoryID]],categories[CategoryID],categories[CategoryName])</f>
        <v>Confections</v>
      </c>
      <c r="L2005" t="str">
        <f>_xlfn.XLOOKUP(order_details[[#This Row],[OrderID]],orders[OrderID],orders[month])</f>
        <v>May</v>
      </c>
      <c r="M2005">
        <f>_xlfn.XLOOKUP(order_details[[#This Row],[OrderID]],orders[OrderID],orders[month number])</f>
        <v>5</v>
      </c>
      <c r="N2005">
        <f>_xlfn.XLOOKUP(order_details[[#This Row],[OrderID]],orders[OrderID],orders[year])</f>
        <v>1996</v>
      </c>
      <c r="P2005" s="14" t="str">
        <f>_xlfn.XLOOKUP(order_details[[#This Row],[CustomerID]],orders[CustomerID],orders[ShipCity])</f>
        <v>London</v>
      </c>
      <c r="Q2005" s="14" t="str">
        <f>_xlfn.XLOOKUP(order_details[[#This Row],[CustomerID]],orders[CustomerID],orders[ShipCountry])</f>
        <v>UK</v>
      </c>
      <c r="R2005" s="14">
        <f>order_details[[#This Row],[UnitPrice]]*order_details[[#This Row],[Quantity]]*(1-order_details[[#This Row],[Discount]])</f>
        <v>374.76</v>
      </c>
    </row>
    <row r="2006" spans="1:18" x14ac:dyDescent="0.3">
      <c r="A2006">
        <v>11024</v>
      </c>
      <c r="B2006">
        <v>33</v>
      </c>
      <c r="C2006">
        <v>2.5</v>
      </c>
      <c r="D2006">
        <v>30</v>
      </c>
      <c r="E2006">
        <v>0</v>
      </c>
      <c r="F2006">
        <f>order_details[[#This Row],[UnitPrice]]*order_details[[#This Row],[Quantity]]*(1-order_details[[#This Row],[Discount]])</f>
        <v>75</v>
      </c>
      <c r="G2006" t="str">
        <f>_xlfn.XLOOKUP(order_details[[#This Row],[OrderID]],orders[OrderID],orders[CustomerID])</f>
        <v>EASTC</v>
      </c>
      <c r="H2006" t="str">
        <f>_xlfn.XLOOKUP(order_details[[#This Row],[CustomerID]],orders[CustomerID],orders[ShipCountry])</f>
        <v>UK</v>
      </c>
      <c r="I2006" t="str">
        <f>_xlfn.XLOOKUP(order_details[[#This Row],[CustomerID]],orders[CustomerID],orders[ShipCity])</f>
        <v>London</v>
      </c>
      <c r="J2006">
        <f>_xlfn.XLOOKUP(order_details[[#This Row],[ProductID]],products[ProductID],products[CategoryID])</f>
        <v>4</v>
      </c>
      <c r="K2006" t="str">
        <f>_xlfn.XLOOKUP(order_details[[#This Row],[CategoryID]],categories[CategoryID],categories[CategoryName])</f>
        <v>Dairy Products</v>
      </c>
      <c r="L2006" t="str">
        <f>_xlfn.XLOOKUP(order_details[[#This Row],[OrderID]],orders[OrderID],orders[month])</f>
        <v>May</v>
      </c>
      <c r="M2006">
        <f>_xlfn.XLOOKUP(order_details[[#This Row],[OrderID]],orders[OrderID],orders[month number])</f>
        <v>5</v>
      </c>
      <c r="N2006">
        <f>_xlfn.XLOOKUP(order_details[[#This Row],[OrderID]],orders[OrderID],orders[year])</f>
        <v>1996</v>
      </c>
      <c r="P2006" s="13" t="str">
        <f>_xlfn.XLOOKUP(order_details[[#This Row],[CustomerID]],orders[CustomerID],orders[ShipCity])</f>
        <v>London</v>
      </c>
      <c r="Q2006" s="13" t="str">
        <f>_xlfn.XLOOKUP(order_details[[#This Row],[CustomerID]],orders[CustomerID],orders[ShipCountry])</f>
        <v>UK</v>
      </c>
      <c r="R2006" s="13">
        <f>order_details[[#This Row],[UnitPrice]]*order_details[[#This Row],[Quantity]]*(1-order_details[[#This Row],[Discount]])</f>
        <v>75</v>
      </c>
    </row>
    <row r="2007" spans="1:18" x14ac:dyDescent="0.3">
      <c r="A2007">
        <v>11024</v>
      </c>
      <c r="B2007">
        <v>65</v>
      </c>
      <c r="C2007">
        <v>21.05</v>
      </c>
      <c r="D2007">
        <v>21</v>
      </c>
      <c r="E2007">
        <v>0</v>
      </c>
      <c r="F2007">
        <f>order_details[[#This Row],[UnitPrice]]*order_details[[#This Row],[Quantity]]*(1-order_details[[#This Row],[Discount]])</f>
        <v>442.05</v>
      </c>
      <c r="G2007" t="str">
        <f>_xlfn.XLOOKUP(order_details[[#This Row],[OrderID]],orders[OrderID],orders[CustomerID])</f>
        <v>EASTC</v>
      </c>
      <c r="H2007" t="str">
        <f>_xlfn.XLOOKUP(order_details[[#This Row],[CustomerID]],orders[CustomerID],orders[ShipCountry])</f>
        <v>UK</v>
      </c>
      <c r="I2007" t="str">
        <f>_xlfn.XLOOKUP(order_details[[#This Row],[CustomerID]],orders[CustomerID],orders[ShipCity])</f>
        <v>London</v>
      </c>
      <c r="J2007">
        <f>_xlfn.XLOOKUP(order_details[[#This Row],[ProductID]],products[ProductID],products[CategoryID])</f>
        <v>2</v>
      </c>
      <c r="K2007" t="str">
        <f>_xlfn.XLOOKUP(order_details[[#This Row],[CategoryID]],categories[CategoryID],categories[CategoryName])</f>
        <v>Condiments</v>
      </c>
      <c r="L2007" t="str">
        <f>_xlfn.XLOOKUP(order_details[[#This Row],[OrderID]],orders[OrderID],orders[month])</f>
        <v>May</v>
      </c>
      <c r="M2007">
        <f>_xlfn.XLOOKUP(order_details[[#This Row],[OrderID]],orders[OrderID],orders[month number])</f>
        <v>5</v>
      </c>
      <c r="N2007">
        <f>_xlfn.XLOOKUP(order_details[[#This Row],[OrderID]],orders[OrderID],orders[year])</f>
        <v>1996</v>
      </c>
      <c r="P2007" s="14" t="str">
        <f>_xlfn.XLOOKUP(order_details[[#This Row],[CustomerID]],orders[CustomerID],orders[ShipCity])</f>
        <v>London</v>
      </c>
      <c r="Q2007" s="14" t="str">
        <f>_xlfn.XLOOKUP(order_details[[#This Row],[CustomerID]],orders[CustomerID],orders[ShipCountry])</f>
        <v>UK</v>
      </c>
      <c r="R2007" s="14">
        <f>order_details[[#This Row],[UnitPrice]]*order_details[[#This Row],[Quantity]]*(1-order_details[[#This Row],[Discount]])</f>
        <v>442.05</v>
      </c>
    </row>
    <row r="2008" spans="1:18" x14ac:dyDescent="0.3">
      <c r="A2008">
        <v>11024</v>
      </c>
      <c r="B2008">
        <v>71</v>
      </c>
      <c r="C2008">
        <v>21.5</v>
      </c>
      <c r="D2008">
        <v>50</v>
      </c>
      <c r="E2008">
        <v>0</v>
      </c>
      <c r="F2008">
        <f>order_details[[#This Row],[UnitPrice]]*order_details[[#This Row],[Quantity]]*(1-order_details[[#This Row],[Discount]])</f>
        <v>1075</v>
      </c>
      <c r="G2008" t="str">
        <f>_xlfn.XLOOKUP(order_details[[#This Row],[OrderID]],orders[OrderID],orders[CustomerID])</f>
        <v>EASTC</v>
      </c>
      <c r="H2008" t="str">
        <f>_xlfn.XLOOKUP(order_details[[#This Row],[CustomerID]],orders[CustomerID],orders[ShipCountry])</f>
        <v>UK</v>
      </c>
      <c r="I2008" t="str">
        <f>_xlfn.XLOOKUP(order_details[[#This Row],[CustomerID]],orders[CustomerID],orders[ShipCity])</f>
        <v>London</v>
      </c>
      <c r="J2008">
        <f>_xlfn.XLOOKUP(order_details[[#This Row],[ProductID]],products[ProductID],products[CategoryID])</f>
        <v>4</v>
      </c>
      <c r="K2008" t="str">
        <f>_xlfn.XLOOKUP(order_details[[#This Row],[CategoryID]],categories[CategoryID],categories[CategoryName])</f>
        <v>Dairy Products</v>
      </c>
      <c r="L2008" t="str">
        <f>_xlfn.XLOOKUP(order_details[[#This Row],[OrderID]],orders[OrderID],orders[month])</f>
        <v>May</v>
      </c>
      <c r="M2008">
        <f>_xlfn.XLOOKUP(order_details[[#This Row],[OrderID]],orders[OrderID],orders[month number])</f>
        <v>5</v>
      </c>
      <c r="N2008">
        <f>_xlfn.XLOOKUP(order_details[[#This Row],[OrderID]],orders[OrderID],orders[year])</f>
        <v>1996</v>
      </c>
      <c r="P2008" s="13" t="str">
        <f>_xlfn.XLOOKUP(order_details[[#This Row],[CustomerID]],orders[CustomerID],orders[ShipCity])</f>
        <v>London</v>
      </c>
      <c r="Q2008" s="13" t="str">
        <f>_xlfn.XLOOKUP(order_details[[#This Row],[CustomerID]],orders[CustomerID],orders[ShipCountry])</f>
        <v>UK</v>
      </c>
      <c r="R2008" s="13">
        <f>order_details[[#This Row],[UnitPrice]]*order_details[[#This Row],[Quantity]]*(1-order_details[[#This Row],[Discount]])</f>
        <v>1075</v>
      </c>
    </row>
    <row r="2009" spans="1:18" x14ac:dyDescent="0.3">
      <c r="A2009">
        <v>11025</v>
      </c>
      <c r="B2009">
        <v>1</v>
      </c>
      <c r="C2009">
        <v>18</v>
      </c>
      <c r="D2009">
        <v>10</v>
      </c>
      <c r="E2009">
        <v>0.1</v>
      </c>
      <c r="F2009">
        <f>order_details[[#This Row],[UnitPrice]]*order_details[[#This Row],[Quantity]]*(1-order_details[[#This Row],[Discount]])</f>
        <v>162</v>
      </c>
      <c r="G2009" t="str">
        <f>_xlfn.XLOOKUP(order_details[[#This Row],[OrderID]],orders[OrderID],orders[CustomerID])</f>
        <v>WARTH</v>
      </c>
      <c r="H2009" t="str">
        <f>_xlfn.XLOOKUP(order_details[[#This Row],[CustomerID]],orders[CustomerID],orders[ShipCountry])</f>
        <v>Finland</v>
      </c>
      <c r="I2009" t="str">
        <f>_xlfn.XLOOKUP(order_details[[#This Row],[CustomerID]],orders[CustomerID],orders[ShipCity])</f>
        <v>Oulu</v>
      </c>
      <c r="J2009">
        <f>_xlfn.XLOOKUP(order_details[[#This Row],[ProductID]],products[ProductID],products[CategoryID])</f>
        <v>1</v>
      </c>
      <c r="K2009" t="str">
        <f>_xlfn.XLOOKUP(order_details[[#This Row],[CategoryID]],categories[CategoryID],categories[CategoryName])</f>
        <v>Beverages</v>
      </c>
      <c r="L2009" t="str">
        <f>_xlfn.XLOOKUP(order_details[[#This Row],[OrderID]],orders[OrderID],orders[month])</f>
        <v>May</v>
      </c>
      <c r="M2009">
        <f>_xlfn.XLOOKUP(order_details[[#This Row],[OrderID]],orders[OrderID],orders[month number])</f>
        <v>5</v>
      </c>
      <c r="N2009">
        <f>_xlfn.XLOOKUP(order_details[[#This Row],[OrderID]],orders[OrderID],orders[year])</f>
        <v>1996</v>
      </c>
      <c r="P2009" s="14" t="str">
        <f>_xlfn.XLOOKUP(order_details[[#This Row],[CustomerID]],orders[CustomerID],orders[ShipCity])</f>
        <v>Oulu</v>
      </c>
      <c r="Q2009" s="14" t="str">
        <f>_xlfn.XLOOKUP(order_details[[#This Row],[CustomerID]],orders[CustomerID],orders[ShipCountry])</f>
        <v>Finland</v>
      </c>
      <c r="R2009" s="14">
        <f>order_details[[#This Row],[UnitPrice]]*order_details[[#This Row],[Quantity]]*(1-order_details[[#This Row],[Discount]])</f>
        <v>162</v>
      </c>
    </row>
    <row r="2010" spans="1:18" x14ac:dyDescent="0.3">
      <c r="A2010">
        <v>11025</v>
      </c>
      <c r="B2010">
        <v>13</v>
      </c>
      <c r="C2010">
        <v>6</v>
      </c>
      <c r="D2010">
        <v>20</v>
      </c>
      <c r="E2010">
        <v>0.1</v>
      </c>
      <c r="F2010">
        <f>order_details[[#This Row],[UnitPrice]]*order_details[[#This Row],[Quantity]]*(1-order_details[[#This Row],[Discount]])</f>
        <v>108</v>
      </c>
      <c r="G2010" t="str">
        <f>_xlfn.XLOOKUP(order_details[[#This Row],[OrderID]],orders[OrderID],orders[CustomerID])</f>
        <v>WARTH</v>
      </c>
      <c r="H2010" t="str">
        <f>_xlfn.XLOOKUP(order_details[[#This Row],[CustomerID]],orders[CustomerID],orders[ShipCountry])</f>
        <v>Finland</v>
      </c>
      <c r="I2010" t="str">
        <f>_xlfn.XLOOKUP(order_details[[#This Row],[CustomerID]],orders[CustomerID],orders[ShipCity])</f>
        <v>Oulu</v>
      </c>
      <c r="J2010">
        <f>_xlfn.XLOOKUP(order_details[[#This Row],[ProductID]],products[ProductID],products[CategoryID])</f>
        <v>8</v>
      </c>
      <c r="K2010" t="str">
        <f>_xlfn.XLOOKUP(order_details[[#This Row],[CategoryID]],categories[CategoryID],categories[CategoryName])</f>
        <v>Seafood</v>
      </c>
      <c r="L2010" t="str">
        <f>_xlfn.XLOOKUP(order_details[[#This Row],[OrderID]],orders[OrderID],orders[month])</f>
        <v>May</v>
      </c>
      <c r="M2010">
        <f>_xlfn.XLOOKUP(order_details[[#This Row],[OrderID]],orders[OrderID],orders[month number])</f>
        <v>5</v>
      </c>
      <c r="N2010">
        <f>_xlfn.XLOOKUP(order_details[[#This Row],[OrderID]],orders[OrderID],orders[year])</f>
        <v>1996</v>
      </c>
      <c r="P2010" s="13" t="str">
        <f>_xlfn.XLOOKUP(order_details[[#This Row],[CustomerID]],orders[CustomerID],orders[ShipCity])</f>
        <v>Oulu</v>
      </c>
      <c r="Q2010" s="13" t="str">
        <f>_xlfn.XLOOKUP(order_details[[#This Row],[CustomerID]],orders[CustomerID],orders[ShipCountry])</f>
        <v>Finland</v>
      </c>
      <c r="R2010" s="13">
        <f>order_details[[#This Row],[UnitPrice]]*order_details[[#This Row],[Quantity]]*(1-order_details[[#This Row],[Discount]])</f>
        <v>108</v>
      </c>
    </row>
    <row r="2011" spans="1:18" x14ac:dyDescent="0.3">
      <c r="A2011">
        <v>11026</v>
      </c>
      <c r="B2011">
        <v>18</v>
      </c>
      <c r="C2011">
        <v>62.5</v>
      </c>
      <c r="D2011">
        <v>8</v>
      </c>
      <c r="E2011">
        <v>0</v>
      </c>
      <c r="F2011">
        <f>order_details[[#This Row],[UnitPrice]]*order_details[[#This Row],[Quantity]]*(1-order_details[[#This Row],[Discount]])</f>
        <v>500</v>
      </c>
      <c r="G2011" t="str">
        <f>_xlfn.XLOOKUP(order_details[[#This Row],[OrderID]],orders[OrderID],orders[CustomerID])</f>
        <v>FRANS</v>
      </c>
      <c r="H2011" t="str">
        <f>_xlfn.XLOOKUP(order_details[[#This Row],[CustomerID]],orders[CustomerID],orders[ShipCountry])</f>
        <v>Italy</v>
      </c>
      <c r="I2011" t="str">
        <f>_xlfn.XLOOKUP(order_details[[#This Row],[CustomerID]],orders[CustomerID],orders[ShipCity])</f>
        <v>Torino</v>
      </c>
      <c r="J2011">
        <f>_xlfn.XLOOKUP(order_details[[#This Row],[ProductID]],products[ProductID],products[CategoryID])</f>
        <v>8</v>
      </c>
      <c r="K2011" t="str">
        <f>_xlfn.XLOOKUP(order_details[[#This Row],[CategoryID]],categories[CategoryID],categories[CategoryName])</f>
        <v>Seafood</v>
      </c>
      <c r="L2011" t="str">
        <f>_xlfn.XLOOKUP(order_details[[#This Row],[OrderID]],orders[OrderID],orders[month])</f>
        <v>May</v>
      </c>
      <c r="M2011">
        <f>_xlfn.XLOOKUP(order_details[[#This Row],[OrderID]],orders[OrderID],orders[month number])</f>
        <v>5</v>
      </c>
      <c r="N2011">
        <f>_xlfn.XLOOKUP(order_details[[#This Row],[OrderID]],orders[OrderID],orders[year])</f>
        <v>1996</v>
      </c>
      <c r="P2011" s="14" t="str">
        <f>_xlfn.XLOOKUP(order_details[[#This Row],[CustomerID]],orders[CustomerID],orders[ShipCity])</f>
        <v>Torino</v>
      </c>
      <c r="Q2011" s="14" t="str">
        <f>_xlfn.XLOOKUP(order_details[[#This Row],[CustomerID]],orders[CustomerID],orders[ShipCountry])</f>
        <v>Italy</v>
      </c>
      <c r="R2011" s="14">
        <f>order_details[[#This Row],[UnitPrice]]*order_details[[#This Row],[Quantity]]*(1-order_details[[#This Row],[Discount]])</f>
        <v>500</v>
      </c>
    </row>
    <row r="2012" spans="1:18" x14ac:dyDescent="0.3">
      <c r="A2012">
        <v>11026</v>
      </c>
      <c r="B2012">
        <v>51</v>
      </c>
      <c r="C2012">
        <v>53</v>
      </c>
      <c r="D2012">
        <v>10</v>
      </c>
      <c r="E2012">
        <v>0</v>
      </c>
      <c r="F2012">
        <f>order_details[[#This Row],[UnitPrice]]*order_details[[#This Row],[Quantity]]*(1-order_details[[#This Row],[Discount]])</f>
        <v>530</v>
      </c>
      <c r="G2012" t="str">
        <f>_xlfn.XLOOKUP(order_details[[#This Row],[OrderID]],orders[OrderID],orders[CustomerID])</f>
        <v>FRANS</v>
      </c>
      <c r="H2012" t="str">
        <f>_xlfn.XLOOKUP(order_details[[#This Row],[CustomerID]],orders[CustomerID],orders[ShipCountry])</f>
        <v>Italy</v>
      </c>
      <c r="I2012" t="str">
        <f>_xlfn.XLOOKUP(order_details[[#This Row],[CustomerID]],orders[CustomerID],orders[ShipCity])</f>
        <v>Torino</v>
      </c>
      <c r="J2012">
        <f>_xlfn.XLOOKUP(order_details[[#This Row],[ProductID]],products[ProductID],products[CategoryID])</f>
        <v>7</v>
      </c>
      <c r="K2012" t="str">
        <f>_xlfn.XLOOKUP(order_details[[#This Row],[CategoryID]],categories[CategoryID],categories[CategoryName])</f>
        <v>Produce</v>
      </c>
      <c r="L2012" t="str">
        <f>_xlfn.XLOOKUP(order_details[[#This Row],[OrderID]],orders[OrderID],orders[month])</f>
        <v>May</v>
      </c>
      <c r="M2012">
        <f>_xlfn.XLOOKUP(order_details[[#This Row],[OrderID]],orders[OrderID],orders[month number])</f>
        <v>5</v>
      </c>
      <c r="N2012">
        <f>_xlfn.XLOOKUP(order_details[[#This Row],[OrderID]],orders[OrderID],orders[year])</f>
        <v>1996</v>
      </c>
      <c r="P2012" s="13" t="str">
        <f>_xlfn.XLOOKUP(order_details[[#This Row],[CustomerID]],orders[CustomerID],orders[ShipCity])</f>
        <v>Torino</v>
      </c>
      <c r="Q2012" s="13" t="str">
        <f>_xlfn.XLOOKUP(order_details[[#This Row],[CustomerID]],orders[CustomerID],orders[ShipCountry])</f>
        <v>Italy</v>
      </c>
      <c r="R2012" s="13">
        <f>order_details[[#This Row],[UnitPrice]]*order_details[[#This Row],[Quantity]]*(1-order_details[[#This Row],[Discount]])</f>
        <v>530</v>
      </c>
    </row>
    <row r="2013" spans="1:18" x14ac:dyDescent="0.3">
      <c r="A2013">
        <v>11027</v>
      </c>
      <c r="B2013">
        <v>24</v>
      </c>
      <c r="C2013">
        <v>4.5</v>
      </c>
      <c r="D2013">
        <v>30</v>
      </c>
      <c r="E2013">
        <v>0.25</v>
      </c>
      <c r="F2013">
        <f>order_details[[#This Row],[UnitPrice]]*order_details[[#This Row],[Quantity]]*(1-order_details[[#This Row],[Discount]])</f>
        <v>101.25</v>
      </c>
      <c r="G2013" t="str">
        <f>_xlfn.XLOOKUP(order_details[[#This Row],[OrderID]],orders[OrderID],orders[CustomerID])</f>
        <v>BOTTM</v>
      </c>
      <c r="H2013" t="str">
        <f>_xlfn.XLOOKUP(order_details[[#This Row],[CustomerID]],orders[CustomerID],orders[ShipCountry])</f>
        <v>Canada</v>
      </c>
      <c r="I2013" t="str">
        <f>_xlfn.XLOOKUP(order_details[[#This Row],[CustomerID]],orders[CustomerID],orders[ShipCity])</f>
        <v>Tsawassen</v>
      </c>
      <c r="J2013">
        <f>_xlfn.XLOOKUP(order_details[[#This Row],[ProductID]],products[ProductID],products[CategoryID])</f>
        <v>1</v>
      </c>
      <c r="K2013" t="str">
        <f>_xlfn.XLOOKUP(order_details[[#This Row],[CategoryID]],categories[CategoryID],categories[CategoryName])</f>
        <v>Beverages</v>
      </c>
      <c r="L2013" t="str">
        <f>_xlfn.XLOOKUP(order_details[[#This Row],[OrderID]],orders[OrderID],orders[month])</f>
        <v>May</v>
      </c>
      <c r="M2013">
        <f>_xlfn.XLOOKUP(order_details[[#This Row],[OrderID]],orders[OrderID],orders[month number])</f>
        <v>5</v>
      </c>
      <c r="N2013">
        <f>_xlfn.XLOOKUP(order_details[[#This Row],[OrderID]],orders[OrderID],orders[year])</f>
        <v>1996</v>
      </c>
      <c r="P2013" s="14" t="str">
        <f>_xlfn.XLOOKUP(order_details[[#This Row],[CustomerID]],orders[CustomerID],orders[ShipCity])</f>
        <v>Tsawassen</v>
      </c>
      <c r="Q2013" s="14" t="str">
        <f>_xlfn.XLOOKUP(order_details[[#This Row],[CustomerID]],orders[CustomerID],orders[ShipCountry])</f>
        <v>Canada</v>
      </c>
      <c r="R2013" s="14">
        <f>order_details[[#This Row],[UnitPrice]]*order_details[[#This Row],[Quantity]]*(1-order_details[[#This Row],[Discount]])</f>
        <v>101.25</v>
      </c>
    </row>
    <row r="2014" spans="1:18" x14ac:dyDescent="0.3">
      <c r="A2014">
        <v>11027</v>
      </c>
      <c r="B2014">
        <v>62</v>
      </c>
      <c r="C2014">
        <v>49.3</v>
      </c>
      <c r="D2014">
        <v>21</v>
      </c>
      <c r="E2014">
        <v>0.25</v>
      </c>
      <c r="F2014">
        <f>order_details[[#This Row],[UnitPrice]]*order_details[[#This Row],[Quantity]]*(1-order_details[[#This Row],[Discount]])</f>
        <v>776.47499999999991</v>
      </c>
      <c r="G2014" t="str">
        <f>_xlfn.XLOOKUP(order_details[[#This Row],[OrderID]],orders[OrderID],orders[CustomerID])</f>
        <v>BOTTM</v>
      </c>
      <c r="H2014" t="str">
        <f>_xlfn.XLOOKUP(order_details[[#This Row],[CustomerID]],orders[CustomerID],orders[ShipCountry])</f>
        <v>Canada</v>
      </c>
      <c r="I2014" t="str">
        <f>_xlfn.XLOOKUP(order_details[[#This Row],[CustomerID]],orders[CustomerID],orders[ShipCity])</f>
        <v>Tsawassen</v>
      </c>
      <c r="J2014">
        <f>_xlfn.XLOOKUP(order_details[[#This Row],[ProductID]],products[ProductID],products[CategoryID])</f>
        <v>3</v>
      </c>
      <c r="K2014" t="str">
        <f>_xlfn.XLOOKUP(order_details[[#This Row],[CategoryID]],categories[CategoryID],categories[CategoryName])</f>
        <v>Confections</v>
      </c>
      <c r="L2014" t="str">
        <f>_xlfn.XLOOKUP(order_details[[#This Row],[OrderID]],orders[OrderID],orders[month])</f>
        <v>May</v>
      </c>
      <c r="M2014">
        <f>_xlfn.XLOOKUP(order_details[[#This Row],[OrderID]],orders[OrderID],orders[month number])</f>
        <v>5</v>
      </c>
      <c r="N2014">
        <f>_xlfn.XLOOKUP(order_details[[#This Row],[OrderID]],orders[OrderID],orders[year])</f>
        <v>1996</v>
      </c>
      <c r="P2014" s="13" t="str">
        <f>_xlfn.XLOOKUP(order_details[[#This Row],[CustomerID]],orders[CustomerID],orders[ShipCity])</f>
        <v>Tsawassen</v>
      </c>
      <c r="Q2014" s="13" t="str">
        <f>_xlfn.XLOOKUP(order_details[[#This Row],[CustomerID]],orders[CustomerID],orders[ShipCountry])</f>
        <v>Canada</v>
      </c>
      <c r="R2014" s="13">
        <f>order_details[[#This Row],[UnitPrice]]*order_details[[#This Row],[Quantity]]*(1-order_details[[#This Row],[Discount]])</f>
        <v>776.47499999999991</v>
      </c>
    </row>
    <row r="2015" spans="1:18" x14ac:dyDescent="0.3">
      <c r="A2015">
        <v>11028</v>
      </c>
      <c r="B2015">
        <v>55</v>
      </c>
      <c r="C2015">
        <v>24</v>
      </c>
      <c r="D2015">
        <v>35</v>
      </c>
      <c r="E2015">
        <v>0</v>
      </c>
      <c r="F2015">
        <f>order_details[[#This Row],[UnitPrice]]*order_details[[#This Row],[Quantity]]*(1-order_details[[#This Row],[Discount]])</f>
        <v>840</v>
      </c>
      <c r="G2015" t="str">
        <f>_xlfn.XLOOKUP(order_details[[#This Row],[OrderID]],orders[OrderID],orders[CustomerID])</f>
        <v>KOENE</v>
      </c>
      <c r="H2015" t="str">
        <f>_xlfn.XLOOKUP(order_details[[#This Row],[CustomerID]],orders[CustomerID],orders[ShipCountry])</f>
        <v>Germany</v>
      </c>
      <c r="I2015" t="str">
        <f>_xlfn.XLOOKUP(order_details[[#This Row],[CustomerID]],orders[CustomerID],orders[ShipCity])</f>
        <v>Brandenburg</v>
      </c>
      <c r="J2015">
        <f>_xlfn.XLOOKUP(order_details[[#This Row],[ProductID]],products[ProductID],products[CategoryID])</f>
        <v>6</v>
      </c>
      <c r="K2015" t="str">
        <f>_xlfn.XLOOKUP(order_details[[#This Row],[CategoryID]],categories[CategoryID],categories[CategoryName])</f>
        <v>Meat/Poultry</v>
      </c>
      <c r="L2015" t="str">
        <f>_xlfn.XLOOKUP(order_details[[#This Row],[OrderID]],orders[OrderID],orders[month])</f>
        <v>May</v>
      </c>
      <c r="M2015">
        <f>_xlfn.XLOOKUP(order_details[[#This Row],[OrderID]],orders[OrderID],orders[month number])</f>
        <v>5</v>
      </c>
      <c r="N2015">
        <f>_xlfn.XLOOKUP(order_details[[#This Row],[OrderID]],orders[OrderID],orders[year])</f>
        <v>1996</v>
      </c>
      <c r="P2015" s="14" t="str">
        <f>_xlfn.XLOOKUP(order_details[[#This Row],[CustomerID]],orders[CustomerID],orders[ShipCity])</f>
        <v>Brandenburg</v>
      </c>
      <c r="Q2015" s="14" t="str">
        <f>_xlfn.XLOOKUP(order_details[[#This Row],[CustomerID]],orders[CustomerID],orders[ShipCountry])</f>
        <v>Germany</v>
      </c>
      <c r="R2015" s="14">
        <f>order_details[[#This Row],[UnitPrice]]*order_details[[#This Row],[Quantity]]*(1-order_details[[#This Row],[Discount]])</f>
        <v>840</v>
      </c>
    </row>
    <row r="2016" spans="1:18" x14ac:dyDescent="0.3">
      <c r="A2016">
        <v>11028</v>
      </c>
      <c r="B2016">
        <v>59</v>
      </c>
      <c r="C2016">
        <v>55</v>
      </c>
      <c r="D2016">
        <v>24</v>
      </c>
      <c r="E2016">
        <v>0</v>
      </c>
      <c r="F2016">
        <f>order_details[[#This Row],[UnitPrice]]*order_details[[#This Row],[Quantity]]*(1-order_details[[#This Row],[Discount]])</f>
        <v>1320</v>
      </c>
      <c r="G2016" t="str">
        <f>_xlfn.XLOOKUP(order_details[[#This Row],[OrderID]],orders[OrderID],orders[CustomerID])</f>
        <v>KOENE</v>
      </c>
      <c r="H2016" t="str">
        <f>_xlfn.XLOOKUP(order_details[[#This Row],[CustomerID]],orders[CustomerID],orders[ShipCountry])</f>
        <v>Germany</v>
      </c>
      <c r="I2016" t="str">
        <f>_xlfn.XLOOKUP(order_details[[#This Row],[CustomerID]],orders[CustomerID],orders[ShipCity])</f>
        <v>Brandenburg</v>
      </c>
      <c r="J2016">
        <f>_xlfn.XLOOKUP(order_details[[#This Row],[ProductID]],products[ProductID],products[CategoryID])</f>
        <v>4</v>
      </c>
      <c r="K2016" t="str">
        <f>_xlfn.XLOOKUP(order_details[[#This Row],[CategoryID]],categories[CategoryID],categories[CategoryName])</f>
        <v>Dairy Products</v>
      </c>
      <c r="L2016" t="str">
        <f>_xlfn.XLOOKUP(order_details[[#This Row],[OrderID]],orders[OrderID],orders[month])</f>
        <v>May</v>
      </c>
      <c r="M2016">
        <f>_xlfn.XLOOKUP(order_details[[#This Row],[OrderID]],orders[OrderID],orders[month number])</f>
        <v>5</v>
      </c>
      <c r="N2016">
        <f>_xlfn.XLOOKUP(order_details[[#This Row],[OrderID]],orders[OrderID],orders[year])</f>
        <v>1996</v>
      </c>
      <c r="P2016" s="13" t="str">
        <f>_xlfn.XLOOKUP(order_details[[#This Row],[CustomerID]],orders[CustomerID],orders[ShipCity])</f>
        <v>Brandenburg</v>
      </c>
      <c r="Q2016" s="13" t="str">
        <f>_xlfn.XLOOKUP(order_details[[#This Row],[CustomerID]],orders[CustomerID],orders[ShipCountry])</f>
        <v>Germany</v>
      </c>
      <c r="R2016" s="13">
        <f>order_details[[#This Row],[UnitPrice]]*order_details[[#This Row],[Quantity]]*(1-order_details[[#This Row],[Discount]])</f>
        <v>1320</v>
      </c>
    </row>
    <row r="2017" spans="1:18" x14ac:dyDescent="0.3">
      <c r="A2017">
        <v>11029</v>
      </c>
      <c r="B2017">
        <v>56</v>
      </c>
      <c r="C2017">
        <v>38</v>
      </c>
      <c r="D2017">
        <v>20</v>
      </c>
      <c r="E2017">
        <v>0</v>
      </c>
      <c r="F2017">
        <f>order_details[[#This Row],[UnitPrice]]*order_details[[#This Row],[Quantity]]*(1-order_details[[#This Row],[Discount]])</f>
        <v>760</v>
      </c>
      <c r="G2017" t="str">
        <f>_xlfn.XLOOKUP(order_details[[#This Row],[OrderID]],orders[OrderID],orders[CustomerID])</f>
        <v>CHOPS</v>
      </c>
      <c r="H2017" t="str">
        <f>_xlfn.XLOOKUP(order_details[[#This Row],[CustomerID]],orders[CustomerID],orders[ShipCountry])</f>
        <v>Switzerland</v>
      </c>
      <c r="I2017" t="str">
        <f>_xlfn.XLOOKUP(order_details[[#This Row],[CustomerID]],orders[CustomerID],orders[ShipCity])</f>
        <v>Bern</v>
      </c>
      <c r="J2017">
        <f>_xlfn.XLOOKUP(order_details[[#This Row],[ProductID]],products[ProductID],products[CategoryID])</f>
        <v>5</v>
      </c>
      <c r="K2017" t="str">
        <f>_xlfn.XLOOKUP(order_details[[#This Row],[CategoryID]],categories[CategoryID],categories[CategoryName])</f>
        <v>Grains/Cereals</v>
      </c>
      <c r="L2017" t="str">
        <f>_xlfn.XLOOKUP(order_details[[#This Row],[OrderID]],orders[OrderID],orders[month])</f>
        <v>May</v>
      </c>
      <c r="M2017">
        <f>_xlfn.XLOOKUP(order_details[[#This Row],[OrderID]],orders[OrderID],orders[month number])</f>
        <v>5</v>
      </c>
      <c r="N2017">
        <f>_xlfn.XLOOKUP(order_details[[#This Row],[OrderID]],orders[OrderID],orders[year])</f>
        <v>1996</v>
      </c>
      <c r="P2017" s="14" t="str">
        <f>_xlfn.XLOOKUP(order_details[[#This Row],[CustomerID]],orders[CustomerID],orders[ShipCity])</f>
        <v>Bern</v>
      </c>
      <c r="Q2017" s="14" t="str">
        <f>_xlfn.XLOOKUP(order_details[[#This Row],[CustomerID]],orders[CustomerID],orders[ShipCountry])</f>
        <v>Switzerland</v>
      </c>
      <c r="R2017" s="14">
        <f>order_details[[#This Row],[UnitPrice]]*order_details[[#This Row],[Quantity]]*(1-order_details[[#This Row],[Discount]])</f>
        <v>760</v>
      </c>
    </row>
    <row r="2018" spans="1:18" x14ac:dyDescent="0.3">
      <c r="A2018">
        <v>11029</v>
      </c>
      <c r="B2018">
        <v>63</v>
      </c>
      <c r="C2018">
        <v>43.9</v>
      </c>
      <c r="D2018">
        <v>12</v>
      </c>
      <c r="E2018">
        <v>0</v>
      </c>
      <c r="F2018">
        <f>order_details[[#This Row],[UnitPrice]]*order_details[[#This Row],[Quantity]]*(1-order_details[[#This Row],[Discount]])</f>
        <v>526.79999999999995</v>
      </c>
      <c r="G2018" t="str">
        <f>_xlfn.XLOOKUP(order_details[[#This Row],[OrderID]],orders[OrderID],orders[CustomerID])</f>
        <v>CHOPS</v>
      </c>
      <c r="H2018" t="str">
        <f>_xlfn.XLOOKUP(order_details[[#This Row],[CustomerID]],orders[CustomerID],orders[ShipCountry])</f>
        <v>Switzerland</v>
      </c>
      <c r="I2018" t="str">
        <f>_xlfn.XLOOKUP(order_details[[#This Row],[CustomerID]],orders[CustomerID],orders[ShipCity])</f>
        <v>Bern</v>
      </c>
      <c r="J2018">
        <f>_xlfn.XLOOKUP(order_details[[#This Row],[ProductID]],products[ProductID],products[CategoryID])</f>
        <v>2</v>
      </c>
      <c r="K2018" t="str">
        <f>_xlfn.XLOOKUP(order_details[[#This Row],[CategoryID]],categories[CategoryID],categories[CategoryName])</f>
        <v>Condiments</v>
      </c>
      <c r="L2018" t="str">
        <f>_xlfn.XLOOKUP(order_details[[#This Row],[OrderID]],orders[OrderID],orders[month])</f>
        <v>May</v>
      </c>
      <c r="M2018">
        <f>_xlfn.XLOOKUP(order_details[[#This Row],[OrderID]],orders[OrderID],orders[month number])</f>
        <v>5</v>
      </c>
      <c r="N2018">
        <f>_xlfn.XLOOKUP(order_details[[#This Row],[OrderID]],orders[OrderID],orders[year])</f>
        <v>1996</v>
      </c>
      <c r="P2018" s="13" t="str">
        <f>_xlfn.XLOOKUP(order_details[[#This Row],[CustomerID]],orders[CustomerID],orders[ShipCity])</f>
        <v>Bern</v>
      </c>
      <c r="Q2018" s="13" t="str">
        <f>_xlfn.XLOOKUP(order_details[[#This Row],[CustomerID]],orders[CustomerID],orders[ShipCountry])</f>
        <v>Switzerland</v>
      </c>
      <c r="R2018" s="13">
        <f>order_details[[#This Row],[UnitPrice]]*order_details[[#This Row],[Quantity]]*(1-order_details[[#This Row],[Discount]])</f>
        <v>526.79999999999995</v>
      </c>
    </row>
    <row r="2019" spans="1:18" x14ac:dyDescent="0.3">
      <c r="A2019">
        <v>11030</v>
      </c>
      <c r="B2019">
        <v>2</v>
      </c>
      <c r="C2019">
        <v>19</v>
      </c>
      <c r="D2019">
        <v>100</v>
      </c>
      <c r="E2019">
        <v>0.25</v>
      </c>
      <c r="F2019">
        <f>order_details[[#This Row],[UnitPrice]]*order_details[[#This Row],[Quantity]]*(1-order_details[[#This Row],[Discount]])</f>
        <v>1425</v>
      </c>
      <c r="G2019" t="str">
        <f>_xlfn.XLOOKUP(order_details[[#This Row],[OrderID]],orders[OrderID],orders[CustomerID])</f>
        <v>SAVEA</v>
      </c>
      <c r="H2019" t="str">
        <f>_xlfn.XLOOKUP(order_details[[#This Row],[CustomerID]],orders[CustomerID],orders[ShipCountry])</f>
        <v>USA</v>
      </c>
      <c r="I2019" t="str">
        <f>_xlfn.XLOOKUP(order_details[[#This Row],[CustomerID]],orders[CustomerID],orders[ShipCity])</f>
        <v>Boise</v>
      </c>
      <c r="J2019">
        <f>_xlfn.XLOOKUP(order_details[[#This Row],[ProductID]],products[ProductID],products[CategoryID])</f>
        <v>1</v>
      </c>
      <c r="K2019" t="str">
        <f>_xlfn.XLOOKUP(order_details[[#This Row],[CategoryID]],categories[CategoryID],categories[CategoryName])</f>
        <v>Beverages</v>
      </c>
      <c r="L2019" t="str">
        <f>_xlfn.XLOOKUP(order_details[[#This Row],[OrderID]],orders[OrderID],orders[month])</f>
        <v>May</v>
      </c>
      <c r="M2019">
        <f>_xlfn.XLOOKUP(order_details[[#This Row],[OrderID]],orders[OrderID],orders[month number])</f>
        <v>5</v>
      </c>
      <c r="N2019">
        <f>_xlfn.XLOOKUP(order_details[[#This Row],[OrderID]],orders[OrderID],orders[year])</f>
        <v>1996</v>
      </c>
      <c r="P2019" s="14" t="str">
        <f>_xlfn.XLOOKUP(order_details[[#This Row],[CustomerID]],orders[CustomerID],orders[ShipCity])</f>
        <v>Boise</v>
      </c>
      <c r="Q2019" s="14" t="str">
        <f>_xlfn.XLOOKUP(order_details[[#This Row],[CustomerID]],orders[CustomerID],orders[ShipCountry])</f>
        <v>USA</v>
      </c>
      <c r="R2019" s="14">
        <f>order_details[[#This Row],[UnitPrice]]*order_details[[#This Row],[Quantity]]*(1-order_details[[#This Row],[Discount]])</f>
        <v>1425</v>
      </c>
    </row>
    <row r="2020" spans="1:18" x14ac:dyDescent="0.3">
      <c r="A2020">
        <v>11030</v>
      </c>
      <c r="B2020">
        <v>5</v>
      </c>
      <c r="C2020">
        <v>21.35</v>
      </c>
      <c r="D2020">
        <v>70</v>
      </c>
      <c r="E2020">
        <v>0</v>
      </c>
      <c r="F2020">
        <f>order_details[[#This Row],[UnitPrice]]*order_details[[#This Row],[Quantity]]*(1-order_details[[#This Row],[Discount]])</f>
        <v>1494.5</v>
      </c>
      <c r="G2020" t="str">
        <f>_xlfn.XLOOKUP(order_details[[#This Row],[OrderID]],orders[OrderID],orders[CustomerID])</f>
        <v>SAVEA</v>
      </c>
      <c r="H2020" t="str">
        <f>_xlfn.XLOOKUP(order_details[[#This Row],[CustomerID]],orders[CustomerID],orders[ShipCountry])</f>
        <v>USA</v>
      </c>
      <c r="I2020" t="str">
        <f>_xlfn.XLOOKUP(order_details[[#This Row],[CustomerID]],orders[CustomerID],orders[ShipCity])</f>
        <v>Boise</v>
      </c>
      <c r="J2020">
        <f>_xlfn.XLOOKUP(order_details[[#This Row],[ProductID]],products[ProductID],products[CategoryID])</f>
        <v>2</v>
      </c>
      <c r="K2020" t="str">
        <f>_xlfn.XLOOKUP(order_details[[#This Row],[CategoryID]],categories[CategoryID],categories[CategoryName])</f>
        <v>Condiments</v>
      </c>
      <c r="L2020" t="str">
        <f>_xlfn.XLOOKUP(order_details[[#This Row],[OrderID]],orders[OrderID],orders[month])</f>
        <v>May</v>
      </c>
      <c r="M2020">
        <f>_xlfn.XLOOKUP(order_details[[#This Row],[OrderID]],orders[OrderID],orders[month number])</f>
        <v>5</v>
      </c>
      <c r="N2020">
        <f>_xlfn.XLOOKUP(order_details[[#This Row],[OrderID]],orders[OrderID],orders[year])</f>
        <v>1996</v>
      </c>
      <c r="P2020" s="13" t="str">
        <f>_xlfn.XLOOKUP(order_details[[#This Row],[CustomerID]],orders[CustomerID],orders[ShipCity])</f>
        <v>Boise</v>
      </c>
      <c r="Q2020" s="13" t="str">
        <f>_xlfn.XLOOKUP(order_details[[#This Row],[CustomerID]],orders[CustomerID],orders[ShipCountry])</f>
        <v>USA</v>
      </c>
      <c r="R2020" s="13">
        <f>order_details[[#This Row],[UnitPrice]]*order_details[[#This Row],[Quantity]]*(1-order_details[[#This Row],[Discount]])</f>
        <v>1494.5</v>
      </c>
    </row>
    <row r="2021" spans="1:18" x14ac:dyDescent="0.3">
      <c r="A2021">
        <v>11030</v>
      </c>
      <c r="B2021">
        <v>29</v>
      </c>
      <c r="C2021">
        <v>123.79</v>
      </c>
      <c r="D2021">
        <v>60</v>
      </c>
      <c r="E2021">
        <v>0.25</v>
      </c>
      <c r="F2021">
        <f>order_details[[#This Row],[UnitPrice]]*order_details[[#This Row],[Quantity]]*(1-order_details[[#This Row],[Discount]])</f>
        <v>5570.55</v>
      </c>
      <c r="G2021" t="str">
        <f>_xlfn.XLOOKUP(order_details[[#This Row],[OrderID]],orders[OrderID],orders[CustomerID])</f>
        <v>SAVEA</v>
      </c>
      <c r="H2021" t="str">
        <f>_xlfn.XLOOKUP(order_details[[#This Row],[CustomerID]],orders[CustomerID],orders[ShipCountry])</f>
        <v>USA</v>
      </c>
      <c r="I2021" t="str">
        <f>_xlfn.XLOOKUP(order_details[[#This Row],[CustomerID]],orders[CustomerID],orders[ShipCity])</f>
        <v>Boise</v>
      </c>
      <c r="J2021">
        <f>_xlfn.XLOOKUP(order_details[[#This Row],[ProductID]],products[ProductID],products[CategoryID])</f>
        <v>6</v>
      </c>
      <c r="K2021" t="str">
        <f>_xlfn.XLOOKUP(order_details[[#This Row],[CategoryID]],categories[CategoryID],categories[CategoryName])</f>
        <v>Meat/Poultry</v>
      </c>
      <c r="L2021" t="str">
        <f>_xlfn.XLOOKUP(order_details[[#This Row],[OrderID]],orders[OrderID],orders[month])</f>
        <v>May</v>
      </c>
      <c r="M2021">
        <f>_xlfn.XLOOKUP(order_details[[#This Row],[OrderID]],orders[OrderID],orders[month number])</f>
        <v>5</v>
      </c>
      <c r="N2021">
        <f>_xlfn.XLOOKUP(order_details[[#This Row],[OrderID]],orders[OrderID],orders[year])</f>
        <v>1996</v>
      </c>
      <c r="P2021" s="14" t="str">
        <f>_xlfn.XLOOKUP(order_details[[#This Row],[CustomerID]],orders[CustomerID],orders[ShipCity])</f>
        <v>Boise</v>
      </c>
      <c r="Q2021" s="14" t="str">
        <f>_xlfn.XLOOKUP(order_details[[#This Row],[CustomerID]],orders[CustomerID],orders[ShipCountry])</f>
        <v>USA</v>
      </c>
      <c r="R2021" s="14">
        <f>order_details[[#This Row],[UnitPrice]]*order_details[[#This Row],[Quantity]]*(1-order_details[[#This Row],[Discount]])</f>
        <v>5570.55</v>
      </c>
    </row>
    <row r="2022" spans="1:18" x14ac:dyDescent="0.3">
      <c r="A2022">
        <v>11030</v>
      </c>
      <c r="B2022">
        <v>59</v>
      </c>
      <c r="C2022">
        <v>55</v>
      </c>
      <c r="D2022">
        <v>100</v>
      </c>
      <c r="E2022">
        <v>0.25</v>
      </c>
      <c r="F2022">
        <f>order_details[[#This Row],[UnitPrice]]*order_details[[#This Row],[Quantity]]*(1-order_details[[#This Row],[Discount]])</f>
        <v>4125</v>
      </c>
      <c r="G2022" t="str">
        <f>_xlfn.XLOOKUP(order_details[[#This Row],[OrderID]],orders[OrderID],orders[CustomerID])</f>
        <v>SAVEA</v>
      </c>
      <c r="H2022" t="str">
        <f>_xlfn.XLOOKUP(order_details[[#This Row],[CustomerID]],orders[CustomerID],orders[ShipCountry])</f>
        <v>USA</v>
      </c>
      <c r="I2022" t="str">
        <f>_xlfn.XLOOKUP(order_details[[#This Row],[CustomerID]],orders[CustomerID],orders[ShipCity])</f>
        <v>Boise</v>
      </c>
      <c r="J2022">
        <f>_xlfn.XLOOKUP(order_details[[#This Row],[ProductID]],products[ProductID],products[CategoryID])</f>
        <v>4</v>
      </c>
      <c r="K2022" t="str">
        <f>_xlfn.XLOOKUP(order_details[[#This Row],[CategoryID]],categories[CategoryID],categories[CategoryName])</f>
        <v>Dairy Products</v>
      </c>
      <c r="L2022" t="str">
        <f>_xlfn.XLOOKUP(order_details[[#This Row],[OrderID]],orders[OrderID],orders[month])</f>
        <v>May</v>
      </c>
      <c r="M2022">
        <f>_xlfn.XLOOKUP(order_details[[#This Row],[OrderID]],orders[OrderID],orders[month number])</f>
        <v>5</v>
      </c>
      <c r="N2022">
        <f>_xlfn.XLOOKUP(order_details[[#This Row],[OrderID]],orders[OrderID],orders[year])</f>
        <v>1996</v>
      </c>
      <c r="P2022" s="13" t="str">
        <f>_xlfn.XLOOKUP(order_details[[#This Row],[CustomerID]],orders[CustomerID],orders[ShipCity])</f>
        <v>Boise</v>
      </c>
      <c r="Q2022" s="13" t="str">
        <f>_xlfn.XLOOKUP(order_details[[#This Row],[CustomerID]],orders[CustomerID],orders[ShipCountry])</f>
        <v>USA</v>
      </c>
      <c r="R2022" s="13">
        <f>order_details[[#This Row],[UnitPrice]]*order_details[[#This Row],[Quantity]]*(1-order_details[[#This Row],[Discount]])</f>
        <v>4125</v>
      </c>
    </row>
    <row r="2023" spans="1:18" x14ac:dyDescent="0.3">
      <c r="A2023">
        <v>11031</v>
      </c>
      <c r="B2023">
        <v>1</v>
      </c>
      <c r="C2023">
        <v>18</v>
      </c>
      <c r="D2023">
        <v>45</v>
      </c>
      <c r="E2023">
        <v>0</v>
      </c>
      <c r="F2023">
        <f>order_details[[#This Row],[UnitPrice]]*order_details[[#This Row],[Quantity]]*(1-order_details[[#This Row],[Discount]])</f>
        <v>810</v>
      </c>
      <c r="G2023" t="str">
        <f>_xlfn.XLOOKUP(order_details[[#This Row],[OrderID]],orders[OrderID],orders[CustomerID])</f>
        <v>SAVEA</v>
      </c>
      <c r="H2023" t="str">
        <f>_xlfn.XLOOKUP(order_details[[#This Row],[CustomerID]],orders[CustomerID],orders[ShipCountry])</f>
        <v>USA</v>
      </c>
      <c r="I2023" t="str">
        <f>_xlfn.XLOOKUP(order_details[[#This Row],[CustomerID]],orders[CustomerID],orders[ShipCity])</f>
        <v>Boise</v>
      </c>
      <c r="J2023">
        <f>_xlfn.XLOOKUP(order_details[[#This Row],[ProductID]],products[ProductID],products[CategoryID])</f>
        <v>1</v>
      </c>
      <c r="K2023" t="str">
        <f>_xlfn.XLOOKUP(order_details[[#This Row],[CategoryID]],categories[CategoryID],categories[CategoryName])</f>
        <v>Beverages</v>
      </c>
      <c r="L2023" t="str">
        <f>_xlfn.XLOOKUP(order_details[[#This Row],[OrderID]],orders[OrderID],orders[month])</f>
        <v>May</v>
      </c>
      <c r="M2023">
        <f>_xlfn.XLOOKUP(order_details[[#This Row],[OrderID]],orders[OrderID],orders[month number])</f>
        <v>5</v>
      </c>
      <c r="N2023">
        <f>_xlfn.XLOOKUP(order_details[[#This Row],[OrderID]],orders[OrderID],orders[year])</f>
        <v>1996</v>
      </c>
      <c r="P2023" s="14" t="str">
        <f>_xlfn.XLOOKUP(order_details[[#This Row],[CustomerID]],orders[CustomerID],orders[ShipCity])</f>
        <v>Boise</v>
      </c>
      <c r="Q2023" s="14" t="str">
        <f>_xlfn.XLOOKUP(order_details[[#This Row],[CustomerID]],orders[CustomerID],orders[ShipCountry])</f>
        <v>USA</v>
      </c>
      <c r="R2023" s="14">
        <f>order_details[[#This Row],[UnitPrice]]*order_details[[#This Row],[Quantity]]*(1-order_details[[#This Row],[Discount]])</f>
        <v>810</v>
      </c>
    </row>
    <row r="2024" spans="1:18" x14ac:dyDescent="0.3">
      <c r="A2024">
        <v>11031</v>
      </c>
      <c r="B2024">
        <v>13</v>
      </c>
      <c r="C2024">
        <v>6</v>
      </c>
      <c r="D2024">
        <v>80</v>
      </c>
      <c r="E2024">
        <v>0</v>
      </c>
      <c r="F2024">
        <f>order_details[[#This Row],[UnitPrice]]*order_details[[#This Row],[Quantity]]*(1-order_details[[#This Row],[Discount]])</f>
        <v>480</v>
      </c>
      <c r="G2024" t="str">
        <f>_xlfn.XLOOKUP(order_details[[#This Row],[OrderID]],orders[OrderID],orders[CustomerID])</f>
        <v>SAVEA</v>
      </c>
      <c r="H2024" t="str">
        <f>_xlfn.XLOOKUP(order_details[[#This Row],[CustomerID]],orders[CustomerID],orders[ShipCountry])</f>
        <v>USA</v>
      </c>
      <c r="I2024" t="str">
        <f>_xlfn.XLOOKUP(order_details[[#This Row],[CustomerID]],orders[CustomerID],orders[ShipCity])</f>
        <v>Boise</v>
      </c>
      <c r="J2024">
        <f>_xlfn.XLOOKUP(order_details[[#This Row],[ProductID]],products[ProductID],products[CategoryID])</f>
        <v>8</v>
      </c>
      <c r="K2024" t="str">
        <f>_xlfn.XLOOKUP(order_details[[#This Row],[CategoryID]],categories[CategoryID],categories[CategoryName])</f>
        <v>Seafood</v>
      </c>
      <c r="L2024" t="str">
        <f>_xlfn.XLOOKUP(order_details[[#This Row],[OrderID]],orders[OrderID],orders[month])</f>
        <v>May</v>
      </c>
      <c r="M2024">
        <f>_xlfn.XLOOKUP(order_details[[#This Row],[OrderID]],orders[OrderID],orders[month number])</f>
        <v>5</v>
      </c>
      <c r="N2024">
        <f>_xlfn.XLOOKUP(order_details[[#This Row],[OrderID]],orders[OrderID],orders[year])</f>
        <v>1996</v>
      </c>
      <c r="P2024" s="13" t="str">
        <f>_xlfn.XLOOKUP(order_details[[#This Row],[CustomerID]],orders[CustomerID],orders[ShipCity])</f>
        <v>Boise</v>
      </c>
      <c r="Q2024" s="13" t="str">
        <f>_xlfn.XLOOKUP(order_details[[#This Row],[CustomerID]],orders[CustomerID],orders[ShipCountry])</f>
        <v>USA</v>
      </c>
      <c r="R2024" s="13">
        <f>order_details[[#This Row],[UnitPrice]]*order_details[[#This Row],[Quantity]]*(1-order_details[[#This Row],[Discount]])</f>
        <v>480</v>
      </c>
    </row>
    <row r="2025" spans="1:18" x14ac:dyDescent="0.3">
      <c r="A2025">
        <v>11031</v>
      </c>
      <c r="B2025">
        <v>24</v>
      </c>
      <c r="C2025">
        <v>4.5</v>
      </c>
      <c r="D2025">
        <v>21</v>
      </c>
      <c r="E2025">
        <v>0</v>
      </c>
      <c r="F2025">
        <f>order_details[[#This Row],[UnitPrice]]*order_details[[#This Row],[Quantity]]*(1-order_details[[#This Row],[Discount]])</f>
        <v>94.5</v>
      </c>
      <c r="G2025" t="str">
        <f>_xlfn.XLOOKUP(order_details[[#This Row],[OrderID]],orders[OrderID],orders[CustomerID])</f>
        <v>SAVEA</v>
      </c>
      <c r="H2025" t="str">
        <f>_xlfn.XLOOKUP(order_details[[#This Row],[CustomerID]],orders[CustomerID],orders[ShipCountry])</f>
        <v>USA</v>
      </c>
      <c r="I2025" t="str">
        <f>_xlfn.XLOOKUP(order_details[[#This Row],[CustomerID]],orders[CustomerID],orders[ShipCity])</f>
        <v>Boise</v>
      </c>
      <c r="J2025">
        <f>_xlfn.XLOOKUP(order_details[[#This Row],[ProductID]],products[ProductID],products[CategoryID])</f>
        <v>1</v>
      </c>
      <c r="K2025" t="str">
        <f>_xlfn.XLOOKUP(order_details[[#This Row],[CategoryID]],categories[CategoryID],categories[CategoryName])</f>
        <v>Beverages</v>
      </c>
      <c r="L2025" t="str">
        <f>_xlfn.XLOOKUP(order_details[[#This Row],[OrderID]],orders[OrderID],orders[month])</f>
        <v>May</v>
      </c>
      <c r="M2025">
        <f>_xlfn.XLOOKUP(order_details[[#This Row],[OrderID]],orders[OrderID],orders[month number])</f>
        <v>5</v>
      </c>
      <c r="N2025">
        <f>_xlfn.XLOOKUP(order_details[[#This Row],[OrderID]],orders[OrderID],orders[year])</f>
        <v>1996</v>
      </c>
      <c r="P2025" s="14" t="str">
        <f>_xlfn.XLOOKUP(order_details[[#This Row],[CustomerID]],orders[CustomerID],orders[ShipCity])</f>
        <v>Boise</v>
      </c>
      <c r="Q2025" s="14" t="str">
        <f>_xlfn.XLOOKUP(order_details[[#This Row],[CustomerID]],orders[CustomerID],orders[ShipCountry])</f>
        <v>USA</v>
      </c>
      <c r="R2025" s="14">
        <f>order_details[[#This Row],[UnitPrice]]*order_details[[#This Row],[Quantity]]*(1-order_details[[#This Row],[Discount]])</f>
        <v>94.5</v>
      </c>
    </row>
    <row r="2026" spans="1:18" x14ac:dyDescent="0.3">
      <c r="A2026">
        <v>11031</v>
      </c>
      <c r="B2026">
        <v>64</v>
      </c>
      <c r="C2026">
        <v>33.25</v>
      </c>
      <c r="D2026">
        <v>20</v>
      </c>
      <c r="E2026">
        <v>0</v>
      </c>
      <c r="F2026">
        <f>order_details[[#This Row],[UnitPrice]]*order_details[[#This Row],[Quantity]]*(1-order_details[[#This Row],[Discount]])</f>
        <v>665</v>
      </c>
      <c r="G2026" t="str">
        <f>_xlfn.XLOOKUP(order_details[[#This Row],[OrderID]],orders[OrderID],orders[CustomerID])</f>
        <v>SAVEA</v>
      </c>
      <c r="H2026" t="str">
        <f>_xlfn.XLOOKUP(order_details[[#This Row],[CustomerID]],orders[CustomerID],orders[ShipCountry])</f>
        <v>USA</v>
      </c>
      <c r="I2026" t="str">
        <f>_xlfn.XLOOKUP(order_details[[#This Row],[CustomerID]],orders[CustomerID],orders[ShipCity])</f>
        <v>Boise</v>
      </c>
      <c r="J2026">
        <f>_xlfn.XLOOKUP(order_details[[#This Row],[ProductID]],products[ProductID],products[CategoryID])</f>
        <v>5</v>
      </c>
      <c r="K2026" t="str">
        <f>_xlfn.XLOOKUP(order_details[[#This Row],[CategoryID]],categories[CategoryID],categories[CategoryName])</f>
        <v>Grains/Cereals</v>
      </c>
      <c r="L2026" t="str">
        <f>_xlfn.XLOOKUP(order_details[[#This Row],[OrderID]],orders[OrderID],orders[month])</f>
        <v>May</v>
      </c>
      <c r="M2026">
        <f>_xlfn.XLOOKUP(order_details[[#This Row],[OrderID]],orders[OrderID],orders[month number])</f>
        <v>5</v>
      </c>
      <c r="N2026">
        <f>_xlfn.XLOOKUP(order_details[[#This Row],[OrderID]],orders[OrderID],orders[year])</f>
        <v>1996</v>
      </c>
      <c r="P2026" s="13" t="str">
        <f>_xlfn.XLOOKUP(order_details[[#This Row],[CustomerID]],orders[CustomerID],orders[ShipCity])</f>
        <v>Boise</v>
      </c>
      <c r="Q2026" s="13" t="str">
        <f>_xlfn.XLOOKUP(order_details[[#This Row],[CustomerID]],orders[CustomerID],orders[ShipCountry])</f>
        <v>USA</v>
      </c>
      <c r="R2026" s="13">
        <f>order_details[[#This Row],[UnitPrice]]*order_details[[#This Row],[Quantity]]*(1-order_details[[#This Row],[Discount]])</f>
        <v>665</v>
      </c>
    </row>
    <row r="2027" spans="1:18" x14ac:dyDescent="0.3">
      <c r="A2027">
        <v>11031</v>
      </c>
      <c r="B2027">
        <v>71</v>
      </c>
      <c r="C2027">
        <v>21.5</v>
      </c>
      <c r="D2027">
        <v>16</v>
      </c>
      <c r="E2027">
        <v>0</v>
      </c>
      <c r="F2027">
        <f>order_details[[#This Row],[UnitPrice]]*order_details[[#This Row],[Quantity]]*(1-order_details[[#This Row],[Discount]])</f>
        <v>344</v>
      </c>
      <c r="G2027" t="str">
        <f>_xlfn.XLOOKUP(order_details[[#This Row],[OrderID]],orders[OrderID],orders[CustomerID])</f>
        <v>SAVEA</v>
      </c>
      <c r="H2027" t="str">
        <f>_xlfn.XLOOKUP(order_details[[#This Row],[CustomerID]],orders[CustomerID],orders[ShipCountry])</f>
        <v>USA</v>
      </c>
      <c r="I2027" t="str">
        <f>_xlfn.XLOOKUP(order_details[[#This Row],[CustomerID]],orders[CustomerID],orders[ShipCity])</f>
        <v>Boise</v>
      </c>
      <c r="J2027">
        <f>_xlfn.XLOOKUP(order_details[[#This Row],[ProductID]],products[ProductID],products[CategoryID])</f>
        <v>4</v>
      </c>
      <c r="K2027" t="str">
        <f>_xlfn.XLOOKUP(order_details[[#This Row],[CategoryID]],categories[CategoryID],categories[CategoryName])</f>
        <v>Dairy Products</v>
      </c>
      <c r="L2027" t="str">
        <f>_xlfn.XLOOKUP(order_details[[#This Row],[OrderID]],orders[OrderID],orders[month])</f>
        <v>May</v>
      </c>
      <c r="M2027">
        <f>_xlfn.XLOOKUP(order_details[[#This Row],[OrderID]],orders[OrderID],orders[month number])</f>
        <v>5</v>
      </c>
      <c r="N2027">
        <f>_xlfn.XLOOKUP(order_details[[#This Row],[OrderID]],orders[OrderID],orders[year])</f>
        <v>1996</v>
      </c>
      <c r="P2027" s="14" t="str">
        <f>_xlfn.XLOOKUP(order_details[[#This Row],[CustomerID]],orders[CustomerID],orders[ShipCity])</f>
        <v>Boise</v>
      </c>
      <c r="Q2027" s="14" t="str">
        <f>_xlfn.XLOOKUP(order_details[[#This Row],[CustomerID]],orders[CustomerID],orders[ShipCountry])</f>
        <v>USA</v>
      </c>
      <c r="R2027" s="14">
        <f>order_details[[#This Row],[UnitPrice]]*order_details[[#This Row],[Quantity]]*(1-order_details[[#This Row],[Discount]])</f>
        <v>344</v>
      </c>
    </row>
    <row r="2028" spans="1:18" x14ac:dyDescent="0.3">
      <c r="A2028">
        <v>11032</v>
      </c>
      <c r="B2028">
        <v>36</v>
      </c>
      <c r="C2028">
        <v>19</v>
      </c>
      <c r="D2028">
        <v>35</v>
      </c>
      <c r="E2028">
        <v>0</v>
      </c>
      <c r="F2028">
        <f>order_details[[#This Row],[UnitPrice]]*order_details[[#This Row],[Quantity]]*(1-order_details[[#This Row],[Discount]])</f>
        <v>665</v>
      </c>
      <c r="G2028" t="str">
        <f>_xlfn.XLOOKUP(order_details[[#This Row],[OrderID]],orders[OrderID],orders[CustomerID])</f>
        <v>WHITC</v>
      </c>
      <c r="H2028" t="str">
        <f>_xlfn.XLOOKUP(order_details[[#This Row],[CustomerID]],orders[CustomerID],orders[ShipCountry])</f>
        <v>USA</v>
      </c>
      <c r="I2028" t="str">
        <f>_xlfn.XLOOKUP(order_details[[#This Row],[CustomerID]],orders[CustomerID],orders[ShipCity])</f>
        <v>Seattle</v>
      </c>
      <c r="J2028">
        <f>_xlfn.XLOOKUP(order_details[[#This Row],[ProductID]],products[ProductID],products[CategoryID])</f>
        <v>8</v>
      </c>
      <c r="K2028" t="str">
        <f>_xlfn.XLOOKUP(order_details[[#This Row],[CategoryID]],categories[CategoryID],categories[CategoryName])</f>
        <v>Seafood</v>
      </c>
      <c r="L2028" t="str">
        <f>_xlfn.XLOOKUP(order_details[[#This Row],[OrderID]],orders[OrderID],orders[month])</f>
        <v>May</v>
      </c>
      <c r="M2028">
        <f>_xlfn.XLOOKUP(order_details[[#This Row],[OrderID]],orders[OrderID],orders[month number])</f>
        <v>5</v>
      </c>
      <c r="N2028">
        <f>_xlfn.XLOOKUP(order_details[[#This Row],[OrderID]],orders[OrderID],orders[year])</f>
        <v>1996</v>
      </c>
      <c r="P2028" s="13" t="str">
        <f>_xlfn.XLOOKUP(order_details[[#This Row],[CustomerID]],orders[CustomerID],orders[ShipCity])</f>
        <v>Seattle</v>
      </c>
      <c r="Q2028" s="13" t="str">
        <f>_xlfn.XLOOKUP(order_details[[#This Row],[CustomerID]],orders[CustomerID],orders[ShipCountry])</f>
        <v>USA</v>
      </c>
      <c r="R2028" s="13">
        <f>order_details[[#This Row],[UnitPrice]]*order_details[[#This Row],[Quantity]]*(1-order_details[[#This Row],[Discount]])</f>
        <v>665</v>
      </c>
    </row>
    <row r="2029" spans="1:18" x14ac:dyDescent="0.3">
      <c r="A2029">
        <v>11032</v>
      </c>
      <c r="B2029">
        <v>38</v>
      </c>
      <c r="C2029">
        <v>263.5</v>
      </c>
      <c r="D2029">
        <v>25</v>
      </c>
      <c r="E2029">
        <v>0</v>
      </c>
      <c r="F2029">
        <f>order_details[[#This Row],[UnitPrice]]*order_details[[#This Row],[Quantity]]*(1-order_details[[#This Row],[Discount]])</f>
        <v>6587.5</v>
      </c>
      <c r="G2029" t="str">
        <f>_xlfn.XLOOKUP(order_details[[#This Row],[OrderID]],orders[OrderID],orders[CustomerID])</f>
        <v>WHITC</v>
      </c>
      <c r="H2029" t="str">
        <f>_xlfn.XLOOKUP(order_details[[#This Row],[CustomerID]],orders[CustomerID],orders[ShipCountry])</f>
        <v>USA</v>
      </c>
      <c r="I2029" t="str">
        <f>_xlfn.XLOOKUP(order_details[[#This Row],[CustomerID]],orders[CustomerID],orders[ShipCity])</f>
        <v>Seattle</v>
      </c>
      <c r="J2029">
        <f>_xlfn.XLOOKUP(order_details[[#This Row],[ProductID]],products[ProductID],products[CategoryID])</f>
        <v>1</v>
      </c>
      <c r="K2029" t="str">
        <f>_xlfn.XLOOKUP(order_details[[#This Row],[CategoryID]],categories[CategoryID],categories[CategoryName])</f>
        <v>Beverages</v>
      </c>
      <c r="L2029" t="str">
        <f>_xlfn.XLOOKUP(order_details[[#This Row],[OrderID]],orders[OrderID],orders[month])</f>
        <v>May</v>
      </c>
      <c r="M2029">
        <f>_xlfn.XLOOKUP(order_details[[#This Row],[OrderID]],orders[OrderID],orders[month number])</f>
        <v>5</v>
      </c>
      <c r="N2029">
        <f>_xlfn.XLOOKUP(order_details[[#This Row],[OrderID]],orders[OrderID],orders[year])</f>
        <v>1996</v>
      </c>
      <c r="P2029" s="14" t="str">
        <f>_xlfn.XLOOKUP(order_details[[#This Row],[CustomerID]],orders[CustomerID],orders[ShipCity])</f>
        <v>Seattle</v>
      </c>
      <c r="Q2029" s="14" t="str">
        <f>_xlfn.XLOOKUP(order_details[[#This Row],[CustomerID]],orders[CustomerID],orders[ShipCountry])</f>
        <v>USA</v>
      </c>
      <c r="R2029" s="14">
        <f>order_details[[#This Row],[UnitPrice]]*order_details[[#This Row],[Quantity]]*(1-order_details[[#This Row],[Discount]])</f>
        <v>6587.5</v>
      </c>
    </row>
    <row r="2030" spans="1:18" x14ac:dyDescent="0.3">
      <c r="A2030">
        <v>11032</v>
      </c>
      <c r="B2030">
        <v>59</v>
      </c>
      <c r="C2030">
        <v>55</v>
      </c>
      <c r="D2030">
        <v>30</v>
      </c>
      <c r="E2030">
        <v>0</v>
      </c>
      <c r="F2030">
        <f>order_details[[#This Row],[UnitPrice]]*order_details[[#This Row],[Quantity]]*(1-order_details[[#This Row],[Discount]])</f>
        <v>1650</v>
      </c>
      <c r="G2030" t="str">
        <f>_xlfn.XLOOKUP(order_details[[#This Row],[OrderID]],orders[OrderID],orders[CustomerID])</f>
        <v>WHITC</v>
      </c>
      <c r="H2030" t="str">
        <f>_xlfn.XLOOKUP(order_details[[#This Row],[CustomerID]],orders[CustomerID],orders[ShipCountry])</f>
        <v>USA</v>
      </c>
      <c r="I2030" t="str">
        <f>_xlfn.XLOOKUP(order_details[[#This Row],[CustomerID]],orders[CustomerID],orders[ShipCity])</f>
        <v>Seattle</v>
      </c>
      <c r="J2030">
        <f>_xlfn.XLOOKUP(order_details[[#This Row],[ProductID]],products[ProductID],products[CategoryID])</f>
        <v>4</v>
      </c>
      <c r="K2030" t="str">
        <f>_xlfn.XLOOKUP(order_details[[#This Row],[CategoryID]],categories[CategoryID],categories[CategoryName])</f>
        <v>Dairy Products</v>
      </c>
      <c r="L2030" t="str">
        <f>_xlfn.XLOOKUP(order_details[[#This Row],[OrderID]],orders[OrderID],orders[month])</f>
        <v>May</v>
      </c>
      <c r="M2030">
        <f>_xlfn.XLOOKUP(order_details[[#This Row],[OrderID]],orders[OrderID],orders[month number])</f>
        <v>5</v>
      </c>
      <c r="N2030">
        <f>_xlfn.XLOOKUP(order_details[[#This Row],[OrderID]],orders[OrderID],orders[year])</f>
        <v>1996</v>
      </c>
      <c r="P2030" s="13" t="str">
        <f>_xlfn.XLOOKUP(order_details[[#This Row],[CustomerID]],orders[CustomerID],orders[ShipCity])</f>
        <v>Seattle</v>
      </c>
      <c r="Q2030" s="13" t="str">
        <f>_xlfn.XLOOKUP(order_details[[#This Row],[CustomerID]],orders[CustomerID],orders[ShipCountry])</f>
        <v>USA</v>
      </c>
      <c r="R2030" s="13">
        <f>order_details[[#This Row],[UnitPrice]]*order_details[[#This Row],[Quantity]]*(1-order_details[[#This Row],[Discount]])</f>
        <v>1650</v>
      </c>
    </row>
    <row r="2031" spans="1:18" x14ac:dyDescent="0.3">
      <c r="A2031">
        <v>11033</v>
      </c>
      <c r="B2031">
        <v>53</v>
      </c>
      <c r="C2031">
        <v>32.799999999999997</v>
      </c>
      <c r="D2031">
        <v>70</v>
      </c>
      <c r="E2031">
        <v>0.1</v>
      </c>
      <c r="F2031">
        <f>order_details[[#This Row],[UnitPrice]]*order_details[[#This Row],[Quantity]]*(1-order_details[[#This Row],[Discount]])</f>
        <v>2066.4</v>
      </c>
      <c r="G2031" t="str">
        <f>_xlfn.XLOOKUP(order_details[[#This Row],[OrderID]],orders[OrderID],orders[CustomerID])</f>
        <v>RICSU</v>
      </c>
      <c r="H2031" t="str">
        <f>_xlfn.XLOOKUP(order_details[[#This Row],[CustomerID]],orders[CustomerID],orders[ShipCountry])</f>
        <v>Switzerland</v>
      </c>
      <c r="I2031" t="str">
        <f>_xlfn.XLOOKUP(order_details[[#This Row],[CustomerID]],orders[CustomerID],orders[ShipCity])</f>
        <v>Genève</v>
      </c>
      <c r="J2031">
        <f>_xlfn.XLOOKUP(order_details[[#This Row],[ProductID]],products[ProductID],products[CategoryID])</f>
        <v>6</v>
      </c>
      <c r="K2031" t="str">
        <f>_xlfn.XLOOKUP(order_details[[#This Row],[CategoryID]],categories[CategoryID],categories[CategoryName])</f>
        <v>Meat/Poultry</v>
      </c>
      <c r="L2031" t="str">
        <f>_xlfn.XLOOKUP(order_details[[#This Row],[OrderID]],orders[OrderID],orders[month])</f>
        <v>May</v>
      </c>
      <c r="M2031">
        <f>_xlfn.XLOOKUP(order_details[[#This Row],[OrderID]],orders[OrderID],orders[month number])</f>
        <v>5</v>
      </c>
      <c r="N2031">
        <f>_xlfn.XLOOKUP(order_details[[#This Row],[OrderID]],orders[OrderID],orders[year])</f>
        <v>1996</v>
      </c>
      <c r="P2031" s="14" t="str">
        <f>_xlfn.XLOOKUP(order_details[[#This Row],[CustomerID]],orders[CustomerID],orders[ShipCity])</f>
        <v>Genève</v>
      </c>
      <c r="Q2031" s="14" t="str">
        <f>_xlfn.XLOOKUP(order_details[[#This Row],[CustomerID]],orders[CustomerID],orders[ShipCountry])</f>
        <v>Switzerland</v>
      </c>
      <c r="R2031" s="14">
        <f>order_details[[#This Row],[UnitPrice]]*order_details[[#This Row],[Quantity]]*(1-order_details[[#This Row],[Discount]])</f>
        <v>2066.4</v>
      </c>
    </row>
    <row r="2032" spans="1:18" x14ac:dyDescent="0.3">
      <c r="A2032">
        <v>11033</v>
      </c>
      <c r="B2032">
        <v>69</v>
      </c>
      <c r="C2032">
        <v>36</v>
      </c>
      <c r="D2032">
        <v>36</v>
      </c>
      <c r="E2032">
        <v>0.1</v>
      </c>
      <c r="F2032">
        <f>order_details[[#This Row],[UnitPrice]]*order_details[[#This Row],[Quantity]]*(1-order_details[[#This Row],[Discount]])</f>
        <v>1166.4000000000001</v>
      </c>
      <c r="G2032" t="str">
        <f>_xlfn.XLOOKUP(order_details[[#This Row],[OrderID]],orders[OrderID],orders[CustomerID])</f>
        <v>RICSU</v>
      </c>
      <c r="H2032" t="str">
        <f>_xlfn.XLOOKUP(order_details[[#This Row],[CustomerID]],orders[CustomerID],orders[ShipCountry])</f>
        <v>Switzerland</v>
      </c>
      <c r="I2032" t="str">
        <f>_xlfn.XLOOKUP(order_details[[#This Row],[CustomerID]],orders[CustomerID],orders[ShipCity])</f>
        <v>Genève</v>
      </c>
      <c r="J2032">
        <f>_xlfn.XLOOKUP(order_details[[#This Row],[ProductID]],products[ProductID],products[CategoryID])</f>
        <v>4</v>
      </c>
      <c r="K2032" t="str">
        <f>_xlfn.XLOOKUP(order_details[[#This Row],[CategoryID]],categories[CategoryID],categories[CategoryName])</f>
        <v>Dairy Products</v>
      </c>
      <c r="L2032" t="str">
        <f>_xlfn.XLOOKUP(order_details[[#This Row],[OrderID]],orders[OrderID],orders[month])</f>
        <v>May</v>
      </c>
      <c r="M2032">
        <f>_xlfn.XLOOKUP(order_details[[#This Row],[OrderID]],orders[OrderID],orders[month number])</f>
        <v>5</v>
      </c>
      <c r="N2032">
        <f>_xlfn.XLOOKUP(order_details[[#This Row],[OrderID]],orders[OrderID],orders[year])</f>
        <v>1996</v>
      </c>
      <c r="P2032" s="13" t="str">
        <f>_xlfn.XLOOKUP(order_details[[#This Row],[CustomerID]],orders[CustomerID],orders[ShipCity])</f>
        <v>Genève</v>
      </c>
      <c r="Q2032" s="13" t="str">
        <f>_xlfn.XLOOKUP(order_details[[#This Row],[CustomerID]],orders[CustomerID],orders[ShipCountry])</f>
        <v>Switzerland</v>
      </c>
      <c r="R2032" s="13">
        <f>order_details[[#This Row],[UnitPrice]]*order_details[[#This Row],[Quantity]]*(1-order_details[[#This Row],[Discount]])</f>
        <v>1166.4000000000001</v>
      </c>
    </row>
    <row r="2033" spans="1:18" x14ac:dyDescent="0.3">
      <c r="A2033">
        <v>11034</v>
      </c>
      <c r="B2033">
        <v>21</v>
      </c>
      <c r="C2033">
        <v>10</v>
      </c>
      <c r="D2033">
        <v>15</v>
      </c>
      <c r="E2033">
        <v>0.1</v>
      </c>
      <c r="F2033">
        <f>order_details[[#This Row],[UnitPrice]]*order_details[[#This Row],[Quantity]]*(1-order_details[[#This Row],[Discount]])</f>
        <v>135</v>
      </c>
      <c r="G2033" t="str">
        <f>_xlfn.XLOOKUP(order_details[[#This Row],[OrderID]],orders[OrderID],orders[CustomerID])</f>
        <v>OLDWO</v>
      </c>
      <c r="H2033" t="str">
        <f>_xlfn.XLOOKUP(order_details[[#This Row],[CustomerID]],orders[CustomerID],orders[ShipCountry])</f>
        <v>USA</v>
      </c>
      <c r="I2033" t="str">
        <f>_xlfn.XLOOKUP(order_details[[#This Row],[CustomerID]],orders[CustomerID],orders[ShipCity])</f>
        <v>Anchorage</v>
      </c>
      <c r="J2033">
        <f>_xlfn.XLOOKUP(order_details[[#This Row],[ProductID]],products[ProductID],products[CategoryID])</f>
        <v>3</v>
      </c>
      <c r="K2033" t="str">
        <f>_xlfn.XLOOKUP(order_details[[#This Row],[CategoryID]],categories[CategoryID],categories[CategoryName])</f>
        <v>Confections</v>
      </c>
      <c r="L2033" t="str">
        <f>_xlfn.XLOOKUP(order_details[[#This Row],[OrderID]],orders[OrderID],orders[month])</f>
        <v>May</v>
      </c>
      <c r="M2033">
        <f>_xlfn.XLOOKUP(order_details[[#This Row],[OrderID]],orders[OrderID],orders[month number])</f>
        <v>5</v>
      </c>
      <c r="N2033">
        <f>_xlfn.XLOOKUP(order_details[[#This Row],[OrderID]],orders[OrderID],orders[year])</f>
        <v>1996</v>
      </c>
      <c r="P2033" s="14" t="str">
        <f>_xlfn.XLOOKUP(order_details[[#This Row],[CustomerID]],orders[CustomerID],orders[ShipCity])</f>
        <v>Anchorage</v>
      </c>
      <c r="Q2033" s="14" t="str">
        <f>_xlfn.XLOOKUP(order_details[[#This Row],[CustomerID]],orders[CustomerID],orders[ShipCountry])</f>
        <v>USA</v>
      </c>
      <c r="R2033" s="14">
        <f>order_details[[#This Row],[UnitPrice]]*order_details[[#This Row],[Quantity]]*(1-order_details[[#This Row],[Discount]])</f>
        <v>135</v>
      </c>
    </row>
    <row r="2034" spans="1:18" x14ac:dyDescent="0.3">
      <c r="A2034">
        <v>11034</v>
      </c>
      <c r="B2034">
        <v>44</v>
      </c>
      <c r="C2034">
        <v>19.45</v>
      </c>
      <c r="D2034">
        <v>12</v>
      </c>
      <c r="E2034">
        <v>0</v>
      </c>
      <c r="F2034">
        <f>order_details[[#This Row],[UnitPrice]]*order_details[[#This Row],[Quantity]]*(1-order_details[[#This Row],[Discount]])</f>
        <v>233.39999999999998</v>
      </c>
      <c r="G2034" t="str">
        <f>_xlfn.XLOOKUP(order_details[[#This Row],[OrderID]],orders[OrderID],orders[CustomerID])</f>
        <v>OLDWO</v>
      </c>
      <c r="H2034" t="str">
        <f>_xlfn.XLOOKUP(order_details[[#This Row],[CustomerID]],orders[CustomerID],orders[ShipCountry])</f>
        <v>USA</v>
      </c>
      <c r="I2034" t="str">
        <f>_xlfn.XLOOKUP(order_details[[#This Row],[CustomerID]],orders[CustomerID],orders[ShipCity])</f>
        <v>Anchorage</v>
      </c>
      <c r="J2034">
        <f>_xlfn.XLOOKUP(order_details[[#This Row],[ProductID]],products[ProductID],products[CategoryID])</f>
        <v>2</v>
      </c>
      <c r="K2034" t="str">
        <f>_xlfn.XLOOKUP(order_details[[#This Row],[CategoryID]],categories[CategoryID],categories[CategoryName])</f>
        <v>Condiments</v>
      </c>
      <c r="L2034" t="str">
        <f>_xlfn.XLOOKUP(order_details[[#This Row],[OrderID]],orders[OrderID],orders[month])</f>
        <v>May</v>
      </c>
      <c r="M2034">
        <f>_xlfn.XLOOKUP(order_details[[#This Row],[OrderID]],orders[OrderID],orders[month number])</f>
        <v>5</v>
      </c>
      <c r="N2034">
        <f>_xlfn.XLOOKUP(order_details[[#This Row],[OrderID]],orders[OrderID],orders[year])</f>
        <v>1996</v>
      </c>
      <c r="P2034" s="13" t="str">
        <f>_xlfn.XLOOKUP(order_details[[#This Row],[CustomerID]],orders[CustomerID],orders[ShipCity])</f>
        <v>Anchorage</v>
      </c>
      <c r="Q2034" s="13" t="str">
        <f>_xlfn.XLOOKUP(order_details[[#This Row],[CustomerID]],orders[CustomerID],orders[ShipCountry])</f>
        <v>USA</v>
      </c>
      <c r="R2034" s="13">
        <f>order_details[[#This Row],[UnitPrice]]*order_details[[#This Row],[Quantity]]*(1-order_details[[#This Row],[Discount]])</f>
        <v>233.39999999999998</v>
      </c>
    </row>
    <row r="2035" spans="1:18" x14ac:dyDescent="0.3">
      <c r="A2035">
        <v>11034</v>
      </c>
      <c r="B2035">
        <v>61</v>
      </c>
      <c r="C2035">
        <v>28.5</v>
      </c>
      <c r="D2035">
        <v>6</v>
      </c>
      <c r="E2035">
        <v>0</v>
      </c>
      <c r="F2035">
        <f>order_details[[#This Row],[UnitPrice]]*order_details[[#This Row],[Quantity]]*(1-order_details[[#This Row],[Discount]])</f>
        <v>171</v>
      </c>
      <c r="G2035" t="str">
        <f>_xlfn.XLOOKUP(order_details[[#This Row],[OrderID]],orders[OrderID],orders[CustomerID])</f>
        <v>OLDWO</v>
      </c>
      <c r="H2035" t="str">
        <f>_xlfn.XLOOKUP(order_details[[#This Row],[CustomerID]],orders[CustomerID],orders[ShipCountry])</f>
        <v>USA</v>
      </c>
      <c r="I2035" t="str">
        <f>_xlfn.XLOOKUP(order_details[[#This Row],[CustomerID]],orders[CustomerID],orders[ShipCity])</f>
        <v>Anchorage</v>
      </c>
      <c r="J2035">
        <f>_xlfn.XLOOKUP(order_details[[#This Row],[ProductID]],products[ProductID],products[CategoryID])</f>
        <v>2</v>
      </c>
      <c r="K2035" t="str">
        <f>_xlfn.XLOOKUP(order_details[[#This Row],[CategoryID]],categories[CategoryID],categories[CategoryName])</f>
        <v>Condiments</v>
      </c>
      <c r="L2035" t="str">
        <f>_xlfn.XLOOKUP(order_details[[#This Row],[OrderID]],orders[OrderID],orders[month])</f>
        <v>May</v>
      </c>
      <c r="M2035">
        <f>_xlfn.XLOOKUP(order_details[[#This Row],[OrderID]],orders[OrderID],orders[month number])</f>
        <v>5</v>
      </c>
      <c r="N2035">
        <f>_xlfn.XLOOKUP(order_details[[#This Row],[OrderID]],orders[OrderID],orders[year])</f>
        <v>1996</v>
      </c>
      <c r="P2035" s="14" t="str">
        <f>_xlfn.XLOOKUP(order_details[[#This Row],[CustomerID]],orders[CustomerID],orders[ShipCity])</f>
        <v>Anchorage</v>
      </c>
      <c r="Q2035" s="14" t="str">
        <f>_xlfn.XLOOKUP(order_details[[#This Row],[CustomerID]],orders[CustomerID],orders[ShipCountry])</f>
        <v>USA</v>
      </c>
      <c r="R2035" s="14">
        <f>order_details[[#This Row],[UnitPrice]]*order_details[[#This Row],[Quantity]]*(1-order_details[[#This Row],[Discount]])</f>
        <v>171</v>
      </c>
    </row>
    <row r="2036" spans="1:18" x14ac:dyDescent="0.3">
      <c r="A2036">
        <v>11035</v>
      </c>
      <c r="B2036">
        <v>1</v>
      </c>
      <c r="C2036">
        <v>18</v>
      </c>
      <c r="D2036">
        <v>10</v>
      </c>
      <c r="E2036">
        <v>0</v>
      </c>
      <c r="F2036">
        <f>order_details[[#This Row],[UnitPrice]]*order_details[[#This Row],[Quantity]]*(1-order_details[[#This Row],[Discount]])</f>
        <v>180</v>
      </c>
      <c r="G2036" t="str">
        <f>_xlfn.XLOOKUP(order_details[[#This Row],[OrderID]],orders[OrderID],orders[CustomerID])</f>
        <v>SUPRD</v>
      </c>
      <c r="H2036" t="str">
        <f>_xlfn.XLOOKUP(order_details[[#This Row],[CustomerID]],orders[CustomerID],orders[ShipCountry])</f>
        <v>Belgium</v>
      </c>
      <c r="I2036" t="str">
        <f>_xlfn.XLOOKUP(order_details[[#This Row],[CustomerID]],orders[CustomerID],orders[ShipCity])</f>
        <v>Charleroi</v>
      </c>
      <c r="J2036">
        <f>_xlfn.XLOOKUP(order_details[[#This Row],[ProductID]],products[ProductID],products[CategoryID])</f>
        <v>1</v>
      </c>
      <c r="K2036" t="str">
        <f>_xlfn.XLOOKUP(order_details[[#This Row],[CategoryID]],categories[CategoryID],categories[CategoryName])</f>
        <v>Beverages</v>
      </c>
      <c r="L2036" t="str">
        <f>_xlfn.XLOOKUP(order_details[[#This Row],[OrderID]],orders[OrderID],orders[month])</f>
        <v>May</v>
      </c>
      <c r="M2036">
        <f>_xlfn.XLOOKUP(order_details[[#This Row],[OrderID]],orders[OrderID],orders[month number])</f>
        <v>5</v>
      </c>
      <c r="N2036">
        <f>_xlfn.XLOOKUP(order_details[[#This Row],[OrderID]],orders[OrderID],orders[year])</f>
        <v>1996</v>
      </c>
      <c r="P2036" s="13" t="str">
        <f>_xlfn.XLOOKUP(order_details[[#This Row],[CustomerID]],orders[CustomerID],orders[ShipCity])</f>
        <v>Charleroi</v>
      </c>
      <c r="Q2036" s="13" t="str">
        <f>_xlfn.XLOOKUP(order_details[[#This Row],[CustomerID]],orders[CustomerID],orders[ShipCountry])</f>
        <v>Belgium</v>
      </c>
      <c r="R2036" s="13">
        <f>order_details[[#This Row],[UnitPrice]]*order_details[[#This Row],[Quantity]]*(1-order_details[[#This Row],[Discount]])</f>
        <v>180</v>
      </c>
    </row>
    <row r="2037" spans="1:18" x14ac:dyDescent="0.3">
      <c r="A2037">
        <v>11035</v>
      </c>
      <c r="B2037">
        <v>35</v>
      </c>
      <c r="C2037">
        <v>18</v>
      </c>
      <c r="D2037">
        <v>60</v>
      </c>
      <c r="E2037">
        <v>0</v>
      </c>
      <c r="F2037">
        <f>order_details[[#This Row],[UnitPrice]]*order_details[[#This Row],[Quantity]]*(1-order_details[[#This Row],[Discount]])</f>
        <v>1080</v>
      </c>
      <c r="G2037" t="str">
        <f>_xlfn.XLOOKUP(order_details[[#This Row],[OrderID]],orders[OrderID],orders[CustomerID])</f>
        <v>SUPRD</v>
      </c>
      <c r="H2037" t="str">
        <f>_xlfn.XLOOKUP(order_details[[#This Row],[CustomerID]],orders[CustomerID],orders[ShipCountry])</f>
        <v>Belgium</v>
      </c>
      <c r="I2037" t="str">
        <f>_xlfn.XLOOKUP(order_details[[#This Row],[CustomerID]],orders[CustomerID],orders[ShipCity])</f>
        <v>Charleroi</v>
      </c>
      <c r="J2037">
        <f>_xlfn.XLOOKUP(order_details[[#This Row],[ProductID]],products[ProductID],products[CategoryID])</f>
        <v>1</v>
      </c>
      <c r="K2037" t="str">
        <f>_xlfn.XLOOKUP(order_details[[#This Row],[CategoryID]],categories[CategoryID],categories[CategoryName])</f>
        <v>Beverages</v>
      </c>
      <c r="L2037" t="str">
        <f>_xlfn.XLOOKUP(order_details[[#This Row],[OrderID]],orders[OrderID],orders[month])</f>
        <v>May</v>
      </c>
      <c r="M2037">
        <f>_xlfn.XLOOKUP(order_details[[#This Row],[OrderID]],orders[OrderID],orders[month number])</f>
        <v>5</v>
      </c>
      <c r="N2037">
        <f>_xlfn.XLOOKUP(order_details[[#This Row],[OrderID]],orders[OrderID],orders[year])</f>
        <v>1996</v>
      </c>
      <c r="P2037" s="14" t="str">
        <f>_xlfn.XLOOKUP(order_details[[#This Row],[CustomerID]],orders[CustomerID],orders[ShipCity])</f>
        <v>Charleroi</v>
      </c>
      <c r="Q2037" s="14" t="str">
        <f>_xlfn.XLOOKUP(order_details[[#This Row],[CustomerID]],orders[CustomerID],orders[ShipCountry])</f>
        <v>Belgium</v>
      </c>
      <c r="R2037" s="14">
        <f>order_details[[#This Row],[UnitPrice]]*order_details[[#This Row],[Quantity]]*(1-order_details[[#This Row],[Discount]])</f>
        <v>1080</v>
      </c>
    </row>
    <row r="2038" spans="1:18" x14ac:dyDescent="0.3">
      <c r="A2038">
        <v>11035</v>
      </c>
      <c r="B2038">
        <v>42</v>
      </c>
      <c r="C2038">
        <v>14</v>
      </c>
      <c r="D2038">
        <v>30</v>
      </c>
      <c r="E2038">
        <v>0</v>
      </c>
      <c r="F2038">
        <f>order_details[[#This Row],[UnitPrice]]*order_details[[#This Row],[Quantity]]*(1-order_details[[#This Row],[Discount]])</f>
        <v>420</v>
      </c>
      <c r="G2038" t="str">
        <f>_xlfn.XLOOKUP(order_details[[#This Row],[OrderID]],orders[OrderID],orders[CustomerID])</f>
        <v>SUPRD</v>
      </c>
      <c r="H2038" t="str">
        <f>_xlfn.XLOOKUP(order_details[[#This Row],[CustomerID]],orders[CustomerID],orders[ShipCountry])</f>
        <v>Belgium</v>
      </c>
      <c r="I2038" t="str">
        <f>_xlfn.XLOOKUP(order_details[[#This Row],[CustomerID]],orders[CustomerID],orders[ShipCity])</f>
        <v>Charleroi</v>
      </c>
      <c r="J2038">
        <f>_xlfn.XLOOKUP(order_details[[#This Row],[ProductID]],products[ProductID],products[CategoryID])</f>
        <v>5</v>
      </c>
      <c r="K2038" t="str">
        <f>_xlfn.XLOOKUP(order_details[[#This Row],[CategoryID]],categories[CategoryID],categories[CategoryName])</f>
        <v>Grains/Cereals</v>
      </c>
      <c r="L2038" t="str">
        <f>_xlfn.XLOOKUP(order_details[[#This Row],[OrderID]],orders[OrderID],orders[month])</f>
        <v>May</v>
      </c>
      <c r="M2038">
        <f>_xlfn.XLOOKUP(order_details[[#This Row],[OrderID]],orders[OrderID],orders[month number])</f>
        <v>5</v>
      </c>
      <c r="N2038">
        <f>_xlfn.XLOOKUP(order_details[[#This Row],[OrderID]],orders[OrderID],orders[year])</f>
        <v>1996</v>
      </c>
      <c r="P2038" s="13" t="str">
        <f>_xlfn.XLOOKUP(order_details[[#This Row],[CustomerID]],orders[CustomerID],orders[ShipCity])</f>
        <v>Charleroi</v>
      </c>
      <c r="Q2038" s="13" t="str">
        <f>_xlfn.XLOOKUP(order_details[[#This Row],[CustomerID]],orders[CustomerID],orders[ShipCountry])</f>
        <v>Belgium</v>
      </c>
      <c r="R2038" s="13">
        <f>order_details[[#This Row],[UnitPrice]]*order_details[[#This Row],[Quantity]]*(1-order_details[[#This Row],[Discount]])</f>
        <v>420</v>
      </c>
    </row>
    <row r="2039" spans="1:18" x14ac:dyDescent="0.3">
      <c r="A2039">
        <v>11035</v>
      </c>
      <c r="B2039">
        <v>54</v>
      </c>
      <c r="C2039">
        <v>7.45</v>
      </c>
      <c r="D2039">
        <v>10</v>
      </c>
      <c r="E2039">
        <v>0</v>
      </c>
      <c r="F2039">
        <f>order_details[[#This Row],[UnitPrice]]*order_details[[#This Row],[Quantity]]*(1-order_details[[#This Row],[Discount]])</f>
        <v>74.5</v>
      </c>
      <c r="G2039" t="str">
        <f>_xlfn.XLOOKUP(order_details[[#This Row],[OrderID]],orders[OrderID],orders[CustomerID])</f>
        <v>SUPRD</v>
      </c>
      <c r="H2039" t="str">
        <f>_xlfn.XLOOKUP(order_details[[#This Row],[CustomerID]],orders[CustomerID],orders[ShipCountry])</f>
        <v>Belgium</v>
      </c>
      <c r="I2039" t="str">
        <f>_xlfn.XLOOKUP(order_details[[#This Row],[CustomerID]],orders[CustomerID],orders[ShipCity])</f>
        <v>Charleroi</v>
      </c>
      <c r="J2039">
        <f>_xlfn.XLOOKUP(order_details[[#This Row],[ProductID]],products[ProductID],products[CategoryID])</f>
        <v>6</v>
      </c>
      <c r="K2039" t="str">
        <f>_xlfn.XLOOKUP(order_details[[#This Row],[CategoryID]],categories[CategoryID],categories[CategoryName])</f>
        <v>Meat/Poultry</v>
      </c>
      <c r="L2039" t="str">
        <f>_xlfn.XLOOKUP(order_details[[#This Row],[OrderID]],orders[OrderID],orders[month])</f>
        <v>May</v>
      </c>
      <c r="M2039">
        <f>_xlfn.XLOOKUP(order_details[[#This Row],[OrderID]],orders[OrderID],orders[month number])</f>
        <v>5</v>
      </c>
      <c r="N2039">
        <f>_xlfn.XLOOKUP(order_details[[#This Row],[OrderID]],orders[OrderID],orders[year])</f>
        <v>1996</v>
      </c>
      <c r="P2039" s="14" t="str">
        <f>_xlfn.XLOOKUP(order_details[[#This Row],[CustomerID]],orders[CustomerID],orders[ShipCity])</f>
        <v>Charleroi</v>
      </c>
      <c r="Q2039" s="14" t="str">
        <f>_xlfn.XLOOKUP(order_details[[#This Row],[CustomerID]],orders[CustomerID],orders[ShipCountry])</f>
        <v>Belgium</v>
      </c>
      <c r="R2039" s="14">
        <f>order_details[[#This Row],[UnitPrice]]*order_details[[#This Row],[Quantity]]*(1-order_details[[#This Row],[Discount]])</f>
        <v>74.5</v>
      </c>
    </row>
    <row r="2040" spans="1:18" x14ac:dyDescent="0.3">
      <c r="A2040">
        <v>11036</v>
      </c>
      <c r="B2040">
        <v>13</v>
      </c>
      <c r="C2040">
        <v>6</v>
      </c>
      <c r="D2040">
        <v>7</v>
      </c>
      <c r="E2040">
        <v>0</v>
      </c>
      <c r="F2040">
        <f>order_details[[#This Row],[UnitPrice]]*order_details[[#This Row],[Quantity]]*(1-order_details[[#This Row],[Discount]])</f>
        <v>42</v>
      </c>
      <c r="G2040" t="str">
        <f>_xlfn.XLOOKUP(order_details[[#This Row],[OrderID]],orders[OrderID],orders[CustomerID])</f>
        <v>DRACD</v>
      </c>
      <c r="H2040" t="str">
        <f>_xlfn.XLOOKUP(order_details[[#This Row],[CustomerID]],orders[CustomerID],orders[ShipCountry])</f>
        <v>Germany</v>
      </c>
      <c r="I2040" t="str">
        <f>_xlfn.XLOOKUP(order_details[[#This Row],[CustomerID]],orders[CustomerID],orders[ShipCity])</f>
        <v>Aachen</v>
      </c>
      <c r="J2040">
        <f>_xlfn.XLOOKUP(order_details[[#This Row],[ProductID]],products[ProductID],products[CategoryID])</f>
        <v>8</v>
      </c>
      <c r="K2040" t="str">
        <f>_xlfn.XLOOKUP(order_details[[#This Row],[CategoryID]],categories[CategoryID],categories[CategoryName])</f>
        <v>Seafood</v>
      </c>
      <c r="L2040" t="str">
        <f>_xlfn.XLOOKUP(order_details[[#This Row],[OrderID]],orders[OrderID],orders[month])</f>
        <v>May</v>
      </c>
      <c r="M2040">
        <f>_xlfn.XLOOKUP(order_details[[#This Row],[OrderID]],orders[OrderID],orders[month number])</f>
        <v>5</v>
      </c>
      <c r="N2040">
        <f>_xlfn.XLOOKUP(order_details[[#This Row],[OrderID]],orders[OrderID],orders[year])</f>
        <v>1996</v>
      </c>
      <c r="P2040" s="13" t="str">
        <f>_xlfn.XLOOKUP(order_details[[#This Row],[CustomerID]],orders[CustomerID],orders[ShipCity])</f>
        <v>Aachen</v>
      </c>
      <c r="Q2040" s="13" t="str">
        <f>_xlfn.XLOOKUP(order_details[[#This Row],[CustomerID]],orders[CustomerID],orders[ShipCountry])</f>
        <v>Germany</v>
      </c>
      <c r="R2040" s="13">
        <f>order_details[[#This Row],[UnitPrice]]*order_details[[#This Row],[Quantity]]*(1-order_details[[#This Row],[Discount]])</f>
        <v>42</v>
      </c>
    </row>
    <row r="2041" spans="1:18" x14ac:dyDescent="0.3">
      <c r="A2041">
        <v>11036</v>
      </c>
      <c r="B2041">
        <v>59</v>
      </c>
      <c r="C2041">
        <v>55</v>
      </c>
      <c r="D2041">
        <v>30</v>
      </c>
      <c r="E2041">
        <v>0</v>
      </c>
      <c r="F2041">
        <f>order_details[[#This Row],[UnitPrice]]*order_details[[#This Row],[Quantity]]*(1-order_details[[#This Row],[Discount]])</f>
        <v>1650</v>
      </c>
      <c r="G2041" t="str">
        <f>_xlfn.XLOOKUP(order_details[[#This Row],[OrderID]],orders[OrderID],orders[CustomerID])</f>
        <v>DRACD</v>
      </c>
      <c r="H2041" t="str">
        <f>_xlfn.XLOOKUP(order_details[[#This Row],[CustomerID]],orders[CustomerID],orders[ShipCountry])</f>
        <v>Germany</v>
      </c>
      <c r="I2041" t="str">
        <f>_xlfn.XLOOKUP(order_details[[#This Row],[CustomerID]],orders[CustomerID],orders[ShipCity])</f>
        <v>Aachen</v>
      </c>
      <c r="J2041">
        <f>_xlfn.XLOOKUP(order_details[[#This Row],[ProductID]],products[ProductID],products[CategoryID])</f>
        <v>4</v>
      </c>
      <c r="K2041" t="str">
        <f>_xlfn.XLOOKUP(order_details[[#This Row],[CategoryID]],categories[CategoryID],categories[CategoryName])</f>
        <v>Dairy Products</v>
      </c>
      <c r="L2041" t="str">
        <f>_xlfn.XLOOKUP(order_details[[#This Row],[OrderID]],orders[OrderID],orders[month])</f>
        <v>May</v>
      </c>
      <c r="M2041">
        <f>_xlfn.XLOOKUP(order_details[[#This Row],[OrderID]],orders[OrderID],orders[month number])</f>
        <v>5</v>
      </c>
      <c r="N2041">
        <f>_xlfn.XLOOKUP(order_details[[#This Row],[OrderID]],orders[OrderID],orders[year])</f>
        <v>1996</v>
      </c>
      <c r="P2041" s="14" t="str">
        <f>_xlfn.XLOOKUP(order_details[[#This Row],[CustomerID]],orders[CustomerID],orders[ShipCity])</f>
        <v>Aachen</v>
      </c>
      <c r="Q2041" s="14" t="str">
        <f>_xlfn.XLOOKUP(order_details[[#This Row],[CustomerID]],orders[CustomerID],orders[ShipCountry])</f>
        <v>Germany</v>
      </c>
      <c r="R2041" s="14">
        <f>order_details[[#This Row],[UnitPrice]]*order_details[[#This Row],[Quantity]]*(1-order_details[[#This Row],[Discount]])</f>
        <v>1650</v>
      </c>
    </row>
    <row r="2042" spans="1:18" x14ac:dyDescent="0.3">
      <c r="A2042">
        <v>11037</v>
      </c>
      <c r="B2042">
        <v>70</v>
      </c>
      <c r="C2042">
        <v>15</v>
      </c>
      <c r="D2042">
        <v>4</v>
      </c>
      <c r="E2042">
        <v>0</v>
      </c>
      <c r="F2042">
        <f>order_details[[#This Row],[UnitPrice]]*order_details[[#This Row],[Quantity]]*(1-order_details[[#This Row],[Discount]])</f>
        <v>60</v>
      </c>
      <c r="G2042" t="str">
        <f>_xlfn.XLOOKUP(order_details[[#This Row],[OrderID]],orders[OrderID],orders[CustomerID])</f>
        <v>GODOS</v>
      </c>
      <c r="H2042" t="str">
        <f>_xlfn.XLOOKUP(order_details[[#This Row],[CustomerID]],orders[CustomerID],orders[ShipCountry])</f>
        <v>Spain</v>
      </c>
      <c r="I2042" t="str">
        <f>_xlfn.XLOOKUP(order_details[[#This Row],[CustomerID]],orders[CustomerID],orders[ShipCity])</f>
        <v>Sevilla</v>
      </c>
      <c r="J2042">
        <f>_xlfn.XLOOKUP(order_details[[#This Row],[ProductID]],products[ProductID],products[CategoryID])</f>
        <v>1</v>
      </c>
      <c r="K2042" t="str">
        <f>_xlfn.XLOOKUP(order_details[[#This Row],[CategoryID]],categories[CategoryID],categories[CategoryName])</f>
        <v>Beverages</v>
      </c>
      <c r="L2042" t="str">
        <f>_xlfn.XLOOKUP(order_details[[#This Row],[OrderID]],orders[OrderID],orders[month])</f>
        <v>May</v>
      </c>
      <c r="M2042">
        <f>_xlfn.XLOOKUP(order_details[[#This Row],[OrderID]],orders[OrderID],orders[month number])</f>
        <v>5</v>
      </c>
      <c r="N2042">
        <f>_xlfn.XLOOKUP(order_details[[#This Row],[OrderID]],orders[OrderID],orders[year])</f>
        <v>1996</v>
      </c>
      <c r="P2042" s="13" t="str">
        <f>_xlfn.XLOOKUP(order_details[[#This Row],[CustomerID]],orders[CustomerID],orders[ShipCity])</f>
        <v>Sevilla</v>
      </c>
      <c r="Q2042" s="13" t="str">
        <f>_xlfn.XLOOKUP(order_details[[#This Row],[CustomerID]],orders[CustomerID],orders[ShipCountry])</f>
        <v>Spain</v>
      </c>
      <c r="R2042" s="13">
        <f>order_details[[#This Row],[UnitPrice]]*order_details[[#This Row],[Quantity]]*(1-order_details[[#This Row],[Discount]])</f>
        <v>60</v>
      </c>
    </row>
    <row r="2043" spans="1:18" x14ac:dyDescent="0.3">
      <c r="A2043">
        <v>11038</v>
      </c>
      <c r="B2043">
        <v>40</v>
      </c>
      <c r="C2043">
        <v>18.399999999999999</v>
      </c>
      <c r="D2043">
        <v>5</v>
      </c>
      <c r="E2043">
        <v>0.2</v>
      </c>
      <c r="F2043">
        <f>order_details[[#This Row],[UnitPrice]]*order_details[[#This Row],[Quantity]]*(1-order_details[[#This Row],[Discount]])</f>
        <v>73.600000000000009</v>
      </c>
      <c r="G2043" t="str">
        <f>_xlfn.XLOOKUP(order_details[[#This Row],[OrderID]],orders[OrderID],orders[CustomerID])</f>
        <v>SUPRD</v>
      </c>
      <c r="H2043" t="str">
        <f>_xlfn.XLOOKUP(order_details[[#This Row],[CustomerID]],orders[CustomerID],orders[ShipCountry])</f>
        <v>Belgium</v>
      </c>
      <c r="I2043" t="str">
        <f>_xlfn.XLOOKUP(order_details[[#This Row],[CustomerID]],orders[CustomerID],orders[ShipCity])</f>
        <v>Charleroi</v>
      </c>
      <c r="J2043">
        <f>_xlfn.XLOOKUP(order_details[[#This Row],[ProductID]],products[ProductID],products[CategoryID])</f>
        <v>8</v>
      </c>
      <c r="K2043" t="str">
        <f>_xlfn.XLOOKUP(order_details[[#This Row],[CategoryID]],categories[CategoryID],categories[CategoryName])</f>
        <v>Seafood</v>
      </c>
      <c r="L2043" t="str">
        <f>_xlfn.XLOOKUP(order_details[[#This Row],[OrderID]],orders[OrderID],orders[month])</f>
        <v>May</v>
      </c>
      <c r="M2043">
        <f>_xlfn.XLOOKUP(order_details[[#This Row],[OrderID]],orders[OrderID],orders[month number])</f>
        <v>5</v>
      </c>
      <c r="N2043">
        <f>_xlfn.XLOOKUP(order_details[[#This Row],[OrderID]],orders[OrderID],orders[year])</f>
        <v>1996</v>
      </c>
      <c r="P2043" s="14" t="str">
        <f>_xlfn.XLOOKUP(order_details[[#This Row],[CustomerID]],orders[CustomerID],orders[ShipCity])</f>
        <v>Charleroi</v>
      </c>
      <c r="Q2043" s="14" t="str">
        <f>_xlfn.XLOOKUP(order_details[[#This Row],[CustomerID]],orders[CustomerID],orders[ShipCountry])</f>
        <v>Belgium</v>
      </c>
      <c r="R2043" s="14">
        <f>order_details[[#This Row],[UnitPrice]]*order_details[[#This Row],[Quantity]]*(1-order_details[[#This Row],[Discount]])</f>
        <v>73.600000000000009</v>
      </c>
    </row>
    <row r="2044" spans="1:18" x14ac:dyDescent="0.3">
      <c r="A2044">
        <v>11038</v>
      </c>
      <c r="B2044">
        <v>52</v>
      </c>
      <c r="C2044">
        <v>7</v>
      </c>
      <c r="D2044">
        <v>2</v>
      </c>
      <c r="E2044">
        <v>0</v>
      </c>
      <c r="F2044">
        <f>order_details[[#This Row],[UnitPrice]]*order_details[[#This Row],[Quantity]]*(1-order_details[[#This Row],[Discount]])</f>
        <v>14</v>
      </c>
      <c r="G2044" t="str">
        <f>_xlfn.XLOOKUP(order_details[[#This Row],[OrderID]],orders[OrderID],orders[CustomerID])</f>
        <v>SUPRD</v>
      </c>
      <c r="H2044" t="str">
        <f>_xlfn.XLOOKUP(order_details[[#This Row],[CustomerID]],orders[CustomerID],orders[ShipCountry])</f>
        <v>Belgium</v>
      </c>
      <c r="I2044" t="str">
        <f>_xlfn.XLOOKUP(order_details[[#This Row],[CustomerID]],orders[CustomerID],orders[ShipCity])</f>
        <v>Charleroi</v>
      </c>
      <c r="J2044">
        <f>_xlfn.XLOOKUP(order_details[[#This Row],[ProductID]],products[ProductID],products[CategoryID])</f>
        <v>5</v>
      </c>
      <c r="K2044" t="str">
        <f>_xlfn.XLOOKUP(order_details[[#This Row],[CategoryID]],categories[CategoryID],categories[CategoryName])</f>
        <v>Grains/Cereals</v>
      </c>
      <c r="L2044" t="str">
        <f>_xlfn.XLOOKUP(order_details[[#This Row],[OrderID]],orders[OrderID],orders[month])</f>
        <v>May</v>
      </c>
      <c r="M2044">
        <f>_xlfn.XLOOKUP(order_details[[#This Row],[OrderID]],orders[OrderID],orders[month number])</f>
        <v>5</v>
      </c>
      <c r="N2044">
        <f>_xlfn.XLOOKUP(order_details[[#This Row],[OrderID]],orders[OrderID],orders[year])</f>
        <v>1996</v>
      </c>
      <c r="P2044" s="13" t="str">
        <f>_xlfn.XLOOKUP(order_details[[#This Row],[CustomerID]],orders[CustomerID],orders[ShipCity])</f>
        <v>Charleroi</v>
      </c>
      <c r="Q2044" s="13" t="str">
        <f>_xlfn.XLOOKUP(order_details[[#This Row],[CustomerID]],orders[CustomerID],orders[ShipCountry])</f>
        <v>Belgium</v>
      </c>
      <c r="R2044" s="13">
        <f>order_details[[#This Row],[UnitPrice]]*order_details[[#This Row],[Quantity]]*(1-order_details[[#This Row],[Discount]])</f>
        <v>14</v>
      </c>
    </row>
    <row r="2045" spans="1:18" x14ac:dyDescent="0.3">
      <c r="A2045">
        <v>11038</v>
      </c>
      <c r="B2045">
        <v>71</v>
      </c>
      <c r="C2045">
        <v>21.5</v>
      </c>
      <c r="D2045">
        <v>30</v>
      </c>
      <c r="E2045">
        <v>0</v>
      </c>
      <c r="F2045">
        <f>order_details[[#This Row],[UnitPrice]]*order_details[[#This Row],[Quantity]]*(1-order_details[[#This Row],[Discount]])</f>
        <v>645</v>
      </c>
      <c r="G2045" t="str">
        <f>_xlfn.XLOOKUP(order_details[[#This Row],[OrderID]],orders[OrderID],orders[CustomerID])</f>
        <v>SUPRD</v>
      </c>
      <c r="H2045" t="str">
        <f>_xlfn.XLOOKUP(order_details[[#This Row],[CustomerID]],orders[CustomerID],orders[ShipCountry])</f>
        <v>Belgium</v>
      </c>
      <c r="I2045" t="str">
        <f>_xlfn.XLOOKUP(order_details[[#This Row],[CustomerID]],orders[CustomerID],orders[ShipCity])</f>
        <v>Charleroi</v>
      </c>
      <c r="J2045">
        <f>_xlfn.XLOOKUP(order_details[[#This Row],[ProductID]],products[ProductID],products[CategoryID])</f>
        <v>4</v>
      </c>
      <c r="K2045" t="str">
        <f>_xlfn.XLOOKUP(order_details[[#This Row],[CategoryID]],categories[CategoryID],categories[CategoryName])</f>
        <v>Dairy Products</v>
      </c>
      <c r="L2045" t="str">
        <f>_xlfn.XLOOKUP(order_details[[#This Row],[OrderID]],orders[OrderID],orders[month])</f>
        <v>May</v>
      </c>
      <c r="M2045">
        <f>_xlfn.XLOOKUP(order_details[[#This Row],[OrderID]],orders[OrderID],orders[month number])</f>
        <v>5</v>
      </c>
      <c r="N2045">
        <f>_xlfn.XLOOKUP(order_details[[#This Row],[OrderID]],orders[OrderID],orders[year])</f>
        <v>1996</v>
      </c>
      <c r="P2045" s="14" t="str">
        <f>_xlfn.XLOOKUP(order_details[[#This Row],[CustomerID]],orders[CustomerID],orders[ShipCity])</f>
        <v>Charleroi</v>
      </c>
      <c r="Q2045" s="14" t="str">
        <f>_xlfn.XLOOKUP(order_details[[#This Row],[CustomerID]],orders[CustomerID],orders[ShipCountry])</f>
        <v>Belgium</v>
      </c>
      <c r="R2045" s="14">
        <f>order_details[[#This Row],[UnitPrice]]*order_details[[#This Row],[Quantity]]*(1-order_details[[#This Row],[Discount]])</f>
        <v>645</v>
      </c>
    </row>
    <row r="2046" spans="1:18" x14ac:dyDescent="0.3">
      <c r="A2046">
        <v>11039</v>
      </c>
      <c r="B2046">
        <v>28</v>
      </c>
      <c r="C2046">
        <v>45.6</v>
      </c>
      <c r="D2046">
        <v>20</v>
      </c>
      <c r="E2046">
        <v>0</v>
      </c>
      <c r="F2046">
        <f>order_details[[#This Row],[UnitPrice]]*order_details[[#This Row],[Quantity]]*(1-order_details[[#This Row],[Discount]])</f>
        <v>912</v>
      </c>
      <c r="G2046" t="str">
        <f>_xlfn.XLOOKUP(order_details[[#This Row],[OrderID]],orders[OrderID],orders[CustomerID])</f>
        <v>LINOD</v>
      </c>
      <c r="H2046" t="str">
        <f>_xlfn.XLOOKUP(order_details[[#This Row],[CustomerID]],orders[CustomerID],orders[ShipCountry])</f>
        <v>Venezuela</v>
      </c>
      <c r="I2046" t="str">
        <f>_xlfn.XLOOKUP(order_details[[#This Row],[CustomerID]],orders[CustomerID],orders[ShipCity])</f>
        <v>I. de Margarita</v>
      </c>
      <c r="J2046">
        <f>_xlfn.XLOOKUP(order_details[[#This Row],[ProductID]],products[ProductID],products[CategoryID])</f>
        <v>7</v>
      </c>
      <c r="K2046" t="str">
        <f>_xlfn.XLOOKUP(order_details[[#This Row],[CategoryID]],categories[CategoryID],categories[CategoryName])</f>
        <v>Produce</v>
      </c>
      <c r="L2046" t="str">
        <f>_xlfn.XLOOKUP(order_details[[#This Row],[OrderID]],orders[OrderID],orders[month])</f>
        <v>May</v>
      </c>
      <c r="M2046">
        <f>_xlfn.XLOOKUP(order_details[[#This Row],[OrderID]],orders[OrderID],orders[month number])</f>
        <v>5</v>
      </c>
      <c r="N2046">
        <f>_xlfn.XLOOKUP(order_details[[#This Row],[OrderID]],orders[OrderID],orders[year])</f>
        <v>1996</v>
      </c>
      <c r="P2046" s="13" t="str">
        <f>_xlfn.XLOOKUP(order_details[[#This Row],[CustomerID]],orders[CustomerID],orders[ShipCity])</f>
        <v>I. de Margarita</v>
      </c>
      <c r="Q2046" s="13" t="str">
        <f>_xlfn.XLOOKUP(order_details[[#This Row],[CustomerID]],orders[CustomerID],orders[ShipCountry])</f>
        <v>Venezuela</v>
      </c>
      <c r="R2046" s="13">
        <f>order_details[[#This Row],[UnitPrice]]*order_details[[#This Row],[Quantity]]*(1-order_details[[#This Row],[Discount]])</f>
        <v>912</v>
      </c>
    </row>
    <row r="2047" spans="1:18" x14ac:dyDescent="0.3">
      <c r="A2047">
        <v>11039</v>
      </c>
      <c r="B2047">
        <v>35</v>
      </c>
      <c r="C2047">
        <v>18</v>
      </c>
      <c r="D2047">
        <v>24</v>
      </c>
      <c r="E2047">
        <v>0</v>
      </c>
      <c r="F2047">
        <f>order_details[[#This Row],[UnitPrice]]*order_details[[#This Row],[Quantity]]*(1-order_details[[#This Row],[Discount]])</f>
        <v>432</v>
      </c>
      <c r="G2047" t="str">
        <f>_xlfn.XLOOKUP(order_details[[#This Row],[OrderID]],orders[OrderID],orders[CustomerID])</f>
        <v>LINOD</v>
      </c>
      <c r="H2047" t="str">
        <f>_xlfn.XLOOKUP(order_details[[#This Row],[CustomerID]],orders[CustomerID],orders[ShipCountry])</f>
        <v>Venezuela</v>
      </c>
      <c r="I2047" t="str">
        <f>_xlfn.XLOOKUP(order_details[[#This Row],[CustomerID]],orders[CustomerID],orders[ShipCity])</f>
        <v>I. de Margarita</v>
      </c>
      <c r="J2047">
        <f>_xlfn.XLOOKUP(order_details[[#This Row],[ProductID]],products[ProductID],products[CategoryID])</f>
        <v>1</v>
      </c>
      <c r="K2047" t="str">
        <f>_xlfn.XLOOKUP(order_details[[#This Row],[CategoryID]],categories[CategoryID],categories[CategoryName])</f>
        <v>Beverages</v>
      </c>
      <c r="L2047" t="str">
        <f>_xlfn.XLOOKUP(order_details[[#This Row],[OrderID]],orders[OrderID],orders[month])</f>
        <v>May</v>
      </c>
      <c r="M2047">
        <f>_xlfn.XLOOKUP(order_details[[#This Row],[OrderID]],orders[OrderID],orders[month number])</f>
        <v>5</v>
      </c>
      <c r="N2047">
        <f>_xlfn.XLOOKUP(order_details[[#This Row],[OrderID]],orders[OrderID],orders[year])</f>
        <v>1996</v>
      </c>
      <c r="P2047" s="14" t="str">
        <f>_xlfn.XLOOKUP(order_details[[#This Row],[CustomerID]],orders[CustomerID],orders[ShipCity])</f>
        <v>I. de Margarita</v>
      </c>
      <c r="Q2047" s="14" t="str">
        <f>_xlfn.XLOOKUP(order_details[[#This Row],[CustomerID]],orders[CustomerID],orders[ShipCountry])</f>
        <v>Venezuela</v>
      </c>
      <c r="R2047" s="14">
        <f>order_details[[#This Row],[UnitPrice]]*order_details[[#This Row],[Quantity]]*(1-order_details[[#This Row],[Discount]])</f>
        <v>432</v>
      </c>
    </row>
    <row r="2048" spans="1:18" x14ac:dyDescent="0.3">
      <c r="A2048">
        <v>11039</v>
      </c>
      <c r="B2048">
        <v>49</v>
      </c>
      <c r="C2048">
        <v>20</v>
      </c>
      <c r="D2048">
        <v>60</v>
      </c>
      <c r="E2048">
        <v>0</v>
      </c>
      <c r="F2048">
        <f>order_details[[#This Row],[UnitPrice]]*order_details[[#This Row],[Quantity]]*(1-order_details[[#This Row],[Discount]])</f>
        <v>1200</v>
      </c>
      <c r="G2048" t="str">
        <f>_xlfn.XLOOKUP(order_details[[#This Row],[OrderID]],orders[OrderID],orders[CustomerID])</f>
        <v>LINOD</v>
      </c>
      <c r="H2048" t="str">
        <f>_xlfn.XLOOKUP(order_details[[#This Row],[CustomerID]],orders[CustomerID],orders[ShipCountry])</f>
        <v>Venezuela</v>
      </c>
      <c r="I2048" t="str">
        <f>_xlfn.XLOOKUP(order_details[[#This Row],[CustomerID]],orders[CustomerID],orders[ShipCity])</f>
        <v>I. de Margarita</v>
      </c>
      <c r="J2048">
        <f>_xlfn.XLOOKUP(order_details[[#This Row],[ProductID]],products[ProductID],products[CategoryID])</f>
        <v>3</v>
      </c>
      <c r="K2048" t="str">
        <f>_xlfn.XLOOKUP(order_details[[#This Row],[CategoryID]],categories[CategoryID],categories[CategoryName])</f>
        <v>Confections</v>
      </c>
      <c r="L2048" t="str">
        <f>_xlfn.XLOOKUP(order_details[[#This Row],[OrderID]],orders[OrderID],orders[month])</f>
        <v>May</v>
      </c>
      <c r="M2048">
        <f>_xlfn.XLOOKUP(order_details[[#This Row],[OrderID]],orders[OrderID],orders[month number])</f>
        <v>5</v>
      </c>
      <c r="N2048">
        <f>_xlfn.XLOOKUP(order_details[[#This Row],[OrderID]],orders[OrderID],orders[year])</f>
        <v>1996</v>
      </c>
      <c r="P2048" s="13" t="str">
        <f>_xlfn.XLOOKUP(order_details[[#This Row],[CustomerID]],orders[CustomerID],orders[ShipCity])</f>
        <v>I. de Margarita</v>
      </c>
      <c r="Q2048" s="13" t="str">
        <f>_xlfn.XLOOKUP(order_details[[#This Row],[CustomerID]],orders[CustomerID],orders[ShipCountry])</f>
        <v>Venezuela</v>
      </c>
      <c r="R2048" s="13">
        <f>order_details[[#This Row],[UnitPrice]]*order_details[[#This Row],[Quantity]]*(1-order_details[[#This Row],[Discount]])</f>
        <v>1200</v>
      </c>
    </row>
    <row r="2049" spans="1:18" x14ac:dyDescent="0.3">
      <c r="A2049">
        <v>11039</v>
      </c>
      <c r="B2049">
        <v>57</v>
      </c>
      <c r="C2049">
        <v>19.5</v>
      </c>
      <c r="D2049">
        <v>28</v>
      </c>
      <c r="E2049">
        <v>0</v>
      </c>
      <c r="F2049">
        <f>order_details[[#This Row],[UnitPrice]]*order_details[[#This Row],[Quantity]]*(1-order_details[[#This Row],[Discount]])</f>
        <v>546</v>
      </c>
      <c r="G2049" t="str">
        <f>_xlfn.XLOOKUP(order_details[[#This Row],[OrderID]],orders[OrderID],orders[CustomerID])</f>
        <v>LINOD</v>
      </c>
      <c r="H2049" t="str">
        <f>_xlfn.XLOOKUP(order_details[[#This Row],[CustomerID]],orders[CustomerID],orders[ShipCountry])</f>
        <v>Venezuela</v>
      </c>
      <c r="I2049" t="str">
        <f>_xlfn.XLOOKUP(order_details[[#This Row],[CustomerID]],orders[CustomerID],orders[ShipCity])</f>
        <v>I. de Margarita</v>
      </c>
      <c r="J2049">
        <f>_xlfn.XLOOKUP(order_details[[#This Row],[ProductID]],products[ProductID],products[CategoryID])</f>
        <v>5</v>
      </c>
      <c r="K2049" t="str">
        <f>_xlfn.XLOOKUP(order_details[[#This Row],[CategoryID]],categories[CategoryID],categories[CategoryName])</f>
        <v>Grains/Cereals</v>
      </c>
      <c r="L2049" t="str">
        <f>_xlfn.XLOOKUP(order_details[[#This Row],[OrderID]],orders[OrderID],orders[month])</f>
        <v>May</v>
      </c>
      <c r="M2049">
        <f>_xlfn.XLOOKUP(order_details[[#This Row],[OrderID]],orders[OrderID],orders[month number])</f>
        <v>5</v>
      </c>
      <c r="N2049">
        <f>_xlfn.XLOOKUP(order_details[[#This Row],[OrderID]],orders[OrderID],orders[year])</f>
        <v>1996</v>
      </c>
      <c r="P2049" s="14" t="str">
        <f>_xlfn.XLOOKUP(order_details[[#This Row],[CustomerID]],orders[CustomerID],orders[ShipCity])</f>
        <v>I. de Margarita</v>
      </c>
      <c r="Q2049" s="14" t="str">
        <f>_xlfn.XLOOKUP(order_details[[#This Row],[CustomerID]],orders[CustomerID],orders[ShipCountry])</f>
        <v>Venezuela</v>
      </c>
      <c r="R2049" s="14">
        <f>order_details[[#This Row],[UnitPrice]]*order_details[[#This Row],[Quantity]]*(1-order_details[[#This Row],[Discount]])</f>
        <v>546</v>
      </c>
    </row>
    <row r="2050" spans="1:18" x14ac:dyDescent="0.3">
      <c r="A2050">
        <v>11040</v>
      </c>
      <c r="B2050">
        <v>21</v>
      </c>
      <c r="C2050">
        <v>10</v>
      </c>
      <c r="D2050">
        <v>20</v>
      </c>
      <c r="E2050">
        <v>0</v>
      </c>
      <c r="F2050">
        <f>order_details[[#This Row],[UnitPrice]]*order_details[[#This Row],[Quantity]]*(1-order_details[[#This Row],[Discount]])</f>
        <v>200</v>
      </c>
      <c r="G2050" t="str">
        <f>_xlfn.XLOOKUP(order_details[[#This Row],[OrderID]],orders[OrderID],orders[CustomerID])</f>
        <v>GREAL</v>
      </c>
      <c r="H2050" t="str">
        <f>_xlfn.XLOOKUP(order_details[[#This Row],[CustomerID]],orders[CustomerID],orders[ShipCountry])</f>
        <v>USA</v>
      </c>
      <c r="I2050" t="str">
        <f>_xlfn.XLOOKUP(order_details[[#This Row],[CustomerID]],orders[CustomerID],orders[ShipCity])</f>
        <v>Eugene</v>
      </c>
      <c r="J2050">
        <f>_xlfn.XLOOKUP(order_details[[#This Row],[ProductID]],products[ProductID],products[CategoryID])</f>
        <v>3</v>
      </c>
      <c r="K2050" t="str">
        <f>_xlfn.XLOOKUP(order_details[[#This Row],[CategoryID]],categories[CategoryID],categories[CategoryName])</f>
        <v>Confections</v>
      </c>
      <c r="L2050" t="str">
        <f>_xlfn.XLOOKUP(order_details[[#This Row],[OrderID]],orders[OrderID],orders[month])</f>
        <v>May</v>
      </c>
      <c r="M2050">
        <f>_xlfn.XLOOKUP(order_details[[#This Row],[OrderID]],orders[OrderID],orders[month number])</f>
        <v>5</v>
      </c>
      <c r="N2050">
        <f>_xlfn.XLOOKUP(order_details[[#This Row],[OrderID]],orders[OrderID],orders[year])</f>
        <v>1996</v>
      </c>
      <c r="P2050" s="13" t="str">
        <f>_xlfn.XLOOKUP(order_details[[#This Row],[CustomerID]],orders[CustomerID],orders[ShipCity])</f>
        <v>Eugene</v>
      </c>
      <c r="Q2050" s="13" t="str">
        <f>_xlfn.XLOOKUP(order_details[[#This Row],[CustomerID]],orders[CustomerID],orders[ShipCountry])</f>
        <v>USA</v>
      </c>
      <c r="R2050" s="13">
        <f>order_details[[#This Row],[UnitPrice]]*order_details[[#This Row],[Quantity]]*(1-order_details[[#This Row],[Discount]])</f>
        <v>200</v>
      </c>
    </row>
    <row r="2051" spans="1:18" x14ac:dyDescent="0.3">
      <c r="A2051">
        <v>11041</v>
      </c>
      <c r="B2051">
        <v>2</v>
      </c>
      <c r="C2051">
        <v>19</v>
      </c>
      <c r="D2051">
        <v>30</v>
      </c>
      <c r="E2051">
        <v>0.2</v>
      </c>
      <c r="F2051">
        <f>order_details[[#This Row],[UnitPrice]]*order_details[[#This Row],[Quantity]]*(1-order_details[[#This Row],[Discount]])</f>
        <v>456</v>
      </c>
      <c r="G2051" t="str">
        <f>_xlfn.XLOOKUP(order_details[[#This Row],[OrderID]],orders[OrderID],orders[CustomerID])</f>
        <v>CHOPS</v>
      </c>
      <c r="H2051" t="str">
        <f>_xlfn.XLOOKUP(order_details[[#This Row],[CustomerID]],orders[CustomerID],orders[ShipCountry])</f>
        <v>Switzerland</v>
      </c>
      <c r="I2051" t="str">
        <f>_xlfn.XLOOKUP(order_details[[#This Row],[CustomerID]],orders[CustomerID],orders[ShipCity])</f>
        <v>Bern</v>
      </c>
      <c r="J2051">
        <f>_xlfn.XLOOKUP(order_details[[#This Row],[ProductID]],products[ProductID],products[CategoryID])</f>
        <v>1</v>
      </c>
      <c r="K2051" t="str">
        <f>_xlfn.XLOOKUP(order_details[[#This Row],[CategoryID]],categories[CategoryID],categories[CategoryName])</f>
        <v>Beverages</v>
      </c>
      <c r="L2051" t="str">
        <f>_xlfn.XLOOKUP(order_details[[#This Row],[OrderID]],orders[OrderID],orders[month])</f>
        <v>May</v>
      </c>
      <c r="M2051">
        <f>_xlfn.XLOOKUP(order_details[[#This Row],[OrderID]],orders[OrderID],orders[month number])</f>
        <v>5</v>
      </c>
      <c r="N2051">
        <f>_xlfn.XLOOKUP(order_details[[#This Row],[OrderID]],orders[OrderID],orders[year])</f>
        <v>1996</v>
      </c>
      <c r="P2051" s="14" t="str">
        <f>_xlfn.XLOOKUP(order_details[[#This Row],[CustomerID]],orders[CustomerID],orders[ShipCity])</f>
        <v>Bern</v>
      </c>
      <c r="Q2051" s="14" t="str">
        <f>_xlfn.XLOOKUP(order_details[[#This Row],[CustomerID]],orders[CustomerID],orders[ShipCountry])</f>
        <v>Switzerland</v>
      </c>
      <c r="R2051" s="14">
        <f>order_details[[#This Row],[UnitPrice]]*order_details[[#This Row],[Quantity]]*(1-order_details[[#This Row],[Discount]])</f>
        <v>456</v>
      </c>
    </row>
    <row r="2052" spans="1:18" x14ac:dyDescent="0.3">
      <c r="A2052">
        <v>11041</v>
      </c>
      <c r="B2052">
        <v>63</v>
      </c>
      <c r="C2052">
        <v>43.9</v>
      </c>
      <c r="D2052">
        <v>30</v>
      </c>
      <c r="E2052">
        <v>0</v>
      </c>
      <c r="F2052">
        <f>order_details[[#This Row],[UnitPrice]]*order_details[[#This Row],[Quantity]]*(1-order_details[[#This Row],[Discount]])</f>
        <v>1317</v>
      </c>
      <c r="G2052" t="str">
        <f>_xlfn.XLOOKUP(order_details[[#This Row],[OrderID]],orders[OrderID],orders[CustomerID])</f>
        <v>CHOPS</v>
      </c>
      <c r="H2052" t="str">
        <f>_xlfn.XLOOKUP(order_details[[#This Row],[CustomerID]],orders[CustomerID],orders[ShipCountry])</f>
        <v>Switzerland</v>
      </c>
      <c r="I2052" t="str">
        <f>_xlfn.XLOOKUP(order_details[[#This Row],[CustomerID]],orders[CustomerID],orders[ShipCity])</f>
        <v>Bern</v>
      </c>
      <c r="J2052">
        <f>_xlfn.XLOOKUP(order_details[[#This Row],[ProductID]],products[ProductID],products[CategoryID])</f>
        <v>2</v>
      </c>
      <c r="K2052" t="str">
        <f>_xlfn.XLOOKUP(order_details[[#This Row],[CategoryID]],categories[CategoryID],categories[CategoryName])</f>
        <v>Condiments</v>
      </c>
      <c r="L2052" t="str">
        <f>_xlfn.XLOOKUP(order_details[[#This Row],[OrderID]],orders[OrderID],orders[month])</f>
        <v>May</v>
      </c>
      <c r="M2052">
        <f>_xlfn.XLOOKUP(order_details[[#This Row],[OrderID]],orders[OrderID],orders[month number])</f>
        <v>5</v>
      </c>
      <c r="N2052">
        <f>_xlfn.XLOOKUP(order_details[[#This Row],[OrderID]],orders[OrderID],orders[year])</f>
        <v>1996</v>
      </c>
      <c r="P2052" s="13" t="str">
        <f>_xlfn.XLOOKUP(order_details[[#This Row],[CustomerID]],orders[CustomerID],orders[ShipCity])</f>
        <v>Bern</v>
      </c>
      <c r="Q2052" s="13" t="str">
        <f>_xlfn.XLOOKUP(order_details[[#This Row],[CustomerID]],orders[CustomerID],orders[ShipCountry])</f>
        <v>Switzerland</v>
      </c>
      <c r="R2052" s="13">
        <f>order_details[[#This Row],[UnitPrice]]*order_details[[#This Row],[Quantity]]*(1-order_details[[#This Row],[Discount]])</f>
        <v>1317</v>
      </c>
    </row>
    <row r="2053" spans="1:18" x14ac:dyDescent="0.3">
      <c r="A2053">
        <v>11042</v>
      </c>
      <c r="B2053">
        <v>44</v>
      </c>
      <c r="C2053">
        <v>19.45</v>
      </c>
      <c r="D2053">
        <v>15</v>
      </c>
      <c r="E2053">
        <v>0</v>
      </c>
      <c r="F2053">
        <f>order_details[[#This Row],[UnitPrice]]*order_details[[#This Row],[Quantity]]*(1-order_details[[#This Row],[Discount]])</f>
        <v>291.75</v>
      </c>
      <c r="G2053" t="str">
        <f>_xlfn.XLOOKUP(order_details[[#This Row],[OrderID]],orders[OrderID],orders[CustomerID])</f>
        <v>COMMI</v>
      </c>
      <c r="H2053" t="str">
        <f>_xlfn.XLOOKUP(order_details[[#This Row],[CustomerID]],orders[CustomerID],orders[ShipCountry])</f>
        <v>Brazil</v>
      </c>
      <c r="I2053" t="str">
        <f>_xlfn.XLOOKUP(order_details[[#This Row],[CustomerID]],orders[CustomerID],orders[ShipCity])</f>
        <v>São Paulo</v>
      </c>
      <c r="J2053">
        <f>_xlfn.XLOOKUP(order_details[[#This Row],[ProductID]],products[ProductID],products[CategoryID])</f>
        <v>2</v>
      </c>
      <c r="K2053" t="str">
        <f>_xlfn.XLOOKUP(order_details[[#This Row],[CategoryID]],categories[CategoryID],categories[CategoryName])</f>
        <v>Condiments</v>
      </c>
      <c r="L2053" t="str">
        <f>_xlfn.XLOOKUP(order_details[[#This Row],[OrderID]],orders[OrderID],orders[month])</f>
        <v>May</v>
      </c>
      <c r="M2053">
        <f>_xlfn.XLOOKUP(order_details[[#This Row],[OrderID]],orders[OrderID],orders[month number])</f>
        <v>5</v>
      </c>
      <c r="N2053">
        <f>_xlfn.XLOOKUP(order_details[[#This Row],[OrderID]],orders[OrderID],orders[year])</f>
        <v>1996</v>
      </c>
      <c r="P2053" s="14" t="str">
        <f>_xlfn.XLOOKUP(order_details[[#This Row],[CustomerID]],orders[CustomerID],orders[ShipCity])</f>
        <v>São Paulo</v>
      </c>
      <c r="Q2053" s="14" t="str">
        <f>_xlfn.XLOOKUP(order_details[[#This Row],[CustomerID]],orders[CustomerID],orders[ShipCountry])</f>
        <v>Brazil</v>
      </c>
      <c r="R2053" s="14">
        <f>order_details[[#This Row],[UnitPrice]]*order_details[[#This Row],[Quantity]]*(1-order_details[[#This Row],[Discount]])</f>
        <v>291.75</v>
      </c>
    </row>
    <row r="2054" spans="1:18" x14ac:dyDescent="0.3">
      <c r="A2054">
        <v>11042</v>
      </c>
      <c r="B2054">
        <v>61</v>
      </c>
      <c r="C2054">
        <v>28.5</v>
      </c>
      <c r="D2054">
        <v>4</v>
      </c>
      <c r="E2054">
        <v>0</v>
      </c>
      <c r="F2054">
        <f>order_details[[#This Row],[UnitPrice]]*order_details[[#This Row],[Quantity]]*(1-order_details[[#This Row],[Discount]])</f>
        <v>114</v>
      </c>
      <c r="G2054" t="str">
        <f>_xlfn.XLOOKUP(order_details[[#This Row],[OrderID]],orders[OrderID],orders[CustomerID])</f>
        <v>COMMI</v>
      </c>
      <c r="H2054" t="str">
        <f>_xlfn.XLOOKUP(order_details[[#This Row],[CustomerID]],orders[CustomerID],orders[ShipCountry])</f>
        <v>Brazil</v>
      </c>
      <c r="I2054" t="str">
        <f>_xlfn.XLOOKUP(order_details[[#This Row],[CustomerID]],orders[CustomerID],orders[ShipCity])</f>
        <v>São Paulo</v>
      </c>
      <c r="J2054">
        <f>_xlfn.XLOOKUP(order_details[[#This Row],[ProductID]],products[ProductID],products[CategoryID])</f>
        <v>2</v>
      </c>
      <c r="K2054" t="str">
        <f>_xlfn.XLOOKUP(order_details[[#This Row],[CategoryID]],categories[CategoryID],categories[CategoryName])</f>
        <v>Condiments</v>
      </c>
      <c r="L2054" t="str">
        <f>_xlfn.XLOOKUP(order_details[[#This Row],[OrderID]],orders[OrderID],orders[month])</f>
        <v>May</v>
      </c>
      <c r="M2054">
        <f>_xlfn.XLOOKUP(order_details[[#This Row],[OrderID]],orders[OrderID],orders[month number])</f>
        <v>5</v>
      </c>
      <c r="N2054">
        <f>_xlfn.XLOOKUP(order_details[[#This Row],[OrderID]],orders[OrderID],orders[year])</f>
        <v>1996</v>
      </c>
      <c r="P2054" s="13" t="str">
        <f>_xlfn.XLOOKUP(order_details[[#This Row],[CustomerID]],orders[CustomerID],orders[ShipCity])</f>
        <v>São Paulo</v>
      </c>
      <c r="Q2054" s="13" t="str">
        <f>_xlfn.XLOOKUP(order_details[[#This Row],[CustomerID]],orders[CustomerID],orders[ShipCountry])</f>
        <v>Brazil</v>
      </c>
      <c r="R2054" s="13">
        <f>order_details[[#This Row],[UnitPrice]]*order_details[[#This Row],[Quantity]]*(1-order_details[[#This Row],[Discount]])</f>
        <v>114</v>
      </c>
    </row>
    <row r="2055" spans="1:18" x14ac:dyDescent="0.3">
      <c r="A2055">
        <v>11043</v>
      </c>
      <c r="B2055">
        <v>11</v>
      </c>
      <c r="C2055">
        <v>21</v>
      </c>
      <c r="D2055">
        <v>10</v>
      </c>
      <c r="E2055">
        <v>0</v>
      </c>
      <c r="F2055">
        <f>order_details[[#This Row],[UnitPrice]]*order_details[[#This Row],[Quantity]]*(1-order_details[[#This Row],[Discount]])</f>
        <v>210</v>
      </c>
      <c r="G2055" t="str">
        <f>_xlfn.XLOOKUP(order_details[[#This Row],[OrderID]],orders[OrderID],orders[CustomerID])</f>
        <v>SPECD</v>
      </c>
      <c r="H2055" t="str">
        <f>_xlfn.XLOOKUP(order_details[[#This Row],[CustomerID]],orders[CustomerID],orders[ShipCountry])</f>
        <v>France</v>
      </c>
      <c r="I2055" t="str">
        <f>_xlfn.XLOOKUP(order_details[[#This Row],[CustomerID]],orders[CustomerID],orders[ShipCity])</f>
        <v>Paris</v>
      </c>
      <c r="J2055">
        <f>_xlfn.XLOOKUP(order_details[[#This Row],[ProductID]],products[ProductID],products[CategoryID])</f>
        <v>4</v>
      </c>
      <c r="K2055" t="str">
        <f>_xlfn.XLOOKUP(order_details[[#This Row],[CategoryID]],categories[CategoryID],categories[CategoryName])</f>
        <v>Dairy Products</v>
      </c>
      <c r="L2055" t="str">
        <f>_xlfn.XLOOKUP(order_details[[#This Row],[OrderID]],orders[OrderID],orders[month])</f>
        <v>May</v>
      </c>
      <c r="M2055">
        <f>_xlfn.XLOOKUP(order_details[[#This Row],[OrderID]],orders[OrderID],orders[month number])</f>
        <v>5</v>
      </c>
      <c r="N2055">
        <f>_xlfn.XLOOKUP(order_details[[#This Row],[OrderID]],orders[OrderID],orders[year])</f>
        <v>1996</v>
      </c>
      <c r="P2055" s="14" t="str">
        <f>_xlfn.XLOOKUP(order_details[[#This Row],[CustomerID]],orders[CustomerID],orders[ShipCity])</f>
        <v>Paris</v>
      </c>
      <c r="Q2055" s="14" t="str">
        <f>_xlfn.XLOOKUP(order_details[[#This Row],[CustomerID]],orders[CustomerID],orders[ShipCountry])</f>
        <v>France</v>
      </c>
      <c r="R2055" s="14">
        <f>order_details[[#This Row],[UnitPrice]]*order_details[[#This Row],[Quantity]]*(1-order_details[[#This Row],[Discount]])</f>
        <v>210</v>
      </c>
    </row>
    <row r="2056" spans="1:18" x14ac:dyDescent="0.3">
      <c r="A2056">
        <v>11044</v>
      </c>
      <c r="B2056">
        <v>62</v>
      </c>
      <c r="C2056">
        <v>49.3</v>
      </c>
      <c r="D2056">
        <v>12</v>
      </c>
      <c r="E2056">
        <v>0</v>
      </c>
      <c r="F2056">
        <f>order_details[[#This Row],[UnitPrice]]*order_details[[#This Row],[Quantity]]*(1-order_details[[#This Row],[Discount]])</f>
        <v>591.59999999999991</v>
      </c>
      <c r="G2056" t="str">
        <f>_xlfn.XLOOKUP(order_details[[#This Row],[OrderID]],orders[OrderID],orders[CustomerID])</f>
        <v>WOLZA</v>
      </c>
      <c r="H2056" t="str">
        <f>_xlfn.XLOOKUP(order_details[[#This Row],[CustomerID]],orders[CustomerID],orders[ShipCountry])</f>
        <v>Poland</v>
      </c>
      <c r="I2056" t="str">
        <f>_xlfn.XLOOKUP(order_details[[#This Row],[CustomerID]],orders[CustomerID],orders[ShipCity])</f>
        <v>Warszawa</v>
      </c>
      <c r="J2056">
        <f>_xlfn.XLOOKUP(order_details[[#This Row],[ProductID]],products[ProductID],products[CategoryID])</f>
        <v>3</v>
      </c>
      <c r="K2056" t="str">
        <f>_xlfn.XLOOKUP(order_details[[#This Row],[CategoryID]],categories[CategoryID],categories[CategoryName])</f>
        <v>Confections</v>
      </c>
      <c r="L2056" t="str">
        <f>_xlfn.XLOOKUP(order_details[[#This Row],[OrderID]],orders[OrderID],orders[month])</f>
        <v>May</v>
      </c>
      <c r="M2056">
        <f>_xlfn.XLOOKUP(order_details[[#This Row],[OrderID]],orders[OrderID],orders[month number])</f>
        <v>5</v>
      </c>
      <c r="N2056">
        <f>_xlfn.XLOOKUP(order_details[[#This Row],[OrderID]],orders[OrderID],orders[year])</f>
        <v>1996</v>
      </c>
      <c r="P2056" s="13" t="str">
        <f>_xlfn.XLOOKUP(order_details[[#This Row],[CustomerID]],orders[CustomerID],orders[ShipCity])</f>
        <v>Warszawa</v>
      </c>
      <c r="Q2056" s="13" t="str">
        <f>_xlfn.XLOOKUP(order_details[[#This Row],[CustomerID]],orders[CustomerID],orders[ShipCountry])</f>
        <v>Poland</v>
      </c>
      <c r="R2056" s="13">
        <f>order_details[[#This Row],[UnitPrice]]*order_details[[#This Row],[Quantity]]*(1-order_details[[#This Row],[Discount]])</f>
        <v>591.59999999999991</v>
      </c>
    </row>
    <row r="2057" spans="1:18" x14ac:dyDescent="0.3">
      <c r="A2057">
        <v>11045</v>
      </c>
      <c r="B2057">
        <v>33</v>
      </c>
      <c r="C2057">
        <v>2.5</v>
      </c>
      <c r="D2057">
        <v>15</v>
      </c>
      <c r="E2057">
        <v>0</v>
      </c>
      <c r="F2057">
        <f>order_details[[#This Row],[UnitPrice]]*order_details[[#This Row],[Quantity]]*(1-order_details[[#This Row],[Discount]])</f>
        <v>37.5</v>
      </c>
      <c r="G2057" t="str">
        <f>_xlfn.XLOOKUP(order_details[[#This Row],[OrderID]],orders[OrderID],orders[CustomerID])</f>
        <v>BOTTM</v>
      </c>
      <c r="H2057" t="str">
        <f>_xlfn.XLOOKUP(order_details[[#This Row],[CustomerID]],orders[CustomerID],orders[ShipCountry])</f>
        <v>Canada</v>
      </c>
      <c r="I2057" t="str">
        <f>_xlfn.XLOOKUP(order_details[[#This Row],[CustomerID]],orders[CustomerID],orders[ShipCity])</f>
        <v>Tsawassen</v>
      </c>
      <c r="J2057">
        <f>_xlfn.XLOOKUP(order_details[[#This Row],[ProductID]],products[ProductID],products[CategoryID])</f>
        <v>4</v>
      </c>
      <c r="K2057" t="str">
        <f>_xlfn.XLOOKUP(order_details[[#This Row],[CategoryID]],categories[CategoryID],categories[CategoryName])</f>
        <v>Dairy Products</v>
      </c>
      <c r="L2057" t="str">
        <f>_xlfn.XLOOKUP(order_details[[#This Row],[OrderID]],orders[OrderID],orders[month])</f>
        <v>May</v>
      </c>
      <c r="M2057">
        <f>_xlfn.XLOOKUP(order_details[[#This Row],[OrderID]],orders[OrderID],orders[month number])</f>
        <v>5</v>
      </c>
      <c r="N2057">
        <f>_xlfn.XLOOKUP(order_details[[#This Row],[OrderID]],orders[OrderID],orders[year])</f>
        <v>1996</v>
      </c>
      <c r="P2057" s="14" t="str">
        <f>_xlfn.XLOOKUP(order_details[[#This Row],[CustomerID]],orders[CustomerID],orders[ShipCity])</f>
        <v>Tsawassen</v>
      </c>
      <c r="Q2057" s="14" t="str">
        <f>_xlfn.XLOOKUP(order_details[[#This Row],[CustomerID]],orders[CustomerID],orders[ShipCountry])</f>
        <v>Canada</v>
      </c>
      <c r="R2057" s="14">
        <f>order_details[[#This Row],[UnitPrice]]*order_details[[#This Row],[Quantity]]*(1-order_details[[#This Row],[Discount]])</f>
        <v>37.5</v>
      </c>
    </row>
    <row r="2058" spans="1:18" x14ac:dyDescent="0.3">
      <c r="A2058">
        <v>11045</v>
      </c>
      <c r="B2058">
        <v>51</v>
      </c>
      <c r="C2058">
        <v>53</v>
      </c>
      <c r="D2058">
        <v>24</v>
      </c>
      <c r="E2058">
        <v>0</v>
      </c>
      <c r="F2058">
        <f>order_details[[#This Row],[UnitPrice]]*order_details[[#This Row],[Quantity]]*(1-order_details[[#This Row],[Discount]])</f>
        <v>1272</v>
      </c>
      <c r="G2058" t="str">
        <f>_xlfn.XLOOKUP(order_details[[#This Row],[OrderID]],orders[OrderID],orders[CustomerID])</f>
        <v>BOTTM</v>
      </c>
      <c r="H2058" t="str">
        <f>_xlfn.XLOOKUP(order_details[[#This Row],[CustomerID]],orders[CustomerID],orders[ShipCountry])</f>
        <v>Canada</v>
      </c>
      <c r="I2058" t="str">
        <f>_xlfn.XLOOKUP(order_details[[#This Row],[CustomerID]],orders[CustomerID],orders[ShipCity])</f>
        <v>Tsawassen</v>
      </c>
      <c r="J2058">
        <f>_xlfn.XLOOKUP(order_details[[#This Row],[ProductID]],products[ProductID],products[CategoryID])</f>
        <v>7</v>
      </c>
      <c r="K2058" t="str">
        <f>_xlfn.XLOOKUP(order_details[[#This Row],[CategoryID]],categories[CategoryID],categories[CategoryName])</f>
        <v>Produce</v>
      </c>
      <c r="L2058" t="str">
        <f>_xlfn.XLOOKUP(order_details[[#This Row],[OrderID]],orders[OrderID],orders[month])</f>
        <v>May</v>
      </c>
      <c r="M2058">
        <f>_xlfn.XLOOKUP(order_details[[#This Row],[OrderID]],orders[OrderID],orders[month number])</f>
        <v>5</v>
      </c>
      <c r="N2058">
        <f>_xlfn.XLOOKUP(order_details[[#This Row],[OrderID]],orders[OrderID],orders[year])</f>
        <v>1996</v>
      </c>
      <c r="P2058" s="13" t="str">
        <f>_xlfn.XLOOKUP(order_details[[#This Row],[CustomerID]],orders[CustomerID],orders[ShipCity])</f>
        <v>Tsawassen</v>
      </c>
      <c r="Q2058" s="13" t="str">
        <f>_xlfn.XLOOKUP(order_details[[#This Row],[CustomerID]],orders[CustomerID],orders[ShipCountry])</f>
        <v>Canada</v>
      </c>
      <c r="R2058" s="13">
        <f>order_details[[#This Row],[UnitPrice]]*order_details[[#This Row],[Quantity]]*(1-order_details[[#This Row],[Discount]])</f>
        <v>1272</v>
      </c>
    </row>
    <row r="2059" spans="1:18" x14ac:dyDescent="0.3">
      <c r="A2059">
        <v>11046</v>
      </c>
      <c r="B2059">
        <v>12</v>
      </c>
      <c r="C2059">
        <v>38</v>
      </c>
      <c r="D2059">
        <v>20</v>
      </c>
      <c r="E2059">
        <v>0.05</v>
      </c>
      <c r="F2059">
        <f>order_details[[#This Row],[UnitPrice]]*order_details[[#This Row],[Quantity]]*(1-order_details[[#This Row],[Discount]])</f>
        <v>722</v>
      </c>
      <c r="G2059" t="str">
        <f>_xlfn.XLOOKUP(order_details[[#This Row],[OrderID]],orders[OrderID],orders[CustomerID])</f>
        <v>WANDK</v>
      </c>
      <c r="H2059" t="str">
        <f>_xlfn.XLOOKUP(order_details[[#This Row],[CustomerID]],orders[CustomerID],orders[ShipCountry])</f>
        <v>Germany</v>
      </c>
      <c r="I2059" t="str">
        <f>_xlfn.XLOOKUP(order_details[[#This Row],[CustomerID]],orders[CustomerID],orders[ShipCity])</f>
        <v>Stuttgart</v>
      </c>
      <c r="J2059">
        <f>_xlfn.XLOOKUP(order_details[[#This Row],[ProductID]],products[ProductID],products[CategoryID])</f>
        <v>4</v>
      </c>
      <c r="K2059" t="str">
        <f>_xlfn.XLOOKUP(order_details[[#This Row],[CategoryID]],categories[CategoryID],categories[CategoryName])</f>
        <v>Dairy Products</v>
      </c>
      <c r="L2059" t="str">
        <f>_xlfn.XLOOKUP(order_details[[#This Row],[OrderID]],orders[OrderID],orders[month])</f>
        <v>May</v>
      </c>
      <c r="M2059">
        <f>_xlfn.XLOOKUP(order_details[[#This Row],[OrderID]],orders[OrderID],orders[month number])</f>
        <v>5</v>
      </c>
      <c r="N2059">
        <f>_xlfn.XLOOKUP(order_details[[#This Row],[OrderID]],orders[OrderID],orders[year])</f>
        <v>1996</v>
      </c>
      <c r="P2059" s="14" t="str">
        <f>_xlfn.XLOOKUP(order_details[[#This Row],[CustomerID]],orders[CustomerID],orders[ShipCity])</f>
        <v>Stuttgart</v>
      </c>
      <c r="Q2059" s="14" t="str">
        <f>_xlfn.XLOOKUP(order_details[[#This Row],[CustomerID]],orders[CustomerID],orders[ShipCountry])</f>
        <v>Germany</v>
      </c>
      <c r="R2059" s="14">
        <f>order_details[[#This Row],[UnitPrice]]*order_details[[#This Row],[Quantity]]*(1-order_details[[#This Row],[Discount]])</f>
        <v>722</v>
      </c>
    </row>
    <row r="2060" spans="1:18" x14ac:dyDescent="0.3">
      <c r="A2060">
        <v>11046</v>
      </c>
      <c r="B2060">
        <v>32</v>
      </c>
      <c r="C2060">
        <v>32</v>
      </c>
      <c r="D2060">
        <v>15</v>
      </c>
      <c r="E2060">
        <v>0.05</v>
      </c>
      <c r="F2060">
        <f>order_details[[#This Row],[UnitPrice]]*order_details[[#This Row],[Quantity]]*(1-order_details[[#This Row],[Discount]])</f>
        <v>456</v>
      </c>
      <c r="G2060" t="str">
        <f>_xlfn.XLOOKUP(order_details[[#This Row],[OrderID]],orders[OrderID],orders[CustomerID])</f>
        <v>WANDK</v>
      </c>
      <c r="H2060" t="str">
        <f>_xlfn.XLOOKUP(order_details[[#This Row],[CustomerID]],orders[CustomerID],orders[ShipCountry])</f>
        <v>Germany</v>
      </c>
      <c r="I2060" t="str">
        <f>_xlfn.XLOOKUP(order_details[[#This Row],[CustomerID]],orders[CustomerID],orders[ShipCity])</f>
        <v>Stuttgart</v>
      </c>
      <c r="J2060">
        <f>_xlfn.XLOOKUP(order_details[[#This Row],[ProductID]],products[ProductID],products[CategoryID])</f>
        <v>4</v>
      </c>
      <c r="K2060" t="str">
        <f>_xlfn.XLOOKUP(order_details[[#This Row],[CategoryID]],categories[CategoryID],categories[CategoryName])</f>
        <v>Dairy Products</v>
      </c>
      <c r="L2060" t="str">
        <f>_xlfn.XLOOKUP(order_details[[#This Row],[OrderID]],orders[OrderID],orders[month])</f>
        <v>May</v>
      </c>
      <c r="M2060">
        <f>_xlfn.XLOOKUP(order_details[[#This Row],[OrderID]],orders[OrderID],orders[month number])</f>
        <v>5</v>
      </c>
      <c r="N2060">
        <f>_xlfn.XLOOKUP(order_details[[#This Row],[OrderID]],orders[OrderID],orders[year])</f>
        <v>1996</v>
      </c>
      <c r="P2060" s="13" t="str">
        <f>_xlfn.XLOOKUP(order_details[[#This Row],[CustomerID]],orders[CustomerID],orders[ShipCity])</f>
        <v>Stuttgart</v>
      </c>
      <c r="Q2060" s="13" t="str">
        <f>_xlfn.XLOOKUP(order_details[[#This Row],[CustomerID]],orders[CustomerID],orders[ShipCountry])</f>
        <v>Germany</v>
      </c>
      <c r="R2060" s="13">
        <f>order_details[[#This Row],[UnitPrice]]*order_details[[#This Row],[Quantity]]*(1-order_details[[#This Row],[Discount]])</f>
        <v>456</v>
      </c>
    </row>
    <row r="2061" spans="1:18" x14ac:dyDescent="0.3">
      <c r="A2061">
        <v>11046</v>
      </c>
      <c r="B2061">
        <v>35</v>
      </c>
      <c r="C2061">
        <v>18</v>
      </c>
      <c r="D2061">
        <v>18</v>
      </c>
      <c r="E2061">
        <v>0.05</v>
      </c>
      <c r="F2061">
        <f>order_details[[#This Row],[UnitPrice]]*order_details[[#This Row],[Quantity]]*(1-order_details[[#This Row],[Discount]])</f>
        <v>307.8</v>
      </c>
      <c r="G2061" t="str">
        <f>_xlfn.XLOOKUP(order_details[[#This Row],[OrderID]],orders[OrderID],orders[CustomerID])</f>
        <v>WANDK</v>
      </c>
      <c r="H2061" t="str">
        <f>_xlfn.XLOOKUP(order_details[[#This Row],[CustomerID]],orders[CustomerID],orders[ShipCountry])</f>
        <v>Germany</v>
      </c>
      <c r="I2061" t="str">
        <f>_xlfn.XLOOKUP(order_details[[#This Row],[CustomerID]],orders[CustomerID],orders[ShipCity])</f>
        <v>Stuttgart</v>
      </c>
      <c r="J2061">
        <f>_xlfn.XLOOKUP(order_details[[#This Row],[ProductID]],products[ProductID],products[CategoryID])</f>
        <v>1</v>
      </c>
      <c r="K2061" t="str">
        <f>_xlfn.XLOOKUP(order_details[[#This Row],[CategoryID]],categories[CategoryID],categories[CategoryName])</f>
        <v>Beverages</v>
      </c>
      <c r="L2061" t="str">
        <f>_xlfn.XLOOKUP(order_details[[#This Row],[OrderID]],orders[OrderID],orders[month])</f>
        <v>May</v>
      </c>
      <c r="M2061">
        <f>_xlfn.XLOOKUP(order_details[[#This Row],[OrderID]],orders[OrderID],orders[month number])</f>
        <v>5</v>
      </c>
      <c r="N2061">
        <f>_xlfn.XLOOKUP(order_details[[#This Row],[OrderID]],orders[OrderID],orders[year])</f>
        <v>1996</v>
      </c>
      <c r="P2061" s="14" t="str">
        <f>_xlfn.XLOOKUP(order_details[[#This Row],[CustomerID]],orders[CustomerID],orders[ShipCity])</f>
        <v>Stuttgart</v>
      </c>
      <c r="Q2061" s="14" t="str">
        <f>_xlfn.XLOOKUP(order_details[[#This Row],[CustomerID]],orders[CustomerID],orders[ShipCountry])</f>
        <v>Germany</v>
      </c>
      <c r="R2061" s="14">
        <f>order_details[[#This Row],[UnitPrice]]*order_details[[#This Row],[Quantity]]*(1-order_details[[#This Row],[Discount]])</f>
        <v>307.8</v>
      </c>
    </row>
    <row r="2062" spans="1:18" x14ac:dyDescent="0.3">
      <c r="A2062">
        <v>11047</v>
      </c>
      <c r="B2062">
        <v>1</v>
      </c>
      <c r="C2062">
        <v>18</v>
      </c>
      <c r="D2062">
        <v>25</v>
      </c>
      <c r="E2062">
        <v>0.25</v>
      </c>
      <c r="F2062">
        <f>order_details[[#This Row],[UnitPrice]]*order_details[[#This Row],[Quantity]]*(1-order_details[[#This Row],[Discount]])</f>
        <v>337.5</v>
      </c>
      <c r="G2062" t="str">
        <f>_xlfn.XLOOKUP(order_details[[#This Row],[OrderID]],orders[OrderID],orders[CustomerID])</f>
        <v>EASTC</v>
      </c>
      <c r="H2062" t="str">
        <f>_xlfn.XLOOKUP(order_details[[#This Row],[CustomerID]],orders[CustomerID],orders[ShipCountry])</f>
        <v>UK</v>
      </c>
      <c r="I2062" t="str">
        <f>_xlfn.XLOOKUP(order_details[[#This Row],[CustomerID]],orders[CustomerID],orders[ShipCity])</f>
        <v>London</v>
      </c>
      <c r="J2062">
        <f>_xlfn.XLOOKUP(order_details[[#This Row],[ProductID]],products[ProductID],products[CategoryID])</f>
        <v>1</v>
      </c>
      <c r="K2062" t="str">
        <f>_xlfn.XLOOKUP(order_details[[#This Row],[CategoryID]],categories[CategoryID],categories[CategoryName])</f>
        <v>Beverages</v>
      </c>
      <c r="L2062" t="str">
        <f>_xlfn.XLOOKUP(order_details[[#This Row],[OrderID]],orders[OrderID],orders[month])</f>
        <v>May</v>
      </c>
      <c r="M2062">
        <f>_xlfn.XLOOKUP(order_details[[#This Row],[OrderID]],orders[OrderID],orders[month number])</f>
        <v>5</v>
      </c>
      <c r="N2062">
        <f>_xlfn.XLOOKUP(order_details[[#This Row],[OrderID]],orders[OrderID],orders[year])</f>
        <v>1996</v>
      </c>
      <c r="P2062" s="13" t="str">
        <f>_xlfn.XLOOKUP(order_details[[#This Row],[CustomerID]],orders[CustomerID],orders[ShipCity])</f>
        <v>London</v>
      </c>
      <c r="Q2062" s="13" t="str">
        <f>_xlfn.XLOOKUP(order_details[[#This Row],[CustomerID]],orders[CustomerID],orders[ShipCountry])</f>
        <v>UK</v>
      </c>
      <c r="R2062" s="13">
        <f>order_details[[#This Row],[UnitPrice]]*order_details[[#This Row],[Quantity]]*(1-order_details[[#This Row],[Discount]])</f>
        <v>337.5</v>
      </c>
    </row>
    <row r="2063" spans="1:18" x14ac:dyDescent="0.3">
      <c r="A2063">
        <v>11047</v>
      </c>
      <c r="B2063">
        <v>5</v>
      </c>
      <c r="C2063">
        <v>21.35</v>
      </c>
      <c r="D2063">
        <v>30</v>
      </c>
      <c r="E2063">
        <v>0.25</v>
      </c>
      <c r="F2063">
        <f>order_details[[#This Row],[UnitPrice]]*order_details[[#This Row],[Quantity]]*(1-order_details[[#This Row],[Discount]])</f>
        <v>480.375</v>
      </c>
      <c r="G2063" t="str">
        <f>_xlfn.XLOOKUP(order_details[[#This Row],[OrderID]],orders[OrderID],orders[CustomerID])</f>
        <v>EASTC</v>
      </c>
      <c r="H2063" t="str">
        <f>_xlfn.XLOOKUP(order_details[[#This Row],[CustomerID]],orders[CustomerID],orders[ShipCountry])</f>
        <v>UK</v>
      </c>
      <c r="I2063" t="str">
        <f>_xlfn.XLOOKUP(order_details[[#This Row],[CustomerID]],orders[CustomerID],orders[ShipCity])</f>
        <v>London</v>
      </c>
      <c r="J2063">
        <f>_xlfn.XLOOKUP(order_details[[#This Row],[ProductID]],products[ProductID],products[CategoryID])</f>
        <v>2</v>
      </c>
      <c r="K2063" t="str">
        <f>_xlfn.XLOOKUP(order_details[[#This Row],[CategoryID]],categories[CategoryID],categories[CategoryName])</f>
        <v>Condiments</v>
      </c>
      <c r="L2063" t="str">
        <f>_xlfn.XLOOKUP(order_details[[#This Row],[OrderID]],orders[OrderID],orders[month])</f>
        <v>May</v>
      </c>
      <c r="M2063">
        <f>_xlfn.XLOOKUP(order_details[[#This Row],[OrderID]],orders[OrderID],orders[month number])</f>
        <v>5</v>
      </c>
      <c r="N2063">
        <f>_xlfn.XLOOKUP(order_details[[#This Row],[OrderID]],orders[OrderID],orders[year])</f>
        <v>1996</v>
      </c>
      <c r="P2063" s="14" t="str">
        <f>_xlfn.XLOOKUP(order_details[[#This Row],[CustomerID]],orders[CustomerID],orders[ShipCity])</f>
        <v>London</v>
      </c>
      <c r="Q2063" s="14" t="str">
        <f>_xlfn.XLOOKUP(order_details[[#This Row],[CustomerID]],orders[CustomerID],orders[ShipCountry])</f>
        <v>UK</v>
      </c>
      <c r="R2063" s="14">
        <f>order_details[[#This Row],[UnitPrice]]*order_details[[#This Row],[Quantity]]*(1-order_details[[#This Row],[Discount]])</f>
        <v>480.375</v>
      </c>
    </row>
    <row r="2064" spans="1:18" x14ac:dyDescent="0.3">
      <c r="A2064">
        <v>11048</v>
      </c>
      <c r="B2064">
        <v>68</v>
      </c>
      <c r="C2064">
        <v>12.5</v>
      </c>
      <c r="D2064">
        <v>42</v>
      </c>
      <c r="E2064">
        <v>0</v>
      </c>
      <c r="F2064">
        <f>order_details[[#This Row],[UnitPrice]]*order_details[[#This Row],[Quantity]]*(1-order_details[[#This Row],[Discount]])</f>
        <v>525</v>
      </c>
      <c r="G2064" t="str">
        <f>_xlfn.XLOOKUP(order_details[[#This Row],[OrderID]],orders[OrderID],orders[CustomerID])</f>
        <v>BOTTM</v>
      </c>
      <c r="H2064" t="str">
        <f>_xlfn.XLOOKUP(order_details[[#This Row],[CustomerID]],orders[CustomerID],orders[ShipCountry])</f>
        <v>Canada</v>
      </c>
      <c r="I2064" t="str">
        <f>_xlfn.XLOOKUP(order_details[[#This Row],[CustomerID]],orders[CustomerID],orders[ShipCity])</f>
        <v>Tsawassen</v>
      </c>
      <c r="J2064">
        <f>_xlfn.XLOOKUP(order_details[[#This Row],[ProductID]],products[ProductID],products[CategoryID])</f>
        <v>3</v>
      </c>
      <c r="K2064" t="str">
        <f>_xlfn.XLOOKUP(order_details[[#This Row],[CategoryID]],categories[CategoryID],categories[CategoryName])</f>
        <v>Confections</v>
      </c>
      <c r="L2064" t="str">
        <f>_xlfn.XLOOKUP(order_details[[#This Row],[OrderID]],orders[OrderID],orders[month])</f>
        <v>May</v>
      </c>
      <c r="M2064">
        <f>_xlfn.XLOOKUP(order_details[[#This Row],[OrderID]],orders[OrderID],orders[month number])</f>
        <v>5</v>
      </c>
      <c r="N2064">
        <f>_xlfn.XLOOKUP(order_details[[#This Row],[OrderID]],orders[OrderID],orders[year])</f>
        <v>1996</v>
      </c>
      <c r="P2064" s="13" t="str">
        <f>_xlfn.XLOOKUP(order_details[[#This Row],[CustomerID]],orders[CustomerID],orders[ShipCity])</f>
        <v>Tsawassen</v>
      </c>
      <c r="Q2064" s="13" t="str">
        <f>_xlfn.XLOOKUP(order_details[[#This Row],[CustomerID]],orders[CustomerID],orders[ShipCountry])</f>
        <v>Canada</v>
      </c>
      <c r="R2064" s="13">
        <f>order_details[[#This Row],[UnitPrice]]*order_details[[#This Row],[Quantity]]*(1-order_details[[#This Row],[Discount]])</f>
        <v>525</v>
      </c>
    </row>
    <row r="2065" spans="1:18" x14ac:dyDescent="0.3">
      <c r="A2065">
        <v>11049</v>
      </c>
      <c r="B2065">
        <v>2</v>
      </c>
      <c r="C2065">
        <v>19</v>
      </c>
      <c r="D2065">
        <v>10</v>
      </c>
      <c r="E2065">
        <v>0.2</v>
      </c>
      <c r="F2065">
        <f>order_details[[#This Row],[UnitPrice]]*order_details[[#This Row],[Quantity]]*(1-order_details[[#This Row],[Discount]])</f>
        <v>152</v>
      </c>
      <c r="G2065" t="str">
        <f>_xlfn.XLOOKUP(order_details[[#This Row],[OrderID]],orders[OrderID],orders[CustomerID])</f>
        <v>GOURL</v>
      </c>
      <c r="H2065" t="str">
        <f>_xlfn.XLOOKUP(order_details[[#This Row],[CustomerID]],orders[CustomerID],orders[ShipCountry])</f>
        <v>Brazil</v>
      </c>
      <c r="I2065" t="str">
        <f>_xlfn.XLOOKUP(order_details[[#This Row],[CustomerID]],orders[CustomerID],orders[ShipCity])</f>
        <v>Campinas</v>
      </c>
      <c r="J2065">
        <f>_xlfn.XLOOKUP(order_details[[#This Row],[ProductID]],products[ProductID],products[CategoryID])</f>
        <v>1</v>
      </c>
      <c r="K2065" t="str">
        <f>_xlfn.XLOOKUP(order_details[[#This Row],[CategoryID]],categories[CategoryID],categories[CategoryName])</f>
        <v>Beverages</v>
      </c>
      <c r="L2065" t="str">
        <f>_xlfn.XLOOKUP(order_details[[#This Row],[OrderID]],orders[OrderID],orders[month])</f>
        <v>May</v>
      </c>
      <c r="M2065">
        <f>_xlfn.XLOOKUP(order_details[[#This Row],[OrderID]],orders[OrderID],orders[month number])</f>
        <v>5</v>
      </c>
      <c r="N2065">
        <f>_xlfn.XLOOKUP(order_details[[#This Row],[OrderID]],orders[OrderID],orders[year])</f>
        <v>1996</v>
      </c>
      <c r="P2065" s="14" t="str">
        <f>_xlfn.XLOOKUP(order_details[[#This Row],[CustomerID]],orders[CustomerID],orders[ShipCity])</f>
        <v>Campinas</v>
      </c>
      <c r="Q2065" s="14" t="str">
        <f>_xlfn.XLOOKUP(order_details[[#This Row],[CustomerID]],orders[CustomerID],orders[ShipCountry])</f>
        <v>Brazil</v>
      </c>
      <c r="R2065" s="14">
        <f>order_details[[#This Row],[UnitPrice]]*order_details[[#This Row],[Quantity]]*(1-order_details[[#This Row],[Discount]])</f>
        <v>152</v>
      </c>
    </row>
    <row r="2066" spans="1:18" x14ac:dyDescent="0.3">
      <c r="A2066">
        <v>11049</v>
      </c>
      <c r="B2066">
        <v>12</v>
      </c>
      <c r="C2066">
        <v>38</v>
      </c>
      <c r="D2066">
        <v>4</v>
      </c>
      <c r="E2066">
        <v>0.2</v>
      </c>
      <c r="F2066">
        <f>order_details[[#This Row],[UnitPrice]]*order_details[[#This Row],[Quantity]]*(1-order_details[[#This Row],[Discount]])</f>
        <v>121.60000000000001</v>
      </c>
      <c r="G2066" t="str">
        <f>_xlfn.XLOOKUP(order_details[[#This Row],[OrderID]],orders[OrderID],orders[CustomerID])</f>
        <v>GOURL</v>
      </c>
      <c r="H2066" t="str">
        <f>_xlfn.XLOOKUP(order_details[[#This Row],[CustomerID]],orders[CustomerID],orders[ShipCountry])</f>
        <v>Brazil</v>
      </c>
      <c r="I2066" t="str">
        <f>_xlfn.XLOOKUP(order_details[[#This Row],[CustomerID]],orders[CustomerID],orders[ShipCity])</f>
        <v>Campinas</v>
      </c>
      <c r="J2066">
        <f>_xlfn.XLOOKUP(order_details[[#This Row],[ProductID]],products[ProductID],products[CategoryID])</f>
        <v>4</v>
      </c>
      <c r="K2066" t="str">
        <f>_xlfn.XLOOKUP(order_details[[#This Row],[CategoryID]],categories[CategoryID],categories[CategoryName])</f>
        <v>Dairy Products</v>
      </c>
      <c r="L2066" t="str">
        <f>_xlfn.XLOOKUP(order_details[[#This Row],[OrderID]],orders[OrderID],orders[month])</f>
        <v>May</v>
      </c>
      <c r="M2066">
        <f>_xlfn.XLOOKUP(order_details[[#This Row],[OrderID]],orders[OrderID],orders[month number])</f>
        <v>5</v>
      </c>
      <c r="N2066">
        <f>_xlfn.XLOOKUP(order_details[[#This Row],[OrderID]],orders[OrderID],orders[year])</f>
        <v>1996</v>
      </c>
      <c r="P2066" s="13" t="str">
        <f>_xlfn.XLOOKUP(order_details[[#This Row],[CustomerID]],orders[CustomerID],orders[ShipCity])</f>
        <v>Campinas</v>
      </c>
      <c r="Q2066" s="13" t="str">
        <f>_xlfn.XLOOKUP(order_details[[#This Row],[CustomerID]],orders[CustomerID],orders[ShipCountry])</f>
        <v>Brazil</v>
      </c>
      <c r="R2066" s="13">
        <f>order_details[[#This Row],[UnitPrice]]*order_details[[#This Row],[Quantity]]*(1-order_details[[#This Row],[Discount]])</f>
        <v>121.60000000000001</v>
      </c>
    </row>
    <row r="2067" spans="1:18" x14ac:dyDescent="0.3">
      <c r="A2067">
        <v>11050</v>
      </c>
      <c r="B2067">
        <v>76</v>
      </c>
      <c r="C2067">
        <v>18</v>
      </c>
      <c r="D2067">
        <v>50</v>
      </c>
      <c r="E2067">
        <v>0.1</v>
      </c>
      <c r="F2067">
        <f>order_details[[#This Row],[UnitPrice]]*order_details[[#This Row],[Quantity]]*(1-order_details[[#This Row],[Discount]])</f>
        <v>810</v>
      </c>
      <c r="G2067" t="str">
        <f>_xlfn.XLOOKUP(order_details[[#This Row],[OrderID]],orders[OrderID],orders[CustomerID])</f>
        <v>FOLKO</v>
      </c>
      <c r="H2067" t="str">
        <f>_xlfn.XLOOKUP(order_details[[#This Row],[CustomerID]],orders[CustomerID],orders[ShipCountry])</f>
        <v>Sweden</v>
      </c>
      <c r="I2067" t="str">
        <f>_xlfn.XLOOKUP(order_details[[#This Row],[CustomerID]],orders[CustomerID],orders[ShipCity])</f>
        <v>Bräcke</v>
      </c>
      <c r="J2067">
        <f>_xlfn.XLOOKUP(order_details[[#This Row],[ProductID]],products[ProductID],products[CategoryID])</f>
        <v>1</v>
      </c>
      <c r="K2067" t="str">
        <f>_xlfn.XLOOKUP(order_details[[#This Row],[CategoryID]],categories[CategoryID],categories[CategoryName])</f>
        <v>Beverages</v>
      </c>
      <c r="L2067" t="str">
        <f>_xlfn.XLOOKUP(order_details[[#This Row],[OrderID]],orders[OrderID],orders[month])</f>
        <v>May</v>
      </c>
      <c r="M2067">
        <f>_xlfn.XLOOKUP(order_details[[#This Row],[OrderID]],orders[OrderID],orders[month number])</f>
        <v>5</v>
      </c>
      <c r="N2067">
        <f>_xlfn.XLOOKUP(order_details[[#This Row],[OrderID]],orders[OrderID],orders[year])</f>
        <v>1996</v>
      </c>
      <c r="P2067" s="14" t="str">
        <f>_xlfn.XLOOKUP(order_details[[#This Row],[CustomerID]],orders[CustomerID],orders[ShipCity])</f>
        <v>Bräcke</v>
      </c>
      <c r="Q2067" s="14" t="str">
        <f>_xlfn.XLOOKUP(order_details[[#This Row],[CustomerID]],orders[CustomerID],orders[ShipCountry])</f>
        <v>Sweden</v>
      </c>
      <c r="R2067" s="14">
        <f>order_details[[#This Row],[UnitPrice]]*order_details[[#This Row],[Quantity]]*(1-order_details[[#This Row],[Discount]])</f>
        <v>810</v>
      </c>
    </row>
    <row r="2068" spans="1:18" x14ac:dyDescent="0.3">
      <c r="A2068">
        <v>11051</v>
      </c>
      <c r="B2068">
        <v>24</v>
      </c>
      <c r="C2068">
        <v>4.5</v>
      </c>
      <c r="D2068">
        <v>10</v>
      </c>
      <c r="E2068">
        <v>0.2</v>
      </c>
      <c r="F2068">
        <f>order_details[[#This Row],[UnitPrice]]*order_details[[#This Row],[Quantity]]*(1-order_details[[#This Row],[Discount]])</f>
        <v>36</v>
      </c>
      <c r="G2068" t="str">
        <f>_xlfn.XLOOKUP(order_details[[#This Row],[OrderID]],orders[OrderID],orders[CustomerID])</f>
        <v>LAMAI</v>
      </c>
      <c r="H2068" t="str">
        <f>_xlfn.XLOOKUP(order_details[[#This Row],[CustomerID]],orders[CustomerID],orders[ShipCountry])</f>
        <v>France</v>
      </c>
      <c r="I2068" t="str">
        <f>_xlfn.XLOOKUP(order_details[[#This Row],[CustomerID]],orders[CustomerID],orders[ShipCity])</f>
        <v>Toulouse</v>
      </c>
      <c r="J2068">
        <f>_xlfn.XLOOKUP(order_details[[#This Row],[ProductID]],products[ProductID],products[CategoryID])</f>
        <v>1</v>
      </c>
      <c r="K2068" t="str">
        <f>_xlfn.XLOOKUP(order_details[[#This Row],[CategoryID]],categories[CategoryID],categories[CategoryName])</f>
        <v>Beverages</v>
      </c>
      <c r="L2068" t="str">
        <f>_xlfn.XLOOKUP(order_details[[#This Row],[OrderID]],orders[OrderID],orders[month])</f>
        <v>May</v>
      </c>
      <c r="M2068">
        <f>_xlfn.XLOOKUP(order_details[[#This Row],[OrderID]],orders[OrderID],orders[month number])</f>
        <v>5</v>
      </c>
      <c r="N2068">
        <f>_xlfn.XLOOKUP(order_details[[#This Row],[OrderID]],orders[OrderID],orders[year])</f>
        <v>1996</v>
      </c>
      <c r="P2068" s="13" t="str">
        <f>_xlfn.XLOOKUP(order_details[[#This Row],[CustomerID]],orders[CustomerID],orders[ShipCity])</f>
        <v>Toulouse</v>
      </c>
      <c r="Q2068" s="13" t="str">
        <f>_xlfn.XLOOKUP(order_details[[#This Row],[CustomerID]],orders[CustomerID],orders[ShipCountry])</f>
        <v>France</v>
      </c>
      <c r="R2068" s="13">
        <f>order_details[[#This Row],[UnitPrice]]*order_details[[#This Row],[Quantity]]*(1-order_details[[#This Row],[Discount]])</f>
        <v>36</v>
      </c>
    </row>
    <row r="2069" spans="1:18" x14ac:dyDescent="0.3">
      <c r="A2069">
        <v>11052</v>
      </c>
      <c r="B2069">
        <v>43</v>
      </c>
      <c r="C2069">
        <v>46</v>
      </c>
      <c r="D2069">
        <v>30</v>
      </c>
      <c r="E2069">
        <v>0.2</v>
      </c>
      <c r="F2069">
        <f>order_details[[#This Row],[UnitPrice]]*order_details[[#This Row],[Quantity]]*(1-order_details[[#This Row],[Discount]])</f>
        <v>1104</v>
      </c>
      <c r="G2069" t="str">
        <f>_xlfn.XLOOKUP(order_details[[#This Row],[OrderID]],orders[OrderID],orders[CustomerID])</f>
        <v>HANAR</v>
      </c>
      <c r="H2069" t="str">
        <f>_xlfn.XLOOKUP(order_details[[#This Row],[CustomerID]],orders[CustomerID],orders[ShipCountry])</f>
        <v>Brazil</v>
      </c>
      <c r="I2069" t="str">
        <f>_xlfn.XLOOKUP(order_details[[#This Row],[CustomerID]],orders[CustomerID],orders[ShipCity])</f>
        <v>Rio de Janeiro</v>
      </c>
      <c r="J2069">
        <f>_xlfn.XLOOKUP(order_details[[#This Row],[ProductID]],products[ProductID],products[CategoryID])</f>
        <v>1</v>
      </c>
      <c r="K2069" t="str">
        <f>_xlfn.XLOOKUP(order_details[[#This Row],[CategoryID]],categories[CategoryID],categories[CategoryName])</f>
        <v>Beverages</v>
      </c>
      <c r="L2069" t="str">
        <f>_xlfn.XLOOKUP(order_details[[#This Row],[OrderID]],orders[OrderID],orders[month])</f>
        <v>May</v>
      </c>
      <c r="M2069">
        <f>_xlfn.XLOOKUP(order_details[[#This Row],[OrderID]],orders[OrderID],orders[month number])</f>
        <v>5</v>
      </c>
      <c r="N2069">
        <f>_xlfn.XLOOKUP(order_details[[#This Row],[OrderID]],orders[OrderID],orders[year])</f>
        <v>1996</v>
      </c>
      <c r="P2069" s="14" t="str">
        <f>_xlfn.XLOOKUP(order_details[[#This Row],[CustomerID]],orders[CustomerID],orders[ShipCity])</f>
        <v>Rio de Janeiro</v>
      </c>
      <c r="Q2069" s="14" t="str">
        <f>_xlfn.XLOOKUP(order_details[[#This Row],[CustomerID]],orders[CustomerID],orders[ShipCountry])</f>
        <v>Brazil</v>
      </c>
      <c r="R2069" s="14">
        <f>order_details[[#This Row],[UnitPrice]]*order_details[[#This Row],[Quantity]]*(1-order_details[[#This Row],[Discount]])</f>
        <v>1104</v>
      </c>
    </row>
    <row r="2070" spans="1:18" x14ac:dyDescent="0.3">
      <c r="A2070">
        <v>11052</v>
      </c>
      <c r="B2070">
        <v>61</v>
      </c>
      <c r="C2070">
        <v>28.5</v>
      </c>
      <c r="D2070">
        <v>10</v>
      </c>
      <c r="E2070">
        <v>0.2</v>
      </c>
      <c r="F2070">
        <f>order_details[[#This Row],[UnitPrice]]*order_details[[#This Row],[Quantity]]*(1-order_details[[#This Row],[Discount]])</f>
        <v>228</v>
      </c>
      <c r="G2070" t="str">
        <f>_xlfn.XLOOKUP(order_details[[#This Row],[OrderID]],orders[OrderID],orders[CustomerID])</f>
        <v>HANAR</v>
      </c>
      <c r="H2070" t="str">
        <f>_xlfn.XLOOKUP(order_details[[#This Row],[CustomerID]],orders[CustomerID],orders[ShipCountry])</f>
        <v>Brazil</v>
      </c>
      <c r="I2070" t="str">
        <f>_xlfn.XLOOKUP(order_details[[#This Row],[CustomerID]],orders[CustomerID],orders[ShipCity])</f>
        <v>Rio de Janeiro</v>
      </c>
      <c r="J2070">
        <f>_xlfn.XLOOKUP(order_details[[#This Row],[ProductID]],products[ProductID],products[CategoryID])</f>
        <v>2</v>
      </c>
      <c r="K2070" t="str">
        <f>_xlfn.XLOOKUP(order_details[[#This Row],[CategoryID]],categories[CategoryID],categories[CategoryName])</f>
        <v>Condiments</v>
      </c>
      <c r="L2070" t="str">
        <f>_xlfn.XLOOKUP(order_details[[#This Row],[OrderID]],orders[OrderID],orders[month])</f>
        <v>May</v>
      </c>
      <c r="M2070">
        <f>_xlfn.XLOOKUP(order_details[[#This Row],[OrderID]],orders[OrderID],orders[month number])</f>
        <v>5</v>
      </c>
      <c r="N2070">
        <f>_xlfn.XLOOKUP(order_details[[#This Row],[OrderID]],orders[OrderID],orders[year])</f>
        <v>1996</v>
      </c>
      <c r="P2070" s="13" t="str">
        <f>_xlfn.XLOOKUP(order_details[[#This Row],[CustomerID]],orders[CustomerID],orders[ShipCity])</f>
        <v>Rio de Janeiro</v>
      </c>
      <c r="Q2070" s="13" t="str">
        <f>_xlfn.XLOOKUP(order_details[[#This Row],[CustomerID]],orders[CustomerID],orders[ShipCountry])</f>
        <v>Brazil</v>
      </c>
      <c r="R2070" s="13">
        <f>order_details[[#This Row],[UnitPrice]]*order_details[[#This Row],[Quantity]]*(1-order_details[[#This Row],[Discount]])</f>
        <v>228</v>
      </c>
    </row>
    <row r="2071" spans="1:18" x14ac:dyDescent="0.3">
      <c r="A2071">
        <v>11053</v>
      </c>
      <c r="B2071">
        <v>18</v>
      </c>
      <c r="C2071">
        <v>62.5</v>
      </c>
      <c r="D2071">
        <v>35</v>
      </c>
      <c r="E2071">
        <v>0.2</v>
      </c>
      <c r="F2071">
        <f>order_details[[#This Row],[UnitPrice]]*order_details[[#This Row],[Quantity]]*(1-order_details[[#This Row],[Discount]])</f>
        <v>1750</v>
      </c>
      <c r="G2071" t="str">
        <f>_xlfn.XLOOKUP(order_details[[#This Row],[OrderID]],orders[OrderID],orders[CustomerID])</f>
        <v>PICCO</v>
      </c>
      <c r="H2071" t="str">
        <f>_xlfn.XLOOKUP(order_details[[#This Row],[CustomerID]],orders[CustomerID],orders[ShipCountry])</f>
        <v>Austria</v>
      </c>
      <c r="I2071" t="str">
        <f>_xlfn.XLOOKUP(order_details[[#This Row],[CustomerID]],orders[CustomerID],orders[ShipCity])</f>
        <v>Salzburg</v>
      </c>
      <c r="J2071">
        <f>_xlfn.XLOOKUP(order_details[[#This Row],[ProductID]],products[ProductID],products[CategoryID])</f>
        <v>8</v>
      </c>
      <c r="K2071" t="str">
        <f>_xlfn.XLOOKUP(order_details[[#This Row],[CategoryID]],categories[CategoryID],categories[CategoryName])</f>
        <v>Seafood</v>
      </c>
      <c r="L2071" t="str">
        <f>_xlfn.XLOOKUP(order_details[[#This Row],[OrderID]],orders[OrderID],orders[month])</f>
        <v>May</v>
      </c>
      <c r="M2071">
        <f>_xlfn.XLOOKUP(order_details[[#This Row],[OrderID]],orders[OrderID],orders[month number])</f>
        <v>5</v>
      </c>
      <c r="N2071">
        <f>_xlfn.XLOOKUP(order_details[[#This Row],[OrderID]],orders[OrderID],orders[year])</f>
        <v>1996</v>
      </c>
      <c r="P2071" s="14" t="str">
        <f>_xlfn.XLOOKUP(order_details[[#This Row],[CustomerID]],orders[CustomerID],orders[ShipCity])</f>
        <v>Salzburg</v>
      </c>
      <c r="Q2071" s="14" t="str">
        <f>_xlfn.XLOOKUP(order_details[[#This Row],[CustomerID]],orders[CustomerID],orders[ShipCountry])</f>
        <v>Austria</v>
      </c>
      <c r="R2071" s="14">
        <f>order_details[[#This Row],[UnitPrice]]*order_details[[#This Row],[Quantity]]*(1-order_details[[#This Row],[Discount]])</f>
        <v>1750</v>
      </c>
    </row>
    <row r="2072" spans="1:18" x14ac:dyDescent="0.3">
      <c r="A2072">
        <v>11053</v>
      </c>
      <c r="B2072">
        <v>32</v>
      </c>
      <c r="C2072">
        <v>32</v>
      </c>
      <c r="D2072">
        <v>20</v>
      </c>
      <c r="E2072">
        <v>0</v>
      </c>
      <c r="F2072">
        <f>order_details[[#This Row],[UnitPrice]]*order_details[[#This Row],[Quantity]]*(1-order_details[[#This Row],[Discount]])</f>
        <v>640</v>
      </c>
      <c r="G2072" t="str">
        <f>_xlfn.XLOOKUP(order_details[[#This Row],[OrderID]],orders[OrderID],orders[CustomerID])</f>
        <v>PICCO</v>
      </c>
      <c r="H2072" t="str">
        <f>_xlfn.XLOOKUP(order_details[[#This Row],[CustomerID]],orders[CustomerID],orders[ShipCountry])</f>
        <v>Austria</v>
      </c>
      <c r="I2072" t="str">
        <f>_xlfn.XLOOKUP(order_details[[#This Row],[CustomerID]],orders[CustomerID],orders[ShipCity])</f>
        <v>Salzburg</v>
      </c>
      <c r="J2072">
        <f>_xlfn.XLOOKUP(order_details[[#This Row],[ProductID]],products[ProductID],products[CategoryID])</f>
        <v>4</v>
      </c>
      <c r="K2072" t="str">
        <f>_xlfn.XLOOKUP(order_details[[#This Row],[CategoryID]],categories[CategoryID],categories[CategoryName])</f>
        <v>Dairy Products</v>
      </c>
      <c r="L2072" t="str">
        <f>_xlfn.XLOOKUP(order_details[[#This Row],[OrderID]],orders[OrderID],orders[month])</f>
        <v>May</v>
      </c>
      <c r="M2072">
        <f>_xlfn.XLOOKUP(order_details[[#This Row],[OrderID]],orders[OrderID],orders[month number])</f>
        <v>5</v>
      </c>
      <c r="N2072">
        <f>_xlfn.XLOOKUP(order_details[[#This Row],[OrderID]],orders[OrderID],orders[year])</f>
        <v>1996</v>
      </c>
      <c r="P2072" s="13" t="str">
        <f>_xlfn.XLOOKUP(order_details[[#This Row],[CustomerID]],orders[CustomerID],orders[ShipCity])</f>
        <v>Salzburg</v>
      </c>
      <c r="Q2072" s="13" t="str">
        <f>_xlfn.XLOOKUP(order_details[[#This Row],[CustomerID]],orders[CustomerID],orders[ShipCountry])</f>
        <v>Austria</v>
      </c>
      <c r="R2072" s="13">
        <f>order_details[[#This Row],[UnitPrice]]*order_details[[#This Row],[Quantity]]*(1-order_details[[#This Row],[Discount]])</f>
        <v>640</v>
      </c>
    </row>
    <row r="2073" spans="1:18" x14ac:dyDescent="0.3">
      <c r="A2073">
        <v>11053</v>
      </c>
      <c r="B2073">
        <v>64</v>
      </c>
      <c r="C2073">
        <v>33.25</v>
      </c>
      <c r="D2073">
        <v>25</v>
      </c>
      <c r="E2073">
        <v>0.2</v>
      </c>
      <c r="F2073">
        <f>order_details[[#This Row],[UnitPrice]]*order_details[[#This Row],[Quantity]]*(1-order_details[[#This Row],[Discount]])</f>
        <v>665</v>
      </c>
      <c r="G2073" t="str">
        <f>_xlfn.XLOOKUP(order_details[[#This Row],[OrderID]],orders[OrderID],orders[CustomerID])</f>
        <v>PICCO</v>
      </c>
      <c r="H2073" t="str">
        <f>_xlfn.XLOOKUP(order_details[[#This Row],[CustomerID]],orders[CustomerID],orders[ShipCountry])</f>
        <v>Austria</v>
      </c>
      <c r="I2073" t="str">
        <f>_xlfn.XLOOKUP(order_details[[#This Row],[CustomerID]],orders[CustomerID],orders[ShipCity])</f>
        <v>Salzburg</v>
      </c>
      <c r="J2073">
        <f>_xlfn.XLOOKUP(order_details[[#This Row],[ProductID]],products[ProductID],products[CategoryID])</f>
        <v>5</v>
      </c>
      <c r="K2073" t="str">
        <f>_xlfn.XLOOKUP(order_details[[#This Row],[CategoryID]],categories[CategoryID],categories[CategoryName])</f>
        <v>Grains/Cereals</v>
      </c>
      <c r="L2073" t="str">
        <f>_xlfn.XLOOKUP(order_details[[#This Row],[OrderID]],orders[OrderID],orders[month])</f>
        <v>May</v>
      </c>
      <c r="M2073">
        <f>_xlfn.XLOOKUP(order_details[[#This Row],[OrderID]],orders[OrderID],orders[month number])</f>
        <v>5</v>
      </c>
      <c r="N2073">
        <f>_xlfn.XLOOKUP(order_details[[#This Row],[OrderID]],orders[OrderID],orders[year])</f>
        <v>1996</v>
      </c>
      <c r="P2073" s="14" t="str">
        <f>_xlfn.XLOOKUP(order_details[[#This Row],[CustomerID]],orders[CustomerID],orders[ShipCity])</f>
        <v>Salzburg</v>
      </c>
      <c r="Q2073" s="14" t="str">
        <f>_xlfn.XLOOKUP(order_details[[#This Row],[CustomerID]],orders[CustomerID],orders[ShipCountry])</f>
        <v>Austria</v>
      </c>
      <c r="R2073" s="14">
        <f>order_details[[#This Row],[UnitPrice]]*order_details[[#This Row],[Quantity]]*(1-order_details[[#This Row],[Discount]])</f>
        <v>665</v>
      </c>
    </row>
    <row r="2074" spans="1:18" x14ac:dyDescent="0.3">
      <c r="A2074">
        <v>11054</v>
      </c>
      <c r="B2074">
        <v>33</v>
      </c>
      <c r="C2074">
        <v>2.5</v>
      </c>
      <c r="D2074">
        <v>10</v>
      </c>
      <c r="E2074">
        <v>0</v>
      </c>
      <c r="F2074">
        <f>order_details[[#This Row],[UnitPrice]]*order_details[[#This Row],[Quantity]]*(1-order_details[[#This Row],[Discount]])</f>
        <v>25</v>
      </c>
      <c r="G2074" t="str">
        <f>_xlfn.XLOOKUP(order_details[[#This Row],[OrderID]],orders[OrderID],orders[CustomerID])</f>
        <v>CACTU</v>
      </c>
      <c r="H2074" t="str">
        <f>_xlfn.XLOOKUP(order_details[[#This Row],[CustomerID]],orders[CustomerID],orders[ShipCountry])</f>
        <v>Argentina</v>
      </c>
      <c r="I2074" t="str">
        <f>_xlfn.XLOOKUP(order_details[[#This Row],[CustomerID]],orders[CustomerID],orders[ShipCity])</f>
        <v>Buenos Aires</v>
      </c>
      <c r="J2074">
        <f>_xlfn.XLOOKUP(order_details[[#This Row],[ProductID]],products[ProductID],products[CategoryID])</f>
        <v>4</v>
      </c>
      <c r="K2074" t="str">
        <f>_xlfn.XLOOKUP(order_details[[#This Row],[CategoryID]],categories[CategoryID],categories[CategoryName])</f>
        <v>Dairy Products</v>
      </c>
      <c r="L2074" t="str">
        <f>_xlfn.XLOOKUP(order_details[[#This Row],[OrderID]],orders[OrderID],orders[month])</f>
        <v>May</v>
      </c>
      <c r="M2074">
        <f>_xlfn.XLOOKUP(order_details[[#This Row],[OrderID]],orders[OrderID],orders[month number])</f>
        <v>5</v>
      </c>
      <c r="N2074">
        <f>_xlfn.XLOOKUP(order_details[[#This Row],[OrderID]],orders[OrderID],orders[year])</f>
        <v>1996</v>
      </c>
      <c r="P2074" s="13" t="str">
        <f>_xlfn.XLOOKUP(order_details[[#This Row],[CustomerID]],orders[CustomerID],orders[ShipCity])</f>
        <v>Buenos Aires</v>
      </c>
      <c r="Q2074" s="13" t="str">
        <f>_xlfn.XLOOKUP(order_details[[#This Row],[CustomerID]],orders[CustomerID],orders[ShipCountry])</f>
        <v>Argentina</v>
      </c>
      <c r="R2074" s="13">
        <f>order_details[[#This Row],[UnitPrice]]*order_details[[#This Row],[Quantity]]*(1-order_details[[#This Row],[Discount]])</f>
        <v>25</v>
      </c>
    </row>
    <row r="2075" spans="1:18" x14ac:dyDescent="0.3">
      <c r="A2075">
        <v>11054</v>
      </c>
      <c r="B2075">
        <v>67</v>
      </c>
      <c r="C2075">
        <v>14</v>
      </c>
      <c r="D2075">
        <v>20</v>
      </c>
      <c r="E2075">
        <v>0</v>
      </c>
      <c r="F2075">
        <f>order_details[[#This Row],[UnitPrice]]*order_details[[#This Row],[Quantity]]*(1-order_details[[#This Row],[Discount]])</f>
        <v>280</v>
      </c>
      <c r="G2075" t="str">
        <f>_xlfn.XLOOKUP(order_details[[#This Row],[OrderID]],orders[OrderID],orders[CustomerID])</f>
        <v>CACTU</v>
      </c>
      <c r="H2075" t="str">
        <f>_xlfn.XLOOKUP(order_details[[#This Row],[CustomerID]],orders[CustomerID],orders[ShipCountry])</f>
        <v>Argentina</v>
      </c>
      <c r="I2075" t="str">
        <f>_xlfn.XLOOKUP(order_details[[#This Row],[CustomerID]],orders[CustomerID],orders[ShipCity])</f>
        <v>Buenos Aires</v>
      </c>
      <c r="J2075">
        <f>_xlfn.XLOOKUP(order_details[[#This Row],[ProductID]],products[ProductID],products[CategoryID])</f>
        <v>1</v>
      </c>
      <c r="K2075" t="str">
        <f>_xlfn.XLOOKUP(order_details[[#This Row],[CategoryID]],categories[CategoryID],categories[CategoryName])</f>
        <v>Beverages</v>
      </c>
      <c r="L2075" t="str">
        <f>_xlfn.XLOOKUP(order_details[[#This Row],[OrderID]],orders[OrderID],orders[month])</f>
        <v>May</v>
      </c>
      <c r="M2075">
        <f>_xlfn.XLOOKUP(order_details[[#This Row],[OrderID]],orders[OrderID],orders[month number])</f>
        <v>5</v>
      </c>
      <c r="N2075">
        <f>_xlfn.XLOOKUP(order_details[[#This Row],[OrderID]],orders[OrderID],orders[year])</f>
        <v>1996</v>
      </c>
      <c r="P2075" s="14" t="str">
        <f>_xlfn.XLOOKUP(order_details[[#This Row],[CustomerID]],orders[CustomerID],orders[ShipCity])</f>
        <v>Buenos Aires</v>
      </c>
      <c r="Q2075" s="14" t="str">
        <f>_xlfn.XLOOKUP(order_details[[#This Row],[CustomerID]],orders[CustomerID],orders[ShipCountry])</f>
        <v>Argentina</v>
      </c>
      <c r="R2075" s="14">
        <f>order_details[[#This Row],[UnitPrice]]*order_details[[#This Row],[Quantity]]*(1-order_details[[#This Row],[Discount]])</f>
        <v>280</v>
      </c>
    </row>
    <row r="2076" spans="1:18" x14ac:dyDescent="0.3">
      <c r="A2076">
        <v>11055</v>
      </c>
      <c r="B2076">
        <v>24</v>
      </c>
      <c r="C2076">
        <v>4.5</v>
      </c>
      <c r="D2076">
        <v>15</v>
      </c>
      <c r="E2076">
        <v>0</v>
      </c>
      <c r="F2076">
        <f>order_details[[#This Row],[UnitPrice]]*order_details[[#This Row],[Quantity]]*(1-order_details[[#This Row],[Discount]])</f>
        <v>67.5</v>
      </c>
      <c r="G2076" t="str">
        <f>_xlfn.XLOOKUP(order_details[[#This Row],[OrderID]],orders[OrderID],orders[CustomerID])</f>
        <v>HILAA</v>
      </c>
      <c r="H2076" t="str">
        <f>_xlfn.XLOOKUP(order_details[[#This Row],[CustomerID]],orders[CustomerID],orders[ShipCountry])</f>
        <v>Venezuela</v>
      </c>
      <c r="I2076" t="str">
        <f>_xlfn.XLOOKUP(order_details[[#This Row],[CustomerID]],orders[CustomerID],orders[ShipCity])</f>
        <v>San Cristóbal</v>
      </c>
      <c r="J2076">
        <f>_xlfn.XLOOKUP(order_details[[#This Row],[ProductID]],products[ProductID],products[CategoryID])</f>
        <v>1</v>
      </c>
      <c r="K2076" t="str">
        <f>_xlfn.XLOOKUP(order_details[[#This Row],[CategoryID]],categories[CategoryID],categories[CategoryName])</f>
        <v>Beverages</v>
      </c>
      <c r="L2076" t="str">
        <f>_xlfn.XLOOKUP(order_details[[#This Row],[OrderID]],orders[OrderID],orders[month])</f>
        <v>May</v>
      </c>
      <c r="M2076">
        <f>_xlfn.XLOOKUP(order_details[[#This Row],[OrderID]],orders[OrderID],orders[month number])</f>
        <v>5</v>
      </c>
      <c r="N2076">
        <f>_xlfn.XLOOKUP(order_details[[#This Row],[OrderID]],orders[OrderID],orders[year])</f>
        <v>1996</v>
      </c>
      <c r="P2076" s="13" t="str">
        <f>_xlfn.XLOOKUP(order_details[[#This Row],[CustomerID]],orders[CustomerID],orders[ShipCity])</f>
        <v>San Cristóbal</v>
      </c>
      <c r="Q2076" s="13" t="str">
        <f>_xlfn.XLOOKUP(order_details[[#This Row],[CustomerID]],orders[CustomerID],orders[ShipCountry])</f>
        <v>Venezuela</v>
      </c>
      <c r="R2076" s="13">
        <f>order_details[[#This Row],[UnitPrice]]*order_details[[#This Row],[Quantity]]*(1-order_details[[#This Row],[Discount]])</f>
        <v>67.5</v>
      </c>
    </row>
    <row r="2077" spans="1:18" x14ac:dyDescent="0.3">
      <c r="A2077">
        <v>11055</v>
      </c>
      <c r="B2077">
        <v>25</v>
      </c>
      <c r="C2077">
        <v>14</v>
      </c>
      <c r="D2077">
        <v>15</v>
      </c>
      <c r="E2077">
        <v>0</v>
      </c>
      <c r="F2077">
        <f>order_details[[#This Row],[UnitPrice]]*order_details[[#This Row],[Quantity]]*(1-order_details[[#This Row],[Discount]])</f>
        <v>210</v>
      </c>
      <c r="G2077" t="str">
        <f>_xlfn.XLOOKUP(order_details[[#This Row],[OrderID]],orders[OrderID],orders[CustomerID])</f>
        <v>HILAA</v>
      </c>
      <c r="H2077" t="str">
        <f>_xlfn.XLOOKUP(order_details[[#This Row],[CustomerID]],orders[CustomerID],orders[ShipCountry])</f>
        <v>Venezuela</v>
      </c>
      <c r="I2077" t="str">
        <f>_xlfn.XLOOKUP(order_details[[#This Row],[CustomerID]],orders[CustomerID],orders[ShipCity])</f>
        <v>San Cristóbal</v>
      </c>
      <c r="J2077">
        <f>_xlfn.XLOOKUP(order_details[[#This Row],[ProductID]],products[ProductID],products[CategoryID])</f>
        <v>3</v>
      </c>
      <c r="K2077" t="str">
        <f>_xlfn.XLOOKUP(order_details[[#This Row],[CategoryID]],categories[CategoryID],categories[CategoryName])</f>
        <v>Confections</v>
      </c>
      <c r="L2077" t="str">
        <f>_xlfn.XLOOKUP(order_details[[#This Row],[OrderID]],orders[OrderID],orders[month])</f>
        <v>May</v>
      </c>
      <c r="M2077">
        <f>_xlfn.XLOOKUP(order_details[[#This Row],[OrderID]],orders[OrderID],orders[month number])</f>
        <v>5</v>
      </c>
      <c r="N2077">
        <f>_xlfn.XLOOKUP(order_details[[#This Row],[OrderID]],orders[OrderID],orders[year])</f>
        <v>1996</v>
      </c>
      <c r="P2077" s="14" t="str">
        <f>_xlfn.XLOOKUP(order_details[[#This Row],[CustomerID]],orders[CustomerID],orders[ShipCity])</f>
        <v>San Cristóbal</v>
      </c>
      <c r="Q2077" s="14" t="str">
        <f>_xlfn.XLOOKUP(order_details[[#This Row],[CustomerID]],orders[CustomerID],orders[ShipCountry])</f>
        <v>Venezuela</v>
      </c>
      <c r="R2077" s="14">
        <f>order_details[[#This Row],[UnitPrice]]*order_details[[#This Row],[Quantity]]*(1-order_details[[#This Row],[Discount]])</f>
        <v>210</v>
      </c>
    </row>
    <row r="2078" spans="1:18" x14ac:dyDescent="0.3">
      <c r="A2078">
        <v>11055</v>
      </c>
      <c r="B2078">
        <v>51</v>
      </c>
      <c r="C2078">
        <v>53</v>
      </c>
      <c r="D2078">
        <v>20</v>
      </c>
      <c r="E2078">
        <v>0</v>
      </c>
      <c r="F2078">
        <f>order_details[[#This Row],[UnitPrice]]*order_details[[#This Row],[Quantity]]*(1-order_details[[#This Row],[Discount]])</f>
        <v>1060</v>
      </c>
      <c r="G2078" t="str">
        <f>_xlfn.XLOOKUP(order_details[[#This Row],[OrderID]],orders[OrderID],orders[CustomerID])</f>
        <v>HILAA</v>
      </c>
      <c r="H2078" t="str">
        <f>_xlfn.XLOOKUP(order_details[[#This Row],[CustomerID]],orders[CustomerID],orders[ShipCountry])</f>
        <v>Venezuela</v>
      </c>
      <c r="I2078" t="str">
        <f>_xlfn.XLOOKUP(order_details[[#This Row],[CustomerID]],orders[CustomerID],orders[ShipCity])</f>
        <v>San Cristóbal</v>
      </c>
      <c r="J2078">
        <f>_xlfn.XLOOKUP(order_details[[#This Row],[ProductID]],products[ProductID],products[CategoryID])</f>
        <v>7</v>
      </c>
      <c r="K2078" t="str">
        <f>_xlfn.XLOOKUP(order_details[[#This Row],[CategoryID]],categories[CategoryID],categories[CategoryName])</f>
        <v>Produce</v>
      </c>
      <c r="L2078" t="str">
        <f>_xlfn.XLOOKUP(order_details[[#This Row],[OrderID]],orders[OrderID],orders[month])</f>
        <v>May</v>
      </c>
      <c r="M2078">
        <f>_xlfn.XLOOKUP(order_details[[#This Row],[OrderID]],orders[OrderID],orders[month number])</f>
        <v>5</v>
      </c>
      <c r="N2078">
        <f>_xlfn.XLOOKUP(order_details[[#This Row],[OrderID]],orders[OrderID],orders[year])</f>
        <v>1996</v>
      </c>
      <c r="P2078" s="13" t="str">
        <f>_xlfn.XLOOKUP(order_details[[#This Row],[CustomerID]],orders[CustomerID],orders[ShipCity])</f>
        <v>San Cristóbal</v>
      </c>
      <c r="Q2078" s="13" t="str">
        <f>_xlfn.XLOOKUP(order_details[[#This Row],[CustomerID]],orders[CustomerID],orders[ShipCountry])</f>
        <v>Venezuela</v>
      </c>
      <c r="R2078" s="13">
        <f>order_details[[#This Row],[UnitPrice]]*order_details[[#This Row],[Quantity]]*(1-order_details[[#This Row],[Discount]])</f>
        <v>1060</v>
      </c>
    </row>
    <row r="2079" spans="1:18" x14ac:dyDescent="0.3">
      <c r="A2079">
        <v>11055</v>
      </c>
      <c r="B2079">
        <v>57</v>
      </c>
      <c r="C2079">
        <v>19.5</v>
      </c>
      <c r="D2079">
        <v>20</v>
      </c>
      <c r="E2079">
        <v>0</v>
      </c>
      <c r="F2079">
        <f>order_details[[#This Row],[UnitPrice]]*order_details[[#This Row],[Quantity]]*(1-order_details[[#This Row],[Discount]])</f>
        <v>390</v>
      </c>
      <c r="G2079" t="str">
        <f>_xlfn.XLOOKUP(order_details[[#This Row],[OrderID]],orders[OrderID],orders[CustomerID])</f>
        <v>HILAA</v>
      </c>
      <c r="H2079" t="str">
        <f>_xlfn.XLOOKUP(order_details[[#This Row],[CustomerID]],orders[CustomerID],orders[ShipCountry])</f>
        <v>Venezuela</v>
      </c>
      <c r="I2079" t="str">
        <f>_xlfn.XLOOKUP(order_details[[#This Row],[CustomerID]],orders[CustomerID],orders[ShipCity])</f>
        <v>San Cristóbal</v>
      </c>
      <c r="J2079">
        <f>_xlfn.XLOOKUP(order_details[[#This Row],[ProductID]],products[ProductID],products[CategoryID])</f>
        <v>5</v>
      </c>
      <c r="K2079" t="str">
        <f>_xlfn.XLOOKUP(order_details[[#This Row],[CategoryID]],categories[CategoryID],categories[CategoryName])</f>
        <v>Grains/Cereals</v>
      </c>
      <c r="L2079" t="str">
        <f>_xlfn.XLOOKUP(order_details[[#This Row],[OrderID]],orders[OrderID],orders[month])</f>
        <v>May</v>
      </c>
      <c r="M2079">
        <f>_xlfn.XLOOKUP(order_details[[#This Row],[OrderID]],orders[OrderID],orders[month number])</f>
        <v>5</v>
      </c>
      <c r="N2079">
        <f>_xlfn.XLOOKUP(order_details[[#This Row],[OrderID]],orders[OrderID],orders[year])</f>
        <v>1996</v>
      </c>
      <c r="P2079" s="14" t="str">
        <f>_xlfn.XLOOKUP(order_details[[#This Row],[CustomerID]],orders[CustomerID],orders[ShipCity])</f>
        <v>San Cristóbal</v>
      </c>
      <c r="Q2079" s="14" t="str">
        <f>_xlfn.XLOOKUP(order_details[[#This Row],[CustomerID]],orders[CustomerID],orders[ShipCountry])</f>
        <v>Venezuela</v>
      </c>
      <c r="R2079" s="14">
        <f>order_details[[#This Row],[UnitPrice]]*order_details[[#This Row],[Quantity]]*(1-order_details[[#This Row],[Discount]])</f>
        <v>390</v>
      </c>
    </row>
    <row r="2080" spans="1:18" x14ac:dyDescent="0.3">
      <c r="A2080">
        <v>11056</v>
      </c>
      <c r="B2080">
        <v>7</v>
      </c>
      <c r="C2080">
        <v>30</v>
      </c>
      <c r="D2080">
        <v>40</v>
      </c>
      <c r="E2080">
        <v>0</v>
      </c>
      <c r="F2080">
        <f>order_details[[#This Row],[UnitPrice]]*order_details[[#This Row],[Quantity]]*(1-order_details[[#This Row],[Discount]])</f>
        <v>1200</v>
      </c>
      <c r="G2080" t="str">
        <f>_xlfn.XLOOKUP(order_details[[#This Row],[OrderID]],orders[OrderID],orders[CustomerID])</f>
        <v>EASTC</v>
      </c>
      <c r="H2080" t="str">
        <f>_xlfn.XLOOKUP(order_details[[#This Row],[CustomerID]],orders[CustomerID],orders[ShipCountry])</f>
        <v>UK</v>
      </c>
      <c r="I2080" t="str">
        <f>_xlfn.XLOOKUP(order_details[[#This Row],[CustomerID]],orders[CustomerID],orders[ShipCity])</f>
        <v>London</v>
      </c>
      <c r="J2080">
        <f>_xlfn.XLOOKUP(order_details[[#This Row],[ProductID]],products[ProductID],products[CategoryID])</f>
        <v>7</v>
      </c>
      <c r="K2080" t="str">
        <f>_xlfn.XLOOKUP(order_details[[#This Row],[CategoryID]],categories[CategoryID],categories[CategoryName])</f>
        <v>Produce</v>
      </c>
      <c r="L2080" t="str">
        <f>_xlfn.XLOOKUP(order_details[[#This Row],[OrderID]],orders[OrderID],orders[month])</f>
        <v>May</v>
      </c>
      <c r="M2080">
        <f>_xlfn.XLOOKUP(order_details[[#This Row],[OrderID]],orders[OrderID],orders[month number])</f>
        <v>5</v>
      </c>
      <c r="N2080">
        <f>_xlfn.XLOOKUP(order_details[[#This Row],[OrderID]],orders[OrderID],orders[year])</f>
        <v>1996</v>
      </c>
      <c r="P2080" s="13" t="str">
        <f>_xlfn.XLOOKUP(order_details[[#This Row],[CustomerID]],orders[CustomerID],orders[ShipCity])</f>
        <v>London</v>
      </c>
      <c r="Q2080" s="13" t="str">
        <f>_xlfn.XLOOKUP(order_details[[#This Row],[CustomerID]],orders[CustomerID],orders[ShipCountry])</f>
        <v>UK</v>
      </c>
      <c r="R2080" s="13">
        <f>order_details[[#This Row],[UnitPrice]]*order_details[[#This Row],[Quantity]]*(1-order_details[[#This Row],[Discount]])</f>
        <v>1200</v>
      </c>
    </row>
    <row r="2081" spans="1:18" x14ac:dyDescent="0.3">
      <c r="A2081">
        <v>11056</v>
      </c>
      <c r="B2081">
        <v>55</v>
      </c>
      <c r="C2081">
        <v>24</v>
      </c>
      <c r="D2081">
        <v>35</v>
      </c>
      <c r="E2081">
        <v>0</v>
      </c>
      <c r="F2081">
        <f>order_details[[#This Row],[UnitPrice]]*order_details[[#This Row],[Quantity]]*(1-order_details[[#This Row],[Discount]])</f>
        <v>840</v>
      </c>
      <c r="G2081" t="str">
        <f>_xlfn.XLOOKUP(order_details[[#This Row],[OrderID]],orders[OrderID],orders[CustomerID])</f>
        <v>EASTC</v>
      </c>
      <c r="H2081" t="str">
        <f>_xlfn.XLOOKUP(order_details[[#This Row],[CustomerID]],orders[CustomerID],orders[ShipCountry])</f>
        <v>UK</v>
      </c>
      <c r="I2081" t="str">
        <f>_xlfn.XLOOKUP(order_details[[#This Row],[CustomerID]],orders[CustomerID],orders[ShipCity])</f>
        <v>London</v>
      </c>
      <c r="J2081">
        <f>_xlfn.XLOOKUP(order_details[[#This Row],[ProductID]],products[ProductID],products[CategoryID])</f>
        <v>6</v>
      </c>
      <c r="K2081" t="str">
        <f>_xlfn.XLOOKUP(order_details[[#This Row],[CategoryID]],categories[CategoryID],categories[CategoryName])</f>
        <v>Meat/Poultry</v>
      </c>
      <c r="L2081" t="str">
        <f>_xlfn.XLOOKUP(order_details[[#This Row],[OrderID]],orders[OrderID],orders[month])</f>
        <v>May</v>
      </c>
      <c r="M2081">
        <f>_xlfn.XLOOKUP(order_details[[#This Row],[OrderID]],orders[OrderID],orders[month number])</f>
        <v>5</v>
      </c>
      <c r="N2081">
        <f>_xlfn.XLOOKUP(order_details[[#This Row],[OrderID]],orders[OrderID],orders[year])</f>
        <v>1996</v>
      </c>
      <c r="P2081" s="14" t="str">
        <f>_xlfn.XLOOKUP(order_details[[#This Row],[CustomerID]],orders[CustomerID],orders[ShipCity])</f>
        <v>London</v>
      </c>
      <c r="Q2081" s="14" t="str">
        <f>_xlfn.XLOOKUP(order_details[[#This Row],[CustomerID]],orders[CustomerID],orders[ShipCountry])</f>
        <v>UK</v>
      </c>
      <c r="R2081" s="14">
        <f>order_details[[#This Row],[UnitPrice]]*order_details[[#This Row],[Quantity]]*(1-order_details[[#This Row],[Discount]])</f>
        <v>840</v>
      </c>
    </row>
    <row r="2082" spans="1:18" x14ac:dyDescent="0.3">
      <c r="A2082">
        <v>11056</v>
      </c>
      <c r="B2082">
        <v>60</v>
      </c>
      <c r="C2082">
        <v>34</v>
      </c>
      <c r="D2082">
        <v>50</v>
      </c>
      <c r="E2082">
        <v>0</v>
      </c>
      <c r="F2082">
        <f>order_details[[#This Row],[UnitPrice]]*order_details[[#This Row],[Quantity]]*(1-order_details[[#This Row],[Discount]])</f>
        <v>1700</v>
      </c>
      <c r="G2082" t="str">
        <f>_xlfn.XLOOKUP(order_details[[#This Row],[OrderID]],orders[OrderID],orders[CustomerID])</f>
        <v>EASTC</v>
      </c>
      <c r="H2082" t="str">
        <f>_xlfn.XLOOKUP(order_details[[#This Row],[CustomerID]],orders[CustomerID],orders[ShipCountry])</f>
        <v>UK</v>
      </c>
      <c r="I2082" t="str">
        <f>_xlfn.XLOOKUP(order_details[[#This Row],[CustomerID]],orders[CustomerID],orders[ShipCity])</f>
        <v>London</v>
      </c>
      <c r="J2082">
        <f>_xlfn.XLOOKUP(order_details[[#This Row],[ProductID]],products[ProductID],products[CategoryID])</f>
        <v>4</v>
      </c>
      <c r="K2082" t="str">
        <f>_xlfn.XLOOKUP(order_details[[#This Row],[CategoryID]],categories[CategoryID],categories[CategoryName])</f>
        <v>Dairy Products</v>
      </c>
      <c r="L2082" t="str">
        <f>_xlfn.XLOOKUP(order_details[[#This Row],[OrderID]],orders[OrderID],orders[month])</f>
        <v>May</v>
      </c>
      <c r="M2082">
        <f>_xlfn.XLOOKUP(order_details[[#This Row],[OrderID]],orders[OrderID],orders[month number])</f>
        <v>5</v>
      </c>
      <c r="N2082">
        <f>_xlfn.XLOOKUP(order_details[[#This Row],[OrderID]],orders[OrderID],orders[year])</f>
        <v>1996</v>
      </c>
      <c r="P2082" s="13" t="str">
        <f>_xlfn.XLOOKUP(order_details[[#This Row],[CustomerID]],orders[CustomerID],orders[ShipCity])</f>
        <v>London</v>
      </c>
      <c r="Q2082" s="13" t="str">
        <f>_xlfn.XLOOKUP(order_details[[#This Row],[CustomerID]],orders[CustomerID],orders[ShipCountry])</f>
        <v>UK</v>
      </c>
      <c r="R2082" s="13">
        <f>order_details[[#This Row],[UnitPrice]]*order_details[[#This Row],[Quantity]]*(1-order_details[[#This Row],[Discount]])</f>
        <v>1700</v>
      </c>
    </row>
    <row r="2083" spans="1:18" x14ac:dyDescent="0.3">
      <c r="A2083">
        <v>11057</v>
      </c>
      <c r="B2083">
        <v>70</v>
      </c>
      <c r="C2083">
        <v>15</v>
      </c>
      <c r="D2083">
        <v>3</v>
      </c>
      <c r="E2083">
        <v>0</v>
      </c>
      <c r="F2083">
        <f>order_details[[#This Row],[UnitPrice]]*order_details[[#This Row],[Quantity]]*(1-order_details[[#This Row],[Discount]])</f>
        <v>45</v>
      </c>
      <c r="G2083" t="str">
        <f>_xlfn.XLOOKUP(order_details[[#This Row],[OrderID]],orders[OrderID],orders[CustomerID])</f>
        <v>NORTS</v>
      </c>
      <c r="H2083" t="str">
        <f>_xlfn.XLOOKUP(order_details[[#This Row],[CustomerID]],orders[CustomerID],orders[ShipCountry])</f>
        <v>UK</v>
      </c>
      <c r="I2083" t="str">
        <f>_xlfn.XLOOKUP(order_details[[#This Row],[CustomerID]],orders[CustomerID],orders[ShipCity])</f>
        <v>London</v>
      </c>
      <c r="J2083">
        <f>_xlfn.XLOOKUP(order_details[[#This Row],[ProductID]],products[ProductID],products[CategoryID])</f>
        <v>1</v>
      </c>
      <c r="K2083" t="str">
        <f>_xlfn.XLOOKUP(order_details[[#This Row],[CategoryID]],categories[CategoryID],categories[CategoryName])</f>
        <v>Beverages</v>
      </c>
      <c r="L2083" t="str">
        <f>_xlfn.XLOOKUP(order_details[[#This Row],[OrderID]],orders[OrderID],orders[month])</f>
        <v>May</v>
      </c>
      <c r="M2083">
        <f>_xlfn.XLOOKUP(order_details[[#This Row],[OrderID]],orders[OrderID],orders[month number])</f>
        <v>5</v>
      </c>
      <c r="N2083">
        <f>_xlfn.XLOOKUP(order_details[[#This Row],[OrderID]],orders[OrderID],orders[year])</f>
        <v>1996</v>
      </c>
      <c r="P2083" s="14" t="str">
        <f>_xlfn.XLOOKUP(order_details[[#This Row],[CustomerID]],orders[CustomerID],orders[ShipCity])</f>
        <v>London</v>
      </c>
      <c r="Q2083" s="14" t="str">
        <f>_xlfn.XLOOKUP(order_details[[#This Row],[CustomerID]],orders[CustomerID],orders[ShipCountry])</f>
        <v>UK</v>
      </c>
      <c r="R2083" s="14">
        <f>order_details[[#This Row],[UnitPrice]]*order_details[[#This Row],[Quantity]]*(1-order_details[[#This Row],[Discount]])</f>
        <v>45</v>
      </c>
    </row>
    <row r="2084" spans="1:18" x14ac:dyDescent="0.3">
      <c r="A2084">
        <v>11058</v>
      </c>
      <c r="B2084">
        <v>21</v>
      </c>
      <c r="C2084">
        <v>10</v>
      </c>
      <c r="D2084">
        <v>3</v>
      </c>
      <c r="E2084">
        <v>0</v>
      </c>
      <c r="F2084">
        <f>order_details[[#This Row],[UnitPrice]]*order_details[[#This Row],[Quantity]]*(1-order_details[[#This Row],[Discount]])</f>
        <v>30</v>
      </c>
      <c r="G2084" t="str">
        <f>_xlfn.XLOOKUP(order_details[[#This Row],[OrderID]],orders[OrderID],orders[CustomerID])</f>
        <v>BLAUS</v>
      </c>
      <c r="H2084" t="str">
        <f>_xlfn.XLOOKUP(order_details[[#This Row],[CustomerID]],orders[CustomerID],orders[ShipCountry])</f>
        <v>Germany</v>
      </c>
      <c r="I2084" t="str">
        <f>_xlfn.XLOOKUP(order_details[[#This Row],[CustomerID]],orders[CustomerID],orders[ShipCity])</f>
        <v>Mannheim</v>
      </c>
      <c r="J2084">
        <f>_xlfn.XLOOKUP(order_details[[#This Row],[ProductID]],products[ProductID],products[CategoryID])</f>
        <v>3</v>
      </c>
      <c r="K2084" t="str">
        <f>_xlfn.XLOOKUP(order_details[[#This Row],[CategoryID]],categories[CategoryID],categories[CategoryName])</f>
        <v>Confections</v>
      </c>
      <c r="L2084" t="str">
        <f>_xlfn.XLOOKUP(order_details[[#This Row],[OrderID]],orders[OrderID],orders[month])</f>
        <v>May</v>
      </c>
      <c r="M2084">
        <f>_xlfn.XLOOKUP(order_details[[#This Row],[OrderID]],orders[OrderID],orders[month number])</f>
        <v>5</v>
      </c>
      <c r="N2084">
        <f>_xlfn.XLOOKUP(order_details[[#This Row],[OrderID]],orders[OrderID],orders[year])</f>
        <v>1996</v>
      </c>
      <c r="P2084" s="13" t="str">
        <f>_xlfn.XLOOKUP(order_details[[#This Row],[CustomerID]],orders[CustomerID],orders[ShipCity])</f>
        <v>Mannheim</v>
      </c>
      <c r="Q2084" s="13" t="str">
        <f>_xlfn.XLOOKUP(order_details[[#This Row],[CustomerID]],orders[CustomerID],orders[ShipCountry])</f>
        <v>Germany</v>
      </c>
      <c r="R2084" s="13">
        <f>order_details[[#This Row],[UnitPrice]]*order_details[[#This Row],[Quantity]]*(1-order_details[[#This Row],[Discount]])</f>
        <v>30</v>
      </c>
    </row>
    <row r="2085" spans="1:18" x14ac:dyDescent="0.3">
      <c r="A2085">
        <v>11058</v>
      </c>
      <c r="B2085">
        <v>60</v>
      </c>
      <c r="C2085">
        <v>34</v>
      </c>
      <c r="D2085">
        <v>21</v>
      </c>
      <c r="E2085">
        <v>0</v>
      </c>
      <c r="F2085">
        <f>order_details[[#This Row],[UnitPrice]]*order_details[[#This Row],[Quantity]]*(1-order_details[[#This Row],[Discount]])</f>
        <v>714</v>
      </c>
      <c r="G2085" t="str">
        <f>_xlfn.XLOOKUP(order_details[[#This Row],[OrderID]],orders[OrderID],orders[CustomerID])</f>
        <v>BLAUS</v>
      </c>
      <c r="H2085" t="str">
        <f>_xlfn.XLOOKUP(order_details[[#This Row],[CustomerID]],orders[CustomerID],orders[ShipCountry])</f>
        <v>Germany</v>
      </c>
      <c r="I2085" t="str">
        <f>_xlfn.XLOOKUP(order_details[[#This Row],[CustomerID]],orders[CustomerID],orders[ShipCity])</f>
        <v>Mannheim</v>
      </c>
      <c r="J2085">
        <f>_xlfn.XLOOKUP(order_details[[#This Row],[ProductID]],products[ProductID],products[CategoryID])</f>
        <v>4</v>
      </c>
      <c r="K2085" t="str">
        <f>_xlfn.XLOOKUP(order_details[[#This Row],[CategoryID]],categories[CategoryID],categories[CategoryName])</f>
        <v>Dairy Products</v>
      </c>
      <c r="L2085" t="str">
        <f>_xlfn.XLOOKUP(order_details[[#This Row],[OrderID]],orders[OrderID],orders[month])</f>
        <v>May</v>
      </c>
      <c r="M2085">
        <f>_xlfn.XLOOKUP(order_details[[#This Row],[OrderID]],orders[OrderID],orders[month number])</f>
        <v>5</v>
      </c>
      <c r="N2085">
        <f>_xlfn.XLOOKUP(order_details[[#This Row],[OrderID]],orders[OrderID],orders[year])</f>
        <v>1996</v>
      </c>
      <c r="P2085" s="14" t="str">
        <f>_xlfn.XLOOKUP(order_details[[#This Row],[CustomerID]],orders[CustomerID],orders[ShipCity])</f>
        <v>Mannheim</v>
      </c>
      <c r="Q2085" s="14" t="str">
        <f>_xlfn.XLOOKUP(order_details[[#This Row],[CustomerID]],orders[CustomerID],orders[ShipCountry])</f>
        <v>Germany</v>
      </c>
      <c r="R2085" s="14">
        <f>order_details[[#This Row],[UnitPrice]]*order_details[[#This Row],[Quantity]]*(1-order_details[[#This Row],[Discount]])</f>
        <v>714</v>
      </c>
    </row>
    <row r="2086" spans="1:18" x14ac:dyDescent="0.3">
      <c r="A2086">
        <v>11058</v>
      </c>
      <c r="B2086">
        <v>61</v>
      </c>
      <c r="C2086">
        <v>28.5</v>
      </c>
      <c r="D2086">
        <v>4</v>
      </c>
      <c r="E2086">
        <v>0</v>
      </c>
      <c r="F2086">
        <f>order_details[[#This Row],[UnitPrice]]*order_details[[#This Row],[Quantity]]*(1-order_details[[#This Row],[Discount]])</f>
        <v>114</v>
      </c>
      <c r="G2086" t="str">
        <f>_xlfn.XLOOKUP(order_details[[#This Row],[OrderID]],orders[OrderID],orders[CustomerID])</f>
        <v>BLAUS</v>
      </c>
      <c r="H2086" t="str">
        <f>_xlfn.XLOOKUP(order_details[[#This Row],[CustomerID]],orders[CustomerID],orders[ShipCountry])</f>
        <v>Germany</v>
      </c>
      <c r="I2086" t="str">
        <f>_xlfn.XLOOKUP(order_details[[#This Row],[CustomerID]],orders[CustomerID],orders[ShipCity])</f>
        <v>Mannheim</v>
      </c>
      <c r="J2086">
        <f>_xlfn.XLOOKUP(order_details[[#This Row],[ProductID]],products[ProductID],products[CategoryID])</f>
        <v>2</v>
      </c>
      <c r="K2086" t="str">
        <f>_xlfn.XLOOKUP(order_details[[#This Row],[CategoryID]],categories[CategoryID],categories[CategoryName])</f>
        <v>Condiments</v>
      </c>
      <c r="L2086" t="str">
        <f>_xlfn.XLOOKUP(order_details[[#This Row],[OrderID]],orders[OrderID],orders[month])</f>
        <v>May</v>
      </c>
      <c r="M2086">
        <f>_xlfn.XLOOKUP(order_details[[#This Row],[OrderID]],orders[OrderID],orders[month number])</f>
        <v>5</v>
      </c>
      <c r="N2086">
        <f>_xlfn.XLOOKUP(order_details[[#This Row],[OrderID]],orders[OrderID],orders[year])</f>
        <v>1996</v>
      </c>
      <c r="P2086" s="13" t="str">
        <f>_xlfn.XLOOKUP(order_details[[#This Row],[CustomerID]],orders[CustomerID],orders[ShipCity])</f>
        <v>Mannheim</v>
      </c>
      <c r="Q2086" s="13" t="str">
        <f>_xlfn.XLOOKUP(order_details[[#This Row],[CustomerID]],orders[CustomerID],orders[ShipCountry])</f>
        <v>Germany</v>
      </c>
      <c r="R2086" s="13">
        <f>order_details[[#This Row],[UnitPrice]]*order_details[[#This Row],[Quantity]]*(1-order_details[[#This Row],[Discount]])</f>
        <v>114</v>
      </c>
    </row>
    <row r="2087" spans="1:18" x14ac:dyDescent="0.3">
      <c r="A2087">
        <v>11059</v>
      </c>
      <c r="B2087">
        <v>13</v>
      </c>
      <c r="C2087">
        <v>6</v>
      </c>
      <c r="D2087">
        <v>30</v>
      </c>
      <c r="E2087">
        <v>0</v>
      </c>
      <c r="F2087">
        <f>order_details[[#This Row],[UnitPrice]]*order_details[[#This Row],[Quantity]]*(1-order_details[[#This Row],[Discount]])</f>
        <v>180</v>
      </c>
      <c r="G2087" t="str">
        <f>_xlfn.XLOOKUP(order_details[[#This Row],[OrderID]],orders[OrderID],orders[CustomerID])</f>
        <v>RICAR</v>
      </c>
      <c r="H2087" t="str">
        <f>_xlfn.XLOOKUP(order_details[[#This Row],[CustomerID]],orders[CustomerID],orders[ShipCountry])</f>
        <v>Brazil</v>
      </c>
      <c r="I2087" t="str">
        <f>_xlfn.XLOOKUP(order_details[[#This Row],[CustomerID]],orders[CustomerID],orders[ShipCity])</f>
        <v>Rio de Janeiro</v>
      </c>
      <c r="J2087">
        <f>_xlfn.XLOOKUP(order_details[[#This Row],[ProductID]],products[ProductID],products[CategoryID])</f>
        <v>8</v>
      </c>
      <c r="K2087" t="str">
        <f>_xlfn.XLOOKUP(order_details[[#This Row],[CategoryID]],categories[CategoryID],categories[CategoryName])</f>
        <v>Seafood</v>
      </c>
      <c r="L2087" t="str">
        <f>_xlfn.XLOOKUP(order_details[[#This Row],[OrderID]],orders[OrderID],orders[month])</f>
        <v>May</v>
      </c>
      <c r="M2087">
        <f>_xlfn.XLOOKUP(order_details[[#This Row],[OrderID]],orders[OrderID],orders[month number])</f>
        <v>5</v>
      </c>
      <c r="N2087">
        <f>_xlfn.XLOOKUP(order_details[[#This Row],[OrderID]],orders[OrderID],orders[year])</f>
        <v>1996</v>
      </c>
      <c r="P2087" s="14" t="str">
        <f>_xlfn.XLOOKUP(order_details[[#This Row],[CustomerID]],orders[CustomerID],orders[ShipCity])</f>
        <v>Rio de Janeiro</v>
      </c>
      <c r="Q2087" s="14" t="str">
        <f>_xlfn.XLOOKUP(order_details[[#This Row],[CustomerID]],orders[CustomerID],orders[ShipCountry])</f>
        <v>Brazil</v>
      </c>
      <c r="R2087" s="14">
        <f>order_details[[#This Row],[UnitPrice]]*order_details[[#This Row],[Quantity]]*(1-order_details[[#This Row],[Discount]])</f>
        <v>180</v>
      </c>
    </row>
    <row r="2088" spans="1:18" x14ac:dyDescent="0.3">
      <c r="A2088">
        <v>11059</v>
      </c>
      <c r="B2088">
        <v>17</v>
      </c>
      <c r="C2088">
        <v>39</v>
      </c>
      <c r="D2088">
        <v>12</v>
      </c>
      <c r="E2088">
        <v>0</v>
      </c>
      <c r="F2088">
        <f>order_details[[#This Row],[UnitPrice]]*order_details[[#This Row],[Quantity]]*(1-order_details[[#This Row],[Discount]])</f>
        <v>468</v>
      </c>
      <c r="G2088" t="str">
        <f>_xlfn.XLOOKUP(order_details[[#This Row],[OrderID]],orders[OrderID],orders[CustomerID])</f>
        <v>RICAR</v>
      </c>
      <c r="H2088" t="str">
        <f>_xlfn.XLOOKUP(order_details[[#This Row],[CustomerID]],orders[CustomerID],orders[ShipCountry])</f>
        <v>Brazil</v>
      </c>
      <c r="I2088" t="str">
        <f>_xlfn.XLOOKUP(order_details[[#This Row],[CustomerID]],orders[CustomerID],orders[ShipCity])</f>
        <v>Rio de Janeiro</v>
      </c>
      <c r="J2088">
        <f>_xlfn.XLOOKUP(order_details[[#This Row],[ProductID]],products[ProductID],products[CategoryID])</f>
        <v>6</v>
      </c>
      <c r="K2088" t="str">
        <f>_xlfn.XLOOKUP(order_details[[#This Row],[CategoryID]],categories[CategoryID],categories[CategoryName])</f>
        <v>Meat/Poultry</v>
      </c>
      <c r="L2088" t="str">
        <f>_xlfn.XLOOKUP(order_details[[#This Row],[OrderID]],orders[OrderID],orders[month])</f>
        <v>May</v>
      </c>
      <c r="M2088">
        <f>_xlfn.XLOOKUP(order_details[[#This Row],[OrderID]],orders[OrderID],orders[month number])</f>
        <v>5</v>
      </c>
      <c r="N2088">
        <f>_xlfn.XLOOKUP(order_details[[#This Row],[OrderID]],orders[OrderID],orders[year])</f>
        <v>1996</v>
      </c>
      <c r="P2088" s="13" t="str">
        <f>_xlfn.XLOOKUP(order_details[[#This Row],[CustomerID]],orders[CustomerID],orders[ShipCity])</f>
        <v>Rio de Janeiro</v>
      </c>
      <c r="Q2088" s="13" t="str">
        <f>_xlfn.XLOOKUP(order_details[[#This Row],[CustomerID]],orders[CustomerID],orders[ShipCountry])</f>
        <v>Brazil</v>
      </c>
      <c r="R2088" s="13">
        <f>order_details[[#This Row],[UnitPrice]]*order_details[[#This Row],[Quantity]]*(1-order_details[[#This Row],[Discount]])</f>
        <v>468</v>
      </c>
    </row>
    <row r="2089" spans="1:18" x14ac:dyDescent="0.3">
      <c r="A2089">
        <v>11059</v>
      </c>
      <c r="B2089">
        <v>60</v>
      </c>
      <c r="C2089">
        <v>34</v>
      </c>
      <c r="D2089">
        <v>35</v>
      </c>
      <c r="E2089">
        <v>0</v>
      </c>
      <c r="F2089">
        <f>order_details[[#This Row],[UnitPrice]]*order_details[[#This Row],[Quantity]]*(1-order_details[[#This Row],[Discount]])</f>
        <v>1190</v>
      </c>
      <c r="G2089" t="str">
        <f>_xlfn.XLOOKUP(order_details[[#This Row],[OrderID]],orders[OrderID],orders[CustomerID])</f>
        <v>RICAR</v>
      </c>
      <c r="H2089" t="str">
        <f>_xlfn.XLOOKUP(order_details[[#This Row],[CustomerID]],orders[CustomerID],orders[ShipCountry])</f>
        <v>Brazil</v>
      </c>
      <c r="I2089" t="str">
        <f>_xlfn.XLOOKUP(order_details[[#This Row],[CustomerID]],orders[CustomerID],orders[ShipCity])</f>
        <v>Rio de Janeiro</v>
      </c>
      <c r="J2089">
        <f>_xlfn.XLOOKUP(order_details[[#This Row],[ProductID]],products[ProductID],products[CategoryID])</f>
        <v>4</v>
      </c>
      <c r="K2089" t="str">
        <f>_xlfn.XLOOKUP(order_details[[#This Row],[CategoryID]],categories[CategoryID],categories[CategoryName])</f>
        <v>Dairy Products</v>
      </c>
      <c r="L2089" t="str">
        <f>_xlfn.XLOOKUP(order_details[[#This Row],[OrderID]],orders[OrderID],orders[month])</f>
        <v>May</v>
      </c>
      <c r="M2089">
        <f>_xlfn.XLOOKUP(order_details[[#This Row],[OrderID]],orders[OrderID],orders[month number])</f>
        <v>5</v>
      </c>
      <c r="N2089">
        <f>_xlfn.XLOOKUP(order_details[[#This Row],[OrderID]],orders[OrderID],orders[year])</f>
        <v>1996</v>
      </c>
      <c r="P2089" s="14" t="str">
        <f>_xlfn.XLOOKUP(order_details[[#This Row],[CustomerID]],orders[CustomerID],orders[ShipCity])</f>
        <v>Rio de Janeiro</v>
      </c>
      <c r="Q2089" s="14" t="str">
        <f>_xlfn.XLOOKUP(order_details[[#This Row],[CustomerID]],orders[CustomerID],orders[ShipCountry])</f>
        <v>Brazil</v>
      </c>
      <c r="R2089" s="14">
        <f>order_details[[#This Row],[UnitPrice]]*order_details[[#This Row],[Quantity]]*(1-order_details[[#This Row],[Discount]])</f>
        <v>1190</v>
      </c>
    </row>
    <row r="2090" spans="1:18" x14ac:dyDescent="0.3">
      <c r="A2090">
        <v>11060</v>
      </c>
      <c r="B2090">
        <v>60</v>
      </c>
      <c r="C2090">
        <v>34</v>
      </c>
      <c r="D2090">
        <v>4</v>
      </c>
      <c r="E2090">
        <v>0</v>
      </c>
      <c r="F2090">
        <f>order_details[[#This Row],[UnitPrice]]*order_details[[#This Row],[Quantity]]*(1-order_details[[#This Row],[Discount]])</f>
        <v>136</v>
      </c>
      <c r="G2090" t="str">
        <f>_xlfn.XLOOKUP(order_details[[#This Row],[OrderID]],orders[OrderID],orders[CustomerID])</f>
        <v>FRANS</v>
      </c>
      <c r="H2090" t="str">
        <f>_xlfn.XLOOKUP(order_details[[#This Row],[CustomerID]],orders[CustomerID],orders[ShipCountry])</f>
        <v>Italy</v>
      </c>
      <c r="I2090" t="str">
        <f>_xlfn.XLOOKUP(order_details[[#This Row],[CustomerID]],orders[CustomerID],orders[ShipCity])</f>
        <v>Torino</v>
      </c>
      <c r="J2090">
        <f>_xlfn.XLOOKUP(order_details[[#This Row],[ProductID]],products[ProductID],products[CategoryID])</f>
        <v>4</v>
      </c>
      <c r="K2090" t="str">
        <f>_xlfn.XLOOKUP(order_details[[#This Row],[CategoryID]],categories[CategoryID],categories[CategoryName])</f>
        <v>Dairy Products</v>
      </c>
      <c r="L2090" t="str">
        <f>_xlfn.XLOOKUP(order_details[[#This Row],[OrderID]],orders[OrderID],orders[month])</f>
        <v>May</v>
      </c>
      <c r="M2090">
        <f>_xlfn.XLOOKUP(order_details[[#This Row],[OrderID]],orders[OrderID],orders[month number])</f>
        <v>5</v>
      </c>
      <c r="N2090">
        <f>_xlfn.XLOOKUP(order_details[[#This Row],[OrderID]],orders[OrderID],orders[year])</f>
        <v>1996</v>
      </c>
      <c r="P2090" s="13" t="str">
        <f>_xlfn.XLOOKUP(order_details[[#This Row],[CustomerID]],orders[CustomerID],orders[ShipCity])</f>
        <v>Torino</v>
      </c>
      <c r="Q2090" s="13" t="str">
        <f>_xlfn.XLOOKUP(order_details[[#This Row],[CustomerID]],orders[CustomerID],orders[ShipCountry])</f>
        <v>Italy</v>
      </c>
      <c r="R2090" s="13">
        <f>order_details[[#This Row],[UnitPrice]]*order_details[[#This Row],[Quantity]]*(1-order_details[[#This Row],[Discount]])</f>
        <v>136</v>
      </c>
    </row>
    <row r="2091" spans="1:18" x14ac:dyDescent="0.3">
      <c r="A2091">
        <v>11060</v>
      </c>
      <c r="B2091">
        <v>77</v>
      </c>
      <c r="C2091">
        <v>13</v>
      </c>
      <c r="D2091">
        <v>10</v>
      </c>
      <c r="E2091">
        <v>0</v>
      </c>
      <c r="F2091">
        <f>order_details[[#This Row],[UnitPrice]]*order_details[[#This Row],[Quantity]]*(1-order_details[[#This Row],[Discount]])</f>
        <v>130</v>
      </c>
      <c r="G2091" t="str">
        <f>_xlfn.XLOOKUP(order_details[[#This Row],[OrderID]],orders[OrderID],orders[CustomerID])</f>
        <v>FRANS</v>
      </c>
      <c r="H2091" t="str">
        <f>_xlfn.XLOOKUP(order_details[[#This Row],[CustomerID]],orders[CustomerID],orders[ShipCountry])</f>
        <v>Italy</v>
      </c>
      <c r="I2091" t="str">
        <f>_xlfn.XLOOKUP(order_details[[#This Row],[CustomerID]],orders[CustomerID],orders[ShipCity])</f>
        <v>Torino</v>
      </c>
      <c r="J2091">
        <f>_xlfn.XLOOKUP(order_details[[#This Row],[ProductID]],products[ProductID],products[CategoryID])</f>
        <v>2</v>
      </c>
      <c r="K2091" t="str">
        <f>_xlfn.XLOOKUP(order_details[[#This Row],[CategoryID]],categories[CategoryID],categories[CategoryName])</f>
        <v>Condiments</v>
      </c>
      <c r="L2091" t="str">
        <f>_xlfn.XLOOKUP(order_details[[#This Row],[OrderID]],orders[OrderID],orders[month])</f>
        <v>May</v>
      </c>
      <c r="M2091">
        <f>_xlfn.XLOOKUP(order_details[[#This Row],[OrderID]],orders[OrderID],orders[month number])</f>
        <v>5</v>
      </c>
      <c r="N2091">
        <f>_xlfn.XLOOKUP(order_details[[#This Row],[OrderID]],orders[OrderID],orders[year])</f>
        <v>1996</v>
      </c>
      <c r="P2091" s="14" t="str">
        <f>_xlfn.XLOOKUP(order_details[[#This Row],[CustomerID]],orders[CustomerID],orders[ShipCity])</f>
        <v>Torino</v>
      </c>
      <c r="Q2091" s="14" t="str">
        <f>_xlfn.XLOOKUP(order_details[[#This Row],[CustomerID]],orders[CustomerID],orders[ShipCountry])</f>
        <v>Italy</v>
      </c>
      <c r="R2091" s="14">
        <f>order_details[[#This Row],[UnitPrice]]*order_details[[#This Row],[Quantity]]*(1-order_details[[#This Row],[Discount]])</f>
        <v>130</v>
      </c>
    </row>
    <row r="2092" spans="1:18" x14ac:dyDescent="0.3">
      <c r="A2092">
        <v>11061</v>
      </c>
      <c r="B2092">
        <v>60</v>
      </c>
      <c r="C2092">
        <v>34</v>
      </c>
      <c r="D2092">
        <v>15</v>
      </c>
      <c r="E2092">
        <v>0</v>
      </c>
      <c r="F2092">
        <f>order_details[[#This Row],[UnitPrice]]*order_details[[#This Row],[Quantity]]*(1-order_details[[#This Row],[Discount]])</f>
        <v>510</v>
      </c>
      <c r="G2092" t="str">
        <f>_xlfn.XLOOKUP(order_details[[#This Row],[OrderID]],orders[OrderID],orders[CustomerID])</f>
        <v>GREAL</v>
      </c>
      <c r="H2092" t="str">
        <f>_xlfn.XLOOKUP(order_details[[#This Row],[CustomerID]],orders[CustomerID],orders[ShipCountry])</f>
        <v>USA</v>
      </c>
      <c r="I2092" t="str">
        <f>_xlfn.XLOOKUP(order_details[[#This Row],[CustomerID]],orders[CustomerID],orders[ShipCity])</f>
        <v>Eugene</v>
      </c>
      <c r="J2092">
        <f>_xlfn.XLOOKUP(order_details[[#This Row],[ProductID]],products[ProductID],products[CategoryID])</f>
        <v>4</v>
      </c>
      <c r="K2092" t="str">
        <f>_xlfn.XLOOKUP(order_details[[#This Row],[CategoryID]],categories[CategoryID],categories[CategoryName])</f>
        <v>Dairy Products</v>
      </c>
      <c r="L2092" t="str">
        <f>_xlfn.XLOOKUP(order_details[[#This Row],[OrderID]],orders[OrderID],orders[month])</f>
        <v>May</v>
      </c>
      <c r="M2092">
        <f>_xlfn.XLOOKUP(order_details[[#This Row],[OrderID]],orders[OrderID],orders[month number])</f>
        <v>5</v>
      </c>
      <c r="N2092">
        <f>_xlfn.XLOOKUP(order_details[[#This Row],[OrderID]],orders[OrderID],orders[year])</f>
        <v>1996</v>
      </c>
      <c r="P2092" s="13" t="str">
        <f>_xlfn.XLOOKUP(order_details[[#This Row],[CustomerID]],orders[CustomerID],orders[ShipCity])</f>
        <v>Eugene</v>
      </c>
      <c r="Q2092" s="13" t="str">
        <f>_xlfn.XLOOKUP(order_details[[#This Row],[CustomerID]],orders[CustomerID],orders[ShipCountry])</f>
        <v>USA</v>
      </c>
      <c r="R2092" s="13">
        <f>order_details[[#This Row],[UnitPrice]]*order_details[[#This Row],[Quantity]]*(1-order_details[[#This Row],[Discount]])</f>
        <v>510</v>
      </c>
    </row>
    <row r="2093" spans="1:18" x14ac:dyDescent="0.3">
      <c r="A2093">
        <v>11062</v>
      </c>
      <c r="B2093">
        <v>53</v>
      </c>
      <c r="C2093">
        <v>32.799999999999997</v>
      </c>
      <c r="D2093">
        <v>10</v>
      </c>
      <c r="E2093">
        <v>0.2</v>
      </c>
      <c r="F2093">
        <f>order_details[[#This Row],[UnitPrice]]*order_details[[#This Row],[Quantity]]*(1-order_details[[#This Row],[Discount]])</f>
        <v>262.40000000000003</v>
      </c>
      <c r="G2093" t="str">
        <f>_xlfn.XLOOKUP(order_details[[#This Row],[OrderID]],orders[OrderID],orders[CustomerID])</f>
        <v>REGGC</v>
      </c>
      <c r="H2093" t="str">
        <f>_xlfn.XLOOKUP(order_details[[#This Row],[CustomerID]],orders[CustomerID],orders[ShipCountry])</f>
        <v>Italy</v>
      </c>
      <c r="I2093" t="str">
        <f>_xlfn.XLOOKUP(order_details[[#This Row],[CustomerID]],orders[CustomerID],orders[ShipCity])</f>
        <v>Reggio Emilia</v>
      </c>
      <c r="J2093">
        <f>_xlfn.XLOOKUP(order_details[[#This Row],[ProductID]],products[ProductID],products[CategoryID])</f>
        <v>6</v>
      </c>
      <c r="K2093" t="str">
        <f>_xlfn.XLOOKUP(order_details[[#This Row],[CategoryID]],categories[CategoryID],categories[CategoryName])</f>
        <v>Meat/Poultry</v>
      </c>
      <c r="L2093" t="str">
        <f>_xlfn.XLOOKUP(order_details[[#This Row],[OrderID]],orders[OrderID],orders[month])</f>
        <v>May</v>
      </c>
      <c r="M2093">
        <f>_xlfn.XLOOKUP(order_details[[#This Row],[OrderID]],orders[OrderID],orders[month number])</f>
        <v>5</v>
      </c>
      <c r="N2093">
        <f>_xlfn.XLOOKUP(order_details[[#This Row],[OrderID]],orders[OrderID],orders[year])</f>
        <v>1996</v>
      </c>
      <c r="P2093" s="14" t="str">
        <f>_xlfn.XLOOKUP(order_details[[#This Row],[CustomerID]],orders[CustomerID],orders[ShipCity])</f>
        <v>Reggio Emilia</v>
      </c>
      <c r="Q2093" s="14" t="str">
        <f>_xlfn.XLOOKUP(order_details[[#This Row],[CustomerID]],orders[CustomerID],orders[ShipCountry])</f>
        <v>Italy</v>
      </c>
      <c r="R2093" s="14">
        <f>order_details[[#This Row],[UnitPrice]]*order_details[[#This Row],[Quantity]]*(1-order_details[[#This Row],[Discount]])</f>
        <v>262.40000000000003</v>
      </c>
    </row>
    <row r="2094" spans="1:18" x14ac:dyDescent="0.3">
      <c r="A2094">
        <v>11062</v>
      </c>
      <c r="B2094">
        <v>70</v>
      </c>
      <c r="C2094">
        <v>15</v>
      </c>
      <c r="D2094">
        <v>12</v>
      </c>
      <c r="E2094">
        <v>0.2</v>
      </c>
      <c r="F2094">
        <f>order_details[[#This Row],[UnitPrice]]*order_details[[#This Row],[Quantity]]*(1-order_details[[#This Row],[Discount]])</f>
        <v>144</v>
      </c>
      <c r="G2094" t="str">
        <f>_xlfn.XLOOKUP(order_details[[#This Row],[OrderID]],orders[OrderID],orders[CustomerID])</f>
        <v>REGGC</v>
      </c>
      <c r="H2094" t="str">
        <f>_xlfn.XLOOKUP(order_details[[#This Row],[CustomerID]],orders[CustomerID],orders[ShipCountry])</f>
        <v>Italy</v>
      </c>
      <c r="I2094" t="str">
        <f>_xlfn.XLOOKUP(order_details[[#This Row],[CustomerID]],orders[CustomerID],orders[ShipCity])</f>
        <v>Reggio Emilia</v>
      </c>
      <c r="J2094">
        <f>_xlfn.XLOOKUP(order_details[[#This Row],[ProductID]],products[ProductID],products[CategoryID])</f>
        <v>1</v>
      </c>
      <c r="K2094" t="str">
        <f>_xlfn.XLOOKUP(order_details[[#This Row],[CategoryID]],categories[CategoryID],categories[CategoryName])</f>
        <v>Beverages</v>
      </c>
      <c r="L2094" t="str">
        <f>_xlfn.XLOOKUP(order_details[[#This Row],[OrderID]],orders[OrderID],orders[month])</f>
        <v>May</v>
      </c>
      <c r="M2094">
        <f>_xlfn.XLOOKUP(order_details[[#This Row],[OrderID]],orders[OrderID],orders[month number])</f>
        <v>5</v>
      </c>
      <c r="N2094">
        <f>_xlfn.XLOOKUP(order_details[[#This Row],[OrderID]],orders[OrderID],orders[year])</f>
        <v>1996</v>
      </c>
      <c r="P2094" s="13" t="str">
        <f>_xlfn.XLOOKUP(order_details[[#This Row],[CustomerID]],orders[CustomerID],orders[ShipCity])</f>
        <v>Reggio Emilia</v>
      </c>
      <c r="Q2094" s="13" t="str">
        <f>_xlfn.XLOOKUP(order_details[[#This Row],[CustomerID]],orders[CustomerID],orders[ShipCountry])</f>
        <v>Italy</v>
      </c>
      <c r="R2094" s="13">
        <f>order_details[[#This Row],[UnitPrice]]*order_details[[#This Row],[Quantity]]*(1-order_details[[#This Row],[Discount]])</f>
        <v>144</v>
      </c>
    </row>
    <row r="2095" spans="1:18" x14ac:dyDescent="0.3">
      <c r="A2095">
        <v>11063</v>
      </c>
      <c r="B2095">
        <v>34</v>
      </c>
      <c r="C2095">
        <v>14</v>
      </c>
      <c r="D2095">
        <v>30</v>
      </c>
      <c r="E2095">
        <v>0</v>
      </c>
      <c r="F2095">
        <f>order_details[[#This Row],[UnitPrice]]*order_details[[#This Row],[Quantity]]*(1-order_details[[#This Row],[Discount]])</f>
        <v>420</v>
      </c>
      <c r="G2095" t="str">
        <f>_xlfn.XLOOKUP(order_details[[#This Row],[OrderID]],orders[OrderID],orders[CustomerID])</f>
        <v>HUNGO</v>
      </c>
      <c r="H2095" t="str">
        <f>_xlfn.XLOOKUP(order_details[[#This Row],[CustomerID]],orders[CustomerID],orders[ShipCountry])</f>
        <v>Ireland</v>
      </c>
      <c r="I2095" t="str">
        <f>_xlfn.XLOOKUP(order_details[[#This Row],[CustomerID]],orders[CustomerID],orders[ShipCity])</f>
        <v>Cork</v>
      </c>
      <c r="J2095">
        <f>_xlfn.XLOOKUP(order_details[[#This Row],[ProductID]],products[ProductID],products[CategoryID])</f>
        <v>1</v>
      </c>
      <c r="K2095" t="str">
        <f>_xlfn.XLOOKUP(order_details[[#This Row],[CategoryID]],categories[CategoryID],categories[CategoryName])</f>
        <v>Beverages</v>
      </c>
      <c r="L2095" t="str">
        <f>_xlfn.XLOOKUP(order_details[[#This Row],[OrderID]],orders[OrderID],orders[month])</f>
        <v>May</v>
      </c>
      <c r="M2095">
        <f>_xlfn.XLOOKUP(order_details[[#This Row],[OrderID]],orders[OrderID],orders[month number])</f>
        <v>5</v>
      </c>
      <c r="N2095">
        <f>_xlfn.XLOOKUP(order_details[[#This Row],[OrderID]],orders[OrderID],orders[year])</f>
        <v>1996</v>
      </c>
      <c r="P2095" s="14" t="str">
        <f>_xlfn.XLOOKUP(order_details[[#This Row],[CustomerID]],orders[CustomerID],orders[ShipCity])</f>
        <v>Cork</v>
      </c>
      <c r="Q2095" s="14" t="str">
        <f>_xlfn.XLOOKUP(order_details[[#This Row],[CustomerID]],orders[CustomerID],orders[ShipCountry])</f>
        <v>Ireland</v>
      </c>
      <c r="R2095" s="14">
        <f>order_details[[#This Row],[UnitPrice]]*order_details[[#This Row],[Quantity]]*(1-order_details[[#This Row],[Discount]])</f>
        <v>420</v>
      </c>
    </row>
    <row r="2096" spans="1:18" x14ac:dyDescent="0.3">
      <c r="A2096">
        <v>11063</v>
      </c>
      <c r="B2096">
        <v>40</v>
      </c>
      <c r="C2096">
        <v>18.399999999999999</v>
      </c>
      <c r="D2096">
        <v>40</v>
      </c>
      <c r="E2096">
        <v>0.1</v>
      </c>
      <c r="F2096">
        <f>order_details[[#This Row],[UnitPrice]]*order_details[[#This Row],[Quantity]]*(1-order_details[[#This Row],[Discount]])</f>
        <v>662.4</v>
      </c>
      <c r="G2096" t="str">
        <f>_xlfn.XLOOKUP(order_details[[#This Row],[OrderID]],orders[OrderID],orders[CustomerID])</f>
        <v>HUNGO</v>
      </c>
      <c r="H2096" t="str">
        <f>_xlfn.XLOOKUP(order_details[[#This Row],[CustomerID]],orders[CustomerID],orders[ShipCountry])</f>
        <v>Ireland</v>
      </c>
      <c r="I2096" t="str">
        <f>_xlfn.XLOOKUP(order_details[[#This Row],[CustomerID]],orders[CustomerID],orders[ShipCity])</f>
        <v>Cork</v>
      </c>
      <c r="J2096">
        <f>_xlfn.XLOOKUP(order_details[[#This Row],[ProductID]],products[ProductID],products[CategoryID])</f>
        <v>8</v>
      </c>
      <c r="K2096" t="str">
        <f>_xlfn.XLOOKUP(order_details[[#This Row],[CategoryID]],categories[CategoryID],categories[CategoryName])</f>
        <v>Seafood</v>
      </c>
      <c r="L2096" t="str">
        <f>_xlfn.XLOOKUP(order_details[[#This Row],[OrderID]],orders[OrderID],orders[month])</f>
        <v>May</v>
      </c>
      <c r="M2096">
        <f>_xlfn.XLOOKUP(order_details[[#This Row],[OrderID]],orders[OrderID],orders[month number])</f>
        <v>5</v>
      </c>
      <c r="N2096">
        <f>_xlfn.XLOOKUP(order_details[[#This Row],[OrderID]],orders[OrderID],orders[year])</f>
        <v>1996</v>
      </c>
      <c r="P2096" s="13" t="str">
        <f>_xlfn.XLOOKUP(order_details[[#This Row],[CustomerID]],orders[CustomerID],orders[ShipCity])</f>
        <v>Cork</v>
      </c>
      <c r="Q2096" s="13" t="str">
        <f>_xlfn.XLOOKUP(order_details[[#This Row],[CustomerID]],orders[CustomerID],orders[ShipCountry])</f>
        <v>Ireland</v>
      </c>
      <c r="R2096" s="13">
        <f>order_details[[#This Row],[UnitPrice]]*order_details[[#This Row],[Quantity]]*(1-order_details[[#This Row],[Discount]])</f>
        <v>662.4</v>
      </c>
    </row>
    <row r="2097" spans="1:18" x14ac:dyDescent="0.3">
      <c r="A2097">
        <v>11063</v>
      </c>
      <c r="B2097">
        <v>41</v>
      </c>
      <c r="C2097">
        <v>9.65</v>
      </c>
      <c r="D2097">
        <v>30</v>
      </c>
      <c r="E2097">
        <v>0.1</v>
      </c>
      <c r="F2097">
        <f>order_details[[#This Row],[UnitPrice]]*order_details[[#This Row],[Quantity]]*(1-order_details[[#This Row],[Discount]])</f>
        <v>260.55</v>
      </c>
      <c r="G2097" t="str">
        <f>_xlfn.XLOOKUP(order_details[[#This Row],[OrderID]],orders[OrderID],orders[CustomerID])</f>
        <v>HUNGO</v>
      </c>
      <c r="H2097" t="str">
        <f>_xlfn.XLOOKUP(order_details[[#This Row],[CustomerID]],orders[CustomerID],orders[ShipCountry])</f>
        <v>Ireland</v>
      </c>
      <c r="I2097" t="str">
        <f>_xlfn.XLOOKUP(order_details[[#This Row],[CustomerID]],orders[CustomerID],orders[ShipCity])</f>
        <v>Cork</v>
      </c>
      <c r="J2097">
        <f>_xlfn.XLOOKUP(order_details[[#This Row],[ProductID]],products[ProductID],products[CategoryID])</f>
        <v>8</v>
      </c>
      <c r="K2097" t="str">
        <f>_xlfn.XLOOKUP(order_details[[#This Row],[CategoryID]],categories[CategoryID],categories[CategoryName])</f>
        <v>Seafood</v>
      </c>
      <c r="L2097" t="str">
        <f>_xlfn.XLOOKUP(order_details[[#This Row],[OrderID]],orders[OrderID],orders[month])</f>
        <v>May</v>
      </c>
      <c r="M2097">
        <f>_xlfn.XLOOKUP(order_details[[#This Row],[OrderID]],orders[OrderID],orders[month number])</f>
        <v>5</v>
      </c>
      <c r="N2097">
        <f>_xlfn.XLOOKUP(order_details[[#This Row],[OrderID]],orders[OrderID],orders[year])</f>
        <v>1996</v>
      </c>
      <c r="P2097" s="14" t="str">
        <f>_xlfn.XLOOKUP(order_details[[#This Row],[CustomerID]],orders[CustomerID],orders[ShipCity])</f>
        <v>Cork</v>
      </c>
      <c r="Q2097" s="14" t="str">
        <f>_xlfn.XLOOKUP(order_details[[#This Row],[CustomerID]],orders[CustomerID],orders[ShipCountry])</f>
        <v>Ireland</v>
      </c>
      <c r="R2097" s="14">
        <f>order_details[[#This Row],[UnitPrice]]*order_details[[#This Row],[Quantity]]*(1-order_details[[#This Row],[Discount]])</f>
        <v>260.55</v>
      </c>
    </row>
    <row r="2098" spans="1:18" x14ac:dyDescent="0.3">
      <c r="A2098">
        <v>11064</v>
      </c>
      <c r="B2098">
        <v>17</v>
      </c>
      <c r="C2098">
        <v>39</v>
      </c>
      <c r="D2098">
        <v>77</v>
      </c>
      <c r="E2098">
        <v>0.1</v>
      </c>
      <c r="F2098">
        <f>order_details[[#This Row],[UnitPrice]]*order_details[[#This Row],[Quantity]]*(1-order_details[[#This Row],[Discount]])</f>
        <v>2702.7000000000003</v>
      </c>
      <c r="G2098" t="str">
        <f>_xlfn.XLOOKUP(order_details[[#This Row],[OrderID]],orders[OrderID],orders[CustomerID])</f>
        <v>SAVEA</v>
      </c>
      <c r="H2098" t="str">
        <f>_xlfn.XLOOKUP(order_details[[#This Row],[CustomerID]],orders[CustomerID],orders[ShipCountry])</f>
        <v>USA</v>
      </c>
      <c r="I2098" t="str">
        <f>_xlfn.XLOOKUP(order_details[[#This Row],[CustomerID]],orders[CustomerID],orders[ShipCity])</f>
        <v>Boise</v>
      </c>
      <c r="J2098">
        <f>_xlfn.XLOOKUP(order_details[[#This Row],[ProductID]],products[ProductID],products[CategoryID])</f>
        <v>6</v>
      </c>
      <c r="K2098" t="str">
        <f>_xlfn.XLOOKUP(order_details[[#This Row],[CategoryID]],categories[CategoryID],categories[CategoryName])</f>
        <v>Meat/Poultry</v>
      </c>
      <c r="L2098" t="str">
        <f>_xlfn.XLOOKUP(order_details[[#This Row],[OrderID]],orders[OrderID],orders[month])</f>
        <v>May</v>
      </c>
      <c r="M2098">
        <f>_xlfn.XLOOKUP(order_details[[#This Row],[OrderID]],orders[OrderID],orders[month number])</f>
        <v>5</v>
      </c>
      <c r="N2098">
        <f>_xlfn.XLOOKUP(order_details[[#This Row],[OrderID]],orders[OrderID],orders[year])</f>
        <v>1996</v>
      </c>
      <c r="P2098" s="13" t="str">
        <f>_xlfn.XLOOKUP(order_details[[#This Row],[CustomerID]],orders[CustomerID],orders[ShipCity])</f>
        <v>Boise</v>
      </c>
      <c r="Q2098" s="13" t="str">
        <f>_xlfn.XLOOKUP(order_details[[#This Row],[CustomerID]],orders[CustomerID],orders[ShipCountry])</f>
        <v>USA</v>
      </c>
      <c r="R2098" s="13">
        <f>order_details[[#This Row],[UnitPrice]]*order_details[[#This Row],[Quantity]]*(1-order_details[[#This Row],[Discount]])</f>
        <v>2702.7000000000003</v>
      </c>
    </row>
    <row r="2099" spans="1:18" x14ac:dyDescent="0.3">
      <c r="A2099">
        <v>11064</v>
      </c>
      <c r="B2099">
        <v>41</v>
      </c>
      <c r="C2099">
        <v>9.65</v>
      </c>
      <c r="D2099">
        <v>12</v>
      </c>
      <c r="E2099">
        <v>0</v>
      </c>
      <c r="F2099">
        <f>order_details[[#This Row],[UnitPrice]]*order_details[[#This Row],[Quantity]]*(1-order_details[[#This Row],[Discount]])</f>
        <v>115.80000000000001</v>
      </c>
      <c r="G2099" t="str">
        <f>_xlfn.XLOOKUP(order_details[[#This Row],[OrderID]],orders[OrderID],orders[CustomerID])</f>
        <v>SAVEA</v>
      </c>
      <c r="H2099" t="str">
        <f>_xlfn.XLOOKUP(order_details[[#This Row],[CustomerID]],orders[CustomerID],orders[ShipCountry])</f>
        <v>USA</v>
      </c>
      <c r="I2099" t="str">
        <f>_xlfn.XLOOKUP(order_details[[#This Row],[CustomerID]],orders[CustomerID],orders[ShipCity])</f>
        <v>Boise</v>
      </c>
      <c r="J2099">
        <f>_xlfn.XLOOKUP(order_details[[#This Row],[ProductID]],products[ProductID],products[CategoryID])</f>
        <v>8</v>
      </c>
      <c r="K2099" t="str">
        <f>_xlfn.XLOOKUP(order_details[[#This Row],[CategoryID]],categories[CategoryID],categories[CategoryName])</f>
        <v>Seafood</v>
      </c>
      <c r="L2099" t="str">
        <f>_xlfn.XLOOKUP(order_details[[#This Row],[OrderID]],orders[OrderID],orders[month])</f>
        <v>May</v>
      </c>
      <c r="M2099">
        <f>_xlfn.XLOOKUP(order_details[[#This Row],[OrderID]],orders[OrderID],orders[month number])</f>
        <v>5</v>
      </c>
      <c r="N2099">
        <f>_xlfn.XLOOKUP(order_details[[#This Row],[OrderID]],orders[OrderID],orders[year])</f>
        <v>1996</v>
      </c>
      <c r="P2099" s="14" t="str">
        <f>_xlfn.XLOOKUP(order_details[[#This Row],[CustomerID]],orders[CustomerID],orders[ShipCity])</f>
        <v>Boise</v>
      </c>
      <c r="Q2099" s="14" t="str">
        <f>_xlfn.XLOOKUP(order_details[[#This Row],[CustomerID]],orders[CustomerID],orders[ShipCountry])</f>
        <v>USA</v>
      </c>
      <c r="R2099" s="14">
        <f>order_details[[#This Row],[UnitPrice]]*order_details[[#This Row],[Quantity]]*(1-order_details[[#This Row],[Discount]])</f>
        <v>115.80000000000001</v>
      </c>
    </row>
    <row r="2100" spans="1:18" x14ac:dyDescent="0.3">
      <c r="A2100">
        <v>11064</v>
      </c>
      <c r="B2100">
        <v>53</v>
      </c>
      <c r="C2100">
        <v>32.799999999999997</v>
      </c>
      <c r="D2100">
        <v>25</v>
      </c>
      <c r="E2100">
        <v>0.1</v>
      </c>
      <c r="F2100">
        <f>order_details[[#This Row],[UnitPrice]]*order_details[[#This Row],[Quantity]]*(1-order_details[[#This Row],[Discount]])</f>
        <v>737.99999999999989</v>
      </c>
      <c r="G2100" t="str">
        <f>_xlfn.XLOOKUP(order_details[[#This Row],[OrderID]],orders[OrderID],orders[CustomerID])</f>
        <v>SAVEA</v>
      </c>
      <c r="H2100" t="str">
        <f>_xlfn.XLOOKUP(order_details[[#This Row],[CustomerID]],orders[CustomerID],orders[ShipCountry])</f>
        <v>USA</v>
      </c>
      <c r="I2100" t="str">
        <f>_xlfn.XLOOKUP(order_details[[#This Row],[CustomerID]],orders[CustomerID],orders[ShipCity])</f>
        <v>Boise</v>
      </c>
      <c r="J2100">
        <f>_xlfn.XLOOKUP(order_details[[#This Row],[ProductID]],products[ProductID],products[CategoryID])</f>
        <v>6</v>
      </c>
      <c r="K2100" t="str">
        <f>_xlfn.XLOOKUP(order_details[[#This Row],[CategoryID]],categories[CategoryID],categories[CategoryName])</f>
        <v>Meat/Poultry</v>
      </c>
      <c r="L2100" t="str">
        <f>_xlfn.XLOOKUP(order_details[[#This Row],[OrderID]],orders[OrderID],orders[month])</f>
        <v>May</v>
      </c>
      <c r="M2100">
        <f>_xlfn.XLOOKUP(order_details[[#This Row],[OrderID]],orders[OrderID],orders[month number])</f>
        <v>5</v>
      </c>
      <c r="N2100">
        <f>_xlfn.XLOOKUP(order_details[[#This Row],[OrderID]],orders[OrderID],orders[year])</f>
        <v>1996</v>
      </c>
      <c r="P2100" s="13" t="str">
        <f>_xlfn.XLOOKUP(order_details[[#This Row],[CustomerID]],orders[CustomerID],orders[ShipCity])</f>
        <v>Boise</v>
      </c>
      <c r="Q2100" s="13" t="str">
        <f>_xlfn.XLOOKUP(order_details[[#This Row],[CustomerID]],orders[CustomerID],orders[ShipCountry])</f>
        <v>USA</v>
      </c>
      <c r="R2100" s="13">
        <f>order_details[[#This Row],[UnitPrice]]*order_details[[#This Row],[Quantity]]*(1-order_details[[#This Row],[Discount]])</f>
        <v>737.99999999999989</v>
      </c>
    </row>
    <row r="2101" spans="1:18" x14ac:dyDescent="0.3">
      <c r="A2101">
        <v>11064</v>
      </c>
      <c r="B2101">
        <v>55</v>
      </c>
      <c r="C2101">
        <v>24</v>
      </c>
      <c r="D2101">
        <v>4</v>
      </c>
      <c r="E2101">
        <v>0.1</v>
      </c>
      <c r="F2101">
        <f>order_details[[#This Row],[UnitPrice]]*order_details[[#This Row],[Quantity]]*(1-order_details[[#This Row],[Discount]])</f>
        <v>86.4</v>
      </c>
      <c r="G2101" t="str">
        <f>_xlfn.XLOOKUP(order_details[[#This Row],[OrderID]],orders[OrderID],orders[CustomerID])</f>
        <v>SAVEA</v>
      </c>
      <c r="H2101" t="str">
        <f>_xlfn.XLOOKUP(order_details[[#This Row],[CustomerID]],orders[CustomerID],orders[ShipCountry])</f>
        <v>USA</v>
      </c>
      <c r="I2101" t="str">
        <f>_xlfn.XLOOKUP(order_details[[#This Row],[CustomerID]],orders[CustomerID],orders[ShipCity])</f>
        <v>Boise</v>
      </c>
      <c r="J2101">
        <f>_xlfn.XLOOKUP(order_details[[#This Row],[ProductID]],products[ProductID],products[CategoryID])</f>
        <v>6</v>
      </c>
      <c r="K2101" t="str">
        <f>_xlfn.XLOOKUP(order_details[[#This Row],[CategoryID]],categories[CategoryID],categories[CategoryName])</f>
        <v>Meat/Poultry</v>
      </c>
      <c r="L2101" t="str">
        <f>_xlfn.XLOOKUP(order_details[[#This Row],[OrderID]],orders[OrderID],orders[month])</f>
        <v>May</v>
      </c>
      <c r="M2101">
        <f>_xlfn.XLOOKUP(order_details[[#This Row],[OrderID]],orders[OrderID],orders[month number])</f>
        <v>5</v>
      </c>
      <c r="N2101">
        <f>_xlfn.XLOOKUP(order_details[[#This Row],[OrderID]],orders[OrderID],orders[year])</f>
        <v>1996</v>
      </c>
      <c r="P2101" s="14" t="str">
        <f>_xlfn.XLOOKUP(order_details[[#This Row],[CustomerID]],orders[CustomerID],orders[ShipCity])</f>
        <v>Boise</v>
      </c>
      <c r="Q2101" s="14" t="str">
        <f>_xlfn.XLOOKUP(order_details[[#This Row],[CustomerID]],orders[CustomerID],orders[ShipCountry])</f>
        <v>USA</v>
      </c>
      <c r="R2101" s="14">
        <f>order_details[[#This Row],[UnitPrice]]*order_details[[#This Row],[Quantity]]*(1-order_details[[#This Row],[Discount]])</f>
        <v>86.4</v>
      </c>
    </row>
    <row r="2102" spans="1:18" x14ac:dyDescent="0.3">
      <c r="A2102">
        <v>11064</v>
      </c>
      <c r="B2102">
        <v>68</v>
      </c>
      <c r="C2102">
        <v>12.5</v>
      </c>
      <c r="D2102">
        <v>55</v>
      </c>
      <c r="E2102">
        <v>0</v>
      </c>
      <c r="F2102">
        <f>order_details[[#This Row],[UnitPrice]]*order_details[[#This Row],[Quantity]]*(1-order_details[[#This Row],[Discount]])</f>
        <v>687.5</v>
      </c>
      <c r="G2102" t="str">
        <f>_xlfn.XLOOKUP(order_details[[#This Row],[OrderID]],orders[OrderID],orders[CustomerID])</f>
        <v>SAVEA</v>
      </c>
      <c r="H2102" t="str">
        <f>_xlfn.XLOOKUP(order_details[[#This Row],[CustomerID]],orders[CustomerID],orders[ShipCountry])</f>
        <v>USA</v>
      </c>
      <c r="I2102" t="str">
        <f>_xlfn.XLOOKUP(order_details[[#This Row],[CustomerID]],orders[CustomerID],orders[ShipCity])</f>
        <v>Boise</v>
      </c>
      <c r="J2102">
        <f>_xlfn.XLOOKUP(order_details[[#This Row],[ProductID]],products[ProductID],products[CategoryID])</f>
        <v>3</v>
      </c>
      <c r="K2102" t="str">
        <f>_xlfn.XLOOKUP(order_details[[#This Row],[CategoryID]],categories[CategoryID],categories[CategoryName])</f>
        <v>Confections</v>
      </c>
      <c r="L2102" t="str">
        <f>_xlfn.XLOOKUP(order_details[[#This Row],[OrderID]],orders[OrderID],orders[month])</f>
        <v>May</v>
      </c>
      <c r="M2102">
        <f>_xlfn.XLOOKUP(order_details[[#This Row],[OrderID]],orders[OrderID],orders[month number])</f>
        <v>5</v>
      </c>
      <c r="N2102">
        <f>_xlfn.XLOOKUP(order_details[[#This Row],[OrderID]],orders[OrderID],orders[year])</f>
        <v>1996</v>
      </c>
      <c r="P2102" s="13" t="str">
        <f>_xlfn.XLOOKUP(order_details[[#This Row],[CustomerID]],orders[CustomerID],orders[ShipCity])</f>
        <v>Boise</v>
      </c>
      <c r="Q2102" s="13" t="str">
        <f>_xlfn.XLOOKUP(order_details[[#This Row],[CustomerID]],orders[CustomerID],orders[ShipCountry])</f>
        <v>USA</v>
      </c>
      <c r="R2102" s="13">
        <f>order_details[[#This Row],[UnitPrice]]*order_details[[#This Row],[Quantity]]*(1-order_details[[#This Row],[Discount]])</f>
        <v>687.5</v>
      </c>
    </row>
    <row r="2103" spans="1:18" x14ac:dyDescent="0.3">
      <c r="A2103">
        <v>11065</v>
      </c>
      <c r="B2103">
        <v>30</v>
      </c>
      <c r="C2103">
        <v>25.89</v>
      </c>
      <c r="D2103">
        <v>4</v>
      </c>
      <c r="E2103">
        <v>0.25</v>
      </c>
      <c r="F2103">
        <f>order_details[[#This Row],[UnitPrice]]*order_details[[#This Row],[Quantity]]*(1-order_details[[#This Row],[Discount]])</f>
        <v>77.67</v>
      </c>
      <c r="G2103" t="str">
        <f>_xlfn.XLOOKUP(order_details[[#This Row],[OrderID]],orders[OrderID],orders[CustomerID])</f>
        <v>LILAS</v>
      </c>
      <c r="H2103" t="str">
        <f>_xlfn.XLOOKUP(order_details[[#This Row],[CustomerID]],orders[CustomerID],orders[ShipCountry])</f>
        <v>Venezuela</v>
      </c>
      <c r="I2103" t="str">
        <f>_xlfn.XLOOKUP(order_details[[#This Row],[CustomerID]],orders[CustomerID],orders[ShipCity])</f>
        <v>Barquisimeto</v>
      </c>
      <c r="J2103">
        <f>_xlfn.XLOOKUP(order_details[[#This Row],[ProductID]],products[ProductID],products[CategoryID])</f>
        <v>8</v>
      </c>
      <c r="K2103" t="str">
        <f>_xlfn.XLOOKUP(order_details[[#This Row],[CategoryID]],categories[CategoryID],categories[CategoryName])</f>
        <v>Seafood</v>
      </c>
      <c r="L2103" t="str">
        <f>_xlfn.XLOOKUP(order_details[[#This Row],[OrderID]],orders[OrderID],orders[month])</f>
        <v>May</v>
      </c>
      <c r="M2103">
        <f>_xlfn.XLOOKUP(order_details[[#This Row],[OrderID]],orders[OrderID],orders[month number])</f>
        <v>5</v>
      </c>
      <c r="N2103">
        <f>_xlfn.XLOOKUP(order_details[[#This Row],[OrderID]],orders[OrderID],orders[year])</f>
        <v>1996</v>
      </c>
      <c r="P2103" s="14" t="str">
        <f>_xlfn.XLOOKUP(order_details[[#This Row],[CustomerID]],orders[CustomerID],orders[ShipCity])</f>
        <v>Barquisimeto</v>
      </c>
      <c r="Q2103" s="14" t="str">
        <f>_xlfn.XLOOKUP(order_details[[#This Row],[CustomerID]],orders[CustomerID],orders[ShipCountry])</f>
        <v>Venezuela</v>
      </c>
      <c r="R2103" s="14">
        <f>order_details[[#This Row],[UnitPrice]]*order_details[[#This Row],[Quantity]]*(1-order_details[[#This Row],[Discount]])</f>
        <v>77.67</v>
      </c>
    </row>
    <row r="2104" spans="1:18" x14ac:dyDescent="0.3">
      <c r="A2104">
        <v>11065</v>
      </c>
      <c r="B2104">
        <v>54</v>
      </c>
      <c r="C2104">
        <v>7.45</v>
      </c>
      <c r="D2104">
        <v>20</v>
      </c>
      <c r="E2104">
        <v>0.25</v>
      </c>
      <c r="F2104">
        <f>order_details[[#This Row],[UnitPrice]]*order_details[[#This Row],[Quantity]]*(1-order_details[[#This Row],[Discount]])</f>
        <v>111.75</v>
      </c>
      <c r="G2104" t="str">
        <f>_xlfn.XLOOKUP(order_details[[#This Row],[OrderID]],orders[OrderID],orders[CustomerID])</f>
        <v>LILAS</v>
      </c>
      <c r="H2104" t="str">
        <f>_xlfn.XLOOKUP(order_details[[#This Row],[CustomerID]],orders[CustomerID],orders[ShipCountry])</f>
        <v>Venezuela</v>
      </c>
      <c r="I2104" t="str">
        <f>_xlfn.XLOOKUP(order_details[[#This Row],[CustomerID]],orders[CustomerID],orders[ShipCity])</f>
        <v>Barquisimeto</v>
      </c>
      <c r="J2104">
        <f>_xlfn.XLOOKUP(order_details[[#This Row],[ProductID]],products[ProductID],products[CategoryID])</f>
        <v>6</v>
      </c>
      <c r="K2104" t="str">
        <f>_xlfn.XLOOKUP(order_details[[#This Row],[CategoryID]],categories[CategoryID],categories[CategoryName])</f>
        <v>Meat/Poultry</v>
      </c>
      <c r="L2104" t="str">
        <f>_xlfn.XLOOKUP(order_details[[#This Row],[OrderID]],orders[OrderID],orders[month])</f>
        <v>May</v>
      </c>
      <c r="M2104">
        <f>_xlfn.XLOOKUP(order_details[[#This Row],[OrderID]],orders[OrderID],orders[month number])</f>
        <v>5</v>
      </c>
      <c r="N2104">
        <f>_xlfn.XLOOKUP(order_details[[#This Row],[OrderID]],orders[OrderID],orders[year])</f>
        <v>1996</v>
      </c>
      <c r="P2104" s="13" t="str">
        <f>_xlfn.XLOOKUP(order_details[[#This Row],[CustomerID]],orders[CustomerID],orders[ShipCity])</f>
        <v>Barquisimeto</v>
      </c>
      <c r="Q2104" s="13" t="str">
        <f>_xlfn.XLOOKUP(order_details[[#This Row],[CustomerID]],orders[CustomerID],orders[ShipCountry])</f>
        <v>Venezuela</v>
      </c>
      <c r="R2104" s="13">
        <f>order_details[[#This Row],[UnitPrice]]*order_details[[#This Row],[Quantity]]*(1-order_details[[#This Row],[Discount]])</f>
        <v>111.75</v>
      </c>
    </row>
    <row r="2105" spans="1:18" x14ac:dyDescent="0.3">
      <c r="A2105">
        <v>11066</v>
      </c>
      <c r="B2105">
        <v>16</v>
      </c>
      <c r="C2105">
        <v>17.45</v>
      </c>
      <c r="D2105">
        <v>3</v>
      </c>
      <c r="E2105">
        <v>0</v>
      </c>
      <c r="F2105">
        <f>order_details[[#This Row],[UnitPrice]]*order_details[[#This Row],[Quantity]]*(1-order_details[[#This Row],[Discount]])</f>
        <v>52.349999999999994</v>
      </c>
      <c r="G2105" t="str">
        <f>_xlfn.XLOOKUP(order_details[[#This Row],[OrderID]],orders[OrderID],orders[CustomerID])</f>
        <v>WHITC</v>
      </c>
      <c r="H2105" t="str">
        <f>_xlfn.XLOOKUP(order_details[[#This Row],[CustomerID]],orders[CustomerID],orders[ShipCountry])</f>
        <v>USA</v>
      </c>
      <c r="I2105" t="str">
        <f>_xlfn.XLOOKUP(order_details[[#This Row],[CustomerID]],orders[CustomerID],orders[ShipCity])</f>
        <v>Seattle</v>
      </c>
      <c r="J2105">
        <f>_xlfn.XLOOKUP(order_details[[#This Row],[ProductID]],products[ProductID],products[CategoryID])</f>
        <v>3</v>
      </c>
      <c r="K2105" t="str">
        <f>_xlfn.XLOOKUP(order_details[[#This Row],[CategoryID]],categories[CategoryID],categories[CategoryName])</f>
        <v>Confections</v>
      </c>
      <c r="L2105" t="str">
        <f>_xlfn.XLOOKUP(order_details[[#This Row],[OrderID]],orders[OrderID],orders[month])</f>
        <v>May</v>
      </c>
      <c r="M2105">
        <f>_xlfn.XLOOKUP(order_details[[#This Row],[OrderID]],orders[OrderID],orders[month number])</f>
        <v>5</v>
      </c>
      <c r="N2105">
        <f>_xlfn.XLOOKUP(order_details[[#This Row],[OrderID]],orders[OrderID],orders[year])</f>
        <v>1996</v>
      </c>
      <c r="P2105" s="14" t="str">
        <f>_xlfn.XLOOKUP(order_details[[#This Row],[CustomerID]],orders[CustomerID],orders[ShipCity])</f>
        <v>Seattle</v>
      </c>
      <c r="Q2105" s="14" t="str">
        <f>_xlfn.XLOOKUP(order_details[[#This Row],[CustomerID]],orders[CustomerID],orders[ShipCountry])</f>
        <v>USA</v>
      </c>
      <c r="R2105" s="14">
        <f>order_details[[#This Row],[UnitPrice]]*order_details[[#This Row],[Quantity]]*(1-order_details[[#This Row],[Discount]])</f>
        <v>52.349999999999994</v>
      </c>
    </row>
    <row r="2106" spans="1:18" x14ac:dyDescent="0.3">
      <c r="A2106">
        <v>11066</v>
      </c>
      <c r="B2106">
        <v>19</v>
      </c>
      <c r="C2106">
        <v>9.1999999999999993</v>
      </c>
      <c r="D2106">
        <v>42</v>
      </c>
      <c r="E2106">
        <v>0</v>
      </c>
      <c r="F2106">
        <f>order_details[[#This Row],[UnitPrice]]*order_details[[#This Row],[Quantity]]*(1-order_details[[#This Row],[Discount]])</f>
        <v>386.4</v>
      </c>
      <c r="G2106" t="str">
        <f>_xlfn.XLOOKUP(order_details[[#This Row],[OrderID]],orders[OrderID],orders[CustomerID])</f>
        <v>WHITC</v>
      </c>
      <c r="H2106" t="str">
        <f>_xlfn.XLOOKUP(order_details[[#This Row],[CustomerID]],orders[CustomerID],orders[ShipCountry])</f>
        <v>USA</v>
      </c>
      <c r="I2106" t="str">
        <f>_xlfn.XLOOKUP(order_details[[#This Row],[CustomerID]],orders[CustomerID],orders[ShipCity])</f>
        <v>Seattle</v>
      </c>
      <c r="J2106">
        <f>_xlfn.XLOOKUP(order_details[[#This Row],[ProductID]],products[ProductID],products[CategoryID])</f>
        <v>3</v>
      </c>
      <c r="K2106" t="str">
        <f>_xlfn.XLOOKUP(order_details[[#This Row],[CategoryID]],categories[CategoryID],categories[CategoryName])</f>
        <v>Confections</v>
      </c>
      <c r="L2106" t="str">
        <f>_xlfn.XLOOKUP(order_details[[#This Row],[OrderID]],orders[OrderID],orders[month])</f>
        <v>May</v>
      </c>
      <c r="M2106">
        <f>_xlfn.XLOOKUP(order_details[[#This Row],[OrderID]],orders[OrderID],orders[month number])</f>
        <v>5</v>
      </c>
      <c r="N2106">
        <f>_xlfn.XLOOKUP(order_details[[#This Row],[OrderID]],orders[OrderID],orders[year])</f>
        <v>1996</v>
      </c>
      <c r="P2106" s="13" t="str">
        <f>_xlfn.XLOOKUP(order_details[[#This Row],[CustomerID]],orders[CustomerID],orders[ShipCity])</f>
        <v>Seattle</v>
      </c>
      <c r="Q2106" s="13" t="str">
        <f>_xlfn.XLOOKUP(order_details[[#This Row],[CustomerID]],orders[CustomerID],orders[ShipCountry])</f>
        <v>USA</v>
      </c>
      <c r="R2106" s="13">
        <f>order_details[[#This Row],[UnitPrice]]*order_details[[#This Row],[Quantity]]*(1-order_details[[#This Row],[Discount]])</f>
        <v>386.4</v>
      </c>
    </row>
    <row r="2107" spans="1:18" x14ac:dyDescent="0.3">
      <c r="A2107">
        <v>11066</v>
      </c>
      <c r="B2107">
        <v>34</v>
      </c>
      <c r="C2107">
        <v>14</v>
      </c>
      <c r="D2107">
        <v>35</v>
      </c>
      <c r="E2107">
        <v>0</v>
      </c>
      <c r="F2107">
        <f>order_details[[#This Row],[UnitPrice]]*order_details[[#This Row],[Quantity]]*(1-order_details[[#This Row],[Discount]])</f>
        <v>490</v>
      </c>
      <c r="G2107" t="str">
        <f>_xlfn.XLOOKUP(order_details[[#This Row],[OrderID]],orders[OrderID],orders[CustomerID])</f>
        <v>WHITC</v>
      </c>
      <c r="H2107" t="str">
        <f>_xlfn.XLOOKUP(order_details[[#This Row],[CustomerID]],orders[CustomerID],orders[ShipCountry])</f>
        <v>USA</v>
      </c>
      <c r="I2107" t="str">
        <f>_xlfn.XLOOKUP(order_details[[#This Row],[CustomerID]],orders[CustomerID],orders[ShipCity])</f>
        <v>Seattle</v>
      </c>
      <c r="J2107">
        <f>_xlfn.XLOOKUP(order_details[[#This Row],[ProductID]],products[ProductID],products[CategoryID])</f>
        <v>1</v>
      </c>
      <c r="K2107" t="str">
        <f>_xlfn.XLOOKUP(order_details[[#This Row],[CategoryID]],categories[CategoryID],categories[CategoryName])</f>
        <v>Beverages</v>
      </c>
      <c r="L2107" t="str">
        <f>_xlfn.XLOOKUP(order_details[[#This Row],[OrderID]],orders[OrderID],orders[month])</f>
        <v>May</v>
      </c>
      <c r="M2107">
        <f>_xlfn.XLOOKUP(order_details[[#This Row],[OrderID]],orders[OrderID],orders[month number])</f>
        <v>5</v>
      </c>
      <c r="N2107">
        <f>_xlfn.XLOOKUP(order_details[[#This Row],[OrderID]],orders[OrderID],orders[year])</f>
        <v>1996</v>
      </c>
      <c r="P2107" s="14" t="str">
        <f>_xlfn.XLOOKUP(order_details[[#This Row],[CustomerID]],orders[CustomerID],orders[ShipCity])</f>
        <v>Seattle</v>
      </c>
      <c r="Q2107" s="14" t="str">
        <f>_xlfn.XLOOKUP(order_details[[#This Row],[CustomerID]],orders[CustomerID],orders[ShipCountry])</f>
        <v>USA</v>
      </c>
      <c r="R2107" s="14">
        <f>order_details[[#This Row],[UnitPrice]]*order_details[[#This Row],[Quantity]]*(1-order_details[[#This Row],[Discount]])</f>
        <v>490</v>
      </c>
    </row>
    <row r="2108" spans="1:18" x14ac:dyDescent="0.3">
      <c r="A2108">
        <v>11067</v>
      </c>
      <c r="B2108">
        <v>41</v>
      </c>
      <c r="C2108">
        <v>9.65</v>
      </c>
      <c r="D2108">
        <v>9</v>
      </c>
      <c r="E2108">
        <v>0</v>
      </c>
      <c r="F2108">
        <f>order_details[[#This Row],[UnitPrice]]*order_details[[#This Row],[Quantity]]*(1-order_details[[#This Row],[Discount]])</f>
        <v>86.850000000000009</v>
      </c>
      <c r="G2108" t="str">
        <f>_xlfn.XLOOKUP(order_details[[#This Row],[OrderID]],orders[OrderID],orders[CustomerID])</f>
        <v>DRACD</v>
      </c>
      <c r="H2108" t="str">
        <f>_xlfn.XLOOKUP(order_details[[#This Row],[CustomerID]],orders[CustomerID],orders[ShipCountry])</f>
        <v>Germany</v>
      </c>
      <c r="I2108" t="str">
        <f>_xlfn.XLOOKUP(order_details[[#This Row],[CustomerID]],orders[CustomerID],orders[ShipCity])</f>
        <v>Aachen</v>
      </c>
      <c r="J2108">
        <f>_xlfn.XLOOKUP(order_details[[#This Row],[ProductID]],products[ProductID],products[CategoryID])</f>
        <v>8</v>
      </c>
      <c r="K2108" t="str">
        <f>_xlfn.XLOOKUP(order_details[[#This Row],[CategoryID]],categories[CategoryID],categories[CategoryName])</f>
        <v>Seafood</v>
      </c>
      <c r="L2108" t="str">
        <f>_xlfn.XLOOKUP(order_details[[#This Row],[OrderID]],orders[OrderID],orders[month])</f>
        <v>Jun</v>
      </c>
      <c r="M2108">
        <f>_xlfn.XLOOKUP(order_details[[#This Row],[OrderID]],orders[OrderID],orders[month number])</f>
        <v>6</v>
      </c>
      <c r="N2108">
        <f>_xlfn.XLOOKUP(order_details[[#This Row],[OrderID]],orders[OrderID],orders[year])</f>
        <v>1996</v>
      </c>
      <c r="P2108" s="13" t="str">
        <f>_xlfn.XLOOKUP(order_details[[#This Row],[CustomerID]],orders[CustomerID],orders[ShipCity])</f>
        <v>Aachen</v>
      </c>
      <c r="Q2108" s="13" t="str">
        <f>_xlfn.XLOOKUP(order_details[[#This Row],[CustomerID]],orders[CustomerID],orders[ShipCountry])</f>
        <v>Germany</v>
      </c>
      <c r="R2108" s="13">
        <f>order_details[[#This Row],[UnitPrice]]*order_details[[#This Row],[Quantity]]*(1-order_details[[#This Row],[Discount]])</f>
        <v>86.850000000000009</v>
      </c>
    </row>
    <row r="2109" spans="1:18" x14ac:dyDescent="0.3">
      <c r="A2109">
        <v>11068</v>
      </c>
      <c r="B2109">
        <v>28</v>
      </c>
      <c r="C2109">
        <v>45.6</v>
      </c>
      <c r="D2109">
        <v>8</v>
      </c>
      <c r="E2109">
        <v>0.15</v>
      </c>
      <c r="F2109">
        <f>order_details[[#This Row],[UnitPrice]]*order_details[[#This Row],[Quantity]]*(1-order_details[[#This Row],[Discount]])</f>
        <v>310.08</v>
      </c>
      <c r="G2109" t="str">
        <f>_xlfn.XLOOKUP(order_details[[#This Row],[OrderID]],orders[OrderID],orders[CustomerID])</f>
        <v>QUEEN</v>
      </c>
      <c r="H2109" t="str">
        <f>_xlfn.XLOOKUP(order_details[[#This Row],[CustomerID]],orders[CustomerID],orders[ShipCountry])</f>
        <v>Brazil</v>
      </c>
      <c r="I2109" t="str">
        <f>_xlfn.XLOOKUP(order_details[[#This Row],[CustomerID]],orders[CustomerID],orders[ShipCity])</f>
        <v>São Paulo</v>
      </c>
      <c r="J2109">
        <f>_xlfn.XLOOKUP(order_details[[#This Row],[ProductID]],products[ProductID],products[CategoryID])</f>
        <v>7</v>
      </c>
      <c r="K2109" t="str">
        <f>_xlfn.XLOOKUP(order_details[[#This Row],[CategoryID]],categories[CategoryID],categories[CategoryName])</f>
        <v>Produce</v>
      </c>
      <c r="L2109" t="str">
        <f>_xlfn.XLOOKUP(order_details[[#This Row],[OrderID]],orders[OrderID],orders[month])</f>
        <v>Jun</v>
      </c>
      <c r="M2109">
        <f>_xlfn.XLOOKUP(order_details[[#This Row],[OrderID]],orders[OrderID],orders[month number])</f>
        <v>6</v>
      </c>
      <c r="N2109">
        <f>_xlfn.XLOOKUP(order_details[[#This Row],[OrderID]],orders[OrderID],orders[year])</f>
        <v>1996</v>
      </c>
      <c r="P2109" s="14" t="str">
        <f>_xlfn.XLOOKUP(order_details[[#This Row],[CustomerID]],orders[CustomerID],orders[ShipCity])</f>
        <v>São Paulo</v>
      </c>
      <c r="Q2109" s="14" t="str">
        <f>_xlfn.XLOOKUP(order_details[[#This Row],[CustomerID]],orders[CustomerID],orders[ShipCountry])</f>
        <v>Brazil</v>
      </c>
      <c r="R2109" s="14">
        <f>order_details[[#This Row],[UnitPrice]]*order_details[[#This Row],[Quantity]]*(1-order_details[[#This Row],[Discount]])</f>
        <v>310.08</v>
      </c>
    </row>
    <row r="2110" spans="1:18" x14ac:dyDescent="0.3">
      <c r="A2110">
        <v>11068</v>
      </c>
      <c r="B2110">
        <v>43</v>
      </c>
      <c r="C2110">
        <v>46</v>
      </c>
      <c r="D2110">
        <v>36</v>
      </c>
      <c r="E2110">
        <v>0.15</v>
      </c>
      <c r="F2110">
        <f>order_details[[#This Row],[UnitPrice]]*order_details[[#This Row],[Quantity]]*(1-order_details[[#This Row],[Discount]])</f>
        <v>1407.6</v>
      </c>
      <c r="G2110" t="str">
        <f>_xlfn.XLOOKUP(order_details[[#This Row],[OrderID]],orders[OrderID],orders[CustomerID])</f>
        <v>QUEEN</v>
      </c>
      <c r="H2110" t="str">
        <f>_xlfn.XLOOKUP(order_details[[#This Row],[CustomerID]],orders[CustomerID],orders[ShipCountry])</f>
        <v>Brazil</v>
      </c>
      <c r="I2110" t="str">
        <f>_xlfn.XLOOKUP(order_details[[#This Row],[CustomerID]],orders[CustomerID],orders[ShipCity])</f>
        <v>São Paulo</v>
      </c>
      <c r="J2110">
        <f>_xlfn.XLOOKUP(order_details[[#This Row],[ProductID]],products[ProductID],products[CategoryID])</f>
        <v>1</v>
      </c>
      <c r="K2110" t="str">
        <f>_xlfn.XLOOKUP(order_details[[#This Row],[CategoryID]],categories[CategoryID],categories[CategoryName])</f>
        <v>Beverages</v>
      </c>
      <c r="L2110" t="str">
        <f>_xlfn.XLOOKUP(order_details[[#This Row],[OrderID]],orders[OrderID],orders[month])</f>
        <v>Jun</v>
      </c>
      <c r="M2110">
        <f>_xlfn.XLOOKUP(order_details[[#This Row],[OrderID]],orders[OrderID],orders[month number])</f>
        <v>6</v>
      </c>
      <c r="N2110">
        <f>_xlfn.XLOOKUP(order_details[[#This Row],[OrderID]],orders[OrderID],orders[year])</f>
        <v>1996</v>
      </c>
      <c r="P2110" s="13" t="str">
        <f>_xlfn.XLOOKUP(order_details[[#This Row],[CustomerID]],orders[CustomerID],orders[ShipCity])</f>
        <v>São Paulo</v>
      </c>
      <c r="Q2110" s="13" t="str">
        <f>_xlfn.XLOOKUP(order_details[[#This Row],[CustomerID]],orders[CustomerID],orders[ShipCountry])</f>
        <v>Brazil</v>
      </c>
      <c r="R2110" s="13">
        <f>order_details[[#This Row],[UnitPrice]]*order_details[[#This Row],[Quantity]]*(1-order_details[[#This Row],[Discount]])</f>
        <v>1407.6</v>
      </c>
    </row>
    <row r="2111" spans="1:18" x14ac:dyDescent="0.3">
      <c r="A2111">
        <v>11068</v>
      </c>
      <c r="B2111">
        <v>77</v>
      </c>
      <c r="C2111">
        <v>13</v>
      </c>
      <c r="D2111">
        <v>28</v>
      </c>
      <c r="E2111">
        <v>0.15</v>
      </c>
      <c r="F2111">
        <f>order_details[[#This Row],[UnitPrice]]*order_details[[#This Row],[Quantity]]*(1-order_details[[#This Row],[Discount]])</f>
        <v>309.39999999999998</v>
      </c>
      <c r="G2111" t="str">
        <f>_xlfn.XLOOKUP(order_details[[#This Row],[OrderID]],orders[OrderID],orders[CustomerID])</f>
        <v>QUEEN</v>
      </c>
      <c r="H2111" t="str">
        <f>_xlfn.XLOOKUP(order_details[[#This Row],[CustomerID]],orders[CustomerID],orders[ShipCountry])</f>
        <v>Brazil</v>
      </c>
      <c r="I2111" t="str">
        <f>_xlfn.XLOOKUP(order_details[[#This Row],[CustomerID]],orders[CustomerID],orders[ShipCity])</f>
        <v>São Paulo</v>
      </c>
      <c r="J2111">
        <f>_xlfn.XLOOKUP(order_details[[#This Row],[ProductID]],products[ProductID],products[CategoryID])</f>
        <v>2</v>
      </c>
      <c r="K2111" t="str">
        <f>_xlfn.XLOOKUP(order_details[[#This Row],[CategoryID]],categories[CategoryID],categories[CategoryName])</f>
        <v>Condiments</v>
      </c>
      <c r="L2111" t="str">
        <f>_xlfn.XLOOKUP(order_details[[#This Row],[OrderID]],orders[OrderID],orders[month])</f>
        <v>Jun</v>
      </c>
      <c r="M2111">
        <f>_xlfn.XLOOKUP(order_details[[#This Row],[OrderID]],orders[OrderID],orders[month number])</f>
        <v>6</v>
      </c>
      <c r="N2111">
        <f>_xlfn.XLOOKUP(order_details[[#This Row],[OrderID]],orders[OrderID],orders[year])</f>
        <v>1996</v>
      </c>
      <c r="P2111" s="14" t="str">
        <f>_xlfn.XLOOKUP(order_details[[#This Row],[CustomerID]],orders[CustomerID],orders[ShipCity])</f>
        <v>São Paulo</v>
      </c>
      <c r="Q2111" s="14" t="str">
        <f>_xlfn.XLOOKUP(order_details[[#This Row],[CustomerID]],orders[CustomerID],orders[ShipCountry])</f>
        <v>Brazil</v>
      </c>
      <c r="R2111" s="14">
        <f>order_details[[#This Row],[UnitPrice]]*order_details[[#This Row],[Quantity]]*(1-order_details[[#This Row],[Discount]])</f>
        <v>309.39999999999998</v>
      </c>
    </row>
    <row r="2112" spans="1:18" x14ac:dyDescent="0.3">
      <c r="A2112">
        <v>11069</v>
      </c>
      <c r="B2112">
        <v>39</v>
      </c>
      <c r="C2112">
        <v>18</v>
      </c>
      <c r="D2112">
        <v>20</v>
      </c>
      <c r="E2112">
        <v>0</v>
      </c>
      <c r="F2112">
        <f>order_details[[#This Row],[UnitPrice]]*order_details[[#This Row],[Quantity]]*(1-order_details[[#This Row],[Discount]])</f>
        <v>360</v>
      </c>
      <c r="G2112" t="str">
        <f>_xlfn.XLOOKUP(order_details[[#This Row],[OrderID]],orders[OrderID],orders[CustomerID])</f>
        <v>TORTU</v>
      </c>
      <c r="H2112" t="str">
        <f>_xlfn.XLOOKUP(order_details[[#This Row],[CustomerID]],orders[CustomerID],orders[ShipCountry])</f>
        <v>Mexico</v>
      </c>
      <c r="I2112" t="str">
        <f>_xlfn.XLOOKUP(order_details[[#This Row],[CustomerID]],orders[CustomerID],orders[ShipCity])</f>
        <v>México D.F.</v>
      </c>
      <c r="J2112">
        <f>_xlfn.XLOOKUP(order_details[[#This Row],[ProductID]],products[ProductID],products[CategoryID])</f>
        <v>1</v>
      </c>
      <c r="K2112" t="str">
        <f>_xlfn.XLOOKUP(order_details[[#This Row],[CategoryID]],categories[CategoryID],categories[CategoryName])</f>
        <v>Beverages</v>
      </c>
      <c r="L2112" t="str">
        <f>_xlfn.XLOOKUP(order_details[[#This Row],[OrderID]],orders[OrderID],orders[month])</f>
        <v>Jun</v>
      </c>
      <c r="M2112">
        <f>_xlfn.XLOOKUP(order_details[[#This Row],[OrderID]],orders[OrderID],orders[month number])</f>
        <v>6</v>
      </c>
      <c r="N2112">
        <f>_xlfn.XLOOKUP(order_details[[#This Row],[OrderID]],orders[OrderID],orders[year])</f>
        <v>1996</v>
      </c>
      <c r="P2112" s="13" t="str">
        <f>_xlfn.XLOOKUP(order_details[[#This Row],[CustomerID]],orders[CustomerID],orders[ShipCity])</f>
        <v>México D.F.</v>
      </c>
      <c r="Q2112" s="13" t="str">
        <f>_xlfn.XLOOKUP(order_details[[#This Row],[CustomerID]],orders[CustomerID],orders[ShipCountry])</f>
        <v>Mexico</v>
      </c>
      <c r="R2112" s="13">
        <f>order_details[[#This Row],[UnitPrice]]*order_details[[#This Row],[Quantity]]*(1-order_details[[#This Row],[Discount]])</f>
        <v>360</v>
      </c>
    </row>
    <row r="2113" spans="1:18" x14ac:dyDescent="0.3">
      <c r="A2113">
        <v>11070</v>
      </c>
      <c r="B2113">
        <v>1</v>
      </c>
      <c r="C2113">
        <v>18</v>
      </c>
      <c r="D2113">
        <v>40</v>
      </c>
      <c r="E2113">
        <v>0.15</v>
      </c>
      <c r="F2113">
        <f>order_details[[#This Row],[UnitPrice]]*order_details[[#This Row],[Quantity]]*(1-order_details[[#This Row],[Discount]])</f>
        <v>612</v>
      </c>
      <c r="G2113" t="str">
        <f>_xlfn.XLOOKUP(order_details[[#This Row],[OrderID]],orders[OrderID],orders[CustomerID])</f>
        <v>LEHMS</v>
      </c>
      <c r="H2113" t="str">
        <f>_xlfn.XLOOKUP(order_details[[#This Row],[CustomerID]],orders[CustomerID],orders[ShipCountry])</f>
        <v>Germany</v>
      </c>
      <c r="I2113" t="str">
        <f>_xlfn.XLOOKUP(order_details[[#This Row],[CustomerID]],orders[CustomerID],orders[ShipCity])</f>
        <v xml:space="preserve">Frankfurt a.M. </v>
      </c>
      <c r="J2113">
        <f>_xlfn.XLOOKUP(order_details[[#This Row],[ProductID]],products[ProductID],products[CategoryID])</f>
        <v>1</v>
      </c>
      <c r="K2113" t="str">
        <f>_xlfn.XLOOKUP(order_details[[#This Row],[CategoryID]],categories[CategoryID],categories[CategoryName])</f>
        <v>Beverages</v>
      </c>
      <c r="L2113" t="str">
        <f>_xlfn.XLOOKUP(order_details[[#This Row],[OrderID]],orders[OrderID],orders[month])</f>
        <v>Jun</v>
      </c>
      <c r="M2113">
        <f>_xlfn.XLOOKUP(order_details[[#This Row],[OrderID]],orders[OrderID],orders[month number])</f>
        <v>6</v>
      </c>
      <c r="N2113">
        <f>_xlfn.XLOOKUP(order_details[[#This Row],[OrderID]],orders[OrderID],orders[year])</f>
        <v>1996</v>
      </c>
      <c r="P2113" s="14" t="str">
        <f>_xlfn.XLOOKUP(order_details[[#This Row],[CustomerID]],orders[CustomerID],orders[ShipCity])</f>
        <v xml:space="preserve">Frankfurt a.M. </v>
      </c>
      <c r="Q2113" s="14" t="str">
        <f>_xlfn.XLOOKUP(order_details[[#This Row],[CustomerID]],orders[CustomerID],orders[ShipCountry])</f>
        <v>Germany</v>
      </c>
      <c r="R2113" s="14">
        <f>order_details[[#This Row],[UnitPrice]]*order_details[[#This Row],[Quantity]]*(1-order_details[[#This Row],[Discount]])</f>
        <v>612</v>
      </c>
    </row>
    <row r="2114" spans="1:18" x14ac:dyDescent="0.3">
      <c r="A2114">
        <v>11070</v>
      </c>
      <c r="B2114">
        <v>2</v>
      </c>
      <c r="C2114">
        <v>19</v>
      </c>
      <c r="D2114">
        <v>20</v>
      </c>
      <c r="E2114">
        <v>0.15</v>
      </c>
      <c r="F2114">
        <f>order_details[[#This Row],[UnitPrice]]*order_details[[#This Row],[Quantity]]*(1-order_details[[#This Row],[Discount]])</f>
        <v>323</v>
      </c>
      <c r="G2114" t="str">
        <f>_xlfn.XLOOKUP(order_details[[#This Row],[OrderID]],orders[OrderID],orders[CustomerID])</f>
        <v>LEHMS</v>
      </c>
      <c r="H2114" t="str">
        <f>_xlfn.XLOOKUP(order_details[[#This Row],[CustomerID]],orders[CustomerID],orders[ShipCountry])</f>
        <v>Germany</v>
      </c>
      <c r="I2114" t="str">
        <f>_xlfn.XLOOKUP(order_details[[#This Row],[CustomerID]],orders[CustomerID],orders[ShipCity])</f>
        <v xml:space="preserve">Frankfurt a.M. </v>
      </c>
      <c r="J2114">
        <f>_xlfn.XLOOKUP(order_details[[#This Row],[ProductID]],products[ProductID],products[CategoryID])</f>
        <v>1</v>
      </c>
      <c r="K2114" t="str">
        <f>_xlfn.XLOOKUP(order_details[[#This Row],[CategoryID]],categories[CategoryID],categories[CategoryName])</f>
        <v>Beverages</v>
      </c>
      <c r="L2114" t="str">
        <f>_xlfn.XLOOKUP(order_details[[#This Row],[OrderID]],orders[OrderID],orders[month])</f>
        <v>Jun</v>
      </c>
      <c r="M2114">
        <f>_xlfn.XLOOKUP(order_details[[#This Row],[OrderID]],orders[OrderID],orders[month number])</f>
        <v>6</v>
      </c>
      <c r="N2114">
        <f>_xlfn.XLOOKUP(order_details[[#This Row],[OrderID]],orders[OrderID],orders[year])</f>
        <v>1996</v>
      </c>
      <c r="P2114" s="13" t="str">
        <f>_xlfn.XLOOKUP(order_details[[#This Row],[CustomerID]],orders[CustomerID],orders[ShipCity])</f>
        <v xml:space="preserve">Frankfurt a.M. </v>
      </c>
      <c r="Q2114" s="13" t="str">
        <f>_xlfn.XLOOKUP(order_details[[#This Row],[CustomerID]],orders[CustomerID],orders[ShipCountry])</f>
        <v>Germany</v>
      </c>
      <c r="R2114" s="13">
        <f>order_details[[#This Row],[UnitPrice]]*order_details[[#This Row],[Quantity]]*(1-order_details[[#This Row],[Discount]])</f>
        <v>323</v>
      </c>
    </row>
    <row r="2115" spans="1:18" x14ac:dyDescent="0.3">
      <c r="A2115">
        <v>11070</v>
      </c>
      <c r="B2115">
        <v>16</v>
      </c>
      <c r="C2115">
        <v>17.45</v>
      </c>
      <c r="D2115">
        <v>30</v>
      </c>
      <c r="E2115">
        <v>0.15</v>
      </c>
      <c r="F2115">
        <f>order_details[[#This Row],[UnitPrice]]*order_details[[#This Row],[Quantity]]*(1-order_details[[#This Row],[Discount]])</f>
        <v>444.97499999999997</v>
      </c>
      <c r="G2115" t="str">
        <f>_xlfn.XLOOKUP(order_details[[#This Row],[OrderID]],orders[OrderID],orders[CustomerID])</f>
        <v>LEHMS</v>
      </c>
      <c r="H2115" t="str">
        <f>_xlfn.XLOOKUP(order_details[[#This Row],[CustomerID]],orders[CustomerID],orders[ShipCountry])</f>
        <v>Germany</v>
      </c>
      <c r="I2115" t="str">
        <f>_xlfn.XLOOKUP(order_details[[#This Row],[CustomerID]],orders[CustomerID],orders[ShipCity])</f>
        <v xml:space="preserve">Frankfurt a.M. </v>
      </c>
      <c r="J2115">
        <f>_xlfn.XLOOKUP(order_details[[#This Row],[ProductID]],products[ProductID],products[CategoryID])</f>
        <v>3</v>
      </c>
      <c r="K2115" t="str">
        <f>_xlfn.XLOOKUP(order_details[[#This Row],[CategoryID]],categories[CategoryID],categories[CategoryName])</f>
        <v>Confections</v>
      </c>
      <c r="L2115" t="str">
        <f>_xlfn.XLOOKUP(order_details[[#This Row],[OrderID]],orders[OrderID],orders[month])</f>
        <v>Jun</v>
      </c>
      <c r="M2115">
        <f>_xlfn.XLOOKUP(order_details[[#This Row],[OrderID]],orders[OrderID],orders[month number])</f>
        <v>6</v>
      </c>
      <c r="N2115">
        <f>_xlfn.XLOOKUP(order_details[[#This Row],[OrderID]],orders[OrderID],orders[year])</f>
        <v>1996</v>
      </c>
      <c r="P2115" s="14" t="str">
        <f>_xlfn.XLOOKUP(order_details[[#This Row],[CustomerID]],orders[CustomerID],orders[ShipCity])</f>
        <v xml:space="preserve">Frankfurt a.M. </v>
      </c>
      <c r="Q2115" s="14" t="str">
        <f>_xlfn.XLOOKUP(order_details[[#This Row],[CustomerID]],orders[CustomerID],orders[ShipCountry])</f>
        <v>Germany</v>
      </c>
      <c r="R2115" s="14">
        <f>order_details[[#This Row],[UnitPrice]]*order_details[[#This Row],[Quantity]]*(1-order_details[[#This Row],[Discount]])</f>
        <v>444.97499999999997</v>
      </c>
    </row>
    <row r="2116" spans="1:18" x14ac:dyDescent="0.3">
      <c r="A2116">
        <v>11070</v>
      </c>
      <c r="B2116">
        <v>31</v>
      </c>
      <c r="C2116">
        <v>12.5</v>
      </c>
      <c r="D2116">
        <v>20</v>
      </c>
      <c r="E2116">
        <v>0</v>
      </c>
      <c r="F2116">
        <f>order_details[[#This Row],[UnitPrice]]*order_details[[#This Row],[Quantity]]*(1-order_details[[#This Row],[Discount]])</f>
        <v>250</v>
      </c>
      <c r="G2116" t="str">
        <f>_xlfn.XLOOKUP(order_details[[#This Row],[OrderID]],orders[OrderID],orders[CustomerID])</f>
        <v>LEHMS</v>
      </c>
      <c r="H2116" t="str">
        <f>_xlfn.XLOOKUP(order_details[[#This Row],[CustomerID]],orders[CustomerID],orders[ShipCountry])</f>
        <v>Germany</v>
      </c>
      <c r="I2116" t="str">
        <f>_xlfn.XLOOKUP(order_details[[#This Row],[CustomerID]],orders[CustomerID],orders[ShipCity])</f>
        <v xml:space="preserve">Frankfurt a.M. </v>
      </c>
      <c r="J2116">
        <f>_xlfn.XLOOKUP(order_details[[#This Row],[ProductID]],products[ProductID],products[CategoryID])</f>
        <v>4</v>
      </c>
      <c r="K2116" t="str">
        <f>_xlfn.XLOOKUP(order_details[[#This Row],[CategoryID]],categories[CategoryID],categories[CategoryName])</f>
        <v>Dairy Products</v>
      </c>
      <c r="L2116" t="str">
        <f>_xlfn.XLOOKUP(order_details[[#This Row],[OrderID]],orders[OrderID],orders[month])</f>
        <v>Jun</v>
      </c>
      <c r="M2116">
        <f>_xlfn.XLOOKUP(order_details[[#This Row],[OrderID]],orders[OrderID],orders[month number])</f>
        <v>6</v>
      </c>
      <c r="N2116">
        <f>_xlfn.XLOOKUP(order_details[[#This Row],[OrderID]],orders[OrderID],orders[year])</f>
        <v>1996</v>
      </c>
      <c r="P2116" s="13" t="str">
        <f>_xlfn.XLOOKUP(order_details[[#This Row],[CustomerID]],orders[CustomerID],orders[ShipCity])</f>
        <v xml:space="preserve">Frankfurt a.M. </v>
      </c>
      <c r="Q2116" s="13" t="str">
        <f>_xlfn.XLOOKUP(order_details[[#This Row],[CustomerID]],orders[CustomerID],orders[ShipCountry])</f>
        <v>Germany</v>
      </c>
      <c r="R2116" s="13">
        <f>order_details[[#This Row],[UnitPrice]]*order_details[[#This Row],[Quantity]]*(1-order_details[[#This Row],[Discount]])</f>
        <v>250</v>
      </c>
    </row>
    <row r="2117" spans="1:18" x14ac:dyDescent="0.3">
      <c r="A2117">
        <v>11071</v>
      </c>
      <c r="B2117">
        <v>7</v>
      </c>
      <c r="C2117">
        <v>30</v>
      </c>
      <c r="D2117">
        <v>15</v>
      </c>
      <c r="E2117">
        <v>0.05</v>
      </c>
      <c r="F2117">
        <f>order_details[[#This Row],[UnitPrice]]*order_details[[#This Row],[Quantity]]*(1-order_details[[#This Row],[Discount]])</f>
        <v>427.5</v>
      </c>
      <c r="G2117" t="str">
        <f>_xlfn.XLOOKUP(order_details[[#This Row],[OrderID]],orders[OrderID],orders[CustomerID])</f>
        <v>LILAS</v>
      </c>
      <c r="H2117" t="str">
        <f>_xlfn.XLOOKUP(order_details[[#This Row],[CustomerID]],orders[CustomerID],orders[ShipCountry])</f>
        <v>Venezuela</v>
      </c>
      <c r="I2117" t="str">
        <f>_xlfn.XLOOKUP(order_details[[#This Row],[CustomerID]],orders[CustomerID],orders[ShipCity])</f>
        <v>Barquisimeto</v>
      </c>
      <c r="J2117">
        <f>_xlfn.XLOOKUP(order_details[[#This Row],[ProductID]],products[ProductID],products[CategoryID])</f>
        <v>7</v>
      </c>
      <c r="K2117" t="str">
        <f>_xlfn.XLOOKUP(order_details[[#This Row],[CategoryID]],categories[CategoryID],categories[CategoryName])</f>
        <v>Produce</v>
      </c>
      <c r="L2117" t="str">
        <f>_xlfn.XLOOKUP(order_details[[#This Row],[OrderID]],orders[OrderID],orders[month])</f>
        <v>Jun</v>
      </c>
      <c r="M2117">
        <f>_xlfn.XLOOKUP(order_details[[#This Row],[OrderID]],orders[OrderID],orders[month number])</f>
        <v>6</v>
      </c>
      <c r="N2117">
        <f>_xlfn.XLOOKUP(order_details[[#This Row],[OrderID]],orders[OrderID],orders[year])</f>
        <v>1996</v>
      </c>
      <c r="P2117" s="14" t="str">
        <f>_xlfn.XLOOKUP(order_details[[#This Row],[CustomerID]],orders[CustomerID],orders[ShipCity])</f>
        <v>Barquisimeto</v>
      </c>
      <c r="Q2117" s="14" t="str">
        <f>_xlfn.XLOOKUP(order_details[[#This Row],[CustomerID]],orders[CustomerID],orders[ShipCountry])</f>
        <v>Venezuela</v>
      </c>
      <c r="R2117" s="14">
        <f>order_details[[#This Row],[UnitPrice]]*order_details[[#This Row],[Quantity]]*(1-order_details[[#This Row],[Discount]])</f>
        <v>427.5</v>
      </c>
    </row>
    <row r="2118" spans="1:18" x14ac:dyDescent="0.3">
      <c r="A2118">
        <v>11071</v>
      </c>
      <c r="B2118">
        <v>13</v>
      </c>
      <c r="C2118">
        <v>6</v>
      </c>
      <c r="D2118">
        <v>10</v>
      </c>
      <c r="E2118">
        <v>0.05</v>
      </c>
      <c r="F2118">
        <f>order_details[[#This Row],[UnitPrice]]*order_details[[#This Row],[Quantity]]*(1-order_details[[#This Row],[Discount]])</f>
        <v>57</v>
      </c>
      <c r="G2118" t="str">
        <f>_xlfn.XLOOKUP(order_details[[#This Row],[OrderID]],orders[OrderID],orders[CustomerID])</f>
        <v>LILAS</v>
      </c>
      <c r="H2118" t="str">
        <f>_xlfn.XLOOKUP(order_details[[#This Row],[CustomerID]],orders[CustomerID],orders[ShipCountry])</f>
        <v>Venezuela</v>
      </c>
      <c r="I2118" t="str">
        <f>_xlfn.XLOOKUP(order_details[[#This Row],[CustomerID]],orders[CustomerID],orders[ShipCity])</f>
        <v>Barquisimeto</v>
      </c>
      <c r="J2118">
        <f>_xlfn.XLOOKUP(order_details[[#This Row],[ProductID]],products[ProductID],products[CategoryID])</f>
        <v>8</v>
      </c>
      <c r="K2118" t="str">
        <f>_xlfn.XLOOKUP(order_details[[#This Row],[CategoryID]],categories[CategoryID],categories[CategoryName])</f>
        <v>Seafood</v>
      </c>
      <c r="L2118" t="str">
        <f>_xlfn.XLOOKUP(order_details[[#This Row],[OrderID]],orders[OrderID],orders[month])</f>
        <v>Jun</v>
      </c>
      <c r="M2118">
        <f>_xlfn.XLOOKUP(order_details[[#This Row],[OrderID]],orders[OrderID],orders[month number])</f>
        <v>6</v>
      </c>
      <c r="N2118">
        <f>_xlfn.XLOOKUP(order_details[[#This Row],[OrderID]],orders[OrderID],orders[year])</f>
        <v>1996</v>
      </c>
      <c r="P2118" s="13" t="str">
        <f>_xlfn.XLOOKUP(order_details[[#This Row],[CustomerID]],orders[CustomerID],orders[ShipCity])</f>
        <v>Barquisimeto</v>
      </c>
      <c r="Q2118" s="13" t="str">
        <f>_xlfn.XLOOKUP(order_details[[#This Row],[CustomerID]],orders[CustomerID],orders[ShipCountry])</f>
        <v>Venezuela</v>
      </c>
      <c r="R2118" s="13">
        <f>order_details[[#This Row],[UnitPrice]]*order_details[[#This Row],[Quantity]]*(1-order_details[[#This Row],[Discount]])</f>
        <v>57</v>
      </c>
    </row>
    <row r="2119" spans="1:18" x14ac:dyDescent="0.3">
      <c r="A2119">
        <v>11072</v>
      </c>
      <c r="B2119">
        <v>2</v>
      </c>
      <c r="C2119">
        <v>19</v>
      </c>
      <c r="D2119">
        <v>8</v>
      </c>
      <c r="E2119">
        <v>0</v>
      </c>
      <c r="F2119">
        <f>order_details[[#This Row],[UnitPrice]]*order_details[[#This Row],[Quantity]]*(1-order_details[[#This Row],[Discount]])</f>
        <v>152</v>
      </c>
      <c r="G2119" t="str">
        <f>_xlfn.XLOOKUP(order_details[[#This Row],[OrderID]],orders[OrderID],orders[CustomerID])</f>
        <v>ERNSH</v>
      </c>
      <c r="H2119" t="str">
        <f>_xlfn.XLOOKUP(order_details[[#This Row],[CustomerID]],orders[CustomerID],orders[ShipCountry])</f>
        <v>Austria</v>
      </c>
      <c r="I2119" t="str">
        <f>_xlfn.XLOOKUP(order_details[[#This Row],[CustomerID]],orders[CustomerID],orders[ShipCity])</f>
        <v>Graz</v>
      </c>
      <c r="J2119">
        <f>_xlfn.XLOOKUP(order_details[[#This Row],[ProductID]],products[ProductID],products[CategoryID])</f>
        <v>1</v>
      </c>
      <c r="K2119" t="str">
        <f>_xlfn.XLOOKUP(order_details[[#This Row],[CategoryID]],categories[CategoryID],categories[CategoryName])</f>
        <v>Beverages</v>
      </c>
      <c r="L2119" t="str">
        <f>_xlfn.XLOOKUP(order_details[[#This Row],[OrderID]],orders[OrderID],orders[month])</f>
        <v>Jun</v>
      </c>
      <c r="M2119">
        <f>_xlfn.XLOOKUP(order_details[[#This Row],[OrderID]],orders[OrderID],orders[month number])</f>
        <v>6</v>
      </c>
      <c r="N2119">
        <f>_xlfn.XLOOKUP(order_details[[#This Row],[OrderID]],orders[OrderID],orders[year])</f>
        <v>1996</v>
      </c>
      <c r="P2119" s="14" t="str">
        <f>_xlfn.XLOOKUP(order_details[[#This Row],[CustomerID]],orders[CustomerID],orders[ShipCity])</f>
        <v>Graz</v>
      </c>
      <c r="Q2119" s="14" t="str">
        <f>_xlfn.XLOOKUP(order_details[[#This Row],[CustomerID]],orders[CustomerID],orders[ShipCountry])</f>
        <v>Austria</v>
      </c>
      <c r="R2119" s="14">
        <f>order_details[[#This Row],[UnitPrice]]*order_details[[#This Row],[Quantity]]*(1-order_details[[#This Row],[Discount]])</f>
        <v>152</v>
      </c>
    </row>
    <row r="2120" spans="1:18" x14ac:dyDescent="0.3">
      <c r="A2120">
        <v>11072</v>
      </c>
      <c r="B2120">
        <v>41</v>
      </c>
      <c r="C2120">
        <v>9.65</v>
      </c>
      <c r="D2120">
        <v>40</v>
      </c>
      <c r="E2120">
        <v>0</v>
      </c>
      <c r="F2120">
        <f>order_details[[#This Row],[UnitPrice]]*order_details[[#This Row],[Quantity]]*(1-order_details[[#This Row],[Discount]])</f>
        <v>386</v>
      </c>
      <c r="G2120" t="str">
        <f>_xlfn.XLOOKUP(order_details[[#This Row],[OrderID]],orders[OrderID],orders[CustomerID])</f>
        <v>ERNSH</v>
      </c>
      <c r="H2120" t="str">
        <f>_xlfn.XLOOKUP(order_details[[#This Row],[CustomerID]],orders[CustomerID],orders[ShipCountry])</f>
        <v>Austria</v>
      </c>
      <c r="I2120" t="str">
        <f>_xlfn.XLOOKUP(order_details[[#This Row],[CustomerID]],orders[CustomerID],orders[ShipCity])</f>
        <v>Graz</v>
      </c>
      <c r="J2120">
        <f>_xlfn.XLOOKUP(order_details[[#This Row],[ProductID]],products[ProductID],products[CategoryID])</f>
        <v>8</v>
      </c>
      <c r="K2120" t="str">
        <f>_xlfn.XLOOKUP(order_details[[#This Row],[CategoryID]],categories[CategoryID],categories[CategoryName])</f>
        <v>Seafood</v>
      </c>
      <c r="L2120" t="str">
        <f>_xlfn.XLOOKUP(order_details[[#This Row],[OrderID]],orders[OrderID],orders[month])</f>
        <v>Jun</v>
      </c>
      <c r="M2120">
        <f>_xlfn.XLOOKUP(order_details[[#This Row],[OrderID]],orders[OrderID],orders[month number])</f>
        <v>6</v>
      </c>
      <c r="N2120">
        <f>_xlfn.XLOOKUP(order_details[[#This Row],[OrderID]],orders[OrderID],orders[year])</f>
        <v>1996</v>
      </c>
      <c r="P2120" s="13" t="str">
        <f>_xlfn.XLOOKUP(order_details[[#This Row],[CustomerID]],orders[CustomerID],orders[ShipCity])</f>
        <v>Graz</v>
      </c>
      <c r="Q2120" s="13" t="str">
        <f>_xlfn.XLOOKUP(order_details[[#This Row],[CustomerID]],orders[CustomerID],orders[ShipCountry])</f>
        <v>Austria</v>
      </c>
      <c r="R2120" s="13">
        <f>order_details[[#This Row],[UnitPrice]]*order_details[[#This Row],[Quantity]]*(1-order_details[[#This Row],[Discount]])</f>
        <v>386</v>
      </c>
    </row>
    <row r="2121" spans="1:18" x14ac:dyDescent="0.3">
      <c r="A2121">
        <v>11072</v>
      </c>
      <c r="B2121">
        <v>50</v>
      </c>
      <c r="C2121">
        <v>16.25</v>
      </c>
      <c r="D2121">
        <v>22</v>
      </c>
      <c r="E2121">
        <v>0</v>
      </c>
      <c r="F2121">
        <f>order_details[[#This Row],[UnitPrice]]*order_details[[#This Row],[Quantity]]*(1-order_details[[#This Row],[Discount]])</f>
        <v>357.5</v>
      </c>
      <c r="G2121" t="str">
        <f>_xlfn.XLOOKUP(order_details[[#This Row],[OrderID]],orders[OrderID],orders[CustomerID])</f>
        <v>ERNSH</v>
      </c>
      <c r="H2121" t="str">
        <f>_xlfn.XLOOKUP(order_details[[#This Row],[CustomerID]],orders[CustomerID],orders[ShipCountry])</f>
        <v>Austria</v>
      </c>
      <c r="I2121" t="str">
        <f>_xlfn.XLOOKUP(order_details[[#This Row],[CustomerID]],orders[CustomerID],orders[ShipCity])</f>
        <v>Graz</v>
      </c>
      <c r="J2121">
        <f>_xlfn.XLOOKUP(order_details[[#This Row],[ProductID]],products[ProductID],products[CategoryID])</f>
        <v>3</v>
      </c>
      <c r="K2121" t="str">
        <f>_xlfn.XLOOKUP(order_details[[#This Row],[CategoryID]],categories[CategoryID],categories[CategoryName])</f>
        <v>Confections</v>
      </c>
      <c r="L2121" t="str">
        <f>_xlfn.XLOOKUP(order_details[[#This Row],[OrderID]],orders[OrderID],orders[month])</f>
        <v>Jun</v>
      </c>
      <c r="M2121">
        <f>_xlfn.XLOOKUP(order_details[[#This Row],[OrderID]],orders[OrderID],orders[month number])</f>
        <v>6</v>
      </c>
      <c r="N2121">
        <f>_xlfn.XLOOKUP(order_details[[#This Row],[OrderID]],orders[OrderID],orders[year])</f>
        <v>1996</v>
      </c>
      <c r="P2121" s="14" t="str">
        <f>_xlfn.XLOOKUP(order_details[[#This Row],[CustomerID]],orders[CustomerID],orders[ShipCity])</f>
        <v>Graz</v>
      </c>
      <c r="Q2121" s="14" t="str">
        <f>_xlfn.XLOOKUP(order_details[[#This Row],[CustomerID]],orders[CustomerID],orders[ShipCountry])</f>
        <v>Austria</v>
      </c>
      <c r="R2121" s="14">
        <f>order_details[[#This Row],[UnitPrice]]*order_details[[#This Row],[Quantity]]*(1-order_details[[#This Row],[Discount]])</f>
        <v>357.5</v>
      </c>
    </row>
    <row r="2122" spans="1:18" x14ac:dyDescent="0.3">
      <c r="A2122">
        <v>11072</v>
      </c>
      <c r="B2122">
        <v>64</v>
      </c>
      <c r="C2122">
        <v>33.25</v>
      </c>
      <c r="D2122">
        <v>130</v>
      </c>
      <c r="E2122">
        <v>0</v>
      </c>
      <c r="F2122">
        <f>order_details[[#This Row],[UnitPrice]]*order_details[[#This Row],[Quantity]]*(1-order_details[[#This Row],[Discount]])</f>
        <v>4322.5</v>
      </c>
      <c r="G2122" t="str">
        <f>_xlfn.XLOOKUP(order_details[[#This Row],[OrderID]],orders[OrderID],orders[CustomerID])</f>
        <v>ERNSH</v>
      </c>
      <c r="H2122" t="str">
        <f>_xlfn.XLOOKUP(order_details[[#This Row],[CustomerID]],orders[CustomerID],orders[ShipCountry])</f>
        <v>Austria</v>
      </c>
      <c r="I2122" t="str">
        <f>_xlfn.XLOOKUP(order_details[[#This Row],[CustomerID]],orders[CustomerID],orders[ShipCity])</f>
        <v>Graz</v>
      </c>
      <c r="J2122">
        <f>_xlfn.XLOOKUP(order_details[[#This Row],[ProductID]],products[ProductID],products[CategoryID])</f>
        <v>5</v>
      </c>
      <c r="K2122" t="str">
        <f>_xlfn.XLOOKUP(order_details[[#This Row],[CategoryID]],categories[CategoryID],categories[CategoryName])</f>
        <v>Grains/Cereals</v>
      </c>
      <c r="L2122" t="str">
        <f>_xlfn.XLOOKUP(order_details[[#This Row],[OrderID]],orders[OrderID],orders[month])</f>
        <v>Jun</v>
      </c>
      <c r="M2122">
        <f>_xlfn.XLOOKUP(order_details[[#This Row],[OrderID]],orders[OrderID],orders[month number])</f>
        <v>6</v>
      </c>
      <c r="N2122">
        <f>_xlfn.XLOOKUP(order_details[[#This Row],[OrderID]],orders[OrderID],orders[year])</f>
        <v>1996</v>
      </c>
      <c r="P2122" s="13" t="str">
        <f>_xlfn.XLOOKUP(order_details[[#This Row],[CustomerID]],orders[CustomerID],orders[ShipCity])</f>
        <v>Graz</v>
      </c>
      <c r="Q2122" s="13" t="str">
        <f>_xlfn.XLOOKUP(order_details[[#This Row],[CustomerID]],orders[CustomerID],orders[ShipCountry])</f>
        <v>Austria</v>
      </c>
      <c r="R2122" s="13">
        <f>order_details[[#This Row],[UnitPrice]]*order_details[[#This Row],[Quantity]]*(1-order_details[[#This Row],[Discount]])</f>
        <v>4322.5</v>
      </c>
    </row>
    <row r="2123" spans="1:18" x14ac:dyDescent="0.3">
      <c r="A2123">
        <v>11073</v>
      </c>
      <c r="B2123">
        <v>11</v>
      </c>
      <c r="C2123">
        <v>21</v>
      </c>
      <c r="D2123">
        <v>10</v>
      </c>
      <c r="E2123">
        <v>0</v>
      </c>
      <c r="F2123">
        <f>order_details[[#This Row],[UnitPrice]]*order_details[[#This Row],[Quantity]]*(1-order_details[[#This Row],[Discount]])</f>
        <v>210</v>
      </c>
      <c r="G2123" t="str">
        <f>_xlfn.XLOOKUP(order_details[[#This Row],[OrderID]],orders[OrderID],orders[CustomerID])</f>
        <v>PERIC</v>
      </c>
      <c r="H2123" t="str">
        <f>_xlfn.XLOOKUP(order_details[[#This Row],[CustomerID]],orders[CustomerID],orders[ShipCountry])</f>
        <v>Mexico</v>
      </c>
      <c r="I2123" t="str">
        <f>_xlfn.XLOOKUP(order_details[[#This Row],[CustomerID]],orders[CustomerID],orders[ShipCity])</f>
        <v>México D.F.</v>
      </c>
      <c r="J2123">
        <f>_xlfn.XLOOKUP(order_details[[#This Row],[ProductID]],products[ProductID],products[CategoryID])</f>
        <v>4</v>
      </c>
      <c r="K2123" t="str">
        <f>_xlfn.XLOOKUP(order_details[[#This Row],[CategoryID]],categories[CategoryID],categories[CategoryName])</f>
        <v>Dairy Products</v>
      </c>
      <c r="L2123" t="str">
        <f>_xlfn.XLOOKUP(order_details[[#This Row],[OrderID]],orders[OrderID],orders[month])</f>
        <v>Jun</v>
      </c>
      <c r="M2123">
        <f>_xlfn.XLOOKUP(order_details[[#This Row],[OrderID]],orders[OrderID],orders[month number])</f>
        <v>6</v>
      </c>
      <c r="N2123">
        <f>_xlfn.XLOOKUP(order_details[[#This Row],[OrderID]],orders[OrderID],orders[year])</f>
        <v>1996</v>
      </c>
      <c r="P2123" s="14" t="str">
        <f>_xlfn.XLOOKUP(order_details[[#This Row],[CustomerID]],orders[CustomerID],orders[ShipCity])</f>
        <v>México D.F.</v>
      </c>
      <c r="Q2123" s="14" t="str">
        <f>_xlfn.XLOOKUP(order_details[[#This Row],[CustomerID]],orders[CustomerID],orders[ShipCountry])</f>
        <v>Mexico</v>
      </c>
      <c r="R2123" s="14">
        <f>order_details[[#This Row],[UnitPrice]]*order_details[[#This Row],[Quantity]]*(1-order_details[[#This Row],[Discount]])</f>
        <v>210</v>
      </c>
    </row>
    <row r="2124" spans="1:18" x14ac:dyDescent="0.3">
      <c r="A2124">
        <v>11073</v>
      </c>
      <c r="B2124">
        <v>24</v>
      </c>
      <c r="C2124">
        <v>4.5</v>
      </c>
      <c r="D2124">
        <v>20</v>
      </c>
      <c r="E2124">
        <v>0</v>
      </c>
      <c r="F2124">
        <f>order_details[[#This Row],[UnitPrice]]*order_details[[#This Row],[Quantity]]*(1-order_details[[#This Row],[Discount]])</f>
        <v>90</v>
      </c>
      <c r="G2124" t="str">
        <f>_xlfn.XLOOKUP(order_details[[#This Row],[OrderID]],orders[OrderID],orders[CustomerID])</f>
        <v>PERIC</v>
      </c>
      <c r="H2124" t="str">
        <f>_xlfn.XLOOKUP(order_details[[#This Row],[CustomerID]],orders[CustomerID],orders[ShipCountry])</f>
        <v>Mexico</v>
      </c>
      <c r="I2124" t="str">
        <f>_xlfn.XLOOKUP(order_details[[#This Row],[CustomerID]],orders[CustomerID],orders[ShipCity])</f>
        <v>México D.F.</v>
      </c>
      <c r="J2124">
        <f>_xlfn.XLOOKUP(order_details[[#This Row],[ProductID]],products[ProductID],products[CategoryID])</f>
        <v>1</v>
      </c>
      <c r="K2124" t="str">
        <f>_xlfn.XLOOKUP(order_details[[#This Row],[CategoryID]],categories[CategoryID],categories[CategoryName])</f>
        <v>Beverages</v>
      </c>
      <c r="L2124" t="str">
        <f>_xlfn.XLOOKUP(order_details[[#This Row],[OrderID]],orders[OrderID],orders[month])</f>
        <v>Jun</v>
      </c>
      <c r="M2124">
        <f>_xlfn.XLOOKUP(order_details[[#This Row],[OrderID]],orders[OrderID],orders[month number])</f>
        <v>6</v>
      </c>
      <c r="N2124">
        <f>_xlfn.XLOOKUP(order_details[[#This Row],[OrderID]],orders[OrderID],orders[year])</f>
        <v>1996</v>
      </c>
      <c r="P2124" s="13" t="str">
        <f>_xlfn.XLOOKUP(order_details[[#This Row],[CustomerID]],orders[CustomerID],orders[ShipCity])</f>
        <v>México D.F.</v>
      </c>
      <c r="Q2124" s="13" t="str">
        <f>_xlfn.XLOOKUP(order_details[[#This Row],[CustomerID]],orders[CustomerID],orders[ShipCountry])</f>
        <v>Mexico</v>
      </c>
      <c r="R2124" s="13">
        <f>order_details[[#This Row],[UnitPrice]]*order_details[[#This Row],[Quantity]]*(1-order_details[[#This Row],[Discount]])</f>
        <v>90</v>
      </c>
    </row>
    <row r="2125" spans="1:18" x14ac:dyDescent="0.3">
      <c r="A2125">
        <v>11074</v>
      </c>
      <c r="B2125">
        <v>16</v>
      </c>
      <c r="C2125">
        <v>17.45</v>
      </c>
      <c r="D2125">
        <v>14</v>
      </c>
      <c r="E2125">
        <v>0.05</v>
      </c>
      <c r="F2125">
        <f>order_details[[#This Row],[UnitPrice]]*order_details[[#This Row],[Quantity]]*(1-order_details[[#This Row],[Discount]])</f>
        <v>232.08499999999998</v>
      </c>
      <c r="G2125" t="str">
        <f>_xlfn.XLOOKUP(order_details[[#This Row],[OrderID]],orders[OrderID],orders[CustomerID])</f>
        <v>SIMOB</v>
      </c>
      <c r="H2125" t="str">
        <f>_xlfn.XLOOKUP(order_details[[#This Row],[CustomerID]],orders[CustomerID],orders[ShipCountry])</f>
        <v>Denmark</v>
      </c>
      <c r="I2125" t="str">
        <f>_xlfn.XLOOKUP(order_details[[#This Row],[CustomerID]],orders[CustomerID],orders[ShipCity])</f>
        <v>København</v>
      </c>
      <c r="J2125">
        <f>_xlfn.XLOOKUP(order_details[[#This Row],[ProductID]],products[ProductID],products[CategoryID])</f>
        <v>3</v>
      </c>
      <c r="K2125" t="str">
        <f>_xlfn.XLOOKUP(order_details[[#This Row],[CategoryID]],categories[CategoryID],categories[CategoryName])</f>
        <v>Confections</v>
      </c>
      <c r="L2125" t="str">
        <f>_xlfn.XLOOKUP(order_details[[#This Row],[OrderID]],orders[OrderID],orders[month])</f>
        <v>Jun</v>
      </c>
      <c r="M2125">
        <f>_xlfn.XLOOKUP(order_details[[#This Row],[OrderID]],orders[OrderID],orders[month number])</f>
        <v>6</v>
      </c>
      <c r="N2125">
        <f>_xlfn.XLOOKUP(order_details[[#This Row],[OrderID]],orders[OrderID],orders[year])</f>
        <v>1996</v>
      </c>
      <c r="P2125" s="14" t="str">
        <f>_xlfn.XLOOKUP(order_details[[#This Row],[CustomerID]],orders[CustomerID],orders[ShipCity])</f>
        <v>København</v>
      </c>
      <c r="Q2125" s="14" t="str">
        <f>_xlfn.XLOOKUP(order_details[[#This Row],[CustomerID]],orders[CustomerID],orders[ShipCountry])</f>
        <v>Denmark</v>
      </c>
      <c r="R2125" s="14">
        <f>order_details[[#This Row],[UnitPrice]]*order_details[[#This Row],[Quantity]]*(1-order_details[[#This Row],[Discount]])</f>
        <v>232.08499999999998</v>
      </c>
    </row>
    <row r="2126" spans="1:18" x14ac:dyDescent="0.3">
      <c r="A2126">
        <v>11075</v>
      </c>
      <c r="B2126">
        <v>2</v>
      </c>
      <c r="C2126">
        <v>19</v>
      </c>
      <c r="D2126">
        <v>10</v>
      </c>
      <c r="E2126">
        <v>0.15</v>
      </c>
      <c r="F2126">
        <f>order_details[[#This Row],[UnitPrice]]*order_details[[#This Row],[Quantity]]*(1-order_details[[#This Row],[Discount]])</f>
        <v>161.5</v>
      </c>
      <c r="G2126" t="str">
        <f>_xlfn.XLOOKUP(order_details[[#This Row],[OrderID]],orders[OrderID],orders[CustomerID])</f>
        <v>RICSU</v>
      </c>
      <c r="H2126" t="str">
        <f>_xlfn.XLOOKUP(order_details[[#This Row],[CustomerID]],orders[CustomerID],orders[ShipCountry])</f>
        <v>Switzerland</v>
      </c>
      <c r="I2126" t="str">
        <f>_xlfn.XLOOKUP(order_details[[#This Row],[CustomerID]],orders[CustomerID],orders[ShipCity])</f>
        <v>Genève</v>
      </c>
      <c r="J2126">
        <f>_xlfn.XLOOKUP(order_details[[#This Row],[ProductID]],products[ProductID],products[CategoryID])</f>
        <v>1</v>
      </c>
      <c r="K2126" t="str">
        <f>_xlfn.XLOOKUP(order_details[[#This Row],[CategoryID]],categories[CategoryID],categories[CategoryName])</f>
        <v>Beverages</v>
      </c>
      <c r="L2126" t="str">
        <f>_xlfn.XLOOKUP(order_details[[#This Row],[OrderID]],orders[OrderID],orders[month])</f>
        <v>Jun</v>
      </c>
      <c r="M2126">
        <f>_xlfn.XLOOKUP(order_details[[#This Row],[OrderID]],orders[OrderID],orders[month number])</f>
        <v>6</v>
      </c>
      <c r="N2126">
        <f>_xlfn.XLOOKUP(order_details[[#This Row],[OrderID]],orders[OrderID],orders[year])</f>
        <v>1996</v>
      </c>
      <c r="P2126" s="13" t="str">
        <f>_xlfn.XLOOKUP(order_details[[#This Row],[CustomerID]],orders[CustomerID],orders[ShipCity])</f>
        <v>Genève</v>
      </c>
      <c r="Q2126" s="13" t="str">
        <f>_xlfn.XLOOKUP(order_details[[#This Row],[CustomerID]],orders[CustomerID],orders[ShipCountry])</f>
        <v>Switzerland</v>
      </c>
      <c r="R2126" s="13">
        <f>order_details[[#This Row],[UnitPrice]]*order_details[[#This Row],[Quantity]]*(1-order_details[[#This Row],[Discount]])</f>
        <v>161.5</v>
      </c>
    </row>
    <row r="2127" spans="1:18" x14ac:dyDescent="0.3">
      <c r="A2127">
        <v>11075</v>
      </c>
      <c r="B2127">
        <v>46</v>
      </c>
      <c r="C2127">
        <v>12</v>
      </c>
      <c r="D2127">
        <v>30</v>
      </c>
      <c r="E2127">
        <v>0.15</v>
      </c>
      <c r="F2127">
        <f>order_details[[#This Row],[UnitPrice]]*order_details[[#This Row],[Quantity]]*(1-order_details[[#This Row],[Discount]])</f>
        <v>306</v>
      </c>
      <c r="G2127" t="str">
        <f>_xlfn.XLOOKUP(order_details[[#This Row],[OrderID]],orders[OrderID],orders[CustomerID])</f>
        <v>RICSU</v>
      </c>
      <c r="H2127" t="str">
        <f>_xlfn.XLOOKUP(order_details[[#This Row],[CustomerID]],orders[CustomerID],orders[ShipCountry])</f>
        <v>Switzerland</v>
      </c>
      <c r="I2127" t="str">
        <f>_xlfn.XLOOKUP(order_details[[#This Row],[CustomerID]],orders[CustomerID],orders[ShipCity])</f>
        <v>Genève</v>
      </c>
      <c r="J2127">
        <f>_xlfn.XLOOKUP(order_details[[#This Row],[ProductID]],products[ProductID],products[CategoryID])</f>
        <v>8</v>
      </c>
      <c r="K2127" t="str">
        <f>_xlfn.XLOOKUP(order_details[[#This Row],[CategoryID]],categories[CategoryID],categories[CategoryName])</f>
        <v>Seafood</v>
      </c>
      <c r="L2127" t="str">
        <f>_xlfn.XLOOKUP(order_details[[#This Row],[OrderID]],orders[OrderID],orders[month])</f>
        <v>Jun</v>
      </c>
      <c r="M2127">
        <f>_xlfn.XLOOKUP(order_details[[#This Row],[OrderID]],orders[OrderID],orders[month number])</f>
        <v>6</v>
      </c>
      <c r="N2127">
        <f>_xlfn.XLOOKUP(order_details[[#This Row],[OrderID]],orders[OrderID],orders[year])</f>
        <v>1996</v>
      </c>
      <c r="P2127" s="14" t="str">
        <f>_xlfn.XLOOKUP(order_details[[#This Row],[CustomerID]],orders[CustomerID],orders[ShipCity])</f>
        <v>Genève</v>
      </c>
      <c r="Q2127" s="14" t="str">
        <f>_xlfn.XLOOKUP(order_details[[#This Row],[CustomerID]],orders[CustomerID],orders[ShipCountry])</f>
        <v>Switzerland</v>
      </c>
      <c r="R2127" s="14">
        <f>order_details[[#This Row],[UnitPrice]]*order_details[[#This Row],[Quantity]]*(1-order_details[[#This Row],[Discount]])</f>
        <v>306</v>
      </c>
    </row>
    <row r="2128" spans="1:18" x14ac:dyDescent="0.3">
      <c r="A2128">
        <v>11075</v>
      </c>
      <c r="B2128">
        <v>76</v>
      </c>
      <c r="C2128">
        <v>18</v>
      </c>
      <c r="D2128">
        <v>2</v>
      </c>
      <c r="E2128">
        <v>0.15</v>
      </c>
      <c r="F2128">
        <f>order_details[[#This Row],[UnitPrice]]*order_details[[#This Row],[Quantity]]*(1-order_details[[#This Row],[Discount]])</f>
        <v>30.599999999999998</v>
      </c>
      <c r="G2128" t="str">
        <f>_xlfn.XLOOKUP(order_details[[#This Row],[OrderID]],orders[OrderID],orders[CustomerID])</f>
        <v>RICSU</v>
      </c>
      <c r="H2128" t="str">
        <f>_xlfn.XLOOKUP(order_details[[#This Row],[CustomerID]],orders[CustomerID],orders[ShipCountry])</f>
        <v>Switzerland</v>
      </c>
      <c r="I2128" t="str">
        <f>_xlfn.XLOOKUP(order_details[[#This Row],[CustomerID]],orders[CustomerID],orders[ShipCity])</f>
        <v>Genève</v>
      </c>
      <c r="J2128">
        <f>_xlfn.XLOOKUP(order_details[[#This Row],[ProductID]],products[ProductID],products[CategoryID])</f>
        <v>1</v>
      </c>
      <c r="K2128" t="str">
        <f>_xlfn.XLOOKUP(order_details[[#This Row],[CategoryID]],categories[CategoryID],categories[CategoryName])</f>
        <v>Beverages</v>
      </c>
      <c r="L2128" t="str">
        <f>_xlfn.XLOOKUP(order_details[[#This Row],[OrderID]],orders[OrderID],orders[month])</f>
        <v>Jun</v>
      </c>
      <c r="M2128">
        <f>_xlfn.XLOOKUP(order_details[[#This Row],[OrderID]],orders[OrderID],orders[month number])</f>
        <v>6</v>
      </c>
      <c r="N2128">
        <f>_xlfn.XLOOKUP(order_details[[#This Row],[OrderID]],orders[OrderID],orders[year])</f>
        <v>1996</v>
      </c>
      <c r="P2128" s="13" t="str">
        <f>_xlfn.XLOOKUP(order_details[[#This Row],[CustomerID]],orders[CustomerID],orders[ShipCity])</f>
        <v>Genève</v>
      </c>
      <c r="Q2128" s="13" t="str">
        <f>_xlfn.XLOOKUP(order_details[[#This Row],[CustomerID]],orders[CustomerID],orders[ShipCountry])</f>
        <v>Switzerland</v>
      </c>
      <c r="R2128" s="13">
        <f>order_details[[#This Row],[UnitPrice]]*order_details[[#This Row],[Quantity]]*(1-order_details[[#This Row],[Discount]])</f>
        <v>30.599999999999998</v>
      </c>
    </row>
    <row r="2129" spans="1:18" x14ac:dyDescent="0.3">
      <c r="A2129">
        <v>11076</v>
      </c>
      <c r="B2129">
        <v>6</v>
      </c>
      <c r="C2129">
        <v>25</v>
      </c>
      <c r="D2129">
        <v>20</v>
      </c>
      <c r="E2129">
        <v>0.25</v>
      </c>
      <c r="F2129">
        <f>order_details[[#This Row],[UnitPrice]]*order_details[[#This Row],[Quantity]]*(1-order_details[[#This Row],[Discount]])</f>
        <v>375</v>
      </c>
      <c r="G2129" t="str">
        <f>_xlfn.XLOOKUP(order_details[[#This Row],[OrderID]],orders[OrderID],orders[CustomerID])</f>
        <v>BONAP</v>
      </c>
      <c r="H2129" t="str">
        <f>_xlfn.XLOOKUP(order_details[[#This Row],[CustomerID]],orders[CustomerID],orders[ShipCountry])</f>
        <v>France</v>
      </c>
      <c r="I2129" t="str">
        <f>_xlfn.XLOOKUP(order_details[[#This Row],[CustomerID]],orders[CustomerID],orders[ShipCity])</f>
        <v>Marseille</v>
      </c>
      <c r="J2129">
        <f>_xlfn.XLOOKUP(order_details[[#This Row],[ProductID]],products[ProductID],products[CategoryID])</f>
        <v>2</v>
      </c>
      <c r="K2129" t="str">
        <f>_xlfn.XLOOKUP(order_details[[#This Row],[CategoryID]],categories[CategoryID],categories[CategoryName])</f>
        <v>Condiments</v>
      </c>
      <c r="L2129" t="str">
        <f>_xlfn.XLOOKUP(order_details[[#This Row],[OrderID]],orders[OrderID],orders[month])</f>
        <v>Jun</v>
      </c>
      <c r="M2129">
        <f>_xlfn.XLOOKUP(order_details[[#This Row],[OrderID]],orders[OrderID],orders[month number])</f>
        <v>6</v>
      </c>
      <c r="N2129">
        <f>_xlfn.XLOOKUP(order_details[[#This Row],[OrderID]],orders[OrderID],orders[year])</f>
        <v>1996</v>
      </c>
      <c r="P2129" s="14" t="str">
        <f>_xlfn.XLOOKUP(order_details[[#This Row],[CustomerID]],orders[CustomerID],orders[ShipCity])</f>
        <v>Marseille</v>
      </c>
      <c r="Q2129" s="14" t="str">
        <f>_xlfn.XLOOKUP(order_details[[#This Row],[CustomerID]],orders[CustomerID],orders[ShipCountry])</f>
        <v>France</v>
      </c>
      <c r="R2129" s="14">
        <f>order_details[[#This Row],[UnitPrice]]*order_details[[#This Row],[Quantity]]*(1-order_details[[#This Row],[Discount]])</f>
        <v>375</v>
      </c>
    </row>
    <row r="2130" spans="1:18" x14ac:dyDescent="0.3">
      <c r="A2130">
        <v>11076</v>
      </c>
      <c r="B2130">
        <v>14</v>
      </c>
      <c r="C2130">
        <v>23.25</v>
      </c>
      <c r="D2130">
        <v>20</v>
      </c>
      <c r="E2130">
        <v>0.25</v>
      </c>
      <c r="F2130">
        <f>order_details[[#This Row],[UnitPrice]]*order_details[[#This Row],[Quantity]]*(1-order_details[[#This Row],[Discount]])</f>
        <v>348.75</v>
      </c>
      <c r="G2130" t="str">
        <f>_xlfn.XLOOKUP(order_details[[#This Row],[OrderID]],orders[OrderID],orders[CustomerID])</f>
        <v>BONAP</v>
      </c>
      <c r="H2130" t="str">
        <f>_xlfn.XLOOKUP(order_details[[#This Row],[CustomerID]],orders[CustomerID],orders[ShipCountry])</f>
        <v>France</v>
      </c>
      <c r="I2130" t="str">
        <f>_xlfn.XLOOKUP(order_details[[#This Row],[CustomerID]],orders[CustomerID],orders[ShipCity])</f>
        <v>Marseille</v>
      </c>
      <c r="J2130">
        <f>_xlfn.XLOOKUP(order_details[[#This Row],[ProductID]],products[ProductID],products[CategoryID])</f>
        <v>7</v>
      </c>
      <c r="K2130" t="str">
        <f>_xlfn.XLOOKUP(order_details[[#This Row],[CategoryID]],categories[CategoryID],categories[CategoryName])</f>
        <v>Produce</v>
      </c>
      <c r="L2130" t="str">
        <f>_xlfn.XLOOKUP(order_details[[#This Row],[OrderID]],orders[OrderID],orders[month])</f>
        <v>Jun</v>
      </c>
      <c r="M2130">
        <f>_xlfn.XLOOKUP(order_details[[#This Row],[OrderID]],orders[OrderID],orders[month number])</f>
        <v>6</v>
      </c>
      <c r="N2130">
        <f>_xlfn.XLOOKUP(order_details[[#This Row],[OrderID]],orders[OrderID],orders[year])</f>
        <v>1996</v>
      </c>
      <c r="P2130" s="13" t="str">
        <f>_xlfn.XLOOKUP(order_details[[#This Row],[CustomerID]],orders[CustomerID],orders[ShipCity])</f>
        <v>Marseille</v>
      </c>
      <c r="Q2130" s="13" t="str">
        <f>_xlfn.XLOOKUP(order_details[[#This Row],[CustomerID]],orders[CustomerID],orders[ShipCountry])</f>
        <v>France</v>
      </c>
      <c r="R2130" s="13">
        <f>order_details[[#This Row],[UnitPrice]]*order_details[[#This Row],[Quantity]]*(1-order_details[[#This Row],[Discount]])</f>
        <v>348.75</v>
      </c>
    </row>
    <row r="2131" spans="1:18" x14ac:dyDescent="0.3">
      <c r="A2131">
        <v>11076</v>
      </c>
      <c r="B2131">
        <v>19</v>
      </c>
      <c r="C2131">
        <v>9.1999999999999993</v>
      </c>
      <c r="D2131">
        <v>10</v>
      </c>
      <c r="E2131">
        <v>0.25</v>
      </c>
      <c r="F2131">
        <f>order_details[[#This Row],[UnitPrice]]*order_details[[#This Row],[Quantity]]*(1-order_details[[#This Row],[Discount]])</f>
        <v>69</v>
      </c>
      <c r="G2131" t="str">
        <f>_xlfn.XLOOKUP(order_details[[#This Row],[OrderID]],orders[OrderID],orders[CustomerID])</f>
        <v>BONAP</v>
      </c>
      <c r="H2131" t="str">
        <f>_xlfn.XLOOKUP(order_details[[#This Row],[CustomerID]],orders[CustomerID],orders[ShipCountry])</f>
        <v>France</v>
      </c>
      <c r="I2131" t="str">
        <f>_xlfn.XLOOKUP(order_details[[#This Row],[CustomerID]],orders[CustomerID],orders[ShipCity])</f>
        <v>Marseille</v>
      </c>
      <c r="J2131">
        <f>_xlfn.XLOOKUP(order_details[[#This Row],[ProductID]],products[ProductID],products[CategoryID])</f>
        <v>3</v>
      </c>
      <c r="K2131" t="str">
        <f>_xlfn.XLOOKUP(order_details[[#This Row],[CategoryID]],categories[CategoryID],categories[CategoryName])</f>
        <v>Confections</v>
      </c>
      <c r="L2131" t="str">
        <f>_xlfn.XLOOKUP(order_details[[#This Row],[OrderID]],orders[OrderID],orders[month])</f>
        <v>Jun</v>
      </c>
      <c r="M2131">
        <f>_xlfn.XLOOKUP(order_details[[#This Row],[OrderID]],orders[OrderID],orders[month number])</f>
        <v>6</v>
      </c>
      <c r="N2131">
        <f>_xlfn.XLOOKUP(order_details[[#This Row],[OrderID]],orders[OrderID],orders[year])</f>
        <v>1996</v>
      </c>
      <c r="P2131" s="14" t="str">
        <f>_xlfn.XLOOKUP(order_details[[#This Row],[CustomerID]],orders[CustomerID],orders[ShipCity])</f>
        <v>Marseille</v>
      </c>
      <c r="Q2131" s="14" t="str">
        <f>_xlfn.XLOOKUP(order_details[[#This Row],[CustomerID]],orders[CustomerID],orders[ShipCountry])</f>
        <v>France</v>
      </c>
      <c r="R2131" s="14">
        <f>order_details[[#This Row],[UnitPrice]]*order_details[[#This Row],[Quantity]]*(1-order_details[[#This Row],[Discount]])</f>
        <v>69</v>
      </c>
    </row>
    <row r="2132" spans="1:18" x14ac:dyDescent="0.3">
      <c r="A2132">
        <v>11077</v>
      </c>
      <c r="B2132">
        <v>2</v>
      </c>
      <c r="C2132">
        <v>19</v>
      </c>
      <c r="D2132">
        <v>24</v>
      </c>
      <c r="E2132">
        <v>0.2</v>
      </c>
      <c r="F2132">
        <f>order_details[[#This Row],[UnitPrice]]*order_details[[#This Row],[Quantity]]*(1-order_details[[#This Row],[Discount]])</f>
        <v>364.8</v>
      </c>
      <c r="G2132" t="str">
        <f>_xlfn.XLOOKUP(order_details[[#This Row],[OrderID]],orders[OrderID],orders[CustomerID])</f>
        <v>RATTC</v>
      </c>
      <c r="H2132" t="str">
        <f>_xlfn.XLOOKUP(order_details[[#This Row],[CustomerID]],orders[CustomerID],orders[ShipCountry])</f>
        <v>USA</v>
      </c>
      <c r="I2132" t="str">
        <f>_xlfn.XLOOKUP(order_details[[#This Row],[CustomerID]],orders[CustomerID],orders[ShipCity])</f>
        <v>Albuquerque</v>
      </c>
      <c r="J2132">
        <f>_xlfn.XLOOKUP(order_details[[#This Row],[ProductID]],products[ProductID],products[CategoryID])</f>
        <v>1</v>
      </c>
      <c r="K2132" t="str">
        <f>_xlfn.XLOOKUP(order_details[[#This Row],[CategoryID]],categories[CategoryID],categories[CategoryName])</f>
        <v>Beverages</v>
      </c>
      <c r="L2132" t="str">
        <f>_xlfn.XLOOKUP(order_details[[#This Row],[OrderID]],orders[OrderID],orders[month])</f>
        <v>Jun</v>
      </c>
      <c r="M2132">
        <f>_xlfn.XLOOKUP(order_details[[#This Row],[OrderID]],orders[OrderID],orders[month number])</f>
        <v>6</v>
      </c>
      <c r="N2132">
        <f>_xlfn.XLOOKUP(order_details[[#This Row],[OrderID]],orders[OrderID],orders[year])</f>
        <v>1996</v>
      </c>
      <c r="P2132" s="13" t="str">
        <f>_xlfn.XLOOKUP(order_details[[#This Row],[CustomerID]],orders[CustomerID],orders[ShipCity])</f>
        <v>Albuquerque</v>
      </c>
      <c r="Q2132" s="13" t="str">
        <f>_xlfn.XLOOKUP(order_details[[#This Row],[CustomerID]],orders[CustomerID],orders[ShipCountry])</f>
        <v>USA</v>
      </c>
      <c r="R2132" s="13">
        <f>order_details[[#This Row],[UnitPrice]]*order_details[[#This Row],[Quantity]]*(1-order_details[[#This Row],[Discount]])</f>
        <v>364.8</v>
      </c>
    </row>
    <row r="2133" spans="1:18" x14ac:dyDescent="0.3">
      <c r="A2133">
        <v>11077</v>
      </c>
      <c r="B2133">
        <v>3</v>
      </c>
      <c r="C2133">
        <v>10</v>
      </c>
      <c r="D2133">
        <v>4</v>
      </c>
      <c r="E2133">
        <v>0</v>
      </c>
      <c r="F2133">
        <f>order_details[[#This Row],[UnitPrice]]*order_details[[#This Row],[Quantity]]*(1-order_details[[#This Row],[Discount]])</f>
        <v>40</v>
      </c>
      <c r="G2133" t="str">
        <f>_xlfn.XLOOKUP(order_details[[#This Row],[OrderID]],orders[OrderID],orders[CustomerID])</f>
        <v>RATTC</v>
      </c>
      <c r="H2133" t="str">
        <f>_xlfn.XLOOKUP(order_details[[#This Row],[CustomerID]],orders[CustomerID],orders[ShipCountry])</f>
        <v>USA</v>
      </c>
      <c r="I2133" t="str">
        <f>_xlfn.XLOOKUP(order_details[[#This Row],[CustomerID]],orders[CustomerID],orders[ShipCity])</f>
        <v>Albuquerque</v>
      </c>
      <c r="J2133">
        <f>_xlfn.XLOOKUP(order_details[[#This Row],[ProductID]],products[ProductID],products[CategoryID])</f>
        <v>2</v>
      </c>
      <c r="K2133" t="str">
        <f>_xlfn.XLOOKUP(order_details[[#This Row],[CategoryID]],categories[CategoryID],categories[CategoryName])</f>
        <v>Condiments</v>
      </c>
      <c r="L2133" t="str">
        <f>_xlfn.XLOOKUP(order_details[[#This Row],[OrderID]],orders[OrderID],orders[month])</f>
        <v>Jun</v>
      </c>
      <c r="M2133">
        <f>_xlfn.XLOOKUP(order_details[[#This Row],[OrderID]],orders[OrderID],orders[month number])</f>
        <v>6</v>
      </c>
      <c r="N2133">
        <f>_xlfn.XLOOKUP(order_details[[#This Row],[OrderID]],orders[OrderID],orders[year])</f>
        <v>1996</v>
      </c>
      <c r="P2133" s="14" t="str">
        <f>_xlfn.XLOOKUP(order_details[[#This Row],[CustomerID]],orders[CustomerID],orders[ShipCity])</f>
        <v>Albuquerque</v>
      </c>
      <c r="Q2133" s="14" t="str">
        <f>_xlfn.XLOOKUP(order_details[[#This Row],[CustomerID]],orders[CustomerID],orders[ShipCountry])</f>
        <v>USA</v>
      </c>
      <c r="R2133" s="14">
        <f>order_details[[#This Row],[UnitPrice]]*order_details[[#This Row],[Quantity]]*(1-order_details[[#This Row],[Discount]])</f>
        <v>40</v>
      </c>
    </row>
    <row r="2134" spans="1:18" x14ac:dyDescent="0.3">
      <c r="A2134">
        <v>11077</v>
      </c>
      <c r="B2134">
        <v>4</v>
      </c>
      <c r="C2134">
        <v>22</v>
      </c>
      <c r="D2134">
        <v>1</v>
      </c>
      <c r="E2134">
        <v>0</v>
      </c>
      <c r="F2134">
        <f>order_details[[#This Row],[UnitPrice]]*order_details[[#This Row],[Quantity]]*(1-order_details[[#This Row],[Discount]])</f>
        <v>22</v>
      </c>
      <c r="G2134" t="str">
        <f>_xlfn.XLOOKUP(order_details[[#This Row],[OrderID]],orders[OrderID],orders[CustomerID])</f>
        <v>RATTC</v>
      </c>
      <c r="H2134" t="str">
        <f>_xlfn.XLOOKUP(order_details[[#This Row],[CustomerID]],orders[CustomerID],orders[ShipCountry])</f>
        <v>USA</v>
      </c>
      <c r="I2134" t="str">
        <f>_xlfn.XLOOKUP(order_details[[#This Row],[CustomerID]],orders[CustomerID],orders[ShipCity])</f>
        <v>Albuquerque</v>
      </c>
      <c r="J2134">
        <f>_xlfn.XLOOKUP(order_details[[#This Row],[ProductID]],products[ProductID],products[CategoryID])</f>
        <v>2</v>
      </c>
      <c r="K2134" t="str">
        <f>_xlfn.XLOOKUP(order_details[[#This Row],[CategoryID]],categories[CategoryID],categories[CategoryName])</f>
        <v>Condiments</v>
      </c>
      <c r="L2134" t="str">
        <f>_xlfn.XLOOKUP(order_details[[#This Row],[OrderID]],orders[OrderID],orders[month])</f>
        <v>Jun</v>
      </c>
      <c r="M2134">
        <f>_xlfn.XLOOKUP(order_details[[#This Row],[OrderID]],orders[OrderID],orders[month number])</f>
        <v>6</v>
      </c>
      <c r="N2134">
        <f>_xlfn.XLOOKUP(order_details[[#This Row],[OrderID]],orders[OrderID],orders[year])</f>
        <v>1996</v>
      </c>
      <c r="P2134" s="13" t="str">
        <f>_xlfn.XLOOKUP(order_details[[#This Row],[CustomerID]],orders[CustomerID],orders[ShipCity])</f>
        <v>Albuquerque</v>
      </c>
      <c r="Q2134" s="13" t="str">
        <f>_xlfn.XLOOKUP(order_details[[#This Row],[CustomerID]],orders[CustomerID],orders[ShipCountry])</f>
        <v>USA</v>
      </c>
      <c r="R2134" s="13">
        <f>order_details[[#This Row],[UnitPrice]]*order_details[[#This Row],[Quantity]]*(1-order_details[[#This Row],[Discount]])</f>
        <v>22</v>
      </c>
    </row>
    <row r="2135" spans="1:18" x14ac:dyDescent="0.3">
      <c r="A2135">
        <v>11077</v>
      </c>
      <c r="B2135">
        <v>6</v>
      </c>
      <c r="C2135">
        <v>25</v>
      </c>
      <c r="D2135">
        <v>1</v>
      </c>
      <c r="E2135">
        <v>0.02</v>
      </c>
      <c r="F2135">
        <f>order_details[[#This Row],[UnitPrice]]*order_details[[#This Row],[Quantity]]*(1-order_details[[#This Row],[Discount]])</f>
        <v>24.5</v>
      </c>
      <c r="G2135" t="str">
        <f>_xlfn.XLOOKUP(order_details[[#This Row],[OrderID]],orders[OrderID],orders[CustomerID])</f>
        <v>RATTC</v>
      </c>
      <c r="H2135" t="str">
        <f>_xlfn.XLOOKUP(order_details[[#This Row],[CustomerID]],orders[CustomerID],orders[ShipCountry])</f>
        <v>USA</v>
      </c>
      <c r="I2135" t="str">
        <f>_xlfn.XLOOKUP(order_details[[#This Row],[CustomerID]],orders[CustomerID],orders[ShipCity])</f>
        <v>Albuquerque</v>
      </c>
      <c r="J2135">
        <f>_xlfn.XLOOKUP(order_details[[#This Row],[ProductID]],products[ProductID],products[CategoryID])</f>
        <v>2</v>
      </c>
      <c r="K2135" t="str">
        <f>_xlfn.XLOOKUP(order_details[[#This Row],[CategoryID]],categories[CategoryID],categories[CategoryName])</f>
        <v>Condiments</v>
      </c>
      <c r="L2135" t="str">
        <f>_xlfn.XLOOKUP(order_details[[#This Row],[OrderID]],orders[OrderID],orders[month])</f>
        <v>Jun</v>
      </c>
      <c r="M2135">
        <f>_xlfn.XLOOKUP(order_details[[#This Row],[OrderID]],orders[OrderID],orders[month number])</f>
        <v>6</v>
      </c>
      <c r="N2135">
        <f>_xlfn.XLOOKUP(order_details[[#This Row],[OrderID]],orders[OrderID],orders[year])</f>
        <v>1996</v>
      </c>
      <c r="P2135" s="14" t="str">
        <f>_xlfn.XLOOKUP(order_details[[#This Row],[CustomerID]],orders[CustomerID],orders[ShipCity])</f>
        <v>Albuquerque</v>
      </c>
      <c r="Q2135" s="14" t="str">
        <f>_xlfn.XLOOKUP(order_details[[#This Row],[CustomerID]],orders[CustomerID],orders[ShipCountry])</f>
        <v>USA</v>
      </c>
      <c r="R2135" s="14">
        <f>order_details[[#This Row],[UnitPrice]]*order_details[[#This Row],[Quantity]]*(1-order_details[[#This Row],[Discount]])</f>
        <v>24.5</v>
      </c>
    </row>
    <row r="2136" spans="1:18" x14ac:dyDescent="0.3">
      <c r="A2136">
        <v>11077</v>
      </c>
      <c r="B2136">
        <v>7</v>
      </c>
      <c r="C2136">
        <v>30</v>
      </c>
      <c r="D2136">
        <v>1</v>
      </c>
      <c r="E2136">
        <v>0.05</v>
      </c>
      <c r="F2136">
        <f>order_details[[#This Row],[UnitPrice]]*order_details[[#This Row],[Quantity]]*(1-order_details[[#This Row],[Discount]])</f>
        <v>28.5</v>
      </c>
      <c r="G2136" t="str">
        <f>_xlfn.XLOOKUP(order_details[[#This Row],[OrderID]],orders[OrderID],orders[CustomerID])</f>
        <v>RATTC</v>
      </c>
      <c r="H2136" t="str">
        <f>_xlfn.XLOOKUP(order_details[[#This Row],[CustomerID]],orders[CustomerID],orders[ShipCountry])</f>
        <v>USA</v>
      </c>
      <c r="I2136" t="str">
        <f>_xlfn.XLOOKUP(order_details[[#This Row],[CustomerID]],orders[CustomerID],orders[ShipCity])</f>
        <v>Albuquerque</v>
      </c>
      <c r="J2136">
        <f>_xlfn.XLOOKUP(order_details[[#This Row],[ProductID]],products[ProductID],products[CategoryID])</f>
        <v>7</v>
      </c>
      <c r="K2136" t="str">
        <f>_xlfn.XLOOKUP(order_details[[#This Row],[CategoryID]],categories[CategoryID],categories[CategoryName])</f>
        <v>Produce</v>
      </c>
      <c r="L2136" t="str">
        <f>_xlfn.XLOOKUP(order_details[[#This Row],[OrderID]],orders[OrderID],orders[month])</f>
        <v>Jun</v>
      </c>
      <c r="M2136">
        <f>_xlfn.XLOOKUP(order_details[[#This Row],[OrderID]],orders[OrderID],orders[month number])</f>
        <v>6</v>
      </c>
      <c r="N2136">
        <f>_xlfn.XLOOKUP(order_details[[#This Row],[OrderID]],orders[OrderID],orders[year])</f>
        <v>1996</v>
      </c>
      <c r="P2136" s="13" t="str">
        <f>_xlfn.XLOOKUP(order_details[[#This Row],[CustomerID]],orders[CustomerID],orders[ShipCity])</f>
        <v>Albuquerque</v>
      </c>
      <c r="Q2136" s="13" t="str">
        <f>_xlfn.XLOOKUP(order_details[[#This Row],[CustomerID]],orders[CustomerID],orders[ShipCountry])</f>
        <v>USA</v>
      </c>
      <c r="R2136" s="13">
        <f>order_details[[#This Row],[UnitPrice]]*order_details[[#This Row],[Quantity]]*(1-order_details[[#This Row],[Discount]])</f>
        <v>28.5</v>
      </c>
    </row>
    <row r="2137" spans="1:18" x14ac:dyDescent="0.3">
      <c r="A2137">
        <v>11077</v>
      </c>
      <c r="B2137">
        <v>8</v>
      </c>
      <c r="C2137">
        <v>40</v>
      </c>
      <c r="D2137">
        <v>2</v>
      </c>
      <c r="E2137">
        <v>0.1</v>
      </c>
      <c r="F2137">
        <f>order_details[[#This Row],[UnitPrice]]*order_details[[#This Row],[Quantity]]*(1-order_details[[#This Row],[Discount]])</f>
        <v>72</v>
      </c>
      <c r="G2137" t="str">
        <f>_xlfn.XLOOKUP(order_details[[#This Row],[OrderID]],orders[OrderID],orders[CustomerID])</f>
        <v>RATTC</v>
      </c>
      <c r="H2137" t="str">
        <f>_xlfn.XLOOKUP(order_details[[#This Row],[CustomerID]],orders[CustomerID],orders[ShipCountry])</f>
        <v>USA</v>
      </c>
      <c r="I2137" t="str">
        <f>_xlfn.XLOOKUP(order_details[[#This Row],[CustomerID]],orders[CustomerID],orders[ShipCity])</f>
        <v>Albuquerque</v>
      </c>
      <c r="J2137">
        <f>_xlfn.XLOOKUP(order_details[[#This Row],[ProductID]],products[ProductID],products[CategoryID])</f>
        <v>2</v>
      </c>
      <c r="K2137" t="str">
        <f>_xlfn.XLOOKUP(order_details[[#This Row],[CategoryID]],categories[CategoryID],categories[CategoryName])</f>
        <v>Condiments</v>
      </c>
      <c r="L2137" t="str">
        <f>_xlfn.XLOOKUP(order_details[[#This Row],[OrderID]],orders[OrderID],orders[month])</f>
        <v>Jun</v>
      </c>
      <c r="M2137">
        <f>_xlfn.XLOOKUP(order_details[[#This Row],[OrderID]],orders[OrderID],orders[month number])</f>
        <v>6</v>
      </c>
      <c r="N2137">
        <f>_xlfn.XLOOKUP(order_details[[#This Row],[OrderID]],orders[OrderID],orders[year])</f>
        <v>1996</v>
      </c>
      <c r="P2137" s="14" t="str">
        <f>_xlfn.XLOOKUP(order_details[[#This Row],[CustomerID]],orders[CustomerID],orders[ShipCity])</f>
        <v>Albuquerque</v>
      </c>
      <c r="Q2137" s="14" t="str">
        <f>_xlfn.XLOOKUP(order_details[[#This Row],[CustomerID]],orders[CustomerID],orders[ShipCountry])</f>
        <v>USA</v>
      </c>
      <c r="R2137" s="14">
        <f>order_details[[#This Row],[UnitPrice]]*order_details[[#This Row],[Quantity]]*(1-order_details[[#This Row],[Discount]])</f>
        <v>72</v>
      </c>
    </row>
    <row r="2138" spans="1:18" x14ac:dyDescent="0.3">
      <c r="A2138">
        <v>11077</v>
      </c>
      <c r="B2138">
        <v>10</v>
      </c>
      <c r="C2138">
        <v>31</v>
      </c>
      <c r="D2138">
        <v>1</v>
      </c>
      <c r="E2138">
        <v>0</v>
      </c>
      <c r="F2138">
        <f>order_details[[#This Row],[UnitPrice]]*order_details[[#This Row],[Quantity]]*(1-order_details[[#This Row],[Discount]])</f>
        <v>31</v>
      </c>
      <c r="G2138" t="str">
        <f>_xlfn.XLOOKUP(order_details[[#This Row],[OrderID]],orders[OrderID],orders[CustomerID])</f>
        <v>RATTC</v>
      </c>
      <c r="H2138" t="str">
        <f>_xlfn.XLOOKUP(order_details[[#This Row],[CustomerID]],orders[CustomerID],orders[ShipCountry])</f>
        <v>USA</v>
      </c>
      <c r="I2138" t="str">
        <f>_xlfn.XLOOKUP(order_details[[#This Row],[CustomerID]],orders[CustomerID],orders[ShipCity])</f>
        <v>Albuquerque</v>
      </c>
      <c r="J2138">
        <f>_xlfn.XLOOKUP(order_details[[#This Row],[ProductID]],products[ProductID],products[CategoryID])</f>
        <v>8</v>
      </c>
      <c r="K2138" t="str">
        <f>_xlfn.XLOOKUP(order_details[[#This Row],[CategoryID]],categories[CategoryID],categories[CategoryName])</f>
        <v>Seafood</v>
      </c>
      <c r="L2138" t="str">
        <f>_xlfn.XLOOKUP(order_details[[#This Row],[OrderID]],orders[OrderID],orders[month])</f>
        <v>Jun</v>
      </c>
      <c r="M2138">
        <f>_xlfn.XLOOKUP(order_details[[#This Row],[OrderID]],orders[OrderID],orders[month number])</f>
        <v>6</v>
      </c>
      <c r="N2138">
        <f>_xlfn.XLOOKUP(order_details[[#This Row],[OrderID]],orders[OrderID],orders[year])</f>
        <v>1996</v>
      </c>
      <c r="P2138" s="13" t="str">
        <f>_xlfn.XLOOKUP(order_details[[#This Row],[CustomerID]],orders[CustomerID],orders[ShipCity])</f>
        <v>Albuquerque</v>
      </c>
      <c r="Q2138" s="13" t="str">
        <f>_xlfn.XLOOKUP(order_details[[#This Row],[CustomerID]],orders[CustomerID],orders[ShipCountry])</f>
        <v>USA</v>
      </c>
      <c r="R2138" s="13">
        <f>order_details[[#This Row],[UnitPrice]]*order_details[[#This Row],[Quantity]]*(1-order_details[[#This Row],[Discount]])</f>
        <v>31</v>
      </c>
    </row>
    <row r="2139" spans="1:18" x14ac:dyDescent="0.3">
      <c r="A2139">
        <v>11077</v>
      </c>
      <c r="B2139">
        <v>12</v>
      </c>
      <c r="C2139">
        <v>38</v>
      </c>
      <c r="D2139">
        <v>2</v>
      </c>
      <c r="E2139">
        <v>0.05</v>
      </c>
      <c r="F2139">
        <f>order_details[[#This Row],[UnitPrice]]*order_details[[#This Row],[Quantity]]*(1-order_details[[#This Row],[Discount]])</f>
        <v>72.2</v>
      </c>
      <c r="G2139" t="str">
        <f>_xlfn.XLOOKUP(order_details[[#This Row],[OrderID]],orders[OrderID],orders[CustomerID])</f>
        <v>RATTC</v>
      </c>
      <c r="H2139" t="str">
        <f>_xlfn.XLOOKUP(order_details[[#This Row],[CustomerID]],orders[CustomerID],orders[ShipCountry])</f>
        <v>USA</v>
      </c>
      <c r="I2139" t="str">
        <f>_xlfn.XLOOKUP(order_details[[#This Row],[CustomerID]],orders[CustomerID],orders[ShipCity])</f>
        <v>Albuquerque</v>
      </c>
      <c r="J2139">
        <f>_xlfn.XLOOKUP(order_details[[#This Row],[ProductID]],products[ProductID],products[CategoryID])</f>
        <v>4</v>
      </c>
      <c r="K2139" t="str">
        <f>_xlfn.XLOOKUP(order_details[[#This Row],[CategoryID]],categories[CategoryID],categories[CategoryName])</f>
        <v>Dairy Products</v>
      </c>
      <c r="L2139" t="str">
        <f>_xlfn.XLOOKUP(order_details[[#This Row],[OrderID]],orders[OrderID],orders[month])</f>
        <v>Jun</v>
      </c>
      <c r="M2139">
        <f>_xlfn.XLOOKUP(order_details[[#This Row],[OrderID]],orders[OrderID],orders[month number])</f>
        <v>6</v>
      </c>
      <c r="N2139">
        <f>_xlfn.XLOOKUP(order_details[[#This Row],[OrderID]],orders[OrderID],orders[year])</f>
        <v>1996</v>
      </c>
      <c r="P2139" s="14" t="str">
        <f>_xlfn.XLOOKUP(order_details[[#This Row],[CustomerID]],orders[CustomerID],orders[ShipCity])</f>
        <v>Albuquerque</v>
      </c>
      <c r="Q2139" s="14" t="str">
        <f>_xlfn.XLOOKUP(order_details[[#This Row],[CustomerID]],orders[CustomerID],orders[ShipCountry])</f>
        <v>USA</v>
      </c>
      <c r="R2139" s="14">
        <f>order_details[[#This Row],[UnitPrice]]*order_details[[#This Row],[Quantity]]*(1-order_details[[#This Row],[Discount]])</f>
        <v>72.2</v>
      </c>
    </row>
    <row r="2140" spans="1:18" x14ac:dyDescent="0.3">
      <c r="A2140">
        <v>11077</v>
      </c>
      <c r="B2140">
        <v>13</v>
      </c>
      <c r="C2140">
        <v>6</v>
      </c>
      <c r="D2140">
        <v>4</v>
      </c>
      <c r="E2140">
        <v>0</v>
      </c>
      <c r="F2140">
        <f>order_details[[#This Row],[UnitPrice]]*order_details[[#This Row],[Quantity]]*(1-order_details[[#This Row],[Discount]])</f>
        <v>24</v>
      </c>
      <c r="G2140" t="str">
        <f>_xlfn.XLOOKUP(order_details[[#This Row],[OrderID]],orders[OrderID],orders[CustomerID])</f>
        <v>RATTC</v>
      </c>
      <c r="H2140" t="str">
        <f>_xlfn.XLOOKUP(order_details[[#This Row],[CustomerID]],orders[CustomerID],orders[ShipCountry])</f>
        <v>USA</v>
      </c>
      <c r="I2140" t="str">
        <f>_xlfn.XLOOKUP(order_details[[#This Row],[CustomerID]],orders[CustomerID],orders[ShipCity])</f>
        <v>Albuquerque</v>
      </c>
      <c r="J2140">
        <f>_xlfn.XLOOKUP(order_details[[#This Row],[ProductID]],products[ProductID],products[CategoryID])</f>
        <v>8</v>
      </c>
      <c r="K2140" t="str">
        <f>_xlfn.XLOOKUP(order_details[[#This Row],[CategoryID]],categories[CategoryID],categories[CategoryName])</f>
        <v>Seafood</v>
      </c>
      <c r="L2140" t="str">
        <f>_xlfn.XLOOKUP(order_details[[#This Row],[OrderID]],orders[OrderID],orders[month])</f>
        <v>Jun</v>
      </c>
      <c r="M2140">
        <f>_xlfn.XLOOKUP(order_details[[#This Row],[OrderID]],orders[OrderID],orders[month number])</f>
        <v>6</v>
      </c>
      <c r="N2140">
        <f>_xlfn.XLOOKUP(order_details[[#This Row],[OrderID]],orders[OrderID],orders[year])</f>
        <v>1996</v>
      </c>
      <c r="P2140" s="13" t="str">
        <f>_xlfn.XLOOKUP(order_details[[#This Row],[CustomerID]],orders[CustomerID],orders[ShipCity])</f>
        <v>Albuquerque</v>
      </c>
      <c r="Q2140" s="13" t="str">
        <f>_xlfn.XLOOKUP(order_details[[#This Row],[CustomerID]],orders[CustomerID],orders[ShipCountry])</f>
        <v>USA</v>
      </c>
      <c r="R2140" s="13">
        <f>order_details[[#This Row],[UnitPrice]]*order_details[[#This Row],[Quantity]]*(1-order_details[[#This Row],[Discount]])</f>
        <v>24</v>
      </c>
    </row>
    <row r="2141" spans="1:18" x14ac:dyDescent="0.3">
      <c r="A2141">
        <v>11077</v>
      </c>
      <c r="B2141">
        <v>14</v>
      </c>
      <c r="C2141">
        <v>23.25</v>
      </c>
      <c r="D2141">
        <v>1</v>
      </c>
      <c r="E2141">
        <v>0.03</v>
      </c>
      <c r="F2141">
        <f>order_details[[#This Row],[UnitPrice]]*order_details[[#This Row],[Quantity]]*(1-order_details[[#This Row],[Discount]])</f>
        <v>22.552499999999998</v>
      </c>
      <c r="G2141" t="str">
        <f>_xlfn.XLOOKUP(order_details[[#This Row],[OrderID]],orders[OrderID],orders[CustomerID])</f>
        <v>RATTC</v>
      </c>
      <c r="H2141" t="str">
        <f>_xlfn.XLOOKUP(order_details[[#This Row],[CustomerID]],orders[CustomerID],orders[ShipCountry])</f>
        <v>USA</v>
      </c>
      <c r="I2141" t="str">
        <f>_xlfn.XLOOKUP(order_details[[#This Row],[CustomerID]],orders[CustomerID],orders[ShipCity])</f>
        <v>Albuquerque</v>
      </c>
      <c r="J2141">
        <f>_xlfn.XLOOKUP(order_details[[#This Row],[ProductID]],products[ProductID],products[CategoryID])</f>
        <v>7</v>
      </c>
      <c r="K2141" t="str">
        <f>_xlfn.XLOOKUP(order_details[[#This Row],[CategoryID]],categories[CategoryID],categories[CategoryName])</f>
        <v>Produce</v>
      </c>
      <c r="L2141" t="str">
        <f>_xlfn.XLOOKUP(order_details[[#This Row],[OrderID]],orders[OrderID],orders[month])</f>
        <v>Jun</v>
      </c>
      <c r="M2141">
        <f>_xlfn.XLOOKUP(order_details[[#This Row],[OrderID]],orders[OrderID],orders[month number])</f>
        <v>6</v>
      </c>
      <c r="N2141">
        <f>_xlfn.XLOOKUP(order_details[[#This Row],[OrderID]],orders[OrderID],orders[year])</f>
        <v>1996</v>
      </c>
      <c r="P2141" s="14" t="str">
        <f>_xlfn.XLOOKUP(order_details[[#This Row],[CustomerID]],orders[CustomerID],orders[ShipCity])</f>
        <v>Albuquerque</v>
      </c>
      <c r="Q2141" s="14" t="str">
        <f>_xlfn.XLOOKUP(order_details[[#This Row],[CustomerID]],orders[CustomerID],orders[ShipCountry])</f>
        <v>USA</v>
      </c>
      <c r="R2141" s="14">
        <f>order_details[[#This Row],[UnitPrice]]*order_details[[#This Row],[Quantity]]*(1-order_details[[#This Row],[Discount]])</f>
        <v>22.552499999999998</v>
      </c>
    </row>
    <row r="2142" spans="1:18" x14ac:dyDescent="0.3">
      <c r="A2142">
        <v>11077</v>
      </c>
      <c r="B2142">
        <v>16</v>
      </c>
      <c r="C2142">
        <v>17.45</v>
      </c>
      <c r="D2142">
        <v>2</v>
      </c>
      <c r="E2142">
        <v>0.03</v>
      </c>
      <c r="F2142">
        <f>order_details[[#This Row],[UnitPrice]]*order_details[[#This Row],[Quantity]]*(1-order_details[[#This Row],[Discount]])</f>
        <v>33.852999999999994</v>
      </c>
      <c r="G2142" t="str">
        <f>_xlfn.XLOOKUP(order_details[[#This Row],[OrderID]],orders[OrderID],orders[CustomerID])</f>
        <v>RATTC</v>
      </c>
      <c r="H2142" t="str">
        <f>_xlfn.XLOOKUP(order_details[[#This Row],[CustomerID]],orders[CustomerID],orders[ShipCountry])</f>
        <v>USA</v>
      </c>
      <c r="I2142" t="str">
        <f>_xlfn.XLOOKUP(order_details[[#This Row],[CustomerID]],orders[CustomerID],orders[ShipCity])</f>
        <v>Albuquerque</v>
      </c>
      <c r="J2142">
        <f>_xlfn.XLOOKUP(order_details[[#This Row],[ProductID]],products[ProductID],products[CategoryID])</f>
        <v>3</v>
      </c>
      <c r="K2142" t="str">
        <f>_xlfn.XLOOKUP(order_details[[#This Row],[CategoryID]],categories[CategoryID],categories[CategoryName])</f>
        <v>Confections</v>
      </c>
      <c r="L2142" t="str">
        <f>_xlfn.XLOOKUP(order_details[[#This Row],[OrderID]],orders[OrderID],orders[month])</f>
        <v>Jun</v>
      </c>
      <c r="M2142">
        <f>_xlfn.XLOOKUP(order_details[[#This Row],[OrderID]],orders[OrderID],orders[month number])</f>
        <v>6</v>
      </c>
      <c r="N2142">
        <f>_xlfn.XLOOKUP(order_details[[#This Row],[OrderID]],orders[OrderID],orders[year])</f>
        <v>1996</v>
      </c>
      <c r="P2142" s="13" t="str">
        <f>_xlfn.XLOOKUP(order_details[[#This Row],[CustomerID]],orders[CustomerID],orders[ShipCity])</f>
        <v>Albuquerque</v>
      </c>
      <c r="Q2142" s="13" t="str">
        <f>_xlfn.XLOOKUP(order_details[[#This Row],[CustomerID]],orders[CustomerID],orders[ShipCountry])</f>
        <v>USA</v>
      </c>
      <c r="R2142" s="13">
        <f>order_details[[#This Row],[UnitPrice]]*order_details[[#This Row],[Quantity]]*(1-order_details[[#This Row],[Discount]])</f>
        <v>33.852999999999994</v>
      </c>
    </row>
    <row r="2143" spans="1:18" x14ac:dyDescent="0.3">
      <c r="A2143">
        <v>11077</v>
      </c>
      <c r="B2143">
        <v>20</v>
      </c>
      <c r="C2143">
        <v>81</v>
      </c>
      <c r="D2143">
        <v>1</v>
      </c>
      <c r="E2143">
        <v>0.04</v>
      </c>
      <c r="F2143">
        <f>order_details[[#This Row],[UnitPrice]]*order_details[[#This Row],[Quantity]]*(1-order_details[[#This Row],[Discount]])</f>
        <v>77.759999999999991</v>
      </c>
      <c r="G2143" t="str">
        <f>_xlfn.XLOOKUP(order_details[[#This Row],[OrderID]],orders[OrderID],orders[CustomerID])</f>
        <v>RATTC</v>
      </c>
      <c r="H2143" t="str">
        <f>_xlfn.XLOOKUP(order_details[[#This Row],[CustomerID]],orders[CustomerID],orders[ShipCountry])</f>
        <v>USA</v>
      </c>
      <c r="I2143" t="str">
        <f>_xlfn.XLOOKUP(order_details[[#This Row],[CustomerID]],orders[CustomerID],orders[ShipCity])</f>
        <v>Albuquerque</v>
      </c>
      <c r="J2143">
        <f>_xlfn.XLOOKUP(order_details[[#This Row],[ProductID]],products[ProductID],products[CategoryID])</f>
        <v>3</v>
      </c>
      <c r="K2143" t="str">
        <f>_xlfn.XLOOKUP(order_details[[#This Row],[CategoryID]],categories[CategoryID],categories[CategoryName])</f>
        <v>Confections</v>
      </c>
      <c r="L2143" t="str">
        <f>_xlfn.XLOOKUP(order_details[[#This Row],[OrderID]],orders[OrderID],orders[month])</f>
        <v>Jun</v>
      </c>
      <c r="M2143">
        <f>_xlfn.XLOOKUP(order_details[[#This Row],[OrderID]],orders[OrderID],orders[month number])</f>
        <v>6</v>
      </c>
      <c r="N2143">
        <f>_xlfn.XLOOKUP(order_details[[#This Row],[OrderID]],orders[OrderID],orders[year])</f>
        <v>1996</v>
      </c>
      <c r="P2143" s="14" t="str">
        <f>_xlfn.XLOOKUP(order_details[[#This Row],[CustomerID]],orders[CustomerID],orders[ShipCity])</f>
        <v>Albuquerque</v>
      </c>
      <c r="Q2143" s="14" t="str">
        <f>_xlfn.XLOOKUP(order_details[[#This Row],[CustomerID]],orders[CustomerID],orders[ShipCountry])</f>
        <v>USA</v>
      </c>
      <c r="R2143" s="14">
        <f>order_details[[#This Row],[UnitPrice]]*order_details[[#This Row],[Quantity]]*(1-order_details[[#This Row],[Discount]])</f>
        <v>77.759999999999991</v>
      </c>
    </row>
    <row r="2144" spans="1:18" x14ac:dyDescent="0.3">
      <c r="A2144">
        <v>11077</v>
      </c>
      <c r="B2144">
        <v>23</v>
      </c>
      <c r="C2144">
        <v>9</v>
      </c>
      <c r="D2144">
        <v>2</v>
      </c>
      <c r="E2144">
        <v>0</v>
      </c>
      <c r="F2144">
        <f>order_details[[#This Row],[UnitPrice]]*order_details[[#This Row],[Quantity]]*(1-order_details[[#This Row],[Discount]])</f>
        <v>18</v>
      </c>
      <c r="G2144" t="str">
        <f>_xlfn.XLOOKUP(order_details[[#This Row],[OrderID]],orders[OrderID],orders[CustomerID])</f>
        <v>RATTC</v>
      </c>
      <c r="H2144" t="str">
        <f>_xlfn.XLOOKUP(order_details[[#This Row],[CustomerID]],orders[CustomerID],orders[ShipCountry])</f>
        <v>USA</v>
      </c>
      <c r="I2144" t="str">
        <f>_xlfn.XLOOKUP(order_details[[#This Row],[CustomerID]],orders[CustomerID],orders[ShipCity])</f>
        <v>Albuquerque</v>
      </c>
      <c r="J2144">
        <f>_xlfn.XLOOKUP(order_details[[#This Row],[ProductID]],products[ProductID],products[CategoryID])</f>
        <v>5</v>
      </c>
      <c r="K2144" t="str">
        <f>_xlfn.XLOOKUP(order_details[[#This Row],[CategoryID]],categories[CategoryID],categories[CategoryName])</f>
        <v>Grains/Cereals</v>
      </c>
      <c r="L2144" t="str">
        <f>_xlfn.XLOOKUP(order_details[[#This Row],[OrderID]],orders[OrderID],orders[month])</f>
        <v>Jun</v>
      </c>
      <c r="M2144">
        <f>_xlfn.XLOOKUP(order_details[[#This Row],[OrderID]],orders[OrderID],orders[month number])</f>
        <v>6</v>
      </c>
      <c r="N2144">
        <f>_xlfn.XLOOKUP(order_details[[#This Row],[OrderID]],orders[OrderID],orders[year])</f>
        <v>1996</v>
      </c>
      <c r="P2144" s="13" t="str">
        <f>_xlfn.XLOOKUP(order_details[[#This Row],[CustomerID]],orders[CustomerID],orders[ShipCity])</f>
        <v>Albuquerque</v>
      </c>
      <c r="Q2144" s="13" t="str">
        <f>_xlfn.XLOOKUP(order_details[[#This Row],[CustomerID]],orders[CustomerID],orders[ShipCountry])</f>
        <v>USA</v>
      </c>
      <c r="R2144" s="13">
        <f>order_details[[#This Row],[UnitPrice]]*order_details[[#This Row],[Quantity]]*(1-order_details[[#This Row],[Discount]])</f>
        <v>18</v>
      </c>
    </row>
    <row r="2145" spans="1:18" x14ac:dyDescent="0.3">
      <c r="A2145">
        <v>11077</v>
      </c>
      <c r="B2145">
        <v>32</v>
      </c>
      <c r="C2145">
        <v>32</v>
      </c>
      <c r="D2145">
        <v>1</v>
      </c>
      <c r="E2145">
        <v>0</v>
      </c>
      <c r="F2145">
        <f>order_details[[#This Row],[UnitPrice]]*order_details[[#This Row],[Quantity]]*(1-order_details[[#This Row],[Discount]])</f>
        <v>32</v>
      </c>
      <c r="G2145" t="str">
        <f>_xlfn.XLOOKUP(order_details[[#This Row],[OrderID]],orders[OrderID],orders[CustomerID])</f>
        <v>RATTC</v>
      </c>
      <c r="H2145" t="str">
        <f>_xlfn.XLOOKUP(order_details[[#This Row],[CustomerID]],orders[CustomerID],orders[ShipCountry])</f>
        <v>USA</v>
      </c>
      <c r="I2145" t="str">
        <f>_xlfn.XLOOKUP(order_details[[#This Row],[CustomerID]],orders[CustomerID],orders[ShipCity])</f>
        <v>Albuquerque</v>
      </c>
      <c r="J2145">
        <f>_xlfn.XLOOKUP(order_details[[#This Row],[ProductID]],products[ProductID],products[CategoryID])</f>
        <v>4</v>
      </c>
      <c r="K2145" t="str">
        <f>_xlfn.XLOOKUP(order_details[[#This Row],[CategoryID]],categories[CategoryID],categories[CategoryName])</f>
        <v>Dairy Products</v>
      </c>
      <c r="L2145" t="str">
        <f>_xlfn.XLOOKUP(order_details[[#This Row],[OrderID]],orders[OrderID],orders[month])</f>
        <v>Jun</v>
      </c>
      <c r="M2145">
        <f>_xlfn.XLOOKUP(order_details[[#This Row],[OrderID]],orders[OrderID],orders[month number])</f>
        <v>6</v>
      </c>
      <c r="N2145">
        <f>_xlfn.XLOOKUP(order_details[[#This Row],[OrderID]],orders[OrderID],orders[year])</f>
        <v>1996</v>
      </c>
      <c r="P2145" s="14" t="str">
        <f>_xlfn.XLOOKUP(order_details[[#This Row],[CustomerID]],orders[CustomerID],orders[ShipCity])</f>
        <v>Albuquerque</v>
      </c>
      <c r="Q2145" s="14" t="str">
        <f>_xlfn.XLOOKUP(order_details[[#This Row],[CustomerID]],orders[CustomerID],orders[ShipCountry])</f>
        <v>USA</v>
      </c>
      <c r="R2145" s="14">
        <f>order_details[[#This Row],[UnitPrice]]*order_details[[#This Row],[Quantity]]*(1-order_details[[#This Row],[Discount]])</f>
        <v>32</v>
      </c>
    </row>
    <row r="2146" spans="1:18" x14ac:dyDescent="0.3">
      <c r="A2146">
        <v>11077</v>
      </c>
      <c r="B2146">
        <v>39</v>
      </c>
      <c r="C2146">
        <v>18</v>
      </c>
      <c r="D2146">
        <v>2</v>
      </c>
      <c r="E2146">
        <v>0.05</v>
      </c>
      <c r="F2146">
        <f>order_details[[#This Row],[UnitPrice]]*order_details[[#This Row],[Quantity]]*(1-order_details[[#This Row],[Discount]])</f>
        <v>34.199999999999996</v>
      </c>
      <c r="G2146" t="str">
        <f>_xlfn.XLOOKUP(order_details[[#This Row],[OrderID]],orders[OrderID],orders[CustomerID])</f>
        <v>RATTC</v>
      </c>
      <c r="H2146" t="str">
        <f>_xlfn.XLOOKUP(order_details[[#This Row],[CustomerID]],orders[CustomerID],orders[ShipCountry])</f>
        <v>USA</v>
      </c>
      <c r="I2146" t="str">
        <f>_xlfn.XLOOKUP(order_details[[#This Row],[CustomerID]],orders[CustomerID],orders[ShipCity])</f>
        <v>Albuquerque</v>
      </c>
      <c r="J2146">
        <f>_xlfn.XLOOKUP(order_details[[#This Row],[ProductID]],products[ProductID],products[CategoryID])</f>
        <v>1</v>
      </c>
      <c r="K2146" t="str">
        <f>_xlfn.XLOOKUP(order_details[[#This Row],[CategoryID]],categories[CategoryID],categories[CategoryName])</f>
        <v>Beverages</v>
      </c>
      <c r="L2146" t="str">
        <f>_xlfn.XLOOKUP(order_details[[#This Row],[OrderID]],orders[OrderID],orders[month])</f>
        <v>Jun</v>
      </c>
      <c r="M2146">
        <f>_xlfn.XLOOKUP(order_details[[#This Row],[OrderID]],orders[OrderID],orders[month number])</f>
        <v>6</v>
      </c>
      <c r="N2146">
        <f>_xlfn.XLOOKUP(order_details[[#This Row],[OrderID]],orders[OrderID],orders[year])</f>
        <v>1996</v>
      </c>
      <c r="P2146" s="13" t="str">
        <f>_xlfn.XLOOKUP(order_details[[#This Row],[CustomerID]],orders[CustomerID],orders[ShipCity])</f>
        <v>Albuquerque</v>
      </c>
      <c r="Q2146" s="13" t="str">
        <f>_xlfn.XLOOKUP(order_details[[#This Row],[CustomerID]],orders[CustomerID],orders[ShipCountry])</f>
        <v>USA</v>
      </c>
      <c r="R2146" s="13">
        <f>order_details[[#This Row],[UnitPrice]]*order_details[[#This Row],[Quantity]]*(1-order_details[[#This Row],[Discount]])</f>
        <v>34.199999999999996</v>
      </c>
    </row>
    <row r="2147" spans="1:18" x14ac:dyDescent="0.3">
      <c r="A2147">
        <v>11077</v>
      </c>
      <c r="B2147">
        <v>41</v>
      </c>
      <c r="C2147">
        <v>9.65</v>
      </c>
      <c r="D2147">
        <v>3</v>
      </c>
      <c r="E2147">
        <v>0</v>
      </c>
      <c r="F2147">
        <f>order_details[[#This Row],[UnitPrice]]*order_details[[#This Row],[Quantity]]*(1-order_details[[#This Row],[Discount]])</f>
        <v>28.950000000000003</v>
      </c>
      <c r="G2147" t="str">
        <f>_xlfn.XLOOKUP(order_details[[#This Row],[OrderID]],orders[OrderID],orders[CustomerID])</f>
        <v>RATTC</v>
      </c>
      <c r="H2147" t="str">
        <f>_xlfn.XLOOKUP(order_details[[#This Row],[CustomerID]],orders[CustomerID],orders[ShipCountry])</f>
        <v>USA</v>
      </c>
      <c r="I2147" t="str">
        <f>_xlfn.XLOOKUP(order_details[[#This Row],[CustomerID]],orders[CustomerID],orders[ShipCity])</f>
        <v>Albuquerque</v>
      </c>
      <c r="J2147">
        <f>_xlfn.XLOOKUP(order_details[[#This Row],[ProductID]],products[ProductID],products[CategoryID])</f>
        <v>8</v>
      </c>
      <c r="K2147" t="str">
        <f>_xlfn.XLOOKUP(order_details[[#This Row],[CategoryID]],categories[CategoryID],categories[CategoryName])</f>
        <v>Seafood</v>
      </c>
      <c r="L2147" t="str">
        <f>_xlfn.XLOOKUP(order_details[[#This Row],[OrderID]],orders[OrderID],orders[month])</f>
        <v>Jun</v>
      </c>
      <c r="M2147">
        <f>_xlfn.XLOOKUP(order_details[[#This Row],[OrderID]],orders[OrderID],orders[month number])</f>
        <v>6</v>
      </c>
      <c r="N2147">
        <f>_xlfn.XLOOKUP(order_details[[#This Row],[OrderID]],orders[OrderID],orders[year])</f>
        <v>1996</v>
      </c>
      <c r="P2147" s="14" t="str">
        <f>_xlfn.XLOOKUP(order_details[[#This Row],[CustomerID]],orders[CustomerID],orders[ShipCity])</f>
        <v>Albuquerque</v>
      </c>
      <c r="Q2147" s="14" t="str">
        <f>_xlfn.XLOOKUP(order_details[[#This Row],[CustomerID]],orders[CustomerID],orders[ShipCountry])</f>
        <v>USA</v>
      </c>
      <c r="R2147" s="14">
        <f>order_details[[#This Row],[UnitPrice]]*order_details[[#This Row],[Quantity]]*(1-order_details[[#This Row],[Discount]])</f>
        <v>28.950000000000003</v>
      </c>
    </row>
    <row r="2148" spans="1:18" x14ac:dyDescent="0.3">
      <c r="A2148">
        <v>11077</v>
      </c>
      <c r="B2148">
        <v>46</v>
      </c>
      <c r="C2148">
        <v>12</v>
      </c>
      <c r="D2148">
        <v>3</v>
      </c>
      <c r="E2148">
        <v>0.02</v>
      </c>
      <c r="F2148">
        <f>order_details[[#This Row],[UnitPrice]]*order_details[[#This Row],[Quantity]]*(1-order_details[[#This Row],[Discount]])</f>
        <v>35.28</v>
      </c>
      <c r="G2148" t="str">
        <f>_xlfn.XLOOKUP(order_details[[#This Row],[OrderID]],orders[OrderID],orders[CustomerID])</f>
        <v>RATTC</v>
      </c>
      <c r="H2148" t="str">
        <f>_xlfn.XLOOKUP(order_details[[#This Row],[CustomerID]],orders[CustomerID],orders[ShipCountry])</f>
        <v>USA</v>
      </c>
      <c r="I2148" t="str">
        <f>_xlfn.XLOOKUP(order_details[[#This Row],[CustomerID]],orders[CustomerID],orders[ShipCity])</f>
        <v>Albuquerque</v>
      </c>
      <c r="J2148">
        <f>_xlfn.XLOOKUP(order_details[[#This Row],[ProductID]],products[ProductID],products[CategoryID])</f>
        <v>8</v>
      </c>
      <c r="K2148" t="str">
        <f>_xlfn.XLOOKUP(order_details[[#This Row],[CategoryID]],categories[CategoryID],categories[CategoryName])</f>
        <v>Seafood</v>
      </c>
      <c r="L2148" t="str">
        <f>_xlfn.XLOOKUP(order_details[[#This Row],[OrderID]],orders[OrderID],orders[month])</f>
        <v>Jun</v>
      </c>
      <c r="M2148">
        <f>_xlfn.XLOOKUP(order_details[[#This Row],[OrderID]],orders[OrderID],orders[month number])</f>
        <v>6</v>
      </c>
      <c r="N2148">
        <f>_xlfn.XLOOKUP(order_details[[#This Row],[OrderID]],orders[OrderID],orders[year])</f>
        <v>1996</v>
      </c>
      <c r="P2148" s="13" t="str">
        <f>_xlfn.XLOOKUP(order_details[[#This Row],[CustomerID]],orders[CustomerID],orders[ShipCity])</f>
        <v>Albuquerque</v>
      </c>
      <c r="Q2148" s="13" t="str">
        <f>_xlfn.XLOOKUP(order_details[[#This Row],[CustomerID]],orders[CustomerID],orders[ShipCountry])</f>
        <v>USA</v>
      </c>
      <c r="R2148" s="13">
        <f>order_details[[#This Row],[UnitPrice]]*order_details[[#This Row],[Quantity]]*(1-order_details[[#This Row],[Discount]])</f>
        <v>35.28</v>
      </c>
    </row>
    <row r="2149" spans="1:18" x14ac:dyDescent="0.3">
      <c r="A2149">
        <v>11077</v>
      </c>
      <c r="B2149">
        <v>52</v>
      </c>
      <c r="C2149">
        <v>7</v>
      </c>
      <c r="D2149">
        <v>2</v>
      </c>
      <c r="E2149">
        <v>0</v>
      </c>
      <c r="F2149">
        <f>order_details[[#This Row],[UnitPrice]]*order_details[[#This Row],[Quantity]]*(1-order_details[[#This Row],[Discount]])</f>
        <v>14</v>
      </c>
      <c r="G2149" t="str">
        <f>_xlfn.XLOOKUP(order_details[[#This Row],[OrderID]],orders[OrderID],orders[CustomerID])</f>
        <v>RATTC</v>
      </c>
      <c r="H2149" t="str">
        <f>_xlfn.XLOOKUP(order_details[[#This Row],[CustomerID]],orders[CustomerID],orders[ShipCountry])</f>
        <v>USA</v>
      </c>
      <c r="I2149" t="str">
        <f>_xlfn.XLOOKUP(order_details[[#This Row],[CustomerID]],orders[CustomerID],orders[ShipCity])</f>
        <v>Albuquerque</v>
      </c>
      <c r="J2149">
        <f>_xlfn.XLOOKUP(order_details[[#This Row],[ProductID]],products[ProductID],products[CategoryID])</f>
        <v>5</v>
      </c>
      <c r="K2149" t="str">
        <f>_xlfn.XLOOKUP(order_details[[#This Row],[CategoryID]],categories[CategoryID],categories[CategoryName])</f>
        <v>Grains/Cereals</v>
      </c>
      <c r="L2149" t="str">
        <f>_xlfn.XLOOKUP(order_details[[#This Row],[OrderID]],orders[OrderID],orders[month])</f>
        <v>Jun</v>
      </c>
      <c r="M2149">
        <f>_xlfn.XLOOKUP(order_details[[#This Row],[OrderID]],orders[OrderID],orders[month number])</f>
        <v>6</v>
      </c>
      <c r="N2149">
        <f>_xlfn.XLOOKUP(order_details[[#This Row],[OrderID]],orders[OrderID],orders[year])</f>
        <v>1996</v>
      </c>
      <c r="P2149" s="14" t="str">
        <f>_xlfn.XLOOKUP(order_details[[#This Row],[CustomerID]],orders[CustomerID],orders[ShipCity])</f>
        <v>Albuquerque</v>
      </c>
      <c r="Q2149" s="14" t="str">
        <f>_xlfn.XLOOKUP(order_details[[#This Row],[CustomerID]],orders[CustomerID],orders[ShipCountry])</f>
        <v>USA</v>
      </c>
      <c r="R2149" s="14">
        <f>order_details[[#This Row],[UnitPrice]]*order_details[[#This Row],[Quantity]]*(1-order_details[[#This Row],[Discount]])</f>
        <v>14</v>
      </c>
    </row>
    <row r="2150" spans="1:18" x14ac:dyDescent="0.3">
      <c r="A2150">
        <v>11077</v>
      </c>
      <c r="B2150">
        <v>55</v>
      </c>
      <c r="C2150">
        <v>24</v>
      </c>
      <c r="D2150">
        <v>2</v>
      </c>
      <c r="E2150">
        <v>0</v>
      </c>
      <c r="F2150">
        <f>order_details[[#This Row],[UnitPrice]]*order_details[[#This Row],[Quantity]]*(1-order_details[[#This Row],[Discount]])</f>
        <v>48</v>
      </c>
      <c r="G2150" t="str">
        <f>_xlfn.XLOOKUP(order_details[[#This Row],[OrderID]],orders[OrderID],orders[CustomerID])</f>
        <v>RATTC</v>
      </c>
      <c r="H2150" t="str">
        <f>_xlfn.XLOOKUP(order_details[[#This Row],[CustomerID]],orders[CustomerID],orders[ShipCountry])</f>
        <v>USA</v>
      </c>
      <c r="I2150" t="str">
        <f>_xlfn.XLOOKUP(order_details[[#This Row],[CustomerID]],orders[CustomerID],orders[ShipCity])</f>
        <v>Albuquerque</v>
      </c>
      <c r="J2150">
        <f>_xlfn.XLOOKUP(order_details[[#This Row],[ProductID]],products[ProductID],products[CategoryID])</f>
        <v>6</v>
      </c>
      <c r="K2150" t="str">
        <f>_xlfn.XLOOKUP(order_details[[#This Row],[CategoryID]],categories[CategoryID],categories[CategoryName])</f>
        <v>Meat/Poultry</v>
      </c>
      <c r="L2150" t="str">
        <f>_xlfn.XLOOKUP(order_details[[#This Row],[OrderID]],orders[OrderID],orders[month])</f>
        <v>Jun</v>
      </c>
      <c r="M2150">
        <f>_xlfn.XLOOKUP(order_details[[#This Row],[OrderID]],orders[OrderID],orders[month number])</f>
        <v>6</v>
      </c>
      <c r="N2150">
        <f>_xlfn.XLOOKUP(order_details[[#This Row],[OrderID]],orders[OrderID],orders[year])</f>
        <v>1996</v>
      </c>
      <c r="P2150" s="13" t="str">
        <f>_xlfn.XLOOKUP(order_details[[#This Row],[CustomerID]],orders[CustomerID],orders[ShipCity])</f>
        <v>Albuquerque</v>
      </c>
      <c r="Q2150" s="13" t="str">
        <f>_xlfn.XLOOKUP(order_details[[#This Row],[CustomerID]],orders[CustomerID],orders[ShipCountry])</f>
        <v>USA</v>
      </c>
      <c r="R2150" s="13">
        <f>order_details[[#This Row],[UnitPrice]]*order_details[[#This Row],[Quantity]]*(1-order_details[[#This Row],[Discount]])</f>
        <v>48</v>
      </c>
    </row>
    <row r="2151" spans="1:18" x14ac:dyDescent="0.3">
      <c r="A2151">
        <v>11077</v>
      </c>
      <c r="B2151">
        <v>60</v>
      </c>
      <c r="C2151">
        <v>34</v>
      </c>
      <c r="D2151">
        <v>2</v>
      </c>
      <c r="E2151">
        <v>0.06</v>
      </c>
      <c r="F2151">
        <f>order_details[[#This Row],[UnitPrice]]*order_details[[#This Row],[Quantity]]*(1-order_details[[#This Row],[Discount]])</f>
        <v>63.919999999999995</v>
      </c>
      <c r="G2151" t="str">
        <f>_xlfn.XLOOKUP(order_details[[#This Row],[OrderID]],orders[OrderID],orders[CustomerID])</f>
        <v>RATTC</v>
      </c>
      <c r="H2151" t="str">
        <f>_xlfn.XLOOKUP(order_details[[#This Row],[CustomerID]],orders[CustomerID],orders[ShipCountry])</f>
        <v>USA</v>
      </c>
      <c r="I2151" t="str">
        <f>_xlfn.XLOOKUP(order_details[[#This Row],[CustomerID]],orders[CustomerID],orders[ShipCity])</f>
        <v>Albuquerque</v>
      </c>
      <c r="J2151">
        <f>_xlfn.XLOOKUP(order_details[[#This Row],[ProductID]],products[ProductID],products[CategoryID])</f>
        <v>4</v>
      </c>
      <c r="K2151" t="str">
        <f>_xlfn.XLOOKUP(order_details[[#This Row],[CategoryID]],categories[CategoryID],categories[CategoryName])</f>
        <v>Dairy Products</v>
      </c>
      <c r="L2151" t="str">
        <f>_xlfn.XLOOKUP(order_details[[#This Row],[OrderID]],orders[OrderID],orders[month])</f>
        <v>Jun</v>
      </c>
      <c r="M2151">
        <f>_xlfn.XLOOKUP(order_details[[#This Row],[OrderID]],orders[OrderID],orders[month number])</f>
        <v>6</v>
      </c>
      <c r="N2151">
        <f>_xlfn.XLOOKUP(order_details[[#This Row],[OrderID]],orders[OrderID],orders[year])</f>
        <v>1996</v>
      </c>
      <c r="P2151" s="14" t="str">
        <f>_xlfn.XLOOKUP(order_details[[#This Row],[CustomerID]],orders[CustomerID],orders[ShipCity])</f>
        <v>Albuquerque</v>
      </c>
      <c r="Q2151" s="14" t="str">
        <f>_xlfn.XLOOKUP(order_details[[#This Row],[CustomerID]],orders[CustomerID],orders[ShipCountry])</f>
        <v>USA</v>
      </c>
      <c r="R2151" s="14">
        <f>order_details[[#This Row],[UnitPrice]]*order_details[[#This Row],[Quantity]]*(1-order_details[[#This Row],[Discount]])</f>
        <v>63.919999999999995</v>
      </c>
    </row>
    <row r="2152" spans="1:18" x14ac:dyDescent="0.3">
      <c r="A2152">
        <v>11077</v>
      </c>
      <c r="B2152">
        <v>64</v>
      </c>
      <c r="C2152">
        <v>33.25</v>
      </c>
      <c r="D2152">
        <v>2</v>
      </c>
      <c r="E2152">
        <v>0.03</v>
      </c>
      <c r="F2152">
        <f>order_details[[#This Row],[UnitPrice]]*order_details[[#This Row],[Quantity]]*(1-order_details[[#This Row],[Discount]])</f>
        <v>64.504999999999995</v>
      </c>
      <c r="G2152" t="str">
        <f>_xlfn.XLOOKUP(order_details[[#This Row],[OrderID]],orders[OrderID],orders[CustomerID])</f>
        <v>RATTC</v>
      </c>
      <c r="H2152" t="str">
        <f>_xlfn.XLOOKUP(order_details[[#This Row],[CustomerID]],orders[CustomerID],orders[ShipCountry])</f>
        <v>USA</v>
      </c>
      <c r="I2152" t="str">
        <f>_xlfn.XLOOKUP(order_details[[#This Row],[CustomerID]],orders[CustomerID],orders[ShipCity])</f>
        <v>Albuquerque</v>
      </c>
      <c r="J2152">
        <f>_xlfn.XLOOKUP(order_details[[#This Row],[ProductID]],products[ProductID],products[CategoryID])</f>
        <v>5</v>
      </c>
      <c r="K2152" t="str">
        <f>_xlfn.XLOOKUP(order_details[[#This Row],[CategoryID]],categories[CategoryID],categories[CategoryName])</f>
        <v>Grains/Cereals</v>
      </c>
      <c r="L2152" t="str">
        <f>_xlfn.XLOOKUP(order_details[[#This Row],[OrderID]],orders[OrderID],orders[month])</f>
        <v>Jun</v>
      </c>
      <c r="M2152">
        <f>_xlfn.XLOOKUP(order_details[[#This Row],[OrderID]],orders[OrderID],orders[month number])</f>
        <v>6</v>
      </c>
      <c r="N2152">
        <f>_xlfn.XLOOKUP(order_details[[#This Row],[OrderID]],orders[OrderID],orders[year])</f>
        <v>1996</v>
      </c>
      <c r="P2152" s="13" t="str">
        <f>_xlfn.XLOOKUP(order_details[[#This Row],[CustomerID]],orders[CustomerID],orders[ShipCity])</f>
        <v>Albuquerque</v>
      </c>
      <c r="Q2152" s="13" t="str">
        <f>_xlfn.XLOOKUP(order_details[[#This Row],[CustomerID]],orders[CustomerID],orders[ShipCountry])</f>
        <v>USA</v>
      </c>
      <c r="R2152" s="13">
        <f>order_details[[#This Row],[UnitPrice]]*order_details[[#This Row],[Quantity]]*(1-order_details[[#This Row],[Discount]])</f>
        <v>64.504999999999995</v>
      </c>
    </row>
    <row r="2153" spans="1:18" x14ac:dyDescent="0.3">
      <c r="A2153">
        <v>11077</v>
      </c>
      <c r="B2153">
        <v>66</v>
      </c>
      <c r="C2153">
        <v>17</v>
      </c>
      <c r="D2153">
        <v>1</v>
      </c>
      <c r="E2153">
        <v>0</v>
      </c>
      <c r="F2153">
        <f>order_details[[#This Row],[UnitPrice]]*order_details[[#This Row],[Quantity]]*(1-order_details[[#This Row],[Discount]])</f>
        <v>17</v>
      </c>
      <c r="G2153" t="str">
        <f>_xlfn.XLOOKUP(order_details[[#This Row],[OrderID]],orders[OrderID],orders[CustomerID])</f>
        <v>RATTC</v>
      </c>
      <c r="H2153" t="str">
        <f>_xlfn.XLOOKUP(order_details[[#This Row],[CustomerID]],orders[CustomerID],orders[ShipCountry])</f>
        <v>USA</v>
      </c>
      <c r="I2153" t="str">
        <f>_xlfn.XLOOKUP(order_details[[#This Row],[CustomerID]],orders[CustomerID],orders[ShipCity])</f>
        <v>Albuquerque</v>
      </c>
      <c r="J2153">
        <f>_xlfn.XLOOKUP(order_details[[#This Row],[ProductID]],products[ProductID],products[CategoryID])</f>
        <v>2</v>
      </c>
      <c r="K2153" t="str">
        <f>_xlfn.XLOOKUP(order_details[[#This Row],[CategoryID]],categories[CategoryID],categories[CategoryName])</f>
        <v>Condiments</v>
      </c>
      <c r="L2153" t="str">
        <f>_xlfn.XLOOKUP(order_details[[#This Row],[OrderID]],orders[OrderID],orders[month])</f>
        <v>Jun</v>
      </c>
      <c r="M2153">
        <f>_xlfn.XLOOKUP(order_details[[#This Row],[OrderID]],orders[OrderID],orders[month number])</f>
        <v>6</v>
      </c>
      <c r="N2153">
        <f>_xlfn.XLOOKUP(order_details[[#This Row],[OrderID]],orders[OrderID],orders[year])</f>
        <v>1996</v>
      </c>
      <c r="P2153" s="14" t="str">
        <f>_xlfn.XLOOKUP(order_details[[#This Row],[CustomerID]],orders[CustomerID],orders[ShipCity])</f>
        <v>Albuquerque</v>
      </c>
      <c r="Q2153" s="14" t="str">
        <f>_xlfn.XLOOKUP(order_details[[#This Row],[CustomerID]],orders[CustomerID],orders[ShipCountry])</f>
        <v>USA</v>
      </c>
      <c r="R2153" s="14">
        <f>order_details[[#This Row],[UnitPrice]]*order_details[[#This Row],[Quantity]]*(1-order_details[[#This Row],[Discount]])</f>
        <v>17</v>
      </c>
    </row>
    <row r="2154" spans="1:18" x14ac:dyDescent="0.3">
      <c r="A2154">
        <v>11077</v>
      </c>
      <c r="B2154">
        <v>73</v>
      </c>
      <c r="C2154">
        <v>15</v>
      </c>
      <c r="D2154">
        <v>2</v>
      </c>
      <c r="E2154">
        <v>0.01</v>
      </c>
      <c r="F2154">
        <f>order_details[[#This Row],[UnitPrice]]*order_details[[#This Row],[Quantity]]*(1-order_details[[#This Row],[Discount]])</f>
        <v>29.7</v>
      </c>
      <c r="G2154" t="str">
        <f>_xlfn.XLOOKUP(order_details[[#This Row],[OrderID]],orders[OrderID],orders[CustomerID])</f>
        <v>RATTC</v>
      </c>
      <c r="H2154" t="str">
        <f>_xlfn.XLOOKUP(order_details[[#This Row],[CustomerID]],orders[CustomerID],orders[ShipCountry])</f>
        <v>USA</v>
      </c>
      <c r="I2154" t="str">
        <f>_xlfn.XLOOKUP(order_details[[#This Row],[CustomerID]],orders[CustomerID],orders[ShipCity])</f>
        <v>Albuquerque</v>
      </c>
      <c r="J2154">
        <f>_xlfn.XLOOKUP(order_details[[#This Row],[ProductID]],products[ProductID],products[CategoryID])</f>
        <v>8</v>
      </c>
      <c r="K2154" t="str">
        <f>_xlfn.XLOOKUP(order_details[[#This Row],[CategoryID]],categories[CategoryID],categories[CategoryName])</f>
        <v>Seafood</v>
      </c>
      <c r="L2154" t="str">
        <f>_xlfn.XLOOKUP(order_details[[#This Row],[OrderID]],orders[OrderID],orders[month])</f>
        <v>Jun</v>
      </c>
      <c r="M2154">
        <f>_xlfn.XLOOKUP(order_details[[#This Row],[OrderID]],orders[OrderID],orders[month number])</f>
        <v>6</v>
      </c>
      <c r="N2154">
        <f>_xlfn.XLOOKUP(order_details[[#This Row],[OrderID]],orders[OrderID],orders[year])</f>
        <v>1996</v>
      </c>
      <c r="P2154" s="13" t="str">
        <f>_xlfn.XLOOKUP(order_details[[#This Row],[CustomerID]],orders[CustomerID],orders[ShipCity])</f>
        <v>Albuquerque</v>
      </c>
      <c r="Q2154" s="13" t="str">
        <f>_xlfn.XLOOKUP(order_details[[#This Row],[CustomerID]],orders[CustomerID],orders[ShipCountry])</f>
        <v>USA</v>
      </c>
      <c r="R2154" s="13">
        <f>order_details[[#This Row],[UnitPrice]]*order_details[[#This Row],[Quantity]]*(1-order_details[[#This Row],[Discount]])</f>
        <v>29.7</v>
      </c>
    </row>
    <row r="2155" spans="1:18" x14ac:dyDescent="0.3">
      <c r="A2155">
        <v>11077</v>
      </c>
      <c r="B2155">
        <v>75</v>
      </c>
      <c r="C2155">
        <v>7.75</v>
      </c>
      <c r="D2155">
        <v>4</v>
      </c>
      <c r="E2155">
        <v>0</v>
      </c>
      <c r="F2155">
        <f>order_details[[#This Row],[UnitPrice]]*order_details[[#This Row],[Quantity]]*(1-order_details[[#This Row],[Discount]])</f>
        <v>31</v>
      </c>
      <c r="G2155" t="str">
        <f>_xlfn.XLOOKUP(order_details[[#This Row],[OrderID]],orders[OrderID],orders[CustomerID])</f>
        <v>RATTC</v>
      </c>
      <c r="H2155" t="str">
        <f>_xlfn.XLOOKUP(order_details[[#This Row],[CustomerID]],orders[CustomerID],orders[ShipCountry])</f>
        <v>USA</v>
      </c>
      <c r="I2155" t="str">
        <f>_xlfn.XLOOKUP(order_details[[#This Row],[CustomerID]],orders[CustomerID],orders[ShipCity])</f>
        <v>Albuquerque</v>
      </c>
      <c r="J2155">
        <f>_xlfn.XLOOKUP(order_details[[#This Row],[ProductID]],products[ProductID],products[CategoryID])</f>
        <v>1</v>
      </c>
      <c r="K2155" t="str">
        <f>_xlfn.XLOOKUP(order_details[[#This Row],[CategoryID]],categories[CategoryID],categories[CategoryName])</f>
        <v>Beverages</v>
      </c>
      <c r="L2155" t="str">
        <f>_xlfn.XLOOKUP(order_details[[#This Row],[OrderID]],orders[OrderID],orders[month])</f>
        <v>Jun</v>
      </c>
      <c r="M2155">
        <f>_xlfn.XLOOKUP(order_details[[#This Row],[OrderID]],orders[OrderID],orders[month number])</f>
        <v>6</v>
      </c>
      <c r="N2155">
        <f>_xlfn.XLOOKUP(order_details[[#This Row],[OrderID]],orders[OrderID],orders[year])</f>
        <v>1996</v>
      </c>
      <c r="P2155" s="14" t="str">
        <f>_xlfn.XLOOKUP(order_details[[#This Row],[CustomerID]],orders[CustomerID],orders[ShipCity])</f>
        <v>Albuquerque</v>
      </c>
      <c r="Q2155" s="14" t="str">
        <f>_xlfn.XLOOKUP(order_details[[#This Row],[CustomerID]],orders[CustomerID],orders[ShipCountry])</f>
        <v>USA</v>
      </c>
      <c r="R2155" s="14">
        <f>order_details[[#This Row],[UnitPrice]]*order_details[[#This Row],[Quantity]]*(1-order_details[[#This Row],[Discount]])</f>
        <v>31</v>
      </c>
    </row>
    <row r="2156" spans="1:18" x14ac:dyDescent="0.3">
      <c r="A2156">
        <v>11077</v>
      </c>
      <c r="B2156">
        <v>77</v>
      </c>
      <c r="C2156">
        <v>13</v>
      </c>
      <c r="D2156">
        <v>2</v>
      </c>
      <c r="E2156">
        <v>0</v>
      </c>
      <c r="F2156">
        <f>order_details[[#This Row],[UnitPrice]]*order_details[[#This Row],[Quantity]]*(1-order_details[[#This Row],[Discount]])</f>
        <v>26</v>
      </c>
      <c r="G2156" t="str">
        <f>_xlfn.XLOOKUP(order_details[[#This Row],[OrderID]],orders[OrderID],orders[CustomerID])</f>
        <v>RATTC</v>
      </c>
      <c r="H2156" t="str">
        <f>_xlfn.XLOOKUP(order_details[[#This Row],[CustomerID]],orders[CustomerID],orders[ShipCountry])</f>
        <v>USA</v>
      </c>
      <c r="I2156" t="str">
        <f>_xlfn.XLOOKUP(order_details[[#This Row],[CustomerID]],orders[CustomerID],orders[ShipCity])</f>
        <v>Albuquerque</v>
      </c>
      <c r="J2156">
        <f>_xlfn.XLOOKUP(order_details[[#This Row],[ProductID]],products[ProductID],products[CategoryID])</f>
        <v>2</v>
      </c>
      <c r="K2156" t="str">
        <f>_xlfn.XLOOKUP(order_details[[#This Row],[CategoryID]],categories[CategoryID],categories[CategoryName])</f>
        <v>Condiments</v>
      </c>
      <c r="L2156" t="str">
        <f>_xlfn.XLOOKUP(order_details[[#This Row],[OrderID]],orders[OrderID],orders[month])</f>
        <v>Jun</v>
      </c>
      <c r="M2156">
        <f>_xlfn.XLOOKUP(order_details[[#This Row],[OrderID]],orders[OrderID],orders[month number])</f>
        <v>6</v>
      </c>
      <c r="N2156">
        <f>_xlfn.XLOOKUP(order_details[[#This Row],[OrderID]],orders[OrderID],orders[year])</f>
        <v>1996</v>
      </c>
      <c r="P2156" s="13" t="str">
        <f>_xlfn.XLOOKUP(order_details[[#This Row],[CustomerID]],orders[CustomerID],orders[ShipCity])</f>
        <v>Albuquerque</v>
      </c>
      <c r="Q2156" s="16" t="str">
        <f>_xlfn.XLOOKUP(order_details[[#This Row],[CustomerID]],orders[CustomerID],orders[ShipCountry])</f>
        <v>USA</v>
      </c>
      <c r="R2156" s="16">
        <f>order_details[[#This Row],[UnitPrice]]*order_details[[#This Row],[Quantity]]*(1-order_details[[#This Row],[Discount]])</f>
        <v>26</v>
      </c>
    </row>
  </sheetData>
  <pageMargins left="0.7" right="0.7" top="0.75" bottom="0.75" header="0.3" footer="0.3"/>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AC8DF-5919-43AE-BC3B-2746812BBB9C}">
  <dimension ref="A1:M78"/>
  <sheetViews>
    <sheetView topLeftCell="A2" workbookViewId="0">
      <selection activeCell="C1" sqref="A1:M78"/>
    </sheetView>
  </sheetViews>
  <sheetFormatPr defaultRowHeight="14.4" x14ac:dyDescent="0.3"/>
  <cols>
    <col min="1" max="1" width="11.6640625" bestFit="1" customWidth="1"/>
    <col min="2" max="2" width="29.5546875" bestFit="1" customWidth="1"/>
    <col min="3" max="3" width="11.88671875" bestFit="1" customWidth="1"/>
    <col min="4" max="4" width="12.5546875" bestFit="1" customWidth="1"/>
    <col min="5" max="5" width="17.77734375" bestFit="1" customWidth="1"/>
    <col min="6" max="6" width="10.88671875" bestFit="1" customWidth="1"/>
    <col min="7" max="7" width="13.88671875" bestFit="1" customWidth="1"/>
    <col min="8" max="8" width="14.77734375" bestFit="1" customWidth="1"/>
    <col min="9" max="10" width="14.21875" bestFit="1" customWidth="1"/>
    <col min="11" max="11" width="19.88671875" customWidth="1"/>
    <col min="12" max="12" width="16.109375" bestFit="1" customWidth="1"/>
    <col min="13" max="13" width="17.21875" bestFit="1" customWidth="1"/>
  </cols>
  <sheetData>
    <row r="1" spans="1:13" x14ac:dyDescent="0.3">
      <c r="A1" t="s">
        <v>775</v>
      </c>
      <c r="B1" t="s">
        <v>804</v>
      </c>
      <c r="C1" t="s">
        <v>805</v>
      </c>
      <c r="D1" t="s">
        <v>0</v>
      </c>
      <c r="E1" t="s">
        <v>806</v>
      </c>
      <c r="F1" t="s">
        <v>776</v>
      </c>
      <c r="G1" t="s">
        <v>807</v>
      </c>
      <c r="H1" t="s">
        <v>808</v>
      </c>
      <c r="I1" t="s">
        <v>809</v>
      </c>
      <c r="J1" t="s">
        <v>810</v>
      </c>
      <c r="K1" t="s">
        <v>1217</v>
      </c>
      <c r="L1" t="s">
        <v>1168</v>
      </c>
      <c r="M1" t="s">
        <v>1221</v>
      </c>
    </row>
    <row r="2" spans="1:13" x14ac:dyDescent="0.3">
      <c r="A2">
        <v>1</v>
      </c>
      <c r="B2" t="s">
        <v>811</v>
      </c>
      <c r="C2">
        <v>1</v>
      </c>
      <c r="D2">
        <v>1</v>
      </c>
      <c r="E2" t="s">
        <v>812</v>
      </c>
      <c r="F2">
        <v>18</v>
      </c>
      <c r="G2">
        <v>39</v>
      </c>
      <c r="H2">
        <v>0</v>
      </c>
      <c r="I2">
        <v>10</v>
      </c>
      <c r="J2">
        <v>0</v>
      </c>
      <c r="K2" t="str">
        <f>_xlfn.XLOOKUP(products[[#This Row],[SupplierID]],suppliers[SupplierID],suppliers[Country])</f>
        <v>UK</v>
      </c>
      <c r="L2" t="str">
        <f>_xlfn.XLOOKUP(products[[#This Row],[CategoryID]],categories[CategoryID],categories[CategoryName])</f>
        <v>Beverages</v>
      </c>
      <c r="M2" t="str">
        <f>_xlfn.XLOOKUP(products[[#This Row],[SupplierID]],suppliers[SupplierID],suppliers[Country])</f>
        <v>UK</v>
      </c>
    </row>
    <row r="3" spans="1:13" x14ac:dyDescent="0.3">
      <c r="A3">
        <v>2</v>
      </c>
      <c r="B3" t="s">
        <v>813</v>
      </c>
      <c r="C3">
        <v>1</v>
      </c>
      <c r="D3">
        <v>1</v>
      </c>
      <c r="E3" t="s">
        <v>814</v>
      </c>
      <c r="F3">
        <v>19</v>
      </c>
      <c r="G3">
        <v>17</v>
      </c>
      <c r="H3">
        <v>40</v>
      </c>
      <c r="I3">
        <v>25</v>
      </c>
      <c r="J3">
        <v>0</v>
      </c>
      <c r="K3" t="str">
        <f>_xlfn.XLOOKUP(products[[#This Row],[SupplierID]],suppliers[SupplierID],suppliers[Country])</f>
        <v>UK</v>
      </c>
      <c r="L3" t="str">
        <f>_xlfn.XLOOKUP(products[[#This Row],[CategoryID]],categories[CategoryID],categories[CategoryName])</f>
        <v>Beverages</v>
      </c>
      <c r="M3" t="str">
        <f>_xlfn.XLOOKUP(products[[#This Row],[SupplierID]],suppliers[SupplierID],suppliers[Country])</f>
        <v>UK</v>
      </c>
    </row>
    <row r="4" spans="1:13" x14ac:dyDescent="0.3">
      <c r="A4">
        <v>3</v>
      </c>
      <c r="B4" t="s">
        <v>815</v>
      </c>
      <c r="C4">
        <v>1</v>
      </c>
      <c r="D4">
        <v>2</v>
      </c>
      <c r="E4" t="s">
        <v>816</v>
      </c>
      <c r="F4">
        <v>10</v>
      </c>
      <c r="G4">
        <v>13</v>
      </c>
      <c r="H4">
        <v>70</v>
      </c>
      <c r="I4">
        <v>25</v>
      </c>
      <c r="J4">
        <v>0</v>
      </c>
      <c r="K4" t="str">
        <f>_xlfn.XLOOKUP(products[[#This Row],[SupplierID]],suppliers[SupplierID],suppliers[Country])</f>
        <v>UK</v>
      </c>
      <c r="L4" t="str">
        <f>_xlfn.XLOOKUP(products[[#This Row],[CategoryID]],categories[CategoryID],categories[CategoryName])</f>
        <v>Condiments</v>
      </c>
      <c r="M4" t="str">
        <f>_xlfn.XLOOKUP(products[[#This Row],[SupplierID]],suppliers[SupplierID],suppliers[Country])</f>
        <v>UK</v>
      </c>
    </row>
    <row r="5" spans="1:13" x14ac:dyDescent="0.3">
      <c r="A5">
        <v>4</v>
      </c>
      <c r="B5" t="s">
        <v>817</v>
      </c>
      <c r="C5">
        <v>2</v>
      </c>
      <c r="D5">
        <v>2</v>
      </c>
      <c r="E5" t="s">
        <v>818</v>
      </c>
      <c r="F5">
        <v>22</v>
      </c>
      <c r="G5">
        <v>53</v>
      </c>
      <c r="H5">
        <v>0</v>
      </c>
      <c r="I5">
        <v>0</v>
      </c>
      <c r="J5">
        <v>0</v>
      </c>
      <c r="K5" t="str">
        <f>_xlfn.XLOOKUP(products[[#This Row],[SupplierID]],suppliers[SupplierID],suppliers[Country])</f>
        <v>USA</v>
      </c>
      <c r="L5" t="str">
        <f>_xlfn.XLOOKUP(products[[#This Row],[CategoryID]],categories[CategoryID],categories[CategoryName])</f>
        <v>Condiments</v>
      </c>
      <c r="M5" t="str">
        <f>_xlfn.XLOOKUP(products[[#This Row],[SupplierID]],suppliers[SupplierID],suppliers[Country])</f>
        <v>USA</v>
      </c>
    </row>
    <row r="6" spans="1:13" x14ac:dyDescent="0.3">
      <c r="A6">
        <v>5</v>
      </c>
      <c r="B6" t="s">
        <v>819</v>
      </c>
      <c r="C6">
        <v>2</v>
      </c>
      <c r="D6">
        <v>2</v>
      </c>
      <c r="E6" t="s">
        <v>820</v>
      </c>
      <c r="F6">
        <v>21.35</v>
      </c>
      <c r="G6">
        <v>0</v>
      </c>
      <c r="H6">
        <v>0</v>
      </c>
      <c r="I6">
        <v>0</v>
      </c>
      <c r="J6">
        <v>1</v>
      </c>
      <c r="K6" t="str">
        <f>_xlfn.XLOOKUP(products[[#This Row],[SupplierID]],suppliers[SupplierID],suppliers[Country])</f>
        <v>USA</v>
      </c>
      <c r="L6" t="str">
        <f>_xlfn.XLOOKUP(products[[#This Row],[CategoryID]],categories[CategoryID],categories[CategoryName])</f>
        <v>Condiments</v>
      </c>
      <c r="M6" t="str">
        <f>_xlfn.XLOOKUP(products[[#This Row],[SupplierID]],suppliers[SupplierID],suppliers[Country])</f>
        <v>USA</v>
      </c>
    </row>
    <row r="7" spans="1:13" x14ac:dyDescent="0.3">
      <c r="A7">
        <v>6</v>
      </c>
      <c r="B7" t="s">
        <v>821</v>
      </c>
      <c r="C7">
        <v>3</v>
      </c>
      <c r="D7">
        <v>2</v>
      </c>
      <c r="E7" t="s">
        <v>822</v>
      </c>
      <c r="F7">
        <v>25</v>
      </c>
      <c r="G7">
        <v>120</v>
      </c>
      <c r="H7">
        <v>0</v>
      </c>
      <c r="I7">
        <v>25</v>
      </c>
      <c r="J7">
        <v>0</v>
      </c>
      <c r="K7" t="str">
        <f>_xlfn.XLOOKUP(products[[#This Row],[SupplierID]],suppliers[SupplierID],suppliers[Country])</f>
        <v>USA</v>
      </c>
      <c r="L7" t="str">
        <f>_xlfn.XLOOKUP(products[[#This Row],[CategoryID]],categories[CategoryID],categories[CategoryName])</f>
        <v>Condiments</v>
      </c>
      <c r="M7" t="str">
        <f>_xlfn.XLOOKUP(products[[#This Row],[SupplierID]],suppliers[SupplierID],suppliers[Country])</f>
        <v>USA</v>
      </c>
    </row>
    <row r="8" spans="1:13" x14ac:dyDescent="0.3">
      <c r="A8">
        <v>7</v>
      </c>
      <c r="B8" t="s">
        <v>823</v>
      </c>
      <c r="C8">
        <v>3</v>
      </c>
      <c r="D8">
        <v>7</v>
      </c>
      <c r="E8" t="s">
        <v>824</v>
      </c>
      <c r="F8">
        <v>30</v>
      </c>
      <c r="G8">
        <v>15</v>
      </c>
      <c r="H8">
        <v>0</v>
      </c>
      <c r="I8">
        <v>10</v>
      </c>
      <c r="J8">
        <v>0</v>
      </c>
      <c r="K8" t="str">
        <f>_xlfn.XLOOKUP(products[[#This Row],[SupplierID]],suppliers[SupplierID],suppliers[Country])</f>
        <v>USA</v>
      </c>
      <c r="L8" t="str">
        <f>_xlfn.XLOOKUP(products[[#This Row],[CategoryID]],categories[CategoryID],categories[CategoryName])</f>
        <v>Produce</v>
      </c>
      <c r="M8" t="str">
        <f>_xlfn.XLOOKUP(products[[#This Row],[SupplierID]],suppliers[SupplierID],suppliers[Country])</f>
        <v>USA</v>
      </c>
    </row>
    <row r="9" spans="1:13" x14ac:dyDescent="0.3">
      <c r="A9">
        <v>8</v>
      </c>
      <c r="B9" t="s">
        <v>825</v>
      </c>
      <c r="C9">
        <v>3</v>
      </c>
      <c r="D9">
        <v>2</v>
      </c>
      <c r="E9" t="s">
        <v>826</v>
      </c>
      <c r="F9">
        <v>40</v>
      </c>
      <c r="G9">
        <v>6</v>
      </c>
      <c r="H9">
        <v>0</v>
      </c>
      <c r="I9">
        <v>0</v>
      </c>
      <c r="J9">
        <v>0</v>
      </c>
      <c r="K9" t="str">
        <f>_xlfn.XLOOKUP(products[[#This Row],[SupplierID]],suppliers[SupplierID],suppliers[Country])</f>
        <v>USA</v>
      </c>
      <c r="L9" t="str">
        <f>_xlfn.XLOOKUP(products[[#This Row],[CategoryID]],categories[CategoryID],categories[CategoryName])</f>
        <v>Condiments</v>
      </c>
      <c r="M9" t="str">
        <f>_xlfn.XLOOKUP(products[[#This Row],[SupplierID]],suppliers[SupplierID],suppliers[Country])</f>
        <v>USA</v>
      </c>
    </row>
    <row r="10" spans="1:13" x14ac:dyDescent="0.3">
      <c r="A10">
        <v>9</v>
      </c>
      <c r="B10" t="s">
        <v>827</v>
      </c>
      <c r="C10">
        <v>4</v>
      </c>
      <c r="D10">
        <v>6</v>
      </c>
      <c r="E10" t="s">
        <v>828</v>
      </c>
      <c r="F10">
        <v>97</v>
      </c>
      <c r="G10">
        <v>29</v>
      </c>
      <c r="H10">
        <v>0</v>
      </c>
      <c r="I10">
        <v>0</v>
      </c>
      <c r="J10">
        <v>1</v>
      </c>
      <c r="K10" t="str">
        <f>_xlfn.XLOOKUP(products[[#This Row],[SupplierID]],suppliers[SupplierID],suppliers[Country])</f>
        <v>Japan</v>
      </c>
      <c r="L10" t="str">
        <f>_xlfn.XLOOKUP(products[[#This Row],[CategoryID]],categories[CategoryID],categories[CategoryName])</f>
        <v>Meat/Poultry</v>
      </c>
      <c r="M10" t="str">
        <f>_xlfn.XLOOKUP(products[[#This Row],[SupplierID]],suppliers[SupplierID],suppliers[Country])</f>
        <v>Japan</v>
      </c>
    </row>
    <row r="11" spans="1:13" x14ac:dyDescent="0.3">
      <c r="A11">
        <v>10</v>
      </c>
      <c r="B11" t="s">
        <v>829</v>
      </c>
      <c r="C11">
        <v>4</v>
      </c>
      <c r="D11">
        <v>8</v>
      </c>
      <c r="E11" t="s">
        <v>830</v>
      </c>
      <c r="F11">
        <v>31</v>
      </c>
      <c r="G11">
        <v>31</v>
      </c>
      <c r="H11">
        <v>0</v>
      </c>
      <c r="I11">
        <v>0</v>
      </c>
      <c r="J11">
        <v>0</v>
      </c>
      <c r="K11" t="str">
        <f>_xlfn.XLOOKUP(products[[#This Row],[SupplierID]],suppliers[SupplierID],suppliers[Country])</f>
        <v>Japan</v>
      </c>
      <c r="L11" t="str">
        <f>_xlfn.XLOOKUP(products[[#This Row],[CategoryID]],categories[CategoryID],categories[CategoryName])</f>
        <v>Seafood</v>
      </c>
      <c r="M11" t="str">
        <f>_xlfn.XLOOKUP(products[[#This Row],[SupplierID]],suppliers[SupplierID],suppliers[Country])</f>
        <v>Japan</v>
      </c>
    </row>
    <row r="12" spans="1:13" x14ac:dyDescent="0.3">
      <c r="A12">
        <v>11</v>
      </c>
      <c r="B12" t="s">
        <v>831</v>
      </c>
      <c r="C12">
        <v>5</v>
      </c>
      <c r="D12">
        <v>4</v>
      </c>
      <c r="E12" t="s">
        <v>832</v>
      </c>
      <c r="F12">
        <v>21</v>
      </c>
      <c r="G12">
        <v>22</v>
      </c>
      <c r="H12">
        <v>30</v>
      </c>
      <c r="I12">
        <v>30</v>
      </c>
      <c r="J12">
        <v>0</v>
      </c>
      <c r="K12" t="str">
        <f>_xlfn.XLOOKUP(products[[#This Row],[SupplierID]],suppliers[SupplierID],suppliers[Country])</f>
        <v>Spain</v>
      </c>
      <c r="L12" t="str">
        <f>_xlfn.XLOOKUP(products[[#This Row],[CategoryID]],categories[CategoryID],categories[CategoryName])</f>
        <v>Dairy Products</v>
      </c>
      <c r="M12" t="str">
        <f>_xlfn.XLOOKUP(products[[#This Row],[SupplierID]],suppliers[SupplierID],suppliers[Country])</f>
        <v>Spain</v>
      </c>
    </row>
    <row r="13" spans="1:13" x14ac:dyDescent="0.3">
      <c r="A13">
        <v>12</v>
      </c>
      <c r="B13" t="s">
        <v>833</v>
      </c>
      <c r="C13">
        <v>5</v>
      </c>
      <c r="D13">
        <v>4</v>
      </c>
      <c r="E13" t="s">
        <v>834</v>
      </c>
      <c r="F13">
        <v>38</v>
      </c>
      <c r="G13">
        <v>86</v>
      </c>
      <c r="H13">
        <v>0</v>
      </c>
      <c r="I13">
        <v>0</v>
      </c>
      <c r="J13">
        <v>0</v>
      </c>
      <c r="K13" t="str">
        <f>_xlfn.XLOOKUP(products[[#This Row],[SupplierID]],suppliers[SupplierID],suppliers[Country])</f>
        <v>Spain</v>
      </c>
      <c r="L13" t="str">
        <f>_xlfn.XLOOKUP(products[[#This Row],[CategoryID]],categories[CategoryID],categories[CategoryName])</f>
        <v>Dairy Products</v>
      </c>
      <c r="M13" t="str">
        <f>_xlfn.XLOOKUP(products[[#This Row],[SupplierID]],suppliers[SupplierID],suppliers[Country])</f>
        <v>Spain</v>
      </c>
    </row>
    <row r="14" spans="1:13" x14ac:dyDescent="0.3">
      <c r="A14">
        <v>13</v>
      </c>
      <c r="B14" t="s">
        <v>835</v>
      </c>
      <c r="C14">
        <v>6</v>
      </c>
      <c r="D14">
        <v>8</v>
      </c>
      <c r="E14" t="s">
        <v>836</v>
      </c>
      <c r="F14">
        <v>6</v>
      </c>
      <c r="G14">
        <v>24</v>
      </c>
      <c r="H14">
        <v>0</v>
      </c>
      <c r="I14">
        <v>5</v>
      </c>
      <c r="J14">
        <v>0</v>
      </c>
      <c r="K14" t="str">
        <f>_xlfn.XLOOKUP(products[[#This Row],[SupplierID]],suppliers[SupplierID],suppliers[Country])</f>
        <v>Japan</v>
      </c>
      <c r="L14" t="str">
        <f>_xlfn.XLOOKUP(products[[#This Row],[CategoryID]],categories[CategoryID],categories[CategoryName])</f>
        <v>Seafood</v>
      </c>
      <c r="M14" t="str">
        <f>_xlfn.XLOOKUP(products[[#This Row],[SupplierID]],suppliers[SupplierID],suppliers[Country])</f>
        <v>Japan</v>
      </c>
    </row>
    <row r="15" spans="1:13" x14ac:dyDescent="0.3">
      <c r="A15">
        <v>14</v>
      </c>
      <c r="B15" t="s">
        <v>837</v>
      </c>
      <c r="C15">
        <v>6</v>
      </c>
      <c r="D15">
        <v>7</v>
      </c>
      <c r="E15" t="s">
        <v>838</v>
      </c>
      <c r="F15">
        <v>23.25</v>
      </c>
      <c r="G15">
        <v>35</v>
      </c>
      <c r="H15">
        <v>0</v>
      </c>
      <c r="I15">
        <v>0</v>
      </c>
      <c r="J15">
        <v>0</v>
      </c>
      <c r="K15" t="str">
        <f>_xlfn.XLOOKUP(products[[#This Row],[SupplierID]],suppliers[SupplierID],suppliers[Country])</f>
        <v>Japan</v>
      </c>
      <c r="L15" t="str">
        <f>_xlfn.XLOOKUP(products[[#This Row],[CategoryID]],categories[CategoryID],categories[CategoryName])</f>
        <v>Produce</v>
      </c>
      <c r="M15" t="str">
        <f>_xlfn.XLOOKUP(products[[#This Row],[SupplierID]],suppliers[SupplierID],suppliers[Country])</f>
        <v>Japan</v>
      </c>
    </row>
    <row r="16" spans="1:13" x14ac:dyDescent="0.3">
      <c r="A16">
        <v>15</v>
      </c>
      <c r="B16" t="s">
        <v>839</v>
      </c>
      <c r="C16">
        <v>6</v>
      </c>
      <c r="D16">
        <v>2</v>
      </c>
      <c r="E16" t="s">
        <v>840</v>
      </c>
      <c r="F16">
        <v>15.5</v>
      </c>
      <c r="G16">
        <v>39</v>
      </c>
      <c r="H16">
        <v>0</v>
      </c>
      <c r="I16">
        <v>5</v>
      </c>
      <c r="J16">
        <v>0</v>
      </c>
      <c r="K16" t="str">
        <f>_xlfn.XLOOKUP(products[[#This Row],[SupplierID]],suppliers[SupplierID],suppliers[Country])</f>
        <v>Japan</v>
      </c>
      <c r="L16" t="str">
        <f>_xlfn.XLOOKUP(products[[#This Row],[CategoryID]],categories[CategoryID],categories[CategoryName])</f>
        <v>Condiments</v>
      </c>
      <c r="M16" t="str">
        <f>_xlfn.XLOOKUP(products[[#This Row],[SupplierID]],suppliers[SupplierID],suppliers[Country])</f>
        <v>Japan</v>
      </c>
    </row>
    <row r="17" spans="1:13" x14ac:dyDescent="0.3">
      <c r="A17">
        <v>16</v>
      </c>
      <c r="B17" t="s">
        <v>841</v>
      </c>
      <c r="C17">
        <v>7</v>
      </c>
      <c r="D17">
        <v>3</v>
      </c>
      <c r="E17" t="s">
        <v>842</v>
      </c>
      <c r="F17">
        <v>17.45</v>
      </c>
      <c r="G17">
        <v>29</v>
      </c>
      <c r="H17">
        <v>0</v>
      </c>
      <c r="I17">
        <v>10</v>
      </c>
      <c r="J17">
        <v>0</v>
      </c>
      <c r="K17" t="str">
        <f>_xlfn.XLOOKUP(products[[#This Row],[SupplierID]],suppliers[SupplierID],suppliers[Country])</f>
        <v>Australia</v>
      </c>
      <c r="L17" t="str">
        <f>_xlfn.XLOOKUP(products[[#This Row],[CategoryID]],categories[CategoryID],categories[CategoryName])</f>
        <v>Confections</v>
      </c>
      <c r="M17" t="str">
        <f>_xlfn.XLOOKUP(products[[#This Row],[SupplierID]],suppliers[SupplierID],suppliers[Country])</f>
        <v>Australia</v>
      </c>
    </row>
    <row r="18" spans="1:13" x14ac:dyDescent="0.3">
      <c r="A18">
        <v>17</v>
      </c>
      <c r="B18" t="s">
        <v>843</v>
      </c>
      <c r="C18">
        <v>7</v>
      </c>
      <c r="D18">
        <v>6</v>
      </c>
      <c r="E18" t="s">
        <v>844</v>
      </c>
      <c r="F18">
        <v>39</v>
      </c>
      <c r="G18">
        <v>0</v>
      </c>
      <c r="H18">
        <v>0</v>
      </c>
      <c r="I18">
        <v>0</v>
      </c>
      <c r="J18">
        <v>1</v>
      </c>
      <c r="K18" t="str">
        <f>_xlfn.XLOOKUP(products[[#This Row],[SupplierID]],suppliers[SupplierID],suppliers[Country])</f>
        <v>Australia</v>
      </c>
      <c r="L18" t="str">
        <f>_xlfn.XLOOKUP(products[[#This Row],[CategoryID]],categories[CategoryID],categories[CategoryName])</f>
        <v>Meat/Poultry</v>
      </c>
      <c r="M18" t="str">
        <f>_xlfn.XLOOKUP(products[[#This Row],[SupplierID]],suppliers[SupplierID],suppliers[Country])</f>
        <v>Australia</v>
      </c>
    </row>
    <row r="19" spans="1:13" x14ac:dyDescent="0.3">
      <c r="A19">
        <v>18</v>
      </c>
      <c r="B19" t="s">
        <v>845</v>
      </c>
      <c r="C19">
        <v>7</v>
      </c>
      <c r="D19">
        <v>8</v>
      </c>
      <c r="E19" t="s">
        <v>846</v>
      </c>
      <c r="F19">
        <v>62.5</v>
      </c>
      <c r="G19">
        <v>42</v>
      </c>
      <c r="H19">
        <v>0</v>
      </c>
      <c r="I19">
        <v>0</v>
      </c>
      <c r="J19">
        <v>0</v>
      </c>
      <c r="K19" t="str">
        <f>_xlfn.XLOOKUP(products[[#This Row],[SupplierID]],suppliers[SupplierID],suppliers[Country])</f>
        <v>Australia</v>
      </c>
      <c r="L19" t="str">
        <f>_xlfn.XLOOKUP(products[[#This Row],[CategoryID]],categories[CategoryID],categories[CategoryName])</f>
        <v>Seafood</v>
      </c>
      <c r="M19" t="str">
        <f>_xlfn.XLOOKUP(products[[#This Row],[SupplierID]],suppliers[SupplierID],suppliers[Country])</f>
        <v>Australia</v>
      </c>
    </row>
    <row r="20" spans="1:13" x14ac:dyDescent="0.3">
      <c r="A20">
        <v>19</v>
      </c>
      <c r="B20" t="s">
        <v>847</v>
      </c>
      <c r="C20">
        <v>8</v>
      </c>
      <c r="D20">
        <v>3</v>
      </c>
      <c r="E20" t="s">
        <v>848</v>
      </c>
      <c r="F20">
        <v>9.1999999999999993</v>
      </c>
      <c r="G20">
        <v>25</v>
      </c>
      <c r="H20">
        <v>0</v>
      </c>
      <c r="I20">
        <v>5</v>
      </c>
      <c r="J20">
        <v>0</v>
      </c>
      <c r="K20" t="str">
        <f>_xlfn.XLOOKUP(products[[#This Row],[SupplierID]],suppliers[SupplierID],suppliers[Country])</f>
        <v>UK</v>
      </c>
      <c r="L20" t="str">
        <f>_xlfn.XLOOKUP(products[[#This Row],[CategoryID]],categories[CategoryID],categories[CategoryName])</f>
        <v>Confections</v>
      </c>
      <c r="M20" t="str">
        <f>_xlfn.XLOOKUP(products[[#This Row],[SupplierID]],suppliers[SupplierID],suppliers[Country])</f>
        <v>UK</v>
      </c>
    </row>
    <row r="21" spans="1:13" x14ac:dyDescent="0.3">
      <c r="A21">
        <v>20</v>
      </c>
      <c r="B21" t="s">
        <v>849</v>
      </c>
      <c r="C21">
        <v>8</v>
      </c>
      <c r="D21">
        <v>3</v>
      </c>
      <c r="E21" t="s">
        <v>850</v>
      </c>
      <c r="F21">
        <v>81</v>
      </c>
      <c r="G21">
        <v>40</v>
      </c>
      <c r="H21">
        <v>0</v>
      </c>
      <c r="I21">
        <v>0</v>
      </c>
      <c r="J21">
        <v>0</v>
      </c>
      <c r="K21" t="str">
        <f>_xlfn.XLOOKUP(products[[#This Row],[SupplierID]],suppliers[SupplierID],suppliers[Country])</f>
        <v>UK</v>
      </c>
      <c r="L21" t="str">
        <f>_xlfn.XLOOKUP(products[[#This Row],[CategoryID]],categories[CategoryID],categories[CategoryName])</f>
        <v>Confections</v>
      </c>
      <c r="M21" t="str">
        <f>_xlfn.XLOOKUP(products[[#This Row],[SupplierID]],suppliers[SupplierID],suppliers[Country])</f>
        <v>UK</v>
      </c>
    </row>
    <row r="22" spans="1:13" x14ac:dyDescent="0.3">
      <c r="A22">
        <v>21</v>
      </c>
      <c r="B22" t="s">
        <v>851</v>
      </c>
      <c r="C22">
        <v>8</v>
      </c>
      <c r="D22">
        <v>3</v>
      </c>
      <c r="E22" t="s">
        <v>852</v>
      </c>
      <c r="F22">
        <v>10</v>
      </c>
      <c r="G22">
        <v>3</v>
      </c>
      <c r="H22">
        <v>40</v>
      </c>
      <c r="I22">
        <v>5</v>
      </c>
      <c r="J22">
        <v>0</v>
      </c>
      <c r="K22" t="str">
        <f>_xlfn.XLOOKUP(products[[#This Row],[SupplierID]],suppliers[SupplierID],suppliers[Country])</f>
        <v>UK</v>
      </c>
      <c r="L22" t="str">
        <f>_xlfn.XLOOKUP(products[[#This Row],[CategoryID]],categories[CategoryID],categories[CategoryName])</f>
        <v>Confections</v>
      </c>
      <c r="M22" t="str">
        <f>_xlfn.XLOOKUP(products[[#This Row],[SupplierID]],suppliers[SupplierID],suppliers[Country])</f>
        <v>UK</v>
      </c>
    </row>
    <row r="23" spans="1:13" x14ac:dyDescent="0.3">
      <c r="A23">
        <v>22</v>
      </c>
      <c r="B23" t="s">
        <v>853</v>
      </c>
      <c r="C23">
        <v>9</v>
      </c>
      <c r="D23">
        <v>5</v>
      </c>
      <c r="E23" t="s">
        <v>854</v>
      </c>
      <c r="F23">
        <v>21</v>
      </c>
      <c r="G23">
        <v>104</v>
      </c>
      <c r="H23">
        <v>0</v>
      </c>
      <c r="I23">
        <v>25</v>
      </c>
      <c r="J23">
        <v>0</v>
      </c>
      <c r="K23" t="str">
        <f>_xlfn.XLOOKUP(products[[#This Row],[SupplierID]],suppliers[SupplierID],suppliers[Country])</f>
        <v xml:space="preserve">Sweden </v>
      </c>
      <c r="L23" t="str">
        <f>_xlfn.XLOOKUP(products[[#This Row],[CategoryID]],categories[CategoryID],categories[CategoryName])</f>
        <v>Grains/Cereals</v>
      </c>
      <c r="M23" t="str">
        <f>_xlfn.XLOOKUP(products[[#This Row],[SupplierID]],suppliers[SupplierID],suppliers[Country])</f>
        <v xml:space="preserve">Sweden </v>
      </c>
    </row>
    <row r="24" spans="1:13" x14ac:dyDescent="0.3">
      <c r="A24">
        <v>23</v>
      </c>
      <c r="B24" t="s">
        <v>855</v>
      </c>
      <c r="C24">
        <v>9</v>
      </c>
      <c r="D24">
        <v>5</v>
      </c>
      <c r="E24" t="s">
        <v>856</v>
      </c>
      <c r="F24">
        <v>9</v>
      </c>
      <c r="G24">
        <v>61</v>
      </c>
      <c r="H24">
        <v>0</v>
      </c>
      <c r="I24">
        <v>25</v>
      </c>
      <c r="J24">
        <v>0</v>
      </c>
      <c r="K24" t="str">
        <f>_xlfn.XLOOKUP(products[[#This Row],[SupplierID]],suppliers[SupplierID],suppliers[Country])</f>
        <v xml:space="preserve">Sweden </v>
      </c>
      <c r="L24" t="str">
        <f>_xlfn.XLOOKUP(products[[#This Row],[CategoryID]],categories[CategoryID],categories[CategoryName])</f>
        <v>Grains/Cereals</v>
      </c>
      <c r="M24" t="str">
        <f>_xlfn.XLOOKUP(products[[#This Row],[SupplierID]],suppliers[SupplierID],suppliers[Country])</f>
        <v xml:space="preserve">Sweden </v>
      </c>
    </row>
    <row r="25" spans="1:13" x14ac:dyDescent="0.3">
      <c r="A25">
        <v>24</v>
      </c>
      <c r="B25" t="s">
        <v>857</v>
      </c>
      <c r="C25">
        <v>10</v>
      </c>
      <c r="D25">
        <v>1</v>
      </c>
      <c r="E25" t="s">
        <v>858</v>
      </c>
      <c r="F25">
        <v>4.5</v>
      </c>
      <c r="G25">
        <v>20</v>
      </c>
      <c r="H25">
        <v>0</v>
      </c>
      <c r="I25">
        <v>0</v>
      </c>
      <c r="J25">
        <v>1</v>
      </c>
      <c r="K25" t="str">
        <f>_xlfn.XLOOKUP(products[[#This Row],[SupplierID]],suppliers[SupplierID],suppliers[Country])</f>
        <v>Brazil</v>
      </c>
      <c r="L25" t="str">
        <f>_xlfn.XLOOKUP(products[[#This Row],[CategoryID]],categories[CategoryID],categories[CategoryName])</f>
        <v>Beverages</v>
      </c>
      <c r="M25" t="str">
        <f>_xlfn.XLOOKUP(products[[#This Row],[SupplierID]],suppliers[SupplierID],suppliers[Country])</f>
        <v>Brazil</v>
      </c>
    </row>
    <row r="26" spans="1:13" x14ac:dyDescent="0.3">
      <c r="A26">
        <v>25</v>
      </c>
      <c r="B26" t="s">
        <v>859</v>
      </c>
      <c r="C26">
        <v>11</v>
      </c>
      <c r="D26">
        <v>3</v>
      </c>
      <c r="E26" t="s">
        <v>860</v>
      </c>
      <c r="F26">
        <v>14</v>
      </c>
      <c r="G26">
        <v>76</v>
      </c>
      <c r="H26">
        <v>0</v>
      </c>
      <c r="I26">
        <v>30</v>
      </c>
      <c r="J26">
        <v>0</v>
      </c>
      <c r="K26" t="str">
        <f>_xlfn.XLOOKUP(products[[#This Row],[SupplierID]],suppliers[SupplierID],suppliers[Country])</f>
        <v>Germany</v>
      </c>
      <c r="L26" t="str">
        <f>_xlfn.XLOOKUP(products[[#This Row],[CategoryID]],categories[CategoryID],categories[CategoryName])</f>
        <v>Confections</v>
      </c>
      <c r="M26" t="str">
        <f>_xlfn.XLOOKUP(products[[#This Row],[SupplierID]],suppliers[SupplierID],suppliers[Country])</f>
        <v>Germany</v>
      </c>
    </row>
    <row r="27" spans="1:13" x14ac:dyDescent="0.3">
      <c r="A27">
        <v>26</v>
      </c>
      <c r="B27" t="s">
        <v>861</v>
      </c>
      <c r="C27">
        <v>11</v>
      </c>
      <c r="D27">
        <v>3</v>
      </c>
      <c r="E27" t="s">
        <v>862</v>
      </c>
      <c r="F27">
        <v>31.23</v>
      </c>
      <c r="G27">
        <v>15</v>
      </c>
      <c r="H27">
        <v>0</v>
      </c>
      <c r="I27">
        <v>0</v>
      </c>
      <c r="J27">
        <v>0</v>
      </c>
      <c r="K27" t="str">
        <f>_xlfn.XLOOKUP(products[[#This Row],[SupplierID]],suppliers[SupplierID],suppliers[Country])</f>
        <v>Germany</v>
      </c>
      <c r="L27" t="str">
        <f>_xlfn.XLOOKUP(products[[#This Row],[CategoryID]],categories[CategoryID],categories[CategoryName])</f>
        <v>Confections</v>
      </c>
      <c r="M27" t="str">
        <f>_xlfn.XLOOKUP(products[[#This Row],[SupplierID]],suppliers[SupplierID],suppliers[Country])</f>
        <v>Germany</v>
      </c>
    </row>
    <row r="28" spans="1:13" x14ac:dyDescent="0.3">
      <c r="A28">
        <v>27</v>
      </c>
      <c r="B28" t="s">
        <v>863</v>
      </c>
      <c r="C28">
        <v>11</v>
      </c>
      <c r="D28">
        <v>3</v>
      </c>
      <c r="E28" t="s">
        <v>864</v>
      </c>
      <c r="F28">
        <v>43.9</v>
      </c>
      <c r="G28">
        <v>49</v>
      </c>
      <c r="H28">
        <v>0</v>
      </c>
      <c r="I28">
        <v>30</v>
      </c>
      <c r="J28">
        <v>0</v>
      </c>
      <c r="K28" t="str">
        <f>_xlfn.XLOOKUP(products[[#This Row],[SupplierID]],suppliers[SupplierID],suppliers[Country])</f>
        <v>Germany</v>
      </c>
      <c r="L28" t="str">
        <f>_xlfn.XLOOKUP(products[[#This Row],[CategoryID]],categories[CategoryID],categories[CategoryName])</f>
        <v>Confections</v>
      </c>
      <c r="M28" t="str">
        <f>_xlfn.XLOOKUP(products[[#This Row],[SupplierID]],suppliers[SupplierID],suppliers[Country])</f>
        <v>Germany</v>
      </c>
    </row>
    <row r="29" spans="1:13" x14ac:dyDescent="0.3">
      <c r="A29">
        <v>28</v>
      </c>
      <c r="B29" t="s">
        <v>865</v>
      </c>
      <c r="C29">
        <v>12</v>
      </c>
      <c r="D29">
        <v>7</v>
      </c>
      <c r="E29" t="s">
        <v>866</v>
      </c>
      <c r="F29">
        <v>45.6</v>
      </c>
      <c r="G29">
        <v>26</v>
      </c>
      <c r="H29">
        <v>0</v>
      </c>
      <c r="I29">
        <v>0</v>
      </c>
      <c r="J29">
        <v>1</v>
      </c>
      <c r="K29" t="str">
        <f>_xlfn.XLOOKUP(products[[#This Row],[SupplierID]],suppliers[SupplierID],suppliers[Country])</f>
        <v>Germany</v>
      </c>
      <c r="L29" t="str">
        <f>_xlfn.XLOOKUP(products[[#This Row],[CategoryID]],categories[CategoryID],categories[CategoryName])</f>
        <v>Produce</v>
      </c>
      <c r="M29" t="str">
        <f>_xlfn.XLOOKUP(products[[#This Row],[SupplierID]],suppliers[SupplierID],suppliers[Country])</f>
        <v>Germany</v>
      </c>
    </row>
    <row r="30" spans="1:13" x14ac:dyDescent="0.3">
      <c r="A30">
        <v>29</v>
      </c>
      <c r="B30" t="s">
        <v>867</v>
      </c>
      <c r="C30">
        <v>12</v>
      </c>
      <c r="D30">
        <v>6</v>
      </c>
      <c r="E30" t="s">
        <v>868</v>
      </c>
      <c r="F30">
        <v>123.79</v>
      </c>
      <c r="G30">
        <v>0</v>
      </c>
      <c r="H30">
        <v>0</v>
      </c>
      <c r="I30">
        <v>0</v>
      </c>
      <c r="J30">
        <v>1</v>
      </c>
      <c r="K30" t="str">
        <f>_xlfn.XLOOKUP(products[[#This Row],[SupplierID]],suppliers[SupplierID],suppliers[Country])</f>
        <v>Germany</v>
      </c>
      <c r="L30" t="str">
        <f>_xlfn.XLOOKUP(products[[#This Row],[CategoryID]],categories[CategoryID],categories[CategoryName])</f>
        <v>Meat/Poultry</v>
      </c>
      <c r="M30" t="str">
        <f>_xlfn.XLOOKUP(products[[#This Row],[SupplierID]],suppliers[SupplierID],suppliers[Country])</f>
        <v>Germany</v>
      </c>
    </row>
    <row r="31" spans="1:13" x14ac:dyDescent="0.3">
      <c r="A31">
        <v>30</v>
      </c>
      <c r="B31" t="s">
        <v>869</v>
      </c>
      <c r="C31">
        <v>13</v>
      </c>
      <c r="D31">
        <v>8</v>
      </c>
      <c r="E31" t="s">
        <v>870</v>
      </c>
      <c r="F31">
        <v>25.89</v>
      </c>
      <c r="G31">
        <v>10</v>
      </c>
      <c r="H31">
        <v>0</v>
      </c>
      <c r="I31">
        <v>15</v>
      </c>
      <c r="J31">
        <v>0</v>
      </c>
      <c r="K31" t="str">
        <f>_xlfn.XLOOKUP(products[[#This Row],[SupplierID]],suppliers[SupplierID],suppliers[Country])</f>
        <v>Germany</v>
      </c>
      <c r="L31" t="str">
        <f>_xlfn.XLOOKUP(products[[#This Row],[CategoryID]],categories[CategoryID],categories[CategoryName])</f>
        <v>Seafood</v>
      </c>
      <c r="M31" t="str">
        <f>_xlfn.XLOOKUP(products[[#This Row],[SupplierID]],suppliers[SupplierID],suppliers[Country])</f>
        <v>Germany</v>
      </c>
    </row>
    <row r="32" spans="1:13" x14ac:dyDescent="0.3">
      <c r="A32">
        <v>31</v>
      </c>
      <c r="B32" t="s">
        <v>871</v>
      </c>
      <c r="C32">
        <v>14</v>
      </c>
      <c r="D32">
        <v>4</v>
      </c>
      <c r="E32" t="s">
        <v>872</v>
      </c>
      <c r="F32">
        <v>12.5</v>
      </c>
      <c r="G32">
        <v>0</v>
      </c>
      <c r="H32">
        <v>70</v>
      </c>
      <c r="I32">
        <v>20</v>
      </c>
      <c r="J32">
        <v>0</v>
      </c>
      <c r="K32" t="str">
        <f>_xlfn.XLOOKUP(products[[#This Row],[SupplierID]],suppliers[SupplierID],suppliers[Country])</f>
        <v>Italy</v>
      </c>
      <c r="L32" t="str">
        <f>_xlfn.XLOOKUP(products[[#This Row],[CategoryID]],categories[CategoryID],categories[CategoryName])</f>
        <v>Dairy Products</v>
      </c>
      <c r="M32" t="str">
        <f>_xlfn.XLOOKUP(products[[#This Row],[SupplierID]],suppliers[SupplierID],suppliers[Country])</f>
        <v>Italy</v>
      </c>
    </row>
    <row r="33" spans="1:13" x14ac:dyDescent="0.3">
      <c r="A33">
        <v>32</v>
      </c>
      <c r="B33" t="s">
        <v>873</v>
      </c>
      <c r="C33">
        <v>14</v>
      </c>
      <c r="D33">
        <v>4</v>
      </c>
      <c r="E33" t="s">
        <v>874</v>
      </c>
      <c r="F33">
        <v>32</v>
      </c>
      <c r="G33">
        <v>9</v>
      </c>
      <c r="H33">
        <v>40</v>
      </c>
      <c r="I33">
        <v>25</v>
      </c>
      <c r="J33">
        <v>0</v>
      </c>
      <c r="K33" t="str">
        <f>_xlfn.XLOOKUP(products[[#This Row],[SupplierID]],suppliers[SupplierID],suppliers[Country])</f>
        <v>Italy</v>
      </c>
      <c r="L33" t="str">
        <f>_xlfn.XLOOKUP(products[[#This Row],[CategoryID]],categories[CategoryID],categories[CategoryName])</f>
        <v>Dairy Products</v>
      </c>
      <c r="M33" t="str">
        <f>_xlfn.XLOOKUP(products[[#This Row],[SupplierID]],suppliers[SupplierID],suppliers[Country])</f>
        <v>Italy</v>
      </c>
    </row>
    <row r="34" spans="1:13" x14ac:dyDescent="0.3">
      <c r="A34">
        <v>33</v>
      </c>
      <c r="B34" t="s">
        <v>875</v>
      </c>
      <c r="C34">
        <v>15</v>
      </c>
      <c r="D34">
        <v>4</v>
      </c>
      <c r="E34" t="s">
        <v>876</v>
      </c>
      <c r="F34">
        <v>2.5</v>
      </c>
      <c r="G34">
        <v>112</v>
      </c>
      <c r="H34">
        <v>0</v>
      </c>
      <c r="I34">
        <v>20</v>
      </c>
      <c r="J34">
        <v>0</v>
      </c>
      <c r="K34" t="str">
        <f>_xlfn.XLOOKUP(products[[#This Row],[SupplierID]],suppliers[SupplierID],suppliers[Country])</f>
        <v>Norway</v>
      </c>
      <c r="L34" t="str">
        <f>_xlfn.XLOOKUP(products[[#This Row],[CategoryID]],categories[CategoryID],categories[CategoryName])</f>
        <v>Dairy Products</v>
      </c>
      <c r="M34" t="str">
        <f>_xlfn.XLOOKUP(products[[#This Row],[SupplierID]],suppliers[SupplierID],suppliers[Country])</f>
        <v>Norway</v>
      </c>
    </row>
    <row r="35" spans="1:13" x14ac:dyDescent="0.3">
      <c r="A35">
        <v>34</v>
      </c>
      <c r="B35" t="s">
        <v>877</v>
      </c>
      <c r="C35">
        <v>16</v>
      </c>
      <c r="D35">
        <v>1</v>
      </c>
      <c r="E35" t="s">
        <v>814</v>
      </c>
      <c r="F35">
        <v>14</v>
      </c>
      <c r="G35">
        <v>111</v>
      </c>
      <c r="H35">
        <v>0</v>
      </c>
      <c r="I35">
        <v>15</v>
      </c>
      <c r="J35">
        <v>0</v>
      </c>
      <c r="K35" t="str">
        <f>_xlfn.XLOOKUP(products[[#This Row],[SupplierID]],suppliers[SupplierID],suppliers[Country])</f>
        <v>USA</v>
      </c>
      <c r="L35" t="str">
        <f>_xlfn.XLOOKUP(products[[#This Row],[CategoryID]],categories[CategoryID],categories[CategoryName])</f>
        <v>Beverages</v>
      </c>
      <c r="M35" t="str">
        <f>_xlfn.XLOOKUP(products[[#This Row],[SupplierID]],suppliers[SupplierID],suppliers[Country])</f>
        <v>USA</v>
      </c>
    </row>
    <row r="36" spans="1:13" x14ac:dyDescent="0.3">
      <c r="A36">
        <v>35</v>
      </c>
      <c r="B36" t="s">
        <v>878</v>
      </c>
      <c r="C36">
        <v>16</v>
      </c>
      <c r="D36">
        <v>1</v>
      </c>
      <c r="E36" t="s">
        <v>814</v>
      </c>
      <c r="F36">
        <v>18</v>
      </c>
      <c r="G36">
        <v>20</v>
      </c>
      <c r="H36">
        <v>0</v>
      </c>
      <c r="I36">
        <v>15</v>
      </c>
      <c r="J36">
        <v>0</v>
      </c>
      <c r="K36" t="str">
        <f>_xlfn.XLOOKUP(products[[#This Row],[SupplierID]],suppliers[SupplierID],suppliers[Country])</f>
        <v>USA</v>
      </c>
      <c r="L36" t="str">
        <f>_xlfn.XLOOKUP(products[[#This Row],[CategoryID]],categories[CategoryID],categories[CategoryName])</f>
        <v>Beverages</v>
      </c>
      <c r="M36" t="str">
        <f>_xlfn.XLOOKUP(products[[#This Row],[SupplierID]],suppliers[SupplierID],suppliers[Country])</f>
        <v>USA</v>
      </c>
    </row>
    <row r="37" spans="1:13" x14ac:dyDescent="0.3">
      <c r="A37">
        <v>36</v>
      </c>
      <c r="B37" t="s">
        <v>879</v>
      </c>
      <c r="C37">
        <v>17</v>
      </c>
      <c r="D37">
        <v>8</v>
      </c>
      <c r="E37" t="s">
        <v>880</v>
      </c>
      <c r="F37">
        <v>19</v>
      </c>
      <c r="G37">
        <v>112</v>
      </c>
      <c r="H37">
        <v>0</v>
      </c>
      <c r="I37">
        <v>20</v>
      </c>
      <c r="J37">
        <v>0</v>
      </c>
      <c r="K37" t="str">
        <f>_xlfn.XLOOKUP(products[[#This Row],[SupplierID]],suppliers[SupplierID],suppliers[Country])</f>
        <v>Sweden</v>
      </c>
      <c r="L37" t="str">
        <f>_xlfn.XLOOKUP(products[[#This Row],[CategoryID]],categories[CategoryID],categories[CategoryName])</f>
        <v>Seafood</v>
      </c>
      <c r="M37" t="str">
        <f>_xlfn.XLOOKUP(products[[#This Row],[SupplierID]],suppliers[SupplierID],suppliers[Country])</f>
        <v>Sweden</v>
      </c>
    </row>
    <row r="38" spans="1:13" x14ac:dyDescent="0.3">
      <c r="A38">
        <v>37</v>
      </c>
      <c r="B38" t="s">
        <v>881</v>
      </c>
      <c r="C38">
        <v>17</v>
      </c>
      <c r="D38">
        <v>8</v>
      </c>
      <c r="E38" t="s">
        <v>882</v>
      </c>
      <c r="F38">
        <v>26</v>
      </c>
      <c r="G38">
        <v>11</v>
      </c>
      <c r="H38">
        <v>50</v>
      </c>
      <c r="I38">
        <v>25</v>
      </c>
      <c r="J38">
        <v>0</v>
      </c>
      <c r="K38" t="str">
        <f>_xlfn.XLOOKUP(products[[#This Row],[SupplierID]],suppliers[SupplierID],suppliers[Country])</f>
        <v>Sweden</v>
      </c>
      <c r="L38" t="str">
        <f>_xlfn.XLOOKUP(products[[#This Row],[CategoryID]],categories[CategoryID],categories[CategoryName])</f>
        <v>Seafood</v>
      </c>
      <c r="M38" t="str">
        <f>_xlfn.XLOOKUP(products[[#This Row],[SupplierID]],suppliers[SupplierID],suppliers[Country])</f>
        <v>Sweden</v>
      </c>
    </row>
    <row r="39" spans="1:13" x14ac:dyDescent="0.3">
      <c r="A39">
        <v>38</v>
      </c>
      <c r="B39" t="s">
        <v>883</v>
      </c>
      <c r="C39">
        <v>18</v>
      </c>
      <c r="D39">
        <v>1</v>
      </c>
      <c r="E39" t="s">
        <v>884</v>
      </c>
      <c r="F39">
        <v>263.5</v>
      </c>
      <c r="G39">
        <v>17</v>
      </c>
      <c r="H39">
        <v>0</v>
      </c>
      <c r="I39">
        <v>15</v>
      </c>
      <c r="J39">
        <v>0</v>
      </c>
      <c r="K39" t="str">
        <f>_xlfn.XLOOKUP(products[[#This Row],[SupplierID]],suppliers[SupplierID],suppliers[Country])</f>
        <v>France</v>
      </c>
      <c r="L39" t="str">
        <f>_xlfn.XLOOKUP(products[[#This Row],[CategoryID]],categories[CategoryID],categories[CategoryName])</f>
        <v>Beverages</v>
      </c>
      <c r="M39" t="str">
        <f>_xlfn.XLOOKUP(products[[#This Row],[SupplierID]],suppliers[SupplierID],suppliers[Country])</f>
        <v>France</v>
      </c>
    </row>
    <row r="40" spans="1:13" x14ac:dyDescent="0.3">
      <c r="A40">
        <v>39</v>
      </c>
      <c r="B40" t="s">
        <v>885</v>
      </c>
      <c r="C40">
        <v>18</v>
      </c>
      <c r="D40">
        <v>1</v>
      </c>
      <c r="E40" t="s">
        <v>886</v>
      </c>
      <c r="F40">
        <v>18</v>
      </c>
      <c r="G40">
        <v>69</v>
      </c>
      <c r="H40">
        <v>0</v>
      </c>
      <c r="I40">
        <v>5</v>
      </c>
      <c r="J40">
        <v>0</v>
      </c>
      <c r="K40" t="str">
        <f>_xlfn.XLOOKUP(products[[#This Row],[SupplierID]],suppliers[SupplierID],suppliers[Country])</f>
        <v>France</v>
      </c>
      <c r="L40" t="str">
        <f>_xlfn.XLOOKUP(products[[#This Row],[CategoryID]],categories[CategoryID],categories[CategoryName])</f>
        <v>Beverages</v>
      </c>
      <c r="M40" t="str">
        <f>_xlfn.XLOOKUP(products[[#This Row],[SupplierID]],suppliers[SupplierID],suppliers[Country])</f>
        <v>France</v>
      </c>
    </row>
    <row r="41" spans="1:13" x14ac:dyDescent="0.3">
      <c r="A41">
        <v>40</v>
      </c>
      <c r="B41" t="s">
        <v>887</v>
      </c>
      <c r="C41">
        <v>19</v>
      </c>
      <c r="D41">
        <v>8</v>
      </c>
      <c r="E41" t="s">
        <v>888</v>
      </c>
      <c r="F41">
        <v>18.399999999999999</v>
      </c>
      <c r="G41">
        <v>123</v>
      </c>
      <c r="H41">
        <v>0</v>
      </c>
      <c r="I41">
        <v>30</v>
      </c>
      <c r="J41">
        <v>0</v>
      </c>
      <c r="K41" t="str">
        <f>_xlfn.XLOOKUP(products[[#This Row],[SupplierID]],suppliers[SupplierID],suppliers[Country])</f>
        <v>USA</v>
      </c>
      <c r="L41" t="str">
        <f>_xlfn.XLOOKUP(products[[#This Row],[CategoryID]],categories[CategoryID],categories[CategoryName])</f>
        <v>Seafood</v>
      </c>
      <c r="M41" t="str">
        <f>_xlfn.XLOOKUP(products[[#This Row],[SupplierID]],suppliers[SupplierID],suppliers[Country])</f>
        <v>USA</v>
      </c>
    </row>
    <row r="42" spans="1:13" x14ac:dyDescent="0.3">
      <c r="A42">
        <v>41</v>
      </c>
      <c r="B42" t="s">
        <v>889</v>
      </c>
      <c r="C42">
        <v>19</v>
      </c>
      <c r="D42">
        <v>8</v>
      </c>
      <c r="E42" t="s">
        <v>890</v>
      </c>
      <c r="F42">
        <v>9.65</v>
      </c>
      <c r="G42">
        <v>85</v>
      </c>
      <c r="H42">
        <v>0</v>
      </c>
      <c r="I42">
        <v>10</v>
      </c>
      <c r="J42">
        <v>0</v>
      </c>
      <c r="K42" t="str">
        <f>_xlfn.XLOOKUP(products[[#This Row],[SupplierID]],suppliers[SupplierID],suppliers[Country])</f>
        <v>USA</v>
      </c>
      <c r="L42" t="str">
        <f>_xlfn.XLOOKUP(products[[#This Row],[CategoryID]],categories[CategoryID],categories[CategoryName])</f>
        <v>Seafood</v>
      </c>
      <c r="M42" t="str">
        <f>_xlfn.XLOOKUP(products[[#This Row],[SupplierID]],suppliers[SupplierID],suppliers[Country])</f>
        <v>USA</v>
      </c>
    </row>
    <row r="43" spans="1:13" x14ac:dyDescent="0.3">
      <c r="A43">
        <v>42</v>
      </c>
      <c r="B43" t="s">
        <v>891</v>
      </c>
      <c r="C43">
        <v>20</v>
      </c>
      <c r="D43">
        <v>5</v>
      </c>
      <c r="E43" t="s">
        <v>892</v>
      </c>
      <c r="F43">
        <v>14</v>
      </c>
      <c r="G43">
        <v>26</v>
      </c>
      <c r="H43">
        <v>0</v>
      </c>
      <c r="I43">
        <v>0</v>
      </c>
      <c r="J43">
        <v>1</v>
      </c>
      <c r="K43" t="str">
        <f>_xlfn.XLOOKUP(products[[#This Row],[SupplierID]],suppliers[SupplierID],suppliers[Country])</f>
        <v>Singapore</v>
      </c>
      <c r="L43" t="str">
        <f>_xlfn.XLOOKUP(products[[#This Row],[CategoryID]],categories[CategoryID],categories[CategoryName])</f>
        <v>Grains/Cereals</v>
      </c>
      <c r="M43" t="str">
        <f>_xlfn.XLOOKUP(products[[#This Row],[SupplierID]],suppliers[SupplierID],suppliers[Country])</f>
        <v>Singapore</v>
      </c>
    </row>
    <row r="44" spans="1:13" x14ac:dyDescent="0.3">
      <c r="A44">
        <v>43</v>
      </c>
      <c r="B44" t="s">
        <v>893</v>
      </c>
      <c r="C44">
        <v>20</v>
      </c>
      <c r="D44">
        <v>1</v>
      </c>
      <c r="E44" t="s">
        <v>894</v>
      </c>
      <c r="F44">
        <v>46</v>
      </c>
      <c r="G44">
        <v>17</v>
      </c>
      <c r="H44">
        <v>10</v>
      </c>
      <c r="I44">
        <v>25</v>
      </c>
      <c r="J44">
        <v>0</v>
      </c>
      <c r="K44" t="str">
        <f>_xlfn.XLOOKUP(products[[#This Row],[SupplierID]],suppliers[SupplierID],suppliers[Country])</f>
        <v>Singapore</v>
      </c>
      <c r="L44" t="str">
        <f>_xlfn.XLOOKUP(products[[#This Row],[CategoryID]],categories[CategoryID],categories[CategoryName])</f>
        <v>Beverages</v>
      </c>
      <c r="M44" t="str">
        <f>_xlfn.XLOOKUP(products[[#This Row],[SupplierID]],suppliers[SupplierID],suppliers[Country])</f>
        <v>Singapore</v>
      </c>
    </row>
    <row r="45" spans="1:13" x14ac:dyDescent="0.3">
      <c r="A45">
        <v>44</v>
      </c>
      <c r="B45" t="s">
        <v>895</v>
      </c>
      <c r="C45">
        <v>20</v>
      </c>
      <c r="D45">
        <v>2</v>
      </c>
      <c r="E45" t="s">
        <v>896</v>
      </c>
      <c r="F45">
        <v>19.45</v>
      </c>
      <c r="G45">
        <v>27</v>
      </c>
      <c r="H45">
        <v>0</v>
      </c>
      <c r="I45">
        <v>15</v>
      </c>
      <c r="J45">
        <v>0</v>
      </c>
      <c r="K45" t="str">
        <f>_xlfn.XLOOKUP(products[[#This Row],[SupplierID]],suppliers[SupplierID],suppliers[Country])</f>
        <v>Singapore</v>
      </c>
      <c r="L45" t="str">
        <f>_xlfn.XLOOKUP(products[[#This Row],[CategoryID]],categories[CategoryID],categories[CategoryName])</f>
        <v>Condiments</v>
      </c>
      <c r="M45" t="str">
        <f>_xlfn.XLOOKUP(products[[#This Row],[SupplierID]],suppliers[SupplierID],suppliers[Country])</f>
        <v>Singapore</v>
      </c>
    </row>
    <row r="46" spans="1:13" x14ac:dyDescent="0.3">
      <c r="A46">
        <v>45</v>
      </c>
      <c r="B46" t="s">
        <v>897</v>
      </c>
      <c r="C46">
        <v>21</v>
      </c>
      <c r="D46">
        <v>8</v>
      </c>
      <c r="E46" t="s">
        <v>898</v>
      </c>
      <c r="F46">
        <v>9.5</v>
      </c>
      <c r="G46">
        <v>5</v>
      </c>
      <c r="H46">
        <v>70</v>
      </c>
      <c r="I46">
        <v>15</v>
      </c>
      <c r="J46">
        <v>0</v>
      </c>
      <c r="K46" t="str">
        <f>_xlfn.XLOOKUP(products[[#This Row],[SupplierID]],suppliers[SupplierID],suppliers[Country])</f>
        <v>Denmark</v>
      </c>
      <c r="L46" t="str">
        <f>_xlfn.XLOOKUP(products[[#This Row],[CategoryID]],categories[CategoryID],categories[CategoryName])</f>
        <v>Seafood</v>
      </c>
      <c r="M46" t="str">
        <f>_xlfn.XLOOKUP(products[[#This Row],[SupplierID]],suppliers[SupplierID],suppliers[Country])</f>
        <v>Denmark</v>
      </c>
    </row>
    <row r="47" spans="1:13" x14ac:dyDescent="0.3">
      <c r="A47">
        <v>46</v>
      </c>
      <c r="B47" t="s">
        <v>899</v>
      </c>
      <c r="C47">
        <v>21</v>
      </c>
      <c r="D47">
        <v>8</v>
      </c>
      <c r="E47" t="s">
        <v>900</v>
      </c>
      <c r="F47">
        <v>12</v>
      </c>
      <c r="G47">
        <v>95</v>
      </c>
      <c r="H47">
        <v>0</v>
      </c>
      <c r="I47">
        <v>0</v>
      </c>
      <c r="J47">
        <v>0</v>
      </c>
      <c r="K47" t="str">
        <f>_xlfn.XLOOKUP(products[[#This Row],[SupplierID]],suppliers[SupplierID],suppliers[Country])</f>
        <v>Denmark</v>
      </c>
      <c r="L47" t="str">
        <f>_xlfn.XLOOKUP(products[[#This Row],[CategoryID]],categories[CategoryID],categories[CategoryName])</f>
        <v>Seafood</v>
      </c>
      <c r="M47" t="str">
        <f>_xlfn.XLOOKUP(products[[#This Row],[SupplierID]],suppliers[SupplierID],suppliers[Country])</f>
        <v>Denmark</v>
      </c>
    </row>
    <row r="48" spans="1:13" x14ac:dyDescent="0.3">
      <c r="A48">
        <v>47</v>
      </c>
      <c r="B48" t="s">
        <v>901</v>
      </c>
      <c r="C48">
        <v>22</v>
      </c>
      <c r="D48">
        <v>3</v>
      </c>
      <c r="E48" t="s">
        <v>902</v>
      </c>
      <c r="F48">
        <v>9.5</v>
      </c>
      <c r="G48">
        <v>36</v>
      </c>
      <c r="H48">
        <v>0</v>
      </c>
      <c r="I48">
        <v>0</v>
      </c>
      <c r="J48">
        <v>0</v>
      </c>
      <c r="K48" t="str">
        <f>_xlfn.XLOOKUP(products[[#This Row],[SupplierID]],suppliers[SupplierID],suppliers[Country])</f>
        <v>Netherlands</v>
      </c>
      <c r="L48" t="str">
        <f>_xlfn.XLOOKUP(products[[#This Row],[CategoryID]],categories[CategoryID],categories[CategoryName])</f>
        <v>Confections</v>
      </c>
      <c r="M48" t="str">
        <f>_xlfn.XLOOKUP(products[[#This Row],[SupplierID]],suppliers[SupplierID],suppliers[Country])</f>
        <v>Netherlands</v>
      </c>
    </row>
    <row r="49" spans="1:13" x14ac:dyDescent="0.3">
      <c r="A49">
        <v>48</v>
      </c>
      <c r="B49" t="s">
        <v>903</v>
      </c>
      <c r="C49">
        <v>22</v>
      </c>
      <c r="D49">
        <v>3</v>
      </c>
      <c r="E49" t="s">
        <v>904</v>
      </c>
      <c r="F49">
        <v>12.75</v>
      </c>
      <c r="G49">
        <v>15</v>
      </c>
      <c r="H49">
        <v>70</v>
      </c>
      <c r="I49">
        <v>25</v>
      </c>
      <c r="J49">
        <v>0</v>
      </c>
      <c r="K49" t="str">
        <f>_xlfn.XLOOKUP(products[[#This Row],[SupplierID]],suppliers[SupplierID],suppliers[Country])</f>
        <v>Netherlands</v>
      </c>
      <c r="L49" t="str">
        <f>_xlfn.XLOOKUP(products[[#This Row],[CategoryID]],categories[CategoryID],categories[CategoryName])</f>
        <v>Confections</v>
      </c>
      <c r="M49" t="str">
        <f>_xlfn.XLOOKUP(products[[#This Row],[SupplierID]],suppliers[SupplierID],suppliers[Country])</f>
        <v>Netherlands</v>
      </c>
    </row>
    <row r="50" spans="1:13" x14ac:dyDescent="0.3">
      <c r="A50">
        <v>49</v>
      </c>
      <c r="B50" t="s">
        <v>905</v>
      </c>
      <c r="C50">
        <v>23</v>
      </c>
      <c r="D50">
        <v>3</v>
      </c>
      <c r="E50" t="s">
        <v>906</v>
      </c>
      <c r="F50">
        <v>20</v>
      </c>
      <c r="G50">
        <v>10</v>
      </c>
      <c r="H50">
        <v>60</v>
      </c>
      <c r="I50">
        <v>15</v>
      </c>
      <c r="J50">
        <v>0</v>
      </c>
      <c r="K50" t="str">
        <f>_xlfn.XLOOKUP(products[[#This Row],[SupplierID]],suppliers[SupplierID],suppliers[Country])</f>
        <v>Finland</v>
      </c>
      <c r="L50" t="str">
        <f>_xlfn.XLOOKUP(products[[#This Row],[CategoryID]],categories[CategoryID],categories[CategoryName])</f>
        <v>Confections</v>
      </c>
      <c r="M50" t="str">
        <f>_xlfn.XLOOKUP(products[[#This Row],[SupplierID]],suppliers[SupplierID],suppliers[Country])</f>
        <v>Finland</v>
      </c>
    </row>
    <row r="51" spans="1:13" x14ac:dyDescent="0.3">
      <c r="A51">
        <v>50</v>
      </c>
      <c r="B51" t="s">
        <v>907</v>
      </c>
      <c r="C51">
        <v>23</v>
      </c>
      <c r="D51">
        <v>3</v>
      </c>
      <c r="E51" t="s">
        <v>908</v>
      </c>
      <c r="F51">
        <v>16.25</v>
      </c>
      <c r="G51">
        <v>65</v>
      </c>
      <c r="H51">
        <v>0</v>
      </c>
      <c r="I51">
        <v>30</v>
      </c>
      <c r="J51">
        <v>0</v>
      </c>
      <c r="K51" t="str">
        <f>_xlfn.XLOOKUP(products[[#This Row],[SupplierID]],suppliers[SupplierID],suppliers[Country])</f>
        <v>Finland</v>
      </c>
      <c r="L51" t="str">
        <f>_xlfn.XLOOKUP(products[[#This Row],[CategoryID]],categories[CategoryID],categories[CategoryName])</f>
        <v>Confections</v>
      </c>
      <c r="M51" t="str">
        <f>_xlfn.XLOOKUP(products[[#This Row],[SupplierID]],suppliers[SupplierID],suppliers[Country])</f>
        <v>Finland</v>
      </c>
    </row>
    <row r="52" spans="1:13" x14ac:dyDescent="0.3">
      <c r="A52">
        <v>51</v>
      </c>
      <c r="B52" t="s">
        <v>909</v>
      </c>
      <c r="C52">
        <v>24</v>
      </c>
      <c r="D52">
        <v>7</v>
      </c>
      <c r="E52" t="s">
        <v>910</v>
      </c>
      <c r="F52">
        <v>53</v>
      </c>
      <c r="G52">
        <v>20</v>
      </c>
      <c r="H52">
        <v>0</v>
      </c>
      <c r="I52">
        <v>10</v>
      </c>
      <c r="J52">
        <v>0</v>
      </c>
      <c r="K52" t="str">
        <f>_xlfn.XLOOKUP(products[[#This Row],[SupplierID]],suppliers[SupplierID],suppliers[Country])</f>
        <v>Australia</v>
      </c>
      <c r="L52" t="str">
        <f>_xlfn.XLOOKUP(products[[#This Row],[CategoryID]],categories[CategoryID],categories[CategoryName])</f>
        <v>Produce</v>
      </c>
      <c r="M52" t="str">
        <f>_xlfn.XLOOKUP(products[[#This Row],[SupplierID]],suppliers[SupplierID],suppliers[Country])</f>
        <v>Australia</v>
      </c>
    </row>
    <row r="53" spans="1:13" x14ac:dyDescent="0.3">
      <c r="A53">
        <v>52</v>
      </c>
      <c r="B53" t="s">
        <v>911</v>
      </c>
      <c r="C53">
        <v>24</v>
      </c>
      <c r="D53">
        <v>5</v>
      </c>
      <c r="E53" t="s">
        <v>912</v>
      </c>
      <c r="F53">
        <v>7</v>
      </c>
      <c r="G53">
        <v>38</v>
      </c>
      <c r="H53">
        <v>0</v>
      </c>
      <c r="I53">
        <v>25</v>
      </c>
      <c r="J53">
        <v>0</v>
      </c>
      <c r="K53" t="str">
        <f>_xlfn.XLOOKUP(products[[#This Row],[SupplierID]],suppliers[SupplierID],suppliers[Country])</f>
        <v>Australia</v>
      </c>
      <c r="L53" t="str">
        <f>_xlfn.XLOOKUP(products[[#This Row],[CategoryID]],categories[CategoryID],categories[CategoryName])</f>
        <v>Grains/Cereals</v>
      </c>
      <c r="M53" t="str">
        <f>_xlfn.XLOOKUP(products[[#This Row],[SupplierID]],suppliers[SupplierID],suppliers[Country])</f>
        <v>Australia</v>
      </c>
    </row>
    <row r="54" spans="1:13" x14ac:dyDescent="0.3">
      <c r="A54">
        <v>53</v>
      </c>
      <c r="B54" t="s">
        <v>913</v>
      </c>
      <c r="C54">
        <v>24</v>
      </c>
      <c r="D54">
        <v>6</v>
      </c>
      <c r="E54" t="s">
        <v>914</v>
      </c>
      <c r="F54">
        <v>32.799999999999997</v>
      </c>
      <c r="G54">
        <v>0</v>
      </c>
      <c r="H54">
        <v>0</v>
      </c>
      <c r="I54">
        <v>0</v>
      </c>
      <c r="J54">
        <v>1</v>
      </c>
      <c r="K54" t="str">
        <f>_xlfn.XLOOKUP(products[[#This Row],[SupplierID]],suppliers[SupplierID],suppliers[Country])</f>
        <v>Australia</v>
      </c>
      <c r="L54" t="str">
        <f>_xlfn.XLOOKUP(products[[#This Row],[CategoryID]],categories[CategoryID],categories[CategoryName])</f>
        <v>Meat/Poultry</v>
      </c>
      <c r="M54" t="str">
        <f>_xlfn.XLOOKUP(products[[#This Row],[SupplierID]],suppliers[SupplierID],suppliers[Country])</f>
        <v>Australia</v>
      </c>
    </row>
    <row r="55" spans="1:13" x14ac:dyDescent="0.3">
      <c r="A55">
        <v>54</v>
      </c>
      <c r="B55" t="s">
        <v>915</v>
      </c>
      <c r="C55">
        <v>25</v>
      </c>
      <c r="D55">
        <v>6</v>
      </c>
      <c r="E55" t="s">
        <v>916</v>
      </c>
      <c r="F55">
        <v>7.45</v>
      </c>
      <c r="G55">
        <v>21</v>
      </c>
      <c r="H55">
        <v>0</v>
      </c>
      <c r="I55">
        <v>10</v>
      </c>
      <c r="J55">
        <v>0</v>
      </c>
      <c r="K55" t="str">
        <f>_xlfn.XLOOKUP(products[[#This Row],[SupplierID]],suppliers[SupplierID],suppliers[Country])</f>
        <v>Canada</v>
      </c>
      <c r="L55" t="str">
        <f>_xlfn.XLOOKUP(products[[#This Row],[CategoryID]],categories[CategoryID],categories[CategoryName])</f>
        <v>Meat/Poultry</v>
      </c>
      <c r="M55" t="str">
        <f>_xlfn.XLOOKUP(products[[#This Row],[SupplierID]],suppliers[SupplierID],suppliers[Country])</f>
        <v>Canada</v>
      </c>
    </row>
    <row r="56" spans="1:13" x14ac:dyDescent="0.3">
      <c r="A56">
        <v>55</v>
      </c>
      <c r="B56" t="s">
        <v>917</v>
      </c>
      <c r="C56">
        <v>25</v>
      </c>
      <c r="D56">
        <v>6</v>
      </c>
      <c r="E56" t="s">
        <v>918</v>
      </c>
      <c r="F56">
        <v>24</v>
      </c>
      <c r="G56">
        <v>115</v>
      </c>
      <c r="H56">
        <v>0</v>
      </c>
      <c r="I56">
        <v>20</v>
      </c>
      <c r="J56">
        <v>0</v>
      </c>
      <c r="K56" t="str">
        <f>_xlfn.XLOOKUP(products[[#This Row],[SupplierID]],suppliers[SupplierID],suppliers[Country])</f>
        <v>Canada</v>
      </c>
      <c r="L56" t="str">
        <f>_xlfn.XLOOKUP(products[[#This Row],[CategoryID]],categories[CategoryID],categories[CategoryName])</f>
        <v>Meat/Poultry</v>
      </c>
      <c r="M56" t="str">
        <f>_xlfn.XLOOKUP(products[[#This Row],[SupplierID]],suppliers[SupplierID],suppliers[Country])</f>
        <v>Canada</v>
      </c>
    </row>
    <row r="57" spans="1:13" x14ac:dyDescent="0.3">
      <c r="A57">
        <v>56</v>
      </c>
      <c r="B57" t="s">
        <v>919</v>
      </c>
      <c r="C57">
        <v>26</v>
      </c>
      <c r="D57">
        <v>5</v>
      </c>
      <c r="E57" t="s">
        <v>920</v>
      </c>
      <c r="F57">
        <v>38</v>
      </c>
      <c r="G57">
        <v>21</v>
      </c>
      <c r="H57">
        <v>10</v>
      </c>
      <c r="I57">
        <v>30</v>
      </c>
      <c r="J57">
        <v>0</v>
      </c>
      <c r="K57" t="str">
        <f>_xlfn.XLOOKUP(products[[#This Row],[SupplierID]],suppliers[SupplierID],suppliers[Country])</f>
        <v>Italy</v>
      </c>
      <c r="L57" t="str">
        <f>_xlfn.XLOOKUP(products[[#This Row],[CategoryID]],categories[CategoryID],categories[CategoryName])</f>
        <v>Grains/Cereals</v>
      </c>
      <c r="M57" t="str">
        <f>_xlfn.XLOOKUP(products[[#This Row],[SupplierID]],suppliers[SupplierID],suppliers[Country])</f>
        <v>Italy</v>
      </c>
    </row>
    <row r="58" spans="1:13" x14ac:dyDescent="0.3">
      <c r="A58">
        <v>57</v>
      </c>
      <c r="B58" t="s">
        <v>921</v>
      </c>
      <c r="C58">
        <v>26</v>
      </c>
      <c r="D58">
        <v>5</v>
      </c>
      <c r="E58" t="s">
        <v>920</v>
      </c>
      <c r="F58">
        <v>19.5</v>
      </c>
      <c r="G58">
        <v>36</v>
      </c>
      <c r="H58">
        <v>0</v>
      </c>
      <c r="I58">
        <v>20</v>
      </c>
      <c r="J58">
        <v>0</v>
      </c>
      <c r="K58" t="str">
        <f>_xlfn.XLOOKUP(products[[#This Row],[SupplierID]],suppliers[SupplierID],suppliers[Country])</f>
        <v>Italy</v>
      </c>
      <c r="L58" t="str">
        <f>_xlfn.XLOOKUP(products[[#This Row],[CategoryID]],categories[CategoryID],categories[CategoryName])</f>
        <v>Grains/Cereals</v>
      </c>
      <c r="M58" t="str">
        <f>_xlfn.XLOOKUP(products[[#This Row],[SupplierID]],suppliers[SupplierID],suppliers[Country])</f>
        <v>Italy</v>
      </c>
    </row>
    <row r="59" spans="1:13" x14ac:dyDescent="0.3">
      <c r="A59">
        <v>58</v>
      </c>
      <c r="B59" t="s">
        <v>922</v>
      </c>
      <c r="C59">
        <v>27</v>
      </c>
      <c r="D59">
        <v>8</v>
      </c>
      <c r="E59" t="s">
        <v>923</v>
      </c>
      <c r="F59">
        <v>13.25</v>
      </c>
      <c r="G59">
        <v>62</v>
      </c>
      <c r="H59">
        <v>0</v>
      </c>
      <c r="I59">
        <v>20</v>
      </c>
      <c r="J59">
        <v>0</v>
      </c>
      <c r="K59" t="str">
        <f>_xlfn.XLOOKUP(products[[#This Row],[SupplierID]],suppliers[SupplierID],suppliers[Country])</f>
        <v>France</v>
      </c>
      <c r="L59" t="str">
        <f>_xlfn.XLOOKUP(products[[#This Row],[CategoryID]],categories[CategoryID],categories[CategoryName])</f>
        <v>Seafood</v>
      </c>
      <c r="M59" t="str">
        <f>_xlfn.XLOOKUP(products[[#This Row],[SupplierID]],suppliers[SupplierID],suppliers[Country])</f>
        <v>France</v>
      </c>
    </row>
    <row r="60" spans="1:13" x14ac:dyDescent="0.3">
      <c r="A60">
        <v>59</v>
      </c>
      <c r="B60" t="s">
        <v>924</v>
      </c>
      <c r="C60">
        <v>28</v>
      </c>
      <c r="D60">
        <v>4</v>
      </c>
      <c r="E60" t="s">
        <v>925</v>
      </c>
      <c r="F60">
        <v>55</v>
      </c>
      <c r="G60">
        <v>79</v>
      </c>
      <c r="H60">
        <v>0</v>
      </c>
      <c r="I60">
        <v>0</v>
      </c>
      <c r="J60">
        <v>0</v>
      </c>
      <c r="K60" t="str">
        <f>_xlfn.XLOOKUP(products[[#This Row],[SupplierID]],suppliers[SupplierID],suppliers[Country])</f>
        <v>France</v>
      </c>
      <c r="L60" t="str">
        <f>_xlfn.XLOOKUP(products[[#This Row],[CategoryID]],categories[CategoryID],categories[CategoryName])</f>
        <v>Dairy Products</v>
      </c>
      <c r="M60" t="str">
        <f>_xlfn.XLOOKUP(products[[#This Row],[SupplierID]],suppliers[SupplierID],suppliers[Country])</f>
        <v>France</v>
      </c>
    </row>
    <row r="61" spans="1:13" x14ac:dyDescent="0.3">
      <c r="A61">
        <v>60</v>
      </c>
      <c r="B61" t="s">
        <v>926</v>
      </c>
      <c r="C61">
        <v>28</v>
      </c>
      <c r="D61">
        <v>4</v>
      </c>
      <c r="E61" t="s">
        <v>927</v>
      </c>
      <c r="F61">
        <v>34</v>
      </c>
      <c r="G61">
        <v>19</v>
      </c>
      <c r="H61">
        <v>0</v>
      </c>
      <c r="I61">
        <v>0</v>
      </c>
      <c r="J61">
        <v>0</v>
      </c>
      <c r="K61" t="str">
        <f>_xlfn.XLOOKUP(products[[#This Row],[SupplierID]],suppliers[SupplierID],suppliers[Country])</f>
        <v>France</v>
      </c>
      <c r="L61" t="str">
        <f>_xlfn.XLOOKUP(products[[#This Row],[CategoryID]],categories[CategoryID],categories[CategoryName])</f>
        <v>Dairy Products</v>
      </c>
      <c r="M61" t="str">
        <f>_xlfn.XLOOKUP(products[[#This Row],[SupplierID]],suppliers[SupplierID],suppliers[Country])</f>
        <v>France</v>
      </c>
    </row>
    <row r="62" spans="1:13" x14ac:dyDescent="0.3">
      <c r="A62">
        <v>61</v>
      </c>
      <c r="B62" t="s">
        <v>928</v>
      </c>
      <c r="C62">
        <v>29</v>
      </c>
      <c r="D62">
        <v>2</v>
      </c>
      <c r="E62" t="s">
        <v>929</v>
      </c>
      <c r="F62">
        <v>28.5</v>
      </c>
      <c r="G62">
        <v>113</v>
      </c>
      <c r="H62">
        <v>0</v>
      </c>
      <c r="I62">
        <v>25</v>
      </c>
      <c r="J62">
        <v>0</v>
      </c>
      <c r="K62" t="str">
        <f>_xlfn.XLOOKUP(products[[#This Row],[SupplierID]],suppliers[SupplierID],suppliers[Country])</f>
        <v>Canada</v>
      </c>
      <c r="L62" t="str">
        <f>_xlfn.XLOOKUP(products[[#This Row],[CategoryID]],categories[CategoryID],categories[CategoryName])</f>
        <v>Condiments</v>
      </c>
      <c r="M62" t="str">
        <f>_xlfn.XLOOKUP(products[[#This Row],[SupplierID]],suppliers[SupplierID],suppliers[Country])</f>
        <v>Canada</v>
      </c>
    </row>
    <row r="63" spans="1:13" x14ac:dyDescent="0.3">
      <c r="A63">
        <v>62</v>
      </c>
      <c r="B63" t="s">
        <v>930</v>
      </c>
      <c r="C63">
        <v>29</v>
      </c>
      <c r="D63">
        <v>3</v>
      </c>
      <c r="E63" t="s">
        <v>931</v>
      </c>
      <c r="F63">
        <v>49.3</v>
      </c>
      <c r="G63">
        <v>17</v>
      </c>
      <c r="H63">
        <v>0</v>
      </c>
      <c r="I63">
        <v>0</v>
      </c>
      <c r="J63">
        <v>0</v>
      </c>
      <c r="K63" t="str">
        <f>_xlfn.XLOOKUP(products[[#This Row],[SupplierID]],suppliers[SupplierID],suppliers[Country])</f>
        <v>Canada</v>
      </c>
      <c r="L63" t="str">
        <f>_xlfn.XLOOKUP(products[[#This Row],[CategoryID]],categories[CategoryID],categories[CategoryName])</f>
        <v>Confections</v>
      </c>
      <c r="M63" t="str">
        <f>_xlfn.XLOOKUP(products[[#This Row],[SupplierID]],suppliers[SupplierID],suppliers[Country])</f>
        <v>Canada</v>
      </c>
    </row>
    <row r="64" spans="1:13" x14ac:dyDescent="0.3">
      <c r="A64">
        <v>63</v>
      </c>
      <c r="B64" t="s">
        <v>932</v>
      </c>
      <c r="C64">
        <v>7</v>
      </c>
      <c r="D64">
        <v>2</v>
      </c>
      <c r="E64" t="s">
        <v>933</v>
      </c>
      <c r="F64">
        <v>43.9</v>
      </c>
      <c r="G64">
        <v>24</v>
      </c>
      <c r="H64">
        <v>0</v>
      </c>
      <c r="I64">
        <v>5</v>
      </c>
      <c r="J64">
        <v>0</v>
      </c>
      <c r="K64" t="str">
        <f>_xlfn.XLOOKUP(products[[#This Row],[SupplierID]],suppliers[SupplierID],suppliers[Country])</f>
        <v>Australia</v>
      </c>
      <c r="L64" t="str">
        <f>_xlfn.XLOOKUP(products[[#This Row],[CategoryID]],categories[CategoryID],categories[CategoryName])</f>
        <v>Condiments</v>
      </c>
      <c r="M64" t="str">
        <f>_xlfn.XLOOKUP(products[[#This Row],[SupplierID]],suppliers[SupplierID],suppliers[Country])</f>
        <v>Australia</v>
      </c>
    </row>
    <row r="65" spans="1:13" x14ac:dyDescent="0.3">
      <c r="A65">
        <v>64</v>
      </c>
      <c r="B65" t="s">
        <v>934</v>
      </c>
      <c r="C65">
        <v>12</v>
      </c>
      <c r="D65">
        <v>5</v>
      </c>
      <c r="E65" t="s">
        <v>935</v>
      </c>
      <c r="F65">
        <v>33.25</v>
      </c>
      <c r="G65">
        <v>22</v>
      </c>
      <c r="H65">
        <v>80</v>
      </c>
      <c r="I65">
        <v>30</v>
      </c>
      <c r="J65">
        <v>0</v>
      </c>
      <c r="K65" t="str">
        <f>_xlfn.XLOOKUP(products[[#This Row],[SupplierID]],suppliers[SupplierID],suppliers[Country])</f>
        <v>Germany</v>
      </c>
      <c r="L65" t="str">
        <f>_xlfn.XLOOKUP(products[[#This Row],[CategoryID]],categories[CategoryID],categories[CategoryName])</f>
        <v>Grains/Cereals</v>
      </c>
      <c r="M65" t="str">
        <f>_xlfn.XLOOKUP(products[[#This Row],[SupplierID]],suppliers[SupplierID],suppliers[Country])</f>
        <v>Germany</v>
      </c>
    </row>
    <row r="66" spans="1:13" x14ac:dyDescent="0.3">
      <c r="A66">
        <v>65</v>
      </c>
      <c r="B66" t="s">
        <v>936</v>
      </c>
      <c r="C66">
        <v>2</v>
      </c>
      <c r="D66">
        <v>2</v>
      </c>
      <c r="E66" t="s">
        <v>937</v>
      </c>
      <c r="F66">
        <v>21.05</v>
      </c>
      <c r="G66">
        <v>76</v>
      </c>
      <c r="H66">
        <v>0</v>
      </c>
      <c r="I66">
        <v>0</v>
      </c>
      <c r="J66">
        <v>0</v>
      </c>
      <c r="K66" t="str">
        <f>_xlfn.XLOOKUP(products[[#This Row],[SupplierID]],suppliers[SupplierID],suppliers[Country])</f>
        <v>USA</v>
      </c>
      <c r="L66" t="str">
        <f>_xlfn.XLOOKUP(products[[#This Row],[CategoryID]],categories[CategoryID],categories[CategoryName])</f>
        <v>Condiments</v>
      </c>
      <c r="M66" t="str">
        <f>_xlfn.XLOOKUP(products[[#This Row],[SupplierID]],suppliers[SupplierID],suppliers[Country])</f>
        <v>USA</v>
      </c>
    </row>
    <row r="67" spans="1:13" x14ac:dyDescent="0.3">
      <c r="A67">
        <v>66</v>
      </c>
      <c r="B67" t="s">
        <v>938</v>
      </c>
      <c r="C67">
        <v>2</v>
      </c>
      <c r="D67">
        <v>2</v>
      </c>
      <c r="E67" t="s">
        <v>939</v>
      </c>
      <c r="F67">
        <v>17</v>
      </c>
      <c r="G67">
        <v>4</v>
      </c>
      <c r="H67">
        <v>100</v>
      </c>
      <c r="I67">
        <v>20</v>
      </c>
      <c r="J67">
        <v>0</v>
      </c>
      <c r="K67" t="str">
        <f>_xlfn.XLOOKUP(products[[#This Row],[SupplierID]],suppliers[SupplierID],suppliers[Country])</f>
        <v>USA</v>
      </c>
      <c r="L67" t="str">
        <f>_xlfn.XLOOKUP(products[[#This Row],[CategoryID]],categories[CategoryID],categories[CategoryName])</f>
        <v>Condiments</v>
      </c>
      <c r="M67" t="str">
        <f>_xlfn.XLOOKUP(products[[#This Row],[SupplierID]],suppliers[SupplierID],suppliers[Country])</f>
        <v>USA</v>
      </c>
    </row>
    <row r="68" spans="1:13" x14ac:dyDescent="0.3">
      <c r="A68">
        <v>67</v>
      </c>
      <c r="B68" t="s">
        <v>940</v>
      </c>
      <c r="C68">
        <v>16</v>
      </c>
      <c r="D68">
        <v>1</v>
      </c>
      <c r="E68" t="s">
        <v>814</v>
      </c>
      <c r="F68">
        <v>14</v>
      </c>
      <c r="G68">
        <v>52</v>
      </c>
      <c r="H68">
        <v>0</v>
      </c>
      <c r="I68">
        <v>10</v>
      </c>
      <c r="J68">
        <v>0</v>
      </c>
      <c r="K68" t="str">
        <f>_xlfn.XLOOKUP(products[[#This Row],[SupplierID]],suppliers[SupplierID],suppliers[Country])</f>
        <v>USA</v>
      </c>
      <c r="L68" t="str">
        <f>_xlfn.XLOOKUP(products[[#This Row],[CategoryID]],categories[CategoryID],categories[CategoryName])</f>
        <v>Beverages</v>
      </c>
      <c r="M68" t="str">
        <f>_xlfn.XLOOKUP(products[[#This Row],[SupplierID]],suppliers[SupplierID],suppliers[Country])</f>
        <v>USA</v>
      </c>
    </row>
    <row r="69" spans="1:13" x14ac:dyDescent="0.3">
      <c r="A69">
        <v>68</v>
      </c>
      <c r="B69" t="s">
        <v>941</v>
      </c>
      <c r="C69">
        <v>8</v>
      </c>
      <c r="D69">
        <v>3</v>
      </c>
      <c r="E69" t="s">
        <v>942</v>
      </c>
      <c r="F69">
        <v>12.5</v>
      </c>
      <c r="G69">
        <v>6</v>
      </c>
      <c r="H69">
        <v>10</v>
      </c>
      <c r="I69">
        <v>15</v>
      </c>
      <c r="J69">
        <v>0</v>
      </c>
      <c r="K69" t="str">
        <f>_xlfn.XLOOKUP(products[[#This Row],[SupplierID]],suppliers[SupplierID],suppliers[Country])</f>
        <v>UK</v>
      </c>
      <c r="L69" t="str">
        <f>_xlfn.XLOOKUP(products[[#This Row],[CategoryID]],categories[CategoryID],categories[CategoryName])</f>
        <v>Confections</v>
      </c>
      <c r="M69" t="str">
        <f>_xlfn.XLOOKUP(products[[#This Row],[SupplierID]],suppliers[SupplierID],suppliers[Country])</f>
        <v>UK</v>
      </c>
    </row>
    <row r="70" spans="1:13" x14ac:dyDescent="0.3">
      <c r="A70">
        <v>69</v>
      </c>
      <c r="B70" t="s">
        <v>943</v>
      </c>
      <c r="C70">
        <v>15</v>
      </c>
      <c r="D70">
        <v>4</v>
      </c>
      <c r="E70" t="s">
        <v>944</v>
      </c>
      <c r="F70">
        <v>36</v>
      </c>
      <c r="G70">
        <v>26</v>
      </c>
      <c r="H70">
        <v>0</v>
      </c>
      <c r="I70">
        <v>15</v>
      </c>
      <c r="J70">
        <v>0</v>
      </c>
      <c r="K70" t="str">
        <f>_xlfn.XLOOKUP(products[[#This Row],[SupplierID]],suppliers[SupplierID],suppliers[Country])</f>
        <v>Norway</v>
      </c>
      <c r="L70" t="str">
        <f>_xlfn.XLOOKUP(products[[#This Row],[CategoryID]],categories[CategoryID],categories[CategoryName])</f>
        <v>Dairy Products</v>
      </c>
      <c r="M70" t="str">
        <f>_xlfn.XLOOKUP(products[[#This Row],[SupplierID]],suppliers[SupplierID],suppliers[Country])</f>
        <v>Norway</v>
      </c>
    </row>
    <row r="71" spans="1:13" x14ac:dyDescent="0.3">
      <c r="A71">
        <v>70</v>
      </c>
      <c r="B71" t="s">
        <v>945</v>
      </c>
      <c r="C71">
        <v>7</v>
      </c>
      <c r="D71">
        <v>1</v>
      </c>
      <c r="E71" t="s">
        <v>946</v>
      </c>
      <c r="F71">
        <v>15</v>
      </c>
      <c r="G71">
        <v>15</v>
      </c>
      <c r="H71">
        <v>10</v>
      </c>
      <c r="I71">
        <v>30</v>
      </c>
      <c r="J71">
        <v>0</v>
      </c>
      <c r="K71" t="str">
        <f>_xlfn.XLOOKUP(products[[#This Row],[SupplierID]],suppliers[SupplierID],suppliers[Country])</f>
        <v>Australia</v>
      </c>
      <c r="L71" t="str">
        <f>_xlfn.XLOOKUP(products[[#This Row],[CategoryID]],categories[CategoryID],categories[CategoryName])</f>
        <v>Beverages</v>
      </c>
      <c r="M71" t="str">
        <f>_xlfn.XLOOKUP(products[[#This Row],[SupplierID]],suppliers[SupplierID],suppliers[Country])</f>
        <v>Australia</v>
      </c>
    </row>
    <row r="72" spans="1:13" x14ac:dyDescent="0.3">
      <c r="A72">
        <v>71</v>
      </c>
      <c r="B72" t="s">
        <v>947</v>
      </c>
      <c r="C72">
        <v>15</v>
      </c>
      <c r="D72">
        <v>4</v>
      </c>
      <c r="E72" t="s">
        <v>834</v>
      </c>
      <c r="F72">
        <v>21.5</v>
      </c>
      <c r="G72">
        <v>26</v>
      </c>
      <c r="H72">
        <v>0</v>
      </c>
      <c r="I72">
        <v>0</v>
      </c>
      <c r="J72">
        <v>0</v>
      </c>
      <c r="K72" t="str">
        <f>_xlfn.XLOOKUP(products[[#This Row],[SupplierID]],suppliers[SupplierID],suppliers[Country])</f>
        <v>Norway</v>
      </c>
      <c r="L72" t="str">
        <f>_xlfn.XLOOKUP(products[[#This Row],[CategoryID]],categories[CategoryID],categories[CategoryName])</f>
        <v>Dairy Products</v>
      </c>
      <c r="M72" t="str">
        <f>_xlfn.XLOOKUP(products[[#This Row],[SupplierID]],suppliers[SupplierID],suppliers[Country])</f>
        <v>Norway</v>
      </c>
    </row>
    <row r="73" spans="1:13" x14ac:dyDescent="0.3">
      <c r="A73">
        <v>72</v>
      </c>
      <c r="B73" t="s">
        <v>948</v>
      </c>
      <c r="C73">
        <v>14</v>
      </c>
      <c r="D73">
        <v>4</v>
      </c>
      <c r="E73" t="s">
        <v>874</v>
      </c>
      <c r="F73">
        <v>34.799999999999997</v>
      </c>
      <c r="G73">
        <v>14</v>
      </c>
      <c r="H73">
        <v>0</v>
      </c>
      <c r="I73">
        <v>0</v>
      </c>
      <c r="J73">
        <v>0</v>
      </c>
      <c r="K73" t="str">
        <f>_xlfn.XLOOKUP(products[[#This Row],[SupplierID]],suppliers[SupplierID],suppliers[Country])</f>
        <v>Italy</v>
      </c>
      <c r="L73" t="str">
        <f>_xlfn.XLOOKUP(products[[#This Row],[CategoryID]],categories[CategoryID],categories[CategoryName])</f>
        <v>Dairy Products</v>
      </c>
      <c r="M73" t="str">
        <f>_xlfn.XLOOKUP(products[[#This Row],[SupplierID]],suppliers[SupplierID],suppliers[Country])</f>
        <v>Italy</v>
      </c>
    </row>
    <row r="74" spans="1:13" x14ac:dyDescent="0.3">
      <c r="A74">
        <v>73</v>
      </c>
      <c r="B74" t="s">
        <v>949</v>
      </c>
      <c r="C74">
        <v>17</v>
      </c>
      <c r="D74">
        <v>8</v>
      </c>
      <c r="E74" t="s">
        <v>950</v>
      </c>
      <c r="F74">
        <v>15</v>
      </c>
      <c r="G74">
        <v>101</v>
      </c>
      <c r="H74">
        <v>0</v>
      </c>
      <c r="I74">
        <v>5</v>
      </c>
      <c r="J74">
        <v>0</v>
      </c>
      <c r="K74" t="str">
        <f>_xlfn.XLOOKUP(products[[#This Row],[SupplierID]],suppliers[SupplierID],suppliers[Country])</f>
        <v>Sweden</v>
      </c>
      <c r="L74" t="str">
        <f>_xlfn.XLOOKUP(products[[#This Row],[CategoryID]],categories[CategoryID],categories[CategoryName])</f>
        <v>Seafood</v>
      </c>
      <c r="M74" t="str">
        <f>_xlfn.XLOOKUP(products[[#This Row],[SupplierID]],suppliers[SupplierID],suppliers[Country])</f>
        <v>Sweden</v>
      </c>
    </row>
    <row r="75" spans="1:13" x14ac:dyDescent="0.3">
      <c r="A75">
        <v>74</v>
      </c>
      <c r="B75" t="s">
        <v>951</v>
      </c>
      <c r="C75">
        <v>4</v>
      </c>
      <c r="D75">
        <v>7</v>
      </c>
      <c r="E75" t="s">
        <v>925</v>
      </c>
      <c r="F75">
        <v>10</v>
      </c>
      <c r="G75">
        <v>4</v>
      </c>
      <c r="H75">
        <v>20</v>
      </c>
      <c r="I75">
        <v>5</v>
      </c>
      <c r="J75">
        <v>0</v>
      </c>
      <c r="K75" t="str">
        <f>_xlfn.XLOOKUP(products[[#This Row],[SupplierID]],suppliers[SupplierID],suppliers[Country])</f>
        <v>Japan</v>
      </c>
      <c r="L75" t="str">
        <f>_xlfn.XLOOKUP(products[[#This Row],[CategoryID]],categories[CategoryID],categories[CategoryName])</f>
        <v>Produce</v>
      </c>
      <c r="M75" t="str">
        <f>_xlfn.XLOOKUP(products[[#This Row],[SupplierID]],suppliers[SupplierID],suppliers[Country])</f>
        <v>Japan</v>
      </c>
    </row>
    <row r="76" spans="1:13" x14ac:dyDescent="0.3">
      <c r="A76">
        <v>75</v>
      </c>
      <c r="B76" t="s">
        <v>952</v>
      </c>
      <c r="C76">
        <v>12</v>
      </c>
      <c r="D76">
        <v>1</v>
      </c>
      <c r="E76" t="s">
        <v>953</v>
      </c>
      <c r="F76">
        <v>7.75</v>
      </c>
      <c r="G76">
        <v>125</v>
      </c>
      <c r="H76">
        <v>0</v>
      </c>
      <c r="I76">
        <v>25</v>
      </c>
      <c r="J76">
        <v>0</v>
      </c>
      <c r="K76" t="str">
        <f>_xlfn.XLOOKUP(products[[#This Row],[SupplierID]],suppliers[SupplierID],suppliers[Country])</f>
        <v>Germany</v>
      </c>
      <c r="L76" t="str">
        <f>_xlfn.XLOOKUP(products[[#This Row],[CategoryID]],categories[CategoryID],categories[CategoryName])</f>
        <v>Beverages</v>
      </c>
      <c r="M76" t="str">
        <f>_xlfn.XLOOKUP(products[[#This Row],[SupplierID]],suppliers[SupplierID],suppliers[Country])</f>
        <v>Germany</v>
      </c>
    </row>
    <row r="77" spans="1:13" x14ac:dyDescent="0.3">
      <c r="A77">
        <v>76</v>
      </c>
      <c r="B77" t="s">
        <v>954</v>
      </c>
      <c r="C77">
        <v>23</v>
      </c>
      <c r="D77">
        <v>1</v>
      </c>
      <c r="E77" t="s">
        <v>955</v>
      </c>
      <c r="F77">
        <v>18</v>
      </c>
      <c r="G77">
        <v>57</v>
      </c>
      <c r="H77">
        <v>0</v>
      </c>
      <c r="I77">
        <v>20</v>
      </c>
      <c r="J77">
        <v>0</v>
      </c>
      <c r="K77" t="str">
        <f>_xlfn.XLOOKUP(products[[#This Row],[SupplierID]],suppliers[SupplierID],suppliers[Country])</f>
        <v>Finland</v>
      </c>
      <c r="L77" t="str">
        <f>_xlfn.XLOOKUP(products[[#This Row],[CategoryID]],categories[CategoryID],categories[CategoryName])</f>
        <v>Beverages</v>
      </c>
      <c r="M77" t="str">
        <f>_xlfn.XLOOKUP(products[[#This Row],[SupplierID]],suppliers[SupplierID],suppliers[Country])</f>
        <v>Finland</v>
      </c>
    </row>
    <row r="78" spans="1:13" x14ac:dyDescent="0.3">
      <c r="A78">
        <v>77</v>
      </c>
      <c r="B78" t="s">
        <v>956</v>
      </c>
      <c r="C78">
        <v>12</v>
      </c>
      <c r="D78">
        <v>2</v>
      </c>
      <c r="E78" t="s">
        <v>957</v>
      </c>
      <c r="F78">
        <v>13</v>
      </c>
      <c r="G78">
        <v>32</v>
      </c>
      <c r="H78">
        <v>0</v>
      </c>
      <c r="I78">
        <v>15</v>
      </c>
      <c r="J78">
        <v>0</v>
      </c>
      <c r="K78" t="str">
        <f>_xlfn.XLOOKUP(products[[#This Row],[SupplierID]],suppliers[SupplierID],suppliers[Country])</f>
        <v>Germany</v>
      </c>
      <c r="L78" t="str">
        <f>_xlfn.XLOOKUP(products[[#This Row],[CategoryID]],categories[CategoryID],categories[CategoryName])</f>
        <v>Condiments</v>
      </c>
      <c r="M78" t="str">
        <f>_xlfn.XLOOKUP(products[[#This Row],[SupplierID]],suppliers[SupplierID],suppliers[Country])</f>
        <v>Germany</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FC1FA-116C-467B-9BAB-2440985594C1}">
  <dimension ref="A1:C4"/>
  <sheetViews>
    <sheetView workbookViewId="0"/>
  </sheetViews>
  <sheetFormatPr defaultRowHeight="14.4" x14ac:dyDescent="0.3"/>
  <cols>
    <col min="1" max="1" width="11.44140625" bestFit="1" customWidth="1"/>
    <col min="2" max="2" width="16.44140625" bestFit="1" customWidth="1"/>
    <col min="3" max="3" width="13.33203125" bestFit="1" customWidth="1"/>
  </cols>
  <sheetData>
    <row r="1" spans="1:3" x14ac:dyDescent="0.3">
      <c r="A1" t="s">
        <v>958</v>
      </c>
      <c r="B1" t="s">
        <v>30</v>
      </c>
      <c r="C1" t="s">
        <v>38</v>
      </c>
    </row>
    <row r="2" spans="1:3" x14ac:dyDescent="0.3">
      <c r="A2">
        <v>1</v>
      </c>
      <c r="B2" t="s">
        <v>959</v>
      </c>
      <c r="C2" t="s">
        <v>960</v>
      </c>
    </row>
    <row r="3" spans="1:3" x14ac:dyDescent="0.3">
      <c r="A3">
        <v>2</v>
      </c>
      <c r="B3" t="s">
        <v>961</v>
      </c>
      <c r="C3" t="s">
        <v>962</v>
      </c>
    </row>
    <row r="4" spans="1:3" x14ac:dyDescent="0.3">
      <c r="A4">
        <v>3</v>
      </c>
      <c r="B4" t="s">
        <v>963</v>
      </c>
      <c r="C4" t="s">
        <v>964</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A7323-EE0D-4A94-915A-E5C81A738626}">
  <dimension ref="A1:J30"/>
  <sheetViews>
    <sheetView workbookViewId="0">
      <selection activeCell="J1" sqref="J1"/>
    </sheetView>
  </sheetViews>
  <sheetFormatPr defaultRowHeight="14.4" x14ac:dyDescent="0.3"/>
  <cols>
    <col min="1" max="1" width="11.88671875" bestFit="1" customWidth="1"/>
    <col min="2" max="2" width="34.5546875" bestFit="1" customWidth="1"/>
    <col min="3" max="3" width="23.44140625" bestFit="1" customWidth="1"/>
    <col min="4" max="4" width="24.77734375" bestFit="1" customWidth="1"/>
    <col min="5" max="5" width="39.77734375" bestFit="1" customWidth="1"/>
    <col min="6" max="6" width="12.33203125" bestFit="1" customWidth="1"/>
    <col min="7" max="7" width="9" bestFit="1" customWidth="1"/>
    <col min="8" max="8" width="13.77734375" customWidth="1"/>
    <col min="9" max="9" width="10.88671875" bestFit="1" customWidth="1"/>
    <col min="10" max="10" width="14.77734375" customWidth="1"/>
  </cols>
  <sheetData>
    <row r="1" spans="1:10" x14ac:dyDescent="0.3">
      <c r="A1" t="s">
        <v>805</v>
      </c>
      <c r="B1" t="s">
        <v>30</v>
      </c>
      <c r="C1" t="s">
        <v>31</v>
      </c>
      <c r="D1" t="s">
        <v>32</v>
      </c>
      <c r="E1" t="s">
        <v>33</v>
      </c>
      <c r="F1" t="s">
        <v>34</v>
      </c>
      <c r="G1" t="s">
        <v>35</v>
      </c>
      <c r="H1" t="s">
        <v>36</v>
      </c>
      <c r="I1" t="s">
        <v>37</v>
      </c>
      <c r="J1" t="s">
        <v>38</v>
      </c>
    </row>
    <row r="2" spans="1:10" x14ac:dyDescent="0.3">
      <c r="A2">
        <v>1</v>
      </c>
      <c r="B2" t="s">
        <v>965</v>
      </c>
      <c r="C2" t="s">
        <v>966</v>
      </c>
      <c r="D2" t="s">
        <v>967</v>
      </c>
      <c r="E2" t="s">
        <v>968</v>
      </c>
      <c r="F2" t="s">
        <v>68</v>
      </c>
      <c r="G2" t="s">
        <v>45</v>
      </c>
      <c r="H2" t="s">
        <v>969</v>
      </c>
      <c r="I2" t="s">
        <v>70</v>
      </c>
      <c r="J2" t="s">
        <v>970</v>
      </c>
    </row>
    <row r="3" spans="1:10" x14ac:dyDescent="0.3">
      <c r="A3">
        <v>2</v>
      </c>
      <c r="B3" t="s">
        <v>971</v>
      </c>
      <c r="C3" t="s">
        <v>972</v>
      </c>
      <c r="D3" t="s">
        <v>75</v>
      </c>
      <c r="E3" t="s">
        <v>973</v>
      </c>
      <c r="F3" t="s">
        <v>974</v>
      </c>
      <c r="G3" t="s">
        <v>975</v>
      </c>
      <c r="H3" t="s">
        <v>976</v>
      </c>
      <c r="I3" t="s">
        <v>280</v>
      </c>
      <c r="J3" t="s">
        <v>977</v>
      </c>
    </row>
    <row r="4" spans="1:10" x14ac:dyDescent="0.3">
      <c r="A4">
        <v>3</v>
      </c>
      <c r="B4" t="s">
        <v>978</v>
      </c>
      <c r="C4" t="s">
        <v>979</v>
      </c>
      <c r="D4" t="s">
        <v>42</v>
      </c>
      <c r="E4" t="s">
        <v>980</v>
      </c>
      <c r="F4" t="s">
        <v>981</v>
      </c>
      <c r="G4" t="s">
        <v>982</v>
      </c>
      <c r="H4" t="s">
        <v>983</v>
      </c>
      <c r="I4" t="s">
        <v>280</v>
      </c>
      <c r="J4" t="s">
        <v>984</v>
      </c>
    </row>
    <row r="5" spans="1:10" x14ac:dyDescent="0.3">
      <c r="A5">
        <v>4</v>
      </c>
      <c r="B5" t="s">
        <v>985</v>
      </c>
      <c r="C5" t="s">
        <v>986</v>
      </c>
      <c r="D5" t="s">
        <v>91</v>
      </c>
      <c r="E5" t="s">
        <v>987</v>
      </c>
      <c r="F5" t="s">
        <v>988</v>
      </c>
      <c r="G5" t="s">
        <v>45</v>
      </c>
      <c r="H5" t="s">
        <v>989</v>
      </c>
      <c r="I5" t="s">
        <v>990</v>
      </c>
      <c r="J5" t="s">
        <v>991</v>
      </c>
    </row>
    <row r="6" spans="1:10" x14ac:dyDescent="0.3">
      <c r="A6">
        <v>5</v>
      </c>
      <c r="B6" t="s">
        <v>992</v>
      </c>
      <c r="C6" t="s">
        <v>993</v>
      </c>
      <c r="D6" t="s">
        <v>994</v>
      </c>
      <c r="E6" t="s">
        <v>995</v>
      </c>
      <c r="F6" t="s">
        <v>996</v>
      </c>
      <c r="G6" t="s">
        <v>997</v>
      </c>
      <c r="H6" t="s">
        <v>998</v>
      </c>
      <c r="I6" t="s">
        <v>103</v>
      </c>
      <c r="J6" t="s">
        <v>999</v>
      </c>
    </row>
    <row r="7" spans="1:10" x14ac:dyDescent="0.3">
      <c r="A7">
        <v>6</v>
      </c>
      <c r="B7" t="s">
        <v>1000</v>
      </c>
      <c r="C7" t="s">
        <v>1001</v>
      </c>
      <c r="D7" t="s">
        <v>1002</v>
      </c>
      <c r="E7" t="s">
        <v>1003</v>
      </c>
      <c r="F7" t="s">
        <v>1004</v>
      </c>
      <c r="G7" t="s">
        <v>45</v>
      </c>
      <c r="H7" t="s">
        <v>1005</v>
      </c>
      <c r="I7" t="s">
        <v>990</v>
      </c>
      <c r="J7" t="s">
        <v>1006</v>
      </c>
    </row>
    <row r="8" spans="1:10" x14ac:dyDescent="0.3">
      <c r="A8">
        <v>7</v>
      </c>
      <c r="B8" t="s">
        <v>1007</v>
      </c>
      <c r="C8" t="s">
        <v>1008</v>
      </c>
      <c r="D8" t="s">
        <v>91</v>
      </c>
      <c r="E8" t="s">
        <v>1009</v>
      </c>
      <c r="F8" t="s">
        <v>1010</v>
      </c>
      <c r="G8" t="s">
        <v>1011</v>
      </c>
      <c r="H8" t="s">
        <v>1012</v>
      </c>
      <c r="I8" t="s">
        <v>1013</v>
      </c>
      <c r="J8" t="s">
        <v>1014</v>
      </c>
    </row>
    <row r="9" spans="1:10" x14ac:dyDescent="0.3">
      <c r="A9">
        <v>8</v>
      </c>
      <c r="B9" t="s">
        <v>1015</v>
      </c>
      <c r="C9" t="s">
        <v>1016</v>
      </c>
      <c r="D9" t="s">
        <v>42</v>
      </c>
      <c r="E9" t="s">
        <v>1017</v>
      </c>
      <c r="F9" t="s">
        <v>1018</v>
      </c>
      <c r="G9" t="s">
        <v>45</v>
      </c>
      <c r="H9" t="s">
        <v>1019</v>
      </c>
      <c r="I9" t="s">
        <v>70</v>
      </c>
      <c r="J9" t="s">
        <v>1020</v>
      </c>
    </row>
    <row r="10" spans="1:10" x14ac:dyDescent="0.3">
      <c r="A10">
        <v>9</v>
      </c>
      <c r="B10" t="s">
        <v>1021</v>
      </c>
      <c r="C10" t="s">
        <v>1022</v>
      </c>
      <c r="D10" t="s">
        <v>131</v>
      </c>
      <c r="E10" t="s">
        <v>1023</v>
      </c>
      <c r="F10" t="s">
        <v>1024</v>
      </c>
      <c r="G10" t="s">
        <v>45</v>
      </c>
      <c r="H10" t="s">
        <v>1025</v>
      </c>
      <c r="I10" t="s">
        <v>1026</v>
      </c>
      <c r="J10" t="s">
        <v>1027</v>
      </c>
    </row>
    <row r="11" spans="1:10" x14ac:dyDescent="0.3">
      <c r="A11">
        <v>10</v>
      </c>
      <c r="B11" t="s">
        <v>1028</v>
      </c>
      <c r="C11" t="s">
        <v>1029</v>
      </c>
      <c r="D11" t="s">
        <v>91</v>
      </c>
      <c r="E11" t="s">
        <v>1030</v>
      </c>
      <c r="F11" t="s">
        <v>156</v>
      </c>
      <c r="G11" t="s">
        <v>45</v>
      </c>
      <c r="H11" t="s">
        <v>1031</v>
      </c>
      <c r="I11" t="s">
        <v>159</v>
      </c>
      <c r="J11" t="s">
        <v>1032</v>
      </c>
    </row>
    <row r="12" spans="1:10" x14ac:dyDescent="0.3">
      <c r="A12">
        <v>11</v>
      </c>
      <c r="B12" t="s">
        <v>1033</v>
      </c>
      <c r="C12" t="s">
        <v>1034</v>
      </c>
      <c r="D12" t="s">
        <v>190</v>
      </c>
      <c r="E12" t="s">
        <v>1035</v>
      </c>
      <c r="F12" t="s">
        <v>44</v>
      </c>
      <c r="G12" t="s">
        <v>45</v>
      </c>
      <c r="H12" t="s">
        <v>1036</v>
      </c>
      <c r="I12" t="s">
        <v>47</v>
      </c>
      <c r="J12" t="s">
        <v>1037</v>
      </c>
    </row>
    <row r="13" spans="1:10" x14ac:dyDescent="0.3">
      <c r="A13">
        <v>12</v>
      </c>
      <c r="B13" t="s">
        <v>1038</v>
      </c>
      <c r="C13" t="s">
        <v>1039</v>
      </c>
      <c r="D13" t="s">
        <v>1040</v>
      </c>
      <c r="E13" t="s">
        <v>1041</v>
      </c>
      <c r="F13" t="s">
        <v>1042</v>
      </c>
      <c r="G13" t="s">
        <v>45</v>
      </c>
      <c r="H13" t="s">
        <v>1043</v>
      </c>
      <c r="I13" t="s">
        <v>47</v>
      </c>
      <c r="J13" t="s">
        <v>1044</v>
      </c>
    </row>
    <row r="14" spans="1:10" x14ac:dyDescent="0.3">
      <c r="A14">
        <v>13</v>
      </c>
      <c r="B14" t="s">
        <v>1045</v>
      </c>
      <c r="C14" t="s">
        <v>1046</v>
      </c>
      <c r="D14" t="s">
        <v>1047</v>
      </c>
      <c r="E14" t="s">
        <v>1048</v>
      </c>
      <c r="F14" t="s">
        <v>1049</v>
      </c>
      <c r="G14" t="s">
        <v>45</v>
      </c>
      <c r="H14" t="s">
        <v>1050</v>
      </c>
      <c r="I14" t="s">
        <v>47</v>
      </c>
      <c r="J14" t="s">
        <v>1051</v>
      </c>
    </row>
    <row r="15" spans="1:10" x14ac:dyDescent="0.3">
      <c r="A15">
        <v>14</v>
      </c>
      <c r="B15" t="s">
        <v>1052</v>
      </c>
      <c r="C15" t="s">
        <v>1053</v>
      </c>
      <c r="D15" t="s">
        <v>42</v>
      </c>
      <c r="E15" t="s">
        <v>1054</v>
      </c>
      <c r="F15" t="s">
        <v>1055</v>
      </c>
      <c r="G15" t="s">
        <v>45</v>
      </c>
      <c r="H15" t="s">
        <v>1056</v>
      </c>
      <c r="I15" t="s">
        <v>242</v>
      </c>
      <c r="J15" t="s">
        <v>1057</v>
      </c>
    </row>
    <row r="16" spans="1:10" x14ac:dyDescent="0.3">
      <c r="A16">
        <v>15</v>
      </c>
      <c r="B16" t="s">
        <v>1058</v>
      </c>
      <c r="C16" t="s">
        <v>1059</v>
      </c>
      <c r="D16" t="s">
        <v>91</v>
      </c>
      <c r="E16" t="s">
        <v>1060</v>
      </c>
      <c r="F16" t="s">
        <v>1061</v>
      </c>
      <c r="G16" t="s">
        <v>45</v>
      </c>
      <c r="H16" t="s">
        <v>1062</v>
      </c>
      <c r="I16" t="s">
        <v>551</v>
      </c>
      <c r="J16" t="s">
        <v>1063</v>
      </c>
    </row>
    <row r="17" spans="1:10" x14ac:dyDescent="0.3">
      <c r="A17">
        <v>16</v>
      </c>
      <c r="B17" t="s">
        <v>1064</v>
      </c>
      <c r="C17" t="s">
        <v>1065</v>
      </c>
      <c r="D17" t="s">
        <v>1066</v>
      </c>
      <c r="E17" t="s">
        <v>1067</v>
      </c>
      <c r="F17" t="s">
        <v>1068</v>
      </c>
      <c r="G17" t="s">
        <v>278</v>
      </c>
      <c r="H17" t="s">
        <v>1069</v>
      </c>
      <c r="I17" t="s">
        <v>280</v>
      </c>
      <c r="J17" t="s">
        <v>964</v>
      </c>
    </row>
    <row r="18" spans="1:10" x14ac:dyDescent="0.3">
      <c r="A18">
        <v>17</v>
      </c>
      <c r="B18" t="s">
        <v>1070</v>
      </c>
      <c r="C18" t="s">
        <v>1071</v>
      </c>
      <c r="D18" t="s">
        <v>42</v>
      </c>
      <c r="E18" t="s">
        <v>1072</v>
      </c>
      <c r="F18" t="s">
        <v>1073</v>
      </c>
      <c r="G18" t="s">
        <v>45</v>
      </c>
      <c r="H18" t="s">
        <v>1074</v>
      </c>
      <c r="I18" t="s">
        <v>79</v>
      </c>
      <c r="J18" t="s">
        <v>1075</v>
      </c>
    </row>
    <row r="19" spans="1:10" x14ac:dyDescent="0.3">
      <c r="A19">
        <v>18</v>
      </c>
      <c r="B19" t="s">
        <v>1076</v>
      </c>
      <c r="C19" t="s">
        <v>1077</v>
      </c>
      <c r="D19" t="s">
        <v>190</v>
      </c>
      <c r="E19" t="s">
        <v>1078</v>
      </c>
      <c r="F19" t="s">
        <v>464</v>
      </c>
      <c r="G19" t="s">
        <v>45</v>
      </c>
      <c r="H19" t="s">
        <v>1079</v>
      </c>
      <c r="I19" t="s">
        <v>95</v>
      </c>
      <c r="J19" t="s">
        <v>1080</v>
      </c>
    </row>
    <row r="20" spans="1:10" x14ac:dyDescent="0.3">
      <c r="A20">
        <v>19</v>
      </c>
      <c r="B20" t="s">
        <v>1081</v>
      </c>
      <c r="C20" t="s">
        <v>1082</v>
      </c>
      <c r="D20" t="s">
        <v>1083</v>
      </c>
      <c r="E20" t="s">
        <v>1084</v>
      </c>
      <c r="F20" t="s">
        <v>1085</v>
      </c>
      <c r="G20" t="s">
        <v>1086</v>
      </c>
      <c r="H20" t="s">
        <v>1087</v>
      </c>
      <c r="I20" t="s">
        <v>280</v>
      </c>
      <c r="J20" t="s">
        <v>1088</v>
      </c>
    </row>
    <row r="21" spans="1:10" x14ac:dyDescent="0.3">
      <c r="A21">
        <v>20</v>
      </c>
      <c r="B21" t="s">
        <v>1089</v>
      </c>
      <c r="C21" t="s">
        <v>1090</v>
      </c>
      <c r="D21" t="s">
        <v>52</v>
      </c>
      <c r="E21" t="s">
        <v>1091</v>
      </c>
      <c r="F21" t="s">
        <v>1092</v>
      </c>
      <c r="G21" t="s">
        <v>45</v>
      </c>
      <c r="H21" t="s">
        <v>1093</v>
      </c>
      <c r="I21" t="s">
        <v>1092</v>
      </c>
      <c r="J21" t="s">
        <v>1094</v>
      </c>
    </row>
    <row r="22" spans="1:10" x14ac:dyDescent="0.3">
      <c r="A22">
        <v>21</v>
      </c>
      <c r="B22" t="s">
        <v>1095</v>
      </c>
      <c r="C22" t="s">
        <v>1096</v>
      </c>
      <c r="D22" t="s">
        <v>190</v>
      </c>
      <c r="E22" t="s">
        <v>1097</v>
      </c>
      <c r="F22" t="s">
        <v>1098</v>
      </c>
      <c r="G22" t="s">
        <v>45</v>
      </c>
      <c r="H22" t="s">
        <v>1099</v>
      </c>
      <c r="I22" t="s">
        <v>573</v>
      </c>
      <c r="J22" t="s">
        <v>1100</v>
      </c>
    </row>
    <row r="23" spans="1:10" x14ac:dyDescent="0.3">
      <c r="A23">
        <v>22</v>
      </c>
      <c r="B23" t="s">
        <v>1101</v>
      </c>
      <c r="C23" t="s">
        <v>1102</v>
      </c>
      <c r="D23" t="s">
        <v>115</v>
      </c>
      <c r="E23" t="s">
        <v>1103</v>
      </c>
      <c r="F23" t="s">
        <v>1104</v>
      </c>
      <c r="G23" t="s">
        <v>45</v>
      </c>
      <c r="H23" t="s">
        <v>1105</v>
      </c>
      <c r="I23" t="s">
        <v>1106</v>
      </c>
      <c r="J23" t="s">
        <v>1107</v>
      </c>
    </row>
    <row r="24" spans="1:10" x14ac:dyDescent="0.3">
      <c r="A24">
        <v>23</v>
      </c>
      <c r="B24" t="s">
        <v>1108</v>
      </c>
      <c r="C24" t="s">
        <v>1109</v>
      </c>
      <c r="D24" t="s">
        <v>1110</v>
      </c>
      <c r="E24" t="s">
        <v>1111</v>
      </c>
      <c r="F24" t="s">
        <v>1112</v>
      </c>
      <c r="G24" t="s">
        <v>45</v>
      </c>
      <c r="H24" t="s">
        <v>1113</v>
      </c>
      <c r="I24" t="s">
        <v>669</v>
      </c>
      <c r="J24" t="s">
        <v>1114</v>
      </c>
    </row>
    <row r="25" spans="1:10" x14ac:dyDescent="0.3">
      <c r="A25">
        <v>24</v>
      </c>
      <c r="B25" t="s">
        <v>1115</v>
      </c>
      <c r="C25" t="s">
        <v>1116</v>
      </c>
      <c r="D25" t="s">
        <v>42</v>
      </c>
      <c r="E25" t="s">
        <v>1117</v>
      </c>
      <c r="F25" t="s">
        <v>1118</v>
      </c>
      <c r="G25" t="s">
        <v>1119</v>
      </c>
      <c r="H25" t="s">
        <v>1120</v>
      </c>
      <c r="I25" t="s">
        <v>1013</v>
      </c>
      <c r="J25" t="s">
        <v>1121</v>
      </c>
    </row>
    <row r="26" spans="1:10" x14ac:dyDescent="0.3">
      <c r="A26">
        <v>25</v>
      </c>
      <c r="B26" t="s">
        <v>1122</v>
      </c>
      <c r="C26" t="s">
        <v>1123</v>
      </c>
      <c r="D26" t="s">
        <v>91</v>
      </c>
      <c r="E26" t="s">
        <v>1124</v>
      </c>
      <c r="F26" t="s">
        <v>423</v>
      </c>
      <c r="G26" t="s">
        <v>424</v>
      </c>
      <c r="H26" t="s">
        <v>425</v>
      </c>
      <c r="I26" t="s">
        <v>120</v>
      </c>
      <c r="J26" t="s">
        <v>1125</v>
      </c>
    </row>
    <row r="27" spans="1:10" x14ac:dyDescent="0.3">
      <c r="A27">
        <v>26</v>
      </c>
      <c r="B27" t="s">
        <v>1126</v>
      </c>
      <c r="C27" t="s">
        <v>1127</v>
      </c>
      <c r="D27" t="s">
        <v>75</v>
      </c>
      <c r="E27" t="s">
        <v>1128</v>
      </c>
      <c r="F27" t="s">
        <v>1129</v>
      </c>
      <c r="G27" t="s">
        <v>45</v>
      </c>
      <c r="H27" t="s">
        <v>1130</v>
      </c>
      <c r="I27" t="s">
        <v>242</v>
      </c>
      <c r="J27" t="s">
        <v>1131</v>
      </c>
    </row>
    <row r="28" spans="1:10" x14ac:dyDescent="0.3">
      <c r="A28">
        <v>27</v>
      </c>
      <c r="B28" t="s">
        <v>1132</v>
      </c>
      <c r="C28" t="s">
        <v>1133</v>
      </c>
      <c r="D28" t="s">
        <v>190</v>
      </c>
      <c r="E28" t="s">
        <v>1134</v>
      </c>
      <c r="F28" t="s">
        <v>1135</v>
      </c>
      <c r="G28" t="s">
        <v>45</v>
      </c>
      <c r="H28" t="s">
        <v>1136</v>
      </c>
      <c r="I28" t="s">
        <v>95</v>
      </c>
      <c r="J28" t="s">
        <v>1137</v>
      </c>
    </row>
    <row r="29" spans="1:10" x14ac:dyDescent="0.3">
      <c r="A29">
        <v>28</v>
      </c>
      <c r="B29" t="s">
        <v>1138</v>
      </c>
      <c r="C29" t="s">
        <v>1139</v>
      </c>
      <c r="D29" t="s">
        <v>42</v>
      </c>
      <c r="E29" t="s">
        <v>1140</v>
      </c>
      <c r="F29" t="s">
        <v>1141</v>
      </c>
      <c r="G29" t="s">
        <v>45</v>
      </c>
      <c r="H29" t="s">
        <v>1142</v>
      </c>
      <c r="I29" t="s">
        <v>95</v>
      </c>
      <c r="J29" t="s">
        <v>1143</v>
      </c>
    </row>
    <row r="30" spans="1:10" x14ac:dyDescent="0.3">
      <c r="A30">
        <v>29</v>
      </c>
      <c r="B30" t="s">
        <v>1144</v>
      </c>
      <c r="C30" t="s">
        <v>1145</v>
      </c>
      <c r="D30" t="s">
        <v>115</v>
      </c>
      <c r="E30" t="s">
        <v>1146</v>
      </c>
      <c r="F30" t="s">
        <v>1147</v>
      </c>
      <c r="G30" t="s">
        <v>424</v>
      </c>
      <c r="H30" t="s">
        <v>1148</v>
      </c>
      <c r="I30" t="s">
        <v>120</v>
      </c>
      <c r="J30" t="s">
        <v>1149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45C8F33-E2FB-43D7-B421-F2A4F9BB4DA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EDA Q_1</vt:lpstr>
      <vt:lpstr>EDA Q_2</vt:lpstr>
      <vt:lpstr>EDA Q_3</vt:lpstr>
      <vt:lpstr>EDA Q_4</vt:lpstr>
      <vt:lpstr>EDA Q_5</vt:lpstr>
      <vt:lpstr>EDA Q_6</vt:lpstr>
      <vt:lpstr>EDA Q_7</vt:lpstr>
      <vt:lpstr>EDA Q_8</vt:lpstr>
      <vt:lpstr>EDA Q_9</vt:lpstr>
      <vt:lpstr>EDA Q_10</vt:lpstr>
      <vt:lpstr>EDA Q_12</vt:lpstr>
      <vt:lpstr>EDA Q_13</vt:lpstr>
      <vt:lpstr>EDA Q_14</vt:lpstr>
      <vt:lpstr>categories</vt:lpstr>
      <vt:lpstr>customers</vt:lpstr>
      <vt:lpstr>employees</vt:lpstr>
      <vt:lpstr>orders</vt:lpstr>
      <vt:lpstr>order details</vt:lpstr>
      <vt:lpstr>products</vt:lpstr>
      <vt:lpstr>shippers</vt:lpstr>
      <vt:lpstr>suppliers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Vishwanath Madawal</dc:creator>
  <cp:lastModifiedBy>Vishwanath Madawal</cp:lastModifiedBy>
  <dcterms:created xsi:type="dcterms:W3CDTF">2025-12-22T04:57:28Z</dcterms:created>
  <dcterms:modified xsi:type="dcterms:W3CDTF">2026-01-17T10:28:27Z</dcterms:modified>
</cp:coreProperties>
</file>