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B64" i="1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</calcChain>
</file>

<file path=xl/sharedStrings.xml><?xml version="1.0" encoding="utf-8"?>
<sst xmlns="http://schemas.openxmlformats.org/spreadsheetml/2006/main" count="1158" uniqueCount="526">
  <si>
    <t xml:space="preserve">Downloaded on [ 2024-08-17::15:12:29 ]
Downloaded by [ ultraflysolutionspvt ]
</t>
  </si>
  <si>
    <t>Sno</t>
  </si>
  <si>
    <t>Candidate Name</t>
  </si>
  <si>
    <t>DOB</t>
  </si>
  <si>
    <t>Email ID</t>
  </si>
  <si>
    <t>Contact Number</t>
  </si>
  <si>
    <t>Current Location</t>
  </si>
  <si>
    <t>Preferred Location</t>
  </si>
  <si>
    <t>Gender</t>
  </si>
  <si>
    <t>Total Work Experience</t>
  </si>
  <si>
    <t>Current Annual Salary</t>
  </si>
  <si>
    <t>Current Job Title</t>
  </si>
  <si>
    <t>Current Functional Area</t>
  </si>
  <si>
    <t>Current Industry</t>
  </si>
  <si>
    <t>Current Company</t>
  </si>
  <si>
    <t>Years in Current Job</t>
  </si>
  <si>
    <t>Notice Period</t>
  </si>
  <si>
    <t>Highest Education Level</t>
  </si>
  <si>
    <t>Highest Education Stream</t>
  </si>
  <si>
    <t>Highest Education Institute</t>
  </si>
  <si>
    <t>Year Of Passing</t>
  </si>
  <si>
    <t>Highest Education Course Type</t>
  </si>
  <si>
    <t>Last Modified Date</t>
  </si>
  <si>
    <t>Last Active Date</t>
  </si>
  <si>
    <t>Note</t>
  </si>
  <si>
    <t>21 Jun 1993</t>
  </si>
  <si>
    <t>kousik6222@gmail.com</t>
  </si>
  <si>
    <t>91 7871008408</t>
  </si>
  <si>
    <t>Coimbatore</t>
  </si>
  <si>
    <t>Bangalore, Chennai, Tirumala, Coimbatore</t>
  </si>
  <si>
    <t>Male</t>
  </si>
  <si>
    <t>3 Yrs 0 Month</t>
  </si>
  <si>
    <t>Rs. 3.00 Lacs</t>
  </si>
  <si>
    <t>Software Test Engineer (Manual, Automation Tester)</t>
  </si>
  <si>
    <t>Others</t>
  </si>
  <si>
    <t>IT Services &amp; Consulting</t>
  </si>
  <si>
    <t>Lanpack Global Technologies</t>
  </si>
  <si>
    <t>0 Yr</t>
  </si>
  <si>
    <t>Other</t>
  </si>
  <si>
    <t>0</t>
  </si>
  <si>
    <t>Bharathiar University</t>
  </si>
  <si>
    <t>2018</t>
  </si>
  <si>
    <t>11-08-24 09:52:58</t>
  </si>
  <si>
    <t>kshalu95@gmail.com</t>
  </si>
  <si>
    <t>91 9597820503</t>
  </si>
  <si>
    <t>Chennai</t>
  </si>
  <si>
    <t>Female</t>
  </si>
  <si>
    <t>5 Yrs 0 Month</t>
  </si>
  <si>
    <t>Rs. 4.00 Lacs</t>
  </si>
  <si>
    <t>Software Testing - Associate Consultant</t>
  </si>
  <si>
    <t>Atos|Syntel</t>
  </si>
  <si>
    <t>5 Yrs</t>
  </si>
  <si>
    <t>Electronics and Communication Engineering</t>
  </si>
  <si>
    <t>K.S.R College of Engineering</t>
  </si>
  <si>
    <t>2016</t>
  </si>
  <si>
    <t>08-08-24 20:25:46</t>
  </si>
  <si>
    <t>navinnik25@gmail.com</t>
  </si>
  <si>
    <t>91 7010441388</t>
  </si>
  <si>
    <t>All India, Chennai</t>
  </si>
  <si>
    <t>4 Yrs 0 Month</t>
  </si>
  <si>
    <t>Software Test Engineer</t>
  </si>
  <si>
    <t>Testing</t>
  </si>
  <si>
    <t>Flexm</t>
  </si>
  <si>
    <t>1 Yr</t>
  </si>
  <si>
    <t>B.Tech/B.E</t>
  </si>
  <si>
    <t>Mechanical</t>
  </si>
  <si>
    <t>M.kumarasamy college of engineering</t>
  </si>
  <si>
    <t>2017</t>
  </si>
  <si>
    <t>Full Time</t>
  </si>
  <si>
    <t>16-08-24 09:42:56</t>
  </si>
  <si>
    <t xml:space="preserve">Only 6 months in automation
(ultraflysolutionspvt, 2024-08-14 18:12:53)
-------------------------
</t>
  </si>
  <si>
    <t>02 Dec 1997</t>
  </si>
  <si>
    <t>gopikasg003@gmail.com</t>
  </si>
  <si>
    <t>91 8438465275</t>
  </si>
  <si>
    <t>7 Yrs 0 Month</t>
  </si>
  <si>
    <t>Rs. 2.50 Lacs</t>
  </si>
  <si>
    <t>Manual Automation Test Engineer</t>
  </si>
  <si>
    <t>Info hub consultancy service Pvt Ltd</t>
  </si>
  <si>
    <t>2 Yrs</t>
  </si>
  <si>
    <t>Information Technology</t>
  </si>
  <si>
    <t>05-08-24 19:20:04</t>
  </si>
  <si>
    <t>stephenstebin23416@gmail.com</t>
  </si>
  <si>
    <t>91 8137823144</t>
  </si>
  <si>
    <t>Thrissur</t>
  </si>
  <si>
    <t>Bangalore, Australia, Chennai, Kochi, Israel, Dubai, Mumbai City, Thrissur, Delhi, Coimbatore</t>
  </si>
  <si>
    <t>Rs. 4.50 Lacs</t>
  </si>
  <si>
    <t>Software Tester</t>
  </si>
  <si>
    <t>ekatra infotech</t>
  </si>
  <si>
    <t>SNGST College Ernakulam</t>
  </si>
  <si>
    <t>2020</t>
  </si>
  <si>
    <t>01-08-24 13:03:47</t>
  </si>
  <si>
    <t>akilanksa10@gmail.com</t>
  </si>
  <si>
    <t>91 8489320178</t>
  </si>
  <si>
    <t>Datinfi Private Limited</t>
  </si>
  <si>
    <t>4 Yrs</t>
  </si>
  <si>
    <t>Angel College of Engg and Tech</t>
  </si>
  <si>
    <t>06-08-24 10:18:05</t>
  </si>
  <si>
    <t>sivakumarmech1751995@gmail.com</t>
  </si>
  <si>
    <t>91 8825584372</t>
  </si>
  <si>
    <t>Thirunelveli, Bangalore, Chennai, Coimbatore</t>
  </si>
  <si>
    <t>Amazon developement centre</t>
  </si>
  <si>
    <t>anna university</t>
  </si>
  <si>
    <t>03-07-24 12:01:08</t>
  </si>
  <si>
    <t>21 Aug 1992</t>
  </si>
  <si>
    <t>vignesh22892@gmail.com</t>
  </si>
  <si>
    <t>91 8870173336</t>
  </si>
  <si>
    <t>123Coimbatore</t>
  </si>
  <si>
    <t>Electronic and Instrumentation</t>
  </si>
  <si>
    <t>Kumarguru College of Technology</t>
  </si>
  <si>
    <t>16-08-24 07:54:49</t>
  </si>
  <si>
    <t>16-08-24 08:05:17</t>
  </si>
  <si>
    <t xml:space="preserve">Te: 5.4 re: 5.4  cctc: 3.5 Lpa Ectc : 8 Lpa NP : immediately Current Location: Coimbatore
(ultraflysolutionspvt, 2024-08-14 18:05:39)
-------------------------
</t>
  </si>
  <si>
    <t>23 Aug 1999</t>
  </si>
  <si>
    <t>nithishsaravanan495@gmail.com</t>
  </si>
  <si>
    <t>91 7502784242</t>
  </si>
  <si>
    <t>Erode</t>
  </si>
  <si>
    <t>All India, Chennai, Coimbatore, Erode</t>
  </si>
  <si>
    <t>Software Engineer</t>
  </si>
  <si>
    <t>General / Other Software</t>
  </si>
  <si>
    <t>Expleo Solutions</t>
  </si>
  <si>
    <t>Computer Science and Engineering</t>
  </si>
  <si>
    <t>Nandha Engineering College</t>
  </si>
  <si>
    <t>2021</t>
  </si>
  <si>
    <t>13-08-24 15:23:46</t>
  </si>
  <si>
    <t>indhu2712@gmail.com</t>
  </si>
  <si>
    <t>91 9441486657</t>
  </si>
  <si>
    <t>Bangalore, Chennai, Hyderabad</t>
  </si>
  <si>
    <t>prodapt</t>
  </si>
  <si>
    <t>Jawaharlal Nehru Technological University</t>
  </si>
  <si>
    <t>23-07-24 13:25:45</t>
  </si>
  <si>
    <t>23 Feb 1994</t>
  </si>
  <si>
    <t>balaragavanit@gmail.com</t>
  </si>
  <si>
    <t>91 8344021733</t>
  </si>
  <si>
    <t>Cuddalore, Thanjavur, Tambaram, Thirunelveli, Ramanathapuram, Viluppuram, Pudukottai, Kanyakumari, Ambattur, Theni, Namakkal, Kumbakonam, Perambalur, Coimbatore, Erode, Bangalore, Madurai, Chennai, Other Tamil Nadu, Tiruchirappalli, Vellore, Hosur, Sivakasi, Porur, Nagercoil, Kanchipuram, Kodaikanal, Ooty, Vilupuram, Sivagangai, Krishnagiri, Dharmapuri, Karur</t>
  </si>
  <si>
    <t>Cognex Technology Pvt Ltd.</t>
  </si>
  <si>
    <t>Computer Science Engineering</t>
  </si>
  <si>
    <t>NPR College of Engineering and Technology</t>
  </si>
  <si>
    <t>2015</t>
  </si>
  <si>
    <t>18-06-24 11:22:18</t>
  </si>
  <si>
    <t>esakki.iske@gmail.com</t>
  </si>
  <si>
    <t>91 9025452019</t>
  </si>
  <si>
    <t>6 Yrs 0 Month</t>
  </si>
  <si>
    <t>Automation Test Engineer</t>
  </si>
  <si>
    <t>Cloutics private limited</t>
  </si>
  <si>
    <t>3 Yrs</t>
  </si>
  <si>
    <t>Einstein college of engineering</t>
  </si>
  <si>
    <t>17-08-24 13:20:08</t>
  </si>
  <si>
    <t>nd.kripa@gmail.com</t>
  </si>
  <si>
    <t>91 9445223864</t>
  </si>
  <si>
    <t>- Any -, Coimbatore</t>
  </si>
  <si>
    <t>Rs. 0</t>
  </si>
  <si>
    <t>Internship Trainee</t>
  </si>
  <si>
    <t>HSI</t>
  </si>
  <si>
    <t>Software Systems</t>
  </si>
  <si>
    <t>BITS Work Integrated Learning Program</t>
  </si>
  <si>
    <t>2014</t>
  </si>
  <si>
    <t>23-07-24 11:20:27</t>
  </si>
  <si>
    <t>23-07-24 11:26:20</t>
  </si>
  <si>
    <t>venkatesh19940@gmail.com</t>
  </si>
  <si>
    <t>91 8220265437</t>
  </si>
  <si>
    <t>All India</t>
  </si>
  <si>
    <t>7 Yrs 6 Months</t>
  </si>
  <si>
    <t>QA Manual &amp; Automation Tester</t>
  </si>
  <si>
    <t>Arum Lily (Sakthi Construction.)</t>
  </si>
  <si>
    <t>Rathinam College of Arts And Science</t>
  </si>
  <si>
    <t>31-07-24 13:18:57</t>
  </si>
  <si>
    <t>16-08-24 20:37:04</t>
  </si>
  <si>
    <t>malathivenkateshwaran@gmail.com</t>
  </si>
  <si>
    <t>91 9445935923</t>
  </si>
  <si>
    <t>Test Engineer</t>
  </si>
  <si>
    <t>Cognizant Technology Solutions Coimbatore</t>
  </si>
  <si>
    <t>KGISL - Institute of Information Management</t>
  </si>
  <si>
    <t>2022</t>
  </si>
  <si>
    <t>25-07-24 12:44:20</t>
  </si>
  <si>
    <t>parkaviazhagiri@gmail.com</t>
  </si>
  <si>
    <t>91 9384581223</t>
  </si>
  <si>
    <t>Bangalore, Chennai, Coimbatore</t>
  </si>
  <si>
    <t>Ael Data Service And Private Limited</t>
  </si>
  <si>
    <t>IT-Software</t>
  </si>
  <si>
    <t>excel engineering collge</t>
  </si>
  <si>
    <t>12-07-24 10:44:22</t>
  </si>
  <si>
    <t>joslindanielbsc95@gmail.com</t>
  </si>
  <si>
    <t>91 7094321516</t>
  </si>
  <si>
    <t>Process Executive</t>
  </si>
  <si>
    <t>Back Office Operations</t>
  </si>
  <si>
    <t>BPO / Call Center</t>
  </si>
  <si>
    <t>personiv</t>
  </si>
  <si>
    <t>B.Sc</t>
  </si>
  <si>
    <t>Computer Science</t>
  </si>
  <si>
    <t>10-07-24 11:49:07</t>
  </si>
  <si>
    <t>eashwarramesh1998@gmail.com</t>
  </si>
  <si>
    <t>91 8903953573</t>
  </si>
  <si>
    <t>Junior Software Tester</t>
  </si>
  <si>
    <t>Payhuddle Solutions Private Limited</t>
  </si>
  <si>
    <t>Sri Sairam Institute Of Technology, Chennai</t>
  </si>
  <si>
    <t>15-08-24 15:15:14</t>
  </si>
  <si>
    <t>pksparten@gmail.com</t>
  </si>
  <si>
    <t>91 7373259747</t>
  </si>
  <si>
    <t>SRIT India private limited</t>
  </si>
  <si>
    <t>Software Product</t>
  </si>
  <si>
    <t>Associate Software Engineer</t>
  </si>
  <si>
    <t>Electrical and Electronics Engineering</t>
  </si>
  <si>
    <t>Sri Sairam Engineering College</t>
  </si>
  <si>
    <t>16-07-24 10:10:21</t>
  </si>
  <si>
    <t>26-07-24 10:05:59</t>
  </si>
  <si>
    <t>deepapalanivel104@gmail.com</t>
  </si>
  <si>
    <t>91 9787405521</t>
  </si>
  <si>
    <t>Rs. 1.00 Lacs</t>
  </si>
  <si>
    <t>Process Associate</t>
  </si>
  <si>
    <t>Finance / Accounts / Tax</t>
  </si>
  <si>
    <t>Technosoft Global Solution</t>
  </si>
  <si>
    <t>Sri GVG Visalakshi college for women</t>
  </si>
  <si>
    <t>15-07-24 09:49:34</t>
  </si>
  <si>
    <t>01 Oct 1995</t>
  </si>
  <si>
    <t>kalaidhanush4@gmail.com</t>
  </si>
  <si>
    <t>91 9150931554</t>
  </si>
  <si>
    <t>Chennai, Coimbatore</t>
  </si>
  <si>
    <t>Hindusthan college of engineering and technology</t>
  </si>
  <si>
    <t>15-07-24 17:26:02</t>
  </si>
  <si>
    <t>mtaishu@gmail.com</t>
  </si>
  <si>
    <t>91 7401098836</t>
  </si>
  <si>
    <t>Vishakhapatnam</t>
  </si>
  <si>
    <t>Thanjavur, All India, Madurai, Chennai, Tiruchirappalli, Vishakhapatnam, Coimbatore</t>
  </si>
  <si>
    <t>Manual Tester</t>
  </si>
  <si>
    <t>The Colourmoon Technologies private Limited, Visakhapatnam</t>
  </si>
  <si>
    <t>Bharath institute of science &amp; technology</t>
  </si>
  <si>
    <t>08-08-24 15:41:40</t>
  </si>
  <si>
    <t>sowndarampalaniappan@gmail.com</t>
  </si>
  <si>
    <t>91 7200622741</t>
  </si>
  <si>
    <t>5 Yrs 6 Months</t>
  </si>
  <si>
    <t>Rs. 2.00 Lacs</t>
  </si>
  <si>
    <t>ad-hash technolabs pvt.ltd</t>
  </si>
  <si>
    <t>Computers</t>
  </si>
  <si>
    <t>Shanmuganathan engineering college</t>
  </si>
  <si>
    <t>03-07-24 19:32:32</t>
  </si>
  <si>
    <t>divyasubramanibe@gmail.com</t>
  </si>
  <si>
    <t>91 8525017544</t>
  </si>
  <si>
    <t>Software Testing Intern</t>
  </si>
  <si>
    <t>iGlitz Technologies</t>
  </si>
  <si>
    <t>CSE</t>
  </si>
  <si>
    <t>Park College of Engineering and Technology</t>
  </si>
  <si>
    <t>14-07-24 13:12:22</t>
  </si>
  <si>
    <t>sibichakravarthi1992@gmail.com</t>
  </si>
  <si>
    <t>91 7904791158</t>
  </si>
  <si>
    <t>4 Yrs 6 Months</t>
  </si>
  <si>
    <t>IT ANALYST (TESTING AND LIVE SUPPORT)</t>
  </si>
  <si>
    <t>Education / Training</t>
  </si>
  <si>
    <t>focus edumatics</t>
  </si>
  <si>
    <t>Kongu Engineering College</t>
  </si>
  <si>
    <t>13-08-24 12:39:23</t>
  </si>
  <si>
    <t>26 Jun 1994</t>
  </si>
  <si>
    <t>karthik348592@gmail.com</t>
  </si>
  <si>
    <t>91 9791623702</t>
  </si>
  <si>
    <t>KGISL Technologies Private Limited</t>
  </si>
  <si>
    <t>Kongunadu Arts and Science College</t>
  </si>
  <si>
    <t>25-07-24 11:42:50</t>
  </si>
  <si>
    <t>krishbhuvan.7@gmail.com</t>
  </si>
  <si>
    <t>91 7200751886</t>
  </si>
  <si>
    <t>innervex Technologies</t>
  </si>
  <si>
    <t>Bharathiyar University</t>
  </si>
  <si>
    <t>2013</t>
  </si>
  <si>
    <t>15-07-24 10:47:33</t>
  </si>
  <si>
    <t>24-07-24 19:02:30</t>
  </si>
  <si>
    <t>10 Jan 1993</t>
  </si>
  <si>
    <t>manimozhi.pm41@gmail.com</t>
  </si>
  <si>
    <t>91 7200240547</t>
  </si>
  <si>
    <t>Tiruppur</t>
  </si>
  <si>
    <t>Software Qa Engineer</t>
  </si>
  <si>
    <t>Profit App Inc.</t>
  </si>
  <si>
    <t>Kamaraj College of Engineering and Technology</t>
  </si>
  <si>
    <t>12-07-24 10:44:25</t>
  </si>
  <si>
    <t>26 May 1996</t>
  </si>
  <si>
    <t>davidinfantroy@gmail.com</t>
  </si>
  <si>
    <t>91 9500315396</t>
  </si>
  <si>
    <t>Senior Associate</t>
  </si>
  <si>
    <t>visionet systems</t>
  </si>
  <si>
    <t>Sri Krishna Arts and Science College</t>
  </si>
  <si>
    <t>29-07-24 17:39:46</t>
  </si>
  <si>
    <t>13-08-24 12:58:43</t>
  </si>
  <si>
    <t>kanimozhikanageswaran96@gmail.com</t>
  </si>
  <si>
    <t>91 8760483877</t>
  </si>
  <si>
    <t>3 Yrs 6 Months</t>
  </si>
  <si>
    <t>Rs. 3.50 Lacs</t>
  </si>
  <si>
    <t>Taramsys Private Limited</t>
  </si>
  <si>
    <t>Avinashilingam University</t>
  </si>
  <si>
    <t>15-08-24 10:53:17</t>
  </si>
  <si>
    <t>menaka56@gmail.com</t>
  </si>
  <si>
    <t>91 9566655600</t>
  </si>
  <si>
    <t>Not Mentioned</t>
  </si>
  <si>
    <t>Senior Quality Analyst</t>
  </si>
  <si>
    <t>Quality (QA-QC)</t>
  </si>
  <si>
    <t>Eazibiz Technologies Pvt Ltd</t>
  </si>
  <si>
    <t>Electronics and Communication</t>
  </si>
  <si>
    <t>Sri Ramakrishna Institute of Technology</t>
  </si>
  <si>
    <t>2006</t>
  </si>
  <si>
    <t>12-08-24 19:12:53</t>
  </si>
  <si>
    <t>16-08-24 08:54:57</t>
  </si>
  <si>
    <t>luckyakrish@gmail.com</t>
  </si>
  <si>
    <t>91 8088371164</t>
  </si>
  <si>
    <t>Jr. Test Engineer</t>
  </si>
  <si>
    <t>Medical / Healthcare</t>
  </si>
  <si>
    <t>LogixHealth Solution Pvt ltd</t>
  </si>
  <si>
    <t>B.Com</t>
  </si>
  <si>
    <t>Accounting &amp; Finance</t>
  </si>
  <si>
    <t>Hindustan College of Arts and Science</t>
  </si>
  <si>
    <t>2019</t>
  </si>
  <si>
    <t>19-06-24 19:15:47</t>
  </si>
  <si>
    <t>bakiyadurai18@gmail.com</t>
  </si>
  <si>
    <t>91 9659332384</t>
  </si>
  <si>
    <t>Senior Process Associate</t>
  </si>
  <si>
    <t>Vista Engg Solutions Private Limited, Coimbatore</t>
  </si>
  <si>
    <t>Coimbatore institute of engineering &amp; technology - Anna University</t>
  </si>
  <si>
    <t>02-08-24 11:07:45</t>
  </si>
  <si>
    <t>balakri1717@gmail.com</t>
  </si>
  <si>
    <t>91 8667745527</t>
  </si>
  <si>
    <t>Software Quality Analyst</t>
  </si>
  <si>
    <t>majestic people infotech</t>
  </si>
  <si>
    <t>Sri Shakthi Institute of Engineering and Technology</t>
  </si>
  <si>
    <t>08-08-24 08:27:46</t>
  </si>
  <si>
    <t>13-08-24 18:07:26</t>
  </si>
  <si>
    <t>rayhanar1311@gmail.com</t>
  </si>
  <si>
    <t>91 6374372223</t>
  </si>
  <si>
    <t>Sales Engineer</t>
  </si>
  <si>
    <t>Sales / BD</t>
  </si>
  <si>
    <t>Al Hilal Trading and Contracting SPC</t>
  </si>
  <si>
    <t>Adhiparasakthi Engineering College</t>
  </si>
  <si>
    <t>13-08-24 17:06:49</t>
  </si>
  <si>
    <t>13-08-24 17:16:44</t>
  </si>
  <si>
    <t>nandhini.r0212@gmail.com</t>
  </si>
  <si>
    <t>91 7880437062</t>
  </si>
  <si>
    <t>Rs. 3.75 Lacs</t>
  </si>
  <si>
    <t>Qa Engineer</t>
  </si>
  <si>
    <t>wipro</t>
  </si>
  <si>
    <t>03-07-24 16:03:38</t>
  </si>
  <si>
    <t>14 Jun 1996</t>
  </si>
  <si>
    <t>sivak1902@gmail.com</t>
  </si>
  <si>
    <t>91 9500333256</t>
  </si>
  <si>
    <t>Bangalore</t>
  </si>
  <si>
    <t>Bangalore, Coimbatore</t>
  </si>
  <si>
    <t>Marketing Automation Specialist</t>
  </si>
  <si>
    <t>Marketing / Communication</t>
  </si>
  <si>
    <t>Tata Consultancy Services</t>
  </si>
  <si>
    <t>Dr NGP Institute of technology</t>
  </si>
  <si>
    <t>05-08-24 23:38:36</t>
  </si>
  <si>
    <t>05-08-24 23:39:17</t>
  </si>
  <si>
    <t>logeshklk@gmail.com</t>
  </si>
  <si>
    <t>91 9688020889</t>
  </si>
  <si>
    <t>Durgapur</t>
  </si>
  <si>
    <t>Bangalore, Chennai, Hyderabad, Coimbatore</t>
  </si>
  <si>
    <t>Quality Analyst</t>
  </si>
  <si>
    <t>Brainnit Education Pvt Ltd</t>
  </si>
  <si>
    <t>Akshaya college of engineering &amp; technology</t>
  </si>
  <si>
    <t>11-08-24 11:31:31</t>
  </si>
  <si>
    <t>dipshikamk@gmail.com</t>
  </si>
  <si>
    <t>91 7339108315</t>
  </si>
  <si>
    <t>Nagercoil</t>
  </si>
  <si>
    <t>Quality Assurance Engineer</t>
  </si>
  <si>
    <t>CapeStart Software Private Ltd</t>
  </si>
  <si>
    <t>M.Tech</t>
  </si>
  <si>
    <t>Other Engineering</t>
  </si>
  <si>
    <t>Amrita College of Engineering and
Technology</t>
  </si>
  <si>
    <t>08-07-24 22:25:12</t>
  </si>
  <si>
    <t>manojkunamahi@gmail.com</t>
  </si>
  <si>
    <t>91 8870788450</t>
  </si>
  <si>
    <t>App Innovation Technologies</t>
  </si>
  <si>
    <t>Mechanical Engineering</t>
  </si>
  <si>
    <t>Angel College of Engineering and Technology, Tirupur</t>
  </si>
  <si>
    <t>14-08-24 22:04:46</t>
  </si>
  <si>
    <t>06 Jun 1993</t>
  </si>
  <si>
    <t>vkey32@gmail.com</t>
  </si>
  <si>
    <t>91 8056409732</t>
  </si>
  <si>
    <t>7 Yrs 5 Months</t>
  </si>
  <si>
    <t>Software Specialist</t>
  </si>
  <si>
    <t>XORTICAN Technologies pvt Ltd</t>
  </si>
  <si>
    <t>Bharathiyar University, Coimbatore</t>
  </si>
  <si>
    <t>19-07-24 09:41:36</t>
  </si>
  <si>
    <t>28-07-24 11:50:43</t>
  </si>
  <si>
    <t>13 Feb 1998</t>
  </si>
  <si>
    <t>balajiraj14298@gmail.com</t>
  </si>
  <si>
    <t>91 8824700346</t>
  </si>
  <si>
    <t>Madurai</t>
  </si>
  <si>
    <t>All India, Chennai, Hyderabad, Coimbatore</t>
  </si>
  <si>
    <t>Selling Products Field Sales</t>
  </si>
  <si>
    <t>Internet / E-Commerce</t>
  </si>
  <si>
    <t>Dealshare</t>
  </si>
  <si>
    <t>Computer science</t>
  </si>
  <si>
    <t>jj college of arts and science, pudukkottai</t>
  </si>
  <si>
    <t>05-08-24 13:46:49</t>
  </si>
  <si>
    <t>dyni.dd101194@gmail.com</t>
  </si>
  <si>
    <t>91 8754294332</t>
  </si>
  <si>
    <t>Talent Acquisition Specialist</t>
  </si>
  <si>
    <t>Recruitment</t>
  </si>
  <si>
    <t>TRILING HR Consulting Services LLP</t>
  </si>
  <si>
    <t>13-08-24 12:46:16</t>
  </si>
  <si>
    <t>lavanyaganeshpsg@gmail.com</t>
  </si>
  <si>
    <t>91 7200463203</t>
  </si>
  <si>
    <t>KGISL</t>
  </si>
  <si>
    <t>psg college of technology, coimbatore</t>
  </si>
  <si>
    <t>30-07-24 00:25:07</t>
  </si>
  <si>
    <t>balajiyadhev@gmail.com</t>
  </si>
  <si>
    <t>91 9750489503</t>
  </si>
  <si>
    <t>Chennai, Noida, Chandigarh, Coimbatore</t>
  </si>
  <si>
    <t>Qa Analyst</t>
  </si>
  <si>
    <t>Hash connect integrated services pvt ltd Cochin</t>
  </si>
  <si>
    <t>Electronics/Telecommunication</t>
  </si>
  <si>
    <t>Christ the king engineering college</t>
  </si>
  <si>
    <t>12-08-24 08:11:46</t>
  </si>
  <si>
    <t>02 Oct 1997</t>
  </si>
  <si>
    <t>shrishankari.mohan@gmail.com</t>
  </si>
  <si>
    <t>91 8300145827</t>
  </si>
  <si>
    <t>Salem</t>
  </si>
  <si>
    <t>All India, Salem, Coimbatore</t>
  </si>
  <si>
    <t>Executive IT Recruiter</t>
  </si>
  <si>
    <t>Industrial Design</t>
  </si>
  <si>
    <t>San Engineering solution</t>
  </si>
  <si>
    <t>Human Resources Management</t>
  </si>
  <si>
    <t>Anna University Chennai</t>
  </si>
  <si>
    <t>03-08-24 10:35:44</t>
  </si>
  <si>
    <t>27 Apr 1997</t>
  </si>
  <si>
    <t>pavithragopalofficial@gmail.com</t>
  </si>
  <si>
    <t>91 9659569969</t>
  </si>
  <si>
    <t>All India, Coimbatore</t>
  </si>
  <si>
    <t>Qa Lead</t>
  </si>
  <si>
    <t>Thinkfactory Tech Private Limited, Coimbatore</t>
  </si>
  <si>
    <t>Sasurie Academy of Engineering, Anna University</t>
  </si>
  <si>
    <t>12-08-24 21:31:51</t>
  </si>
  <si>
    <t>25 Mar 1997</t>
  </si>
  <si>
    <t>tamilarasanataraj@gmail.com</t>
  </si>
  <si>
    <t>91 9629649049</t>
  </si>
  <si>
    <t>4 Yrs 8 Months</t>
  </si>
  <si>
    <t>AI Data Analyst</t>
  </si>
  <si>
    <t>Telecom / ISP</t>
  </si>
  <si>
    <t>ERICSSON INDIA PVT LTD</t>
  </si>
  <si>
    <t>Info Institute of Engineering</t>
  </si>
  <si>
    <t>25-07-24 11:51:48</t>
  </si>
  <si>
    <t>25-07-24 11:52:40</t>
  </si>
  <si>
    <t>santhiyasakthigopal972@gmail.com</t>
  </si>
  <si>
    <t>91 9894835264</t>
  </si>
  <si>
    <t>XYZ Tech Solutions</t>
  </si>
  <si>
    <t>6 Yrs</t>
  </si>
  <si>
    <t>ABC University</t>
  </si>
  <si>
    <t>03-07-24 20:12:33</t>
  </si>
  <si>
    <t>sangaviramesh31@gmail.com</t>
  </si>
  <si>
    <t>91 7395818485</t>
  </si>
  <si>
    <t>Qatar</t>
  </si>
  <si>
    <t>Doha</t>
  </si>
  <si>
    <t>Customer Service (International)</t>
  </si>
  <si>
    <t>Right angle solution</t>
  </si>
  <si>
    <t>nandha engineering college, erode</t>
  </si>
  <si>
    <t>19-06-24 18:41:08</t>
  </si>
  <si>
    <t>yokeshwararao@hotmail.com</t>
  </si>
  <si>
    <t>91 8220574137</t>
  </si>
  <si>
    <t>Pondicherry</t>
  </si>
  <si>
    <t>qualitykiosk technologies</t>
  </si>
  <si>
    <t>Christ Institute of Technology</t>
  </si>
  <si>
    <t>30-07-24 09:57:14</t>
  </si>
  <si>
    <t>pavithraeswaran53@gmail.com</t>
  </si>
  <si>
    <t>91 9344593579</t>
  </si>
  <si>
    <t>Qa Tester</t>
  </si>
  <si>
    <t>Multiverse Solutions Pvt Ltd</t>
  </si>
  <si>
    <t>Pollachi NGM College</t>
  </si>
  <si>
    <t>08-07-24 10:18:56</t>
  </si>
  <si>
    <t>06-08-24 14:15:20</t>
  </si>
  <si>
    <t>veera5655@gmail.com</t>
  </si>
  <si>
    <t>91 7904092548</t>
  </si>
  <si>
    <t>Support Engineer</t>
  </si>
  <si>
    <t>Network / System Administration</t>
  </si>
  <si>
    <t>Financial Services</t>
  </si>
  <si>
    <t>Lantrasoft pvt ltd</t>
  </si>
  <si>
    <t>Karpagam University</t>
  </si>
  <si>
    <t>01-08-24 10:26:31</t>
  </si>
  <si>
    <t>01-08-24 10:26:45</t>
  </si>
  <si>
    <t>04 Nov 1998</t>
  </si>
  <si>
    <t>abinaya.nov5@gmail.com</t>
  </si>
  <si>
    <t>91 9688676200</t>
  </si>
  <si>
    <t>Associate Consultant</t>
  </si>
  <si>
    <t>ATOS|Syntel</t>
  </si>
  <si>
    <t>Dr.NGP Arts and Science college</t>
  </si>
  <si>
    <t>11-08-24 17:18:01</t>
  </si>
  <si>
    <t>13-08-24 19:40:18</t>
  </si>
  <si>
    <t>monicamary2895@gmail.com</t>
  </si>
  <si>
    <t>91 9445947524</t>
  </si>
  <si>
    <t>Principal</t>
  </si>
  <si>
    <t>Education Management / Director / Principal</t>
  </si>
  <si>
    <t>Aakrutii International School</t>
  </si>
  <si>
    <t>M.Ed</t>
  </si>
  <si>
    <t>Teachers Education</t>
  </si>
  <si>
    <t>Arumugam Nallamani College of Education</t>
  </si>
  <si>
    <t>30-07-24 02:36:23</t>
  </si>
  <si>
    <t>24 Jan 2001</t>
  </si>
  <si>
    <t>nithyaios7@gmail.com</t>
  </si>
  <si>
    <t>91 7339513554</t>
  </si>
  <si>
    <t>Indium Software (India) Private Limited</t>
  </si>
  <si>
    <t>B.C.A</t>
  </si>
  <si>
    <t>Govindammal Aditanar College for Women</t>
  </si>
  <si>
    <t>12-08-24 21:04:04</t>
  </si>
  <si>
    <t>13-08-24 12:02:23</t>
  </si>
  <si>
    <t>nandhanaveen845@gmail.com</t>
  </si>
  <si>
    <t>91 7094968847</t>
  </si>
  <si>
    <t>Wipro Technologies</t>
  </si>
  <si>
    <t>03-07-24 15:29:18</t>
  </si>
  <si>
    <t>blackdotak@gmail.com</t>
  </si>
  <si>
    <t>91 9789364217</t>
  </si>
  <si>
    <t>Chennai, Coimbatore, Erode</t>
  </si>
  <si>
    <t>Student Representative</t>
  </si>
  <si>
    <t>Career / Education Counselling</t>
  </si>
  <si>
    <t>National Sports Organisation</t>
  </si>
  <si>
    <t>University College Of Engineering</t>
  </si>
  <si>
    <t>15-07-24 12:32:35</t>
  </si>
  <si>
    <t>sowmiyasrijitha@gmail.com</t>
  </si>
  <si>
    <t>91 8667721881</t>
  </si>
  <si>
    <t>Bangalore, Chennai</t>
  </si>
  <si>
    <t>Qa</t>
  </si>
  <si>
    <t>Esecofortech technology</t>
  </si>
  <si>
    <t>Computer science and Engineering</t>
  </si>
  <si>
    <t>Aditya institute of technology</t>
  </si>
  <si>
    <t>11-08-24 10:36:08</t>
  </si>
  <si>
    <t>keerthu4keerthi@gmail.com</t>
  </si>
  <si>
    <t>91 9791765870</t>
  </si>
  <si>
    <t>Bangalore, Chennai, Tiruchirappalli, Pondicherry, Coimbatore</t>
  </si>
  <si>
    <t>Project Management - Team Lead (Data Analyst)</t>
  </si>
  <si>
    <t>Tzar Industries Pvt Ltd - Duraﬁt</t>
  </si>
  <si>
    <t>Computer Science &amp; Engineering</t>
  </si>
  <si>
    <t>SRM TRP Engineering College</t>
  </si>
  <si>
    <t>05-07-24 10:17:02</t>
  </si>
  <si>
    <t>Note: The data downloaded shall be used for the purpose of recruitment and hiring process only. Any misuse / spamming / unsolicited mailing of data will tantamount to termination or suspension of Shine.com service at the sole discretion of Shine.com.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</si>
</sst>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Z66"/>
  <sheetViews>
    <sheetView tabSelected="1" workbookViewId="0">
      <selection sqref="A1:CZ3"/>
    </sheetView>
  </sheetViews>
  <sheetFormatPr defaultRowHeight="15"/>
  <cols>
    <col min="1" max="1" width="8" customWidth="1"/>
  </cols>
  <sheetData>
    <row r="1" spans="1:10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</row>
    <row r="2" spans="1:1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</row>
    <row r="3" spans="1:10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</row>
    <row r="4" spans="1:104" ht="24.95" customHeight="1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</row>
    <row r="5" spans="1:104" ht="39.950000000000003" customHeight="1">
      <c r="A5">
        <v>1</v>
      </c>
      <c r="B5" s="1" t="str">
        <f>HYPERLINK("https://recruiter.shine.com/search/profile/gAAAAABmwHCGUqhqh4kCEDXfHvp5wBYx5-dBJJcVdZCTKCCZ1KvhZq66dJJgKpqOgq4ZLF3CSSmV--bsttGAuygG_pf67lLSpuVH_oKydDqSnchnuspeQrmGnDGauT7JEMWVFeyG9uo0NsC0paZGPNf57nBV7fRM9w==","Kousikraja M")</f>
        <v>Kousikraja M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 t="s">
        <v>37</v>
      </c>
      <c r="Q5" t="s">
        <v>38</v>
      </c>
      <c r="R5" t="s">
        <v>39</v>
      </c>
      <c r="S5" t="s">
        <v>40</v>
      </c>
      <c r="T5" t="s">
        <v>41</v>
      </c>
      <c r="U5" t="s">
        <v>39</v>
      </c>
      <c r="V5" t="s">
        <v>42</v>
      </c>
      <c r="W5" t="s">
        <v>42</v>
      </c>
    </row>
    <row r="6" spans="1:104" ht="39.950000000000003" customHeight="1">
      <c r="A6">
        <v>2</v>
      </c>
      <c r="B6" s="1" t="str">
        <f>HYPERLINK("https://recruiter.shine.com/search/profile/gAAAAABmwHCGjZ8CvcjAjIyi38QLSoAOoWvmXAR_wv8pPbDG_OuQ-iDhzJTMzpkrjDMEZgB-P5rcVENap_QYbOenYdYTJZMwMzQ5uoKEJ-VN2pzegOP4MHPMlYUZtJQfkf0B5kTG46Mi2M2u4V-Xj1vCW_CtpHZrdA==","shalini ")</f>
        <v xml:space="preserve">shalini </v>
      </c>
      <c r="D6" t="s">
        <v>43</v>
      </c>
      <c r="E6" t="s">
        <v>44</v>
      </c>
      <c r="F6" t="s">
        <v>45</v>
      </c>
      <c r="G6" t="s">
        <v>28</v>
      </c>
      <c r="H6" t="s">
        <v>46</v>
      </c>
      <c r="I6" t="s">
        <v>47</v>
      </c>
      <c r="J6" t="s">
        <v>48</v>
      </c>
      <c r="K6" t="s">
        <v>49</v>
      </c>
      <c r="L6" t="s">
        <v>34</v>
      </c>
      <c r="M6" t="s">
        <v>35</v>
      </c>
      <c r="N6" t="s">
        <v>50</v>
      </c>
      <c r="O6" t="s">
        <v>51</v>
      </c>
      <c r="Q6" t="s">
        <v>38</v>
      </c>
      <c r="R6" t="s">
        <v>52</v>
      </c>
      <c r="S6" t="s">
        <v>53</v>
      </c>
      <c r="T6" t="s">
        <v>54</v>
      </c>
      <c r="U6" t="s">
        <v>39</v>
      </c>
      <c r="V6" t="s">
        <v>55</v>
      </c>
      <c r="W6" t="s">
        <v>55</v>
      </c>
    </row>
    <row r="7" spans="1:104" ht="39.950000000000003" customHeight="1">
      <c r="A7">
        <v>3</v>
      </c>
      <c r="B7" s="1" t="str">
        <f>HYPERLINK("https://recruiter.shine.com/search/profile/gAAAAABmwHCGM0vBuLFF0JsJaFgH7LyTPCi7woOexn14YG_Z9cT3iQLm-Jsyl9q1FfW43ozCr2JZgjfK7wIu-74ZYTbQQO_zDS5td1YZdnJghZ4pWgPWIJ_IhPHr870gu0i_W2yiAkqZh-14A6ml1w7fP9au4Xf6Hw==","Navin ")</f>
        <v xml:space="preserve">Navin </v>
      </c>
      <c r="D7" t="s">
        <v>56</v>
      </c>
      <c r="E7" t="s">
        <v>57</v>
      </c>
      <c r="F7" t="s">
        <v>28</v>
      </c>
      <c r="G7" t="s">
        <v>58</v>
      </c>
      <c r="H7" t="s">
        <v>30</v>
      </c>
      <c r="I7" t="s">
        <v>59</v>
      </c>
      <c r="J7" t="s">
        <v>48</v>
      </c>
      <c r="K7" t="s">
        <v>60</v>
      </c>
      <c r="L7" t="s">
        <v>61</v>
      </c>
      <c r="M7" t="s">
        <v>34</v>
      </c>
      <c r="N7" t="s">
        <v>62</v>
      </c>
      <c r="O7" t="s">
        <v>63</v>
      </c>
      <c r="Q7" t="s">
        <v>64</v>
      </c>
      <c r="R7" t="s">
        <v>65</v>
      </c>
      <c r="S7" t="s">
        <v>66</v>
      </c>
      <c r="T7" t="s">
        <v>67</v>
      </c>
      <c r="U7" t="s">
        <v>68</v>
      </c>
      <c r="V7" t="s">
        <v>69</v>
      </c>
      <c r="W7" t="s">
        <v>69</v>
      </c>
      <c r="X7" t="s">
        <v>70</v>
      </c>
    </row>
    <row r="8" spans="1:104" ht="39.950000000000003" customHeight="1">
      <c r="A8">
        <v>4</v>
      </c>
      <c r="B8" s="1" t="str">
        <f>HYPERLINK("https://recruiter.shine.com/search/profile/gAAAAABmwHCGHxvCkbX0A_UNhwAZSGQqZ8vZdwwDwRA25KDomFlDspXGs_IhuPNOqGfYweuApXQJdkuzVFQYosSu5vU2W5MAmpcHIslyZT26rVNIw1NiVxkvInIibQfF3FeNa-yvmTg2_poTRCwvP8mCGYMlfzrkjg==","Gopika V V")</f>
        <v>Gopika V V</v>
      </c>
      <c r="C8" t="s">
        <v>71</v>
      </c>
      <c r="D8" t="s">
        <v>72</v>
      </c>
      <c r="E8" t="s">
        <v>73</v>
      </c>
      <c r="F8" t="s">
        <v>28</v>
      </c>
      <c r="H8" t="s">
        <v>46</v>
      </c>
      <c r="I8" t="s">
        <v>74</v>
      </c>
      <c r="J8" t="s">
        <v>75</v>
      </c>
      <c r="K8" t="s">
        <v>76</v>
      </c>
      <c r="L8" t="s">
        <v>61</v>
      </c>
      <c r="M8" t="s">
        <v>34</v>
      </c>
      <c r="N8" t="s">
        <v>77</v>
      </c>
      <c r="O8" t="s">
        <v>78</v>
      </c>
      <c r="Q8" t="s">
        <v>38</v>
      </c>
      <c r="R8" t="s">
        <v>79</v>
      </c>
      <c r="T8" t="s">
        <v>67</v>
      </c>
      <c r="U8" t="s">
        <v>39</v>
      </c>
      <c r="V8" t="s">
        <v>80</v>
      </c>
      <c r="W8" t="s">
        <v>80</v>
      </c>
    </row>
    <row r="9" spans="1:104" ht="39.950000000000003" customHeight="1">
      <c r="A9">
        <v>5</v>
      </c>
      <c r="B9" s="1" t="str">
        <f>HYPERLINK("https://recruiter.shine.com/search/profile/gAAAAABmwHCG6tWeMS4I-Y2-G86Vd-KiYzxI4C-SWMtfvMnJHL_siC8hiLQ67bHzcgkWGjzF8QH2SQy9vY9RyPo2z62VQsN_7DABClChhzK4fLjjxleNDDpTsK593fDtm_VC8b59R-k9bHrPHh6pmXYfnoVb7S_3UUEsQGFC6Hqv5e5VfPvcAy4=","Stebin Stephen")</f>
        <v>Stebin Stephen</v>
      </c>
      <c r="D9" t="s">
        <v>81</v>
      </c>
      <c r="E9" t="s">
        <v>82</v>
      </c>
      <c r="F9" t="s">
        <v>83</v>
      </c>
      <c r="G9" t="s">
        <v>84</v>
      </c>
      <c r="H9" t="s">
        <v>30</v>
      </c>
      <c r="I9" t="s">
        <v>31</v>
      </c>
      <c r="J9" t="s">
        <v>85</v>
      </c>
      <c r="K9" t="s">
        <v>86</v>
      </c>
      <c r="L9" t="s">
        <v>61</v>
      </c>
      <c r="M9" t="s">
        <v>35</v>
      </c>
      <c r="N9" t="s">
        <v>87</v>
      </c>
      <c r="O9" t="s">
        <v>78</v>
      </c>
      <c r="Q9" t="s">
        <v>38</v>
      </c>
      <c r="R9" t="s">
        <v>39</v>
      </c>
      <c r="S9" t="s">
        <v>88</v>
      </c>
      <c r="T9" t="s">
        <v>89</v>
      </c>
      <c r="U9" t="s">
        <v>39</v>
      </c>
      <c r="V9" t="s">
        <v>90</v>
      </c>
      <c r="W9" t="s">
        <v>90</v>
      </c>
    </row>
    <row r="10" spans="1:104" ht="39.950000000000003" customHeight="1">
      <c r="A10">
        <v>6</v>
      </c>
      <c r="B10" s="1" t="str">
        <f>HYPERLINK("https://recruiter.shine.com/search/profile/gAAAAABmwHCGmoNftGYoB2JKVMiG0WVK-2eZDuAIwY6oLEJTuEGUmG42GH5WKSMQtdqoFWKuOVAqr6t8pETXooG_V6dHW2EcHPKTtW1lNOX9Dz6ADz7myL8iSwV4_ZKp6lyKaoMuTJwtyHKQpVggEcY2GFYs439KfQ==","Akilan ")</f>
        <v xml:space="preserve">Akilan </v>
      </c>
      <c r="D10" t="s">
        <v>91</v>
      </c>
      <c r="E10" t="s">
        <v>92</v>
      </c>
      <c r="F10" t="s">
        <v>28</v>
      </c>
      <c r="H10" t="s">
        <v>30</v>
      </c>
      <c r="I10" t="s">
        <v>47</v>
      </c>
      <c r="J10" t="s">
        <v>85</v>
      </c>
      <c r="K10" t="s">
        <v>60</v>
      </c>
      <c r="L10" t="s">
        <v>61</v>
      </c>
      <c r="M10" t="s">
        <v>35</v>
      </c>
      <c r="N10" t="s">
        <v>93</v>
      </c>
      <c r="O10" t="s">
        <v>94</v>
      </c>
      <c r="Q10" t="s">
        <v>38</v>
      </c>
      <c r="R10" t="s">
        <v>39</v>
      </c>
      <c r="S10" t="s">
        <v>95</v>
      </c>
      <c r="T10" t="s">
        <v>54</v>
      </c>
      <c r="U10" t="s">
        <v>39</v>
      </c>
      <c r="V10" t="s">
        <v>96</v>
      </c>
      <c r="W10" t="s">
        <v>96</v>
      </c>
    </row>
    <row r="11" spans="1:104" ht="39.950000000000003" customHeight="1">
      <c r="A11">
        <v>7</v>
      </c>
      <c r="B11" s="1" t="str">
        <f>HYPERLINK("https://recruiter.shine.com/search/profile/gAAAAABmwHCGBJjoSREq8016UDQG12gBaI7C7DEm7sJl4BqXdkJWEClj6HSVwzzE3cz04Q7DGEZ2qh2BTzqyLlfMFIqyLc7GiGwTMOharDwP5v3OC9CKaaE6BCzelJTOHTUqdAGVWQCJhA6wAXLxezxYwM_xhuIKd_sLMllZrS4Zkh2vfMTqVUY=","Sivakumar ")</f>
        <v xml:space="preserve">Sivakumar </v>
      </c>
      <c r="D11" t="s">
        <v>97</v>
      </c>
      <c r="E11" t="s">
        <v>98</v>
      </c>
      <c r="F11" t="s">
        <v>45</v>
      </c>
      <c r="G11" t="s">
        <v>99</v>
      </c>
      <c r="H11" t="s">
        <v>30</v>
      </c>
      <c r="I11" t="s">
        <v>59</v>
      </c>
      <c r="J11" t="s">
        <v>32</v>
      </c>
      <c r="K11" t="s">
        <v>61</v>
      </c>
      <c r="L11" t="s">
        <v>61</v>
      </c>
      <c r="M11" t="s">
        <v>35</v>
      </c>
      <c r="N11" t="s">
        <v>100</v>
      </c>
      <c r="O11" t="s">
        <v>63</v>
      </c>
      <c r="Q11" t="s">
        <v>64</v>
      </c>
      <c r="R11" t="s">
        <v>65</v>
      </c>
      <c r="S11" t="s">
        <v>101</v>
      </c>
      <c r="T11" t="s">
        <v>54</v>
      </c>
      <c r="U11" t="s">
        <v>68</v>
      </c>
      <c r="V11" t="s">
        <v>102</v>
      </c>
      <c r="W11" t="s">
        <v>102</v>
      </c>
    </row>
    <row r="12" spans="1:104" ht="39.950000000000003" customHeight="1">
      <c r="A12">
        <v>8</v>
      </c>
      <c r="B12" s="1" t="str">
        <f>HYPERLINK("https://recruiter.shine.com/search/profile/gAAAAABmwHCGBLdqzETwP3lcMLYt369V0lICLFYIGAjJJM6Ys8lsMq_ahWMudogiFs2DS6eTCCFn6Ze1U2oY62jN-PibxKmkoCOvH9Bftth8AVd8pDBGXZ08i-vIXm_69si8IylvLjYm5zLB3UD5jJbRvWUQCBy_bg==","vignesh war")</f>
        <v>vignesh war</v>
      </c>
      <c r="C12" t="s">
        <v>103</v>
      </c>
      <c r="D12" t="s">
        <v>104</v>
      </c>
      <c r="E12" t="s">
        <v>105</v>
      </c>
      <c r="F12" t="s">
        <v>28</v>
      </c>
      <c r="G12" t="s">
        <v>28</v>
      </c>
      <c r="H12" t="s">
        <v>30</v>
      </c>
      <c r="I12" t="s">
        <v>47</v>
      </c>
      <c r="J12" t="s">
        <v>48</v>
      </c>
      <c r="K12" t="s">
        <v>60</v>
      </c>
      <c r="L12" t="s">
        <v>61</v>
      </c>
      <c r="M12" t="s">
        <v>35</v>
      </c>
      <c r="N12" t="s">
        <v>106</v>
      </c>
      <c r="O12" t="s">
        <v>63</v>
      </c>
      <c r="Q12" t="s">
        <v>38</v>
      </c>
      <c r="R12" t="s">
        <v>107</v>
      </c>
      <c r="S12" t="s">
        <v>108</v>
      </c>
      <c r="U12" t="s">
        <v>39</v>
      </c>
      <c r="V12" t="s">
        <v>109</v>
      </c>
      <c r="W12" t="s">
        <v>110</v>
      </c>
      <c r="X12" t="s">
        <v>111</v>
      </c>
    </row>
    <row r="13" spans="1:104" ht="39.950000000000003" customHeight="1">
      <c r="A13">
        <v>9</v>
      </c>
      <c r="B13" s="1" t="str">
        <f>HYPERLINK("https://recruiter.shine.com/search/profile/gAAAAABmwHCG2SxQic8wiUbh_04LbQ8d-lkMwXFhfisuIiKzvhxp_Xctel2z7SvZipyinMrkluYq0XJsqSGTBU0q_g7jrHCw_nr77FgnPL-GyUfvK4a2MYAXGNPGEHpx_o-xaaoqLFbRLLe9qA0Ov-OyyTJReJdkQT9AlkxmS1Yiqn9cPHS7wOI=","NITHISH SARAVANAN ")</f>
        <v xml:space="preserve">NITHISH SARAVANAN </v>
      </c>
      <c r="C13" t="s">
        <v>112</v>
      </c>
      <c r="D13" t="s">
        <v>113</v>
      </c>
      <c r="E13" t="s">
        <v>114</v>
      </c>
      <c r="F13" t="s">
        <v>115</v>
      </c>
      <c r="G13" t="s">
        <v>116</v>
      </c>
      <c r="H13" t="s">
        <v>30</v>
      </c>
      <c r="I13" t="s">
        <v>31</v>
      </c>
      <c r="J13" t="s">
        <v>85</v>
      </c>
      <c r="K13" t="s">
        <v>117</v>
      </c>
      <c r="L13" t="s">
        <v>118</v>
      </c>
      <c r="M13" t="s">
        <v>35</v>
      </c>
      <c r="N13" t="s">
        <v>119</v>
      </c>
      <c r="O13" t="s">
        <v>78</v>
      </c>
      <c r="Q13" t="s">
        <v>38</v>
      </c>
      <c r="R13" t="s">
        <v>120</v>
      </c>
      <c r="S13" t="s">
        <v>121</v>
      </c>
      <c r="T13" t="s">
        <v>122</v>
      </c>
      <c r="U13" t="s">
        <v>39</v>
      </c>
      <c r="V13" t="s">
        <v>123</v>
      </c>
      <c r="W13" t="s">
        <v>123</v>
      </c>
    </row>
    <row r="14" spans="1:104" ht="39.950000000000003" customHeight="1">
      <c r="A14">
        <v>10</v>
      </c>
      <c r="B14" s="1" t="str">
        <f>HYPERLINK("https://recruiter.shine.com/search/profile/gAAAAABmwHCG5YM6IVkOM4in6JEm6P-lW4dEpO9STy2uaGrdLXLg4WQX7wJsOGl4_SSjB1EpNF8YZVcdae6IaD5UecXMLvt7-wGxwWPUjvvrl-lMFIZXSzXT0_o24b6o3LA8r92q0fyQuJlYEVYCISPMdVHsLv1Gcw==","Indhumathi ")</f>
        <v xml:space="preserve">Indhumathi </v>
      </c>
      <c r="D14" t="s">
        <v>124</v>
      </c>
      <c r="E14" t="s">
        <v>125</v>
      </c>
      <c r="F14" t="s">
        <v>28</v>
      </c>
      <c r="G14" t="s">
        <v>126</v>
      </c>
      <c r="H14" t="s">
        <v>46</v>
      </c>
      <c r="I14" t="s">
        <v>31</v>
      </c>
      <c r="J14" t="s">
        <v>48</v>
      </c>
      <c r="K14" t="s">
        <v>117</v>
      </c>
      <c r="L14" t="s">
        <v>118</v>
      </c>
      <c r="M14" t="s">
        <v>35</v>
      </c>
      <c r="N14" t="s">
        <v>127</v>
      </c>
      <c r="O14" t="s">
        <v>37</v>
      </c>
      <c r="Q14" t="s">
        <v>38</v>
      </c>
      <c r="R14" t="s">
        <v>52</v>
      </c>
      <c r="S14" t="s">
        <v>128</v>
      </c>
      <c r="T14" t="s">
        <v>122</v>
      </c>
      <c r="U14" t="s">
        <v>39</v>
      </c>
      <c r="V14" t="s">
        <v>129</v>
      </c>
      <c r="W14" t="s">
        <v>129</v>
      </c>
    </row>
    <row r="15" spans="1:104" ht="39.950000000000003" customHeight="1">
      <c r="A15">
        <v>11</v>
      </c>
      <c r="B15" s="1" t="str">
        <f>HYPERLINK("https://recruiter.shine.com/search/profile/gAAAAABmwHCGeQyHzlhAFPcZ3TXkimAqsMFMJ9M5a3L-Dd37CQmK10m2LH55EEULgce7rDs7gNVP_Xwf_vDe8KHuzYy3ZGijP-Fy3ydhUDowO0PeTG4PRwTUpMZSLtMrb9kfgUPxO4RS72imqWqPBTwGQnSAyDUfw3a3xAkKZi1ociSP0A0Bbzs=","Bala ")</f>
        <v xml:space="preserve">Bala </v>
      </c>
      <c r="C15" t="s">
        <v>130</v>
      </c>
      <c r="D15" t="s">
        <v>131</v>
      </c>
      <c r="E15" t="s">
        <v>132</v>
      </c>
      <c r="F15" t="s">
        <v>45</v>
      </c>
      <c r="G15" t="s">
        <v>133</v>
      </c>
      <c r="H15" t="s">
        <v>30</v>
      </c>
      <c r="I15" t="s">
        <v>59</v>
      </c>
      <c r="J15" t="s">
        <v>48</v>
      </c>
      <c r="K15" t="s">
        <v>60</v>
      </c>
      <c r="L15" t="s">
        <v>61</v>
      </c>
      <c r="M15" t="s">
        <v>35</v>
      </c>
      <c r="N15" t="s">
        <v>134</v>
      </c>
      <c r="O15" t="s">
        <v>37</v>
      </c>
      <c r="Q15" t="s">
        <v>38</v>
      </c>
      <c r="R15" t="s">
        <v>135</v>
      </c>
      <c r="S15" t="s">
        <v>136</v>
      </c>
      <c r="T15" t="s">
        <v>137</v>
      </c>
      <c r="U15" t="s">
        <v>39</v>
      </c>
      <c r="V15" t="s">
        <v>138</v>
      </c>
      <c r="W15" t="s">
        <v>138</v>
      </c>
    </row>
    <row r="16" spans="1:104" ht="39.950000000000003" customHeight="1">
      <c r="A16">
        <v>12</v>
      </c>
      <c r="B16" s="1" t="str">
        <f>HYPERLINK("https://recruiter.shine.com/search/profile/gAAAAABmwHCG4gY-WUCF7rw8M9yngosgf6BRdGWsbnV85ObG5iZSC4TVapDyA67xh7X_Bs2Kj7qrfpKa-3PmXEJweYJLWJXz9-ZVMxmLoqbsE9sfUu9RDnIxbh0jHDTRyGXLb21TeiY5mCKzYrt1mbf_X3zP4wfh3g==","Esakkiappan ")</f>
        <v xml:space="preserve">Esakkiappan </v>
      </c>
      <c r="D16" t="s">
        <v>139</v>
      </c>
      <c r="E16" t="s">
        <v>140</v>
      </c>
      <c r="F16" t="s">
        <v>45</v>
      </c>
      <c r="H16" t="s">
        <v>30</v>
      </c>
      <c r="I16" t="s">
        <v>141</v>
      </c>
      <c r="J16" t="s">
        <v>85</v>
      </c>
      <c r="K16" t="s">
        <v>142</v>
      </c>
      <c r="L16" t="s">
        <v>61</v>
      </c>
      <c r="M16" t="s">
        <v>35</v>
      </c>
      <c r="N16" t="s">
        <v>143</v>
      </c>
      <c r="O16" t="s">
        <v>144</v>
      </c>
      <c r="Q16" t="s">
        <v>38</v>
      </c>
      <c r="R16" t="s">
        <v>135</v>
      </c>
      <c r="S16" t="s">
        <v>145</v>
      </c>
      <c r="T16" t="s">
        <v>41</v>
      </c>
      <c r="U16" t="s">
        <v>39</v>
      </c>
      <c r="V16" t="s">
        <v>146</v>
      </c>
      <c r="W16" t="s">
        <v>146</v>
      </c>
    </row>
    <row r="17" spans="1:23" ht="39.950000000000003" customHeight="1">
      <c r="A17">
        <v>13</v>
      </c>
      <c r="B17" s="1" t="str">
        <f>HYPERLINK("https://recruiter.shine.com/search/profile/gAAAAABmwHCGs7AMSVFErUn-Wvru0VRaBRXpcSPVG-cun-mLqSmE3R17-DPLDmTrolLKHB7nSPbbnrAfLRNLgPvzt2qXwvPwCxNEzeFUVUnKb8Kh3md61iv97jJLF8wN0mQrN7g7TJ5Ds4fpfyVwxFR3JW6rmOSTZw==","Kripa Durairaj")</f>
        <v>Kripa Durairaj</v>
      </c>
      <c r="D17" t="s">
        <v>147</v>
      </c>
      <c r="E17" t="s">
        <v>148</v>
      </c>
      <c r="F17" t="s">
        <v>28</v>
      </c>
      <c r="G17" t="s">
        <v>149</v>
      </c>
      <c r="H17" t="s">
        <v>46</v>
      </c>
      <c r="I17" t="s">
        <v>141</v>
      </c>
      <c r="J17" t="s">
        <v>150</v>
      </c>
      <c r="K17" t="s">
        <v>151</v>
      </c>
      <c r="L17" t="s">
        <v>61</v>
      </c>
      <c r="M17" t="s">
        <v>35</v>
      </c>
      <c r="N17" t="s">
        <v>152</v>
      </c>
      <c r="O17" t="s">
        <v>37</v>
      </c>
      <c r="Q17" t="s">
        <v>38</v>
      </c>
      <c r="R17" t="s">
        <v>153</v>
      </c>
      <c r="S17" t="s">
        <v>154</v>
      </c>
      <c r="T17" t="s">
        <v>155</v>
      </c>
      <c r="U17" t="s">
        <v>39</v>
      </c>
      <c r="V17" t="s">
        <v>156</v>
      </c>
      <c r="W17" t="s">
        <v>157</v>
      </c>
    </row>
    <row r="18" spans="1:23" ht="39.950000000000003" customHeight="1">
      <c r="A18">
        <v>14</v>
      </c>
      <c r="B18" s="1" t="str">
        <f>HYPERLINK("https://recruiter.shine.com/search/profile/gAAAAABmwHCG2-_fndPngdwHja8k97kiTNjo34gTEprdbjvoLlPhg12pcdpVk48PNbdKctkZxszFIiJMbvXVCp6cgdxu1xy6b8TNmt6IATe1mBD0A4NpN3F7ot2mZLdr4NDefyTqbNn8N6e-6gc-8HZDw28DJHfYBwVjfxvpUTJIrVcMLr7tLEc=","Venkatesh ")</f>
        <v xml:space="preserve">Venkatesh </v>
      </c>
      <c r="D18" t="s">
        <v>158</v>
      </c>
      <c r="E18" t="s">
        <v>159</v>
      </c>
      <c r="F18" t="s">
        <v>28</v>
      </c>
      <c r="G18" t="s">
        <v>160</v>
      </c>
      <c r="H18" t="s">
        <v>30</v>
      </c>
      <c r="I18" t="s">
        <v>161</v>
      </c>
      <c r="J18" t="s">
        <v>48</v>
      </c>
      <c r="K18" t="s">
        <v>162</v>
      </c>
      <c r="L18" t="s">
        <v>118</v>
      </c>
      <c r="M18" t="s">
        <v>34</v>
      </c>
      <c r="N18" t="s">
        <v>163</v>
      </c>
      <c r="O18" t="s">
        <v>63</v>
      </c>
      <c r="Q18" t="s">
        <v>38</v>
      </c>
      <c r="R18" t="s">
        <v>39</v>
      </c>
      <c r="S18" t="s">
        <v>164</v>
      </c>
      <c r="T18" t="s">
        <v>137</v>
      </c>
      <c r="U18" t="s">
        <v>39</v>
      </c>
      <c r="V18" t="s">
        <v>165</v>
      </c>
      <c r="W18" t="s">
        <v>166</v>
      </c>
    </row>
    <row r="19" spans="1:23" ht="39.950000000000003" customHeight="1">
      <c r="A19">
        <v>15</v>
      </c>
      <c r="B19" s="1" t="str">
        <f>HYPERLINK("https://recruiter.shine.com/search/profile/gAAAAABmwHCGGvq6D3kC05APCH-l_uRttwW5suL-CrHPS6_SlYn2cr22FvhOmCWw8dBaWCf3jzuvhmPbKW581jSXRreDN619g3lsZqepP0dfBEQj8phXRJJ96lF91oa2_LIZ0h6E5c0daMMJfUFc7JkPFfQY8iqVGgE2GYigz3DMEnHAiaV9QvU=","Malathi V")</f>
        <v>Malathi V</v>
      </c>
      <c r="D19" t="s">
        <v>167</v>
      </c>
      <c r="E19" t="s">
        <v>168</v>
      </c>
      <c r="F19" t="s">
        <v>28</v>
      </c>
      <c r="H19" t="s">
        <v>46</v>
      </c>
      <c r="I19" t="s">
        <v>31</v>
      </c>
      <c r="J19" t="s">
        <v>48</v>
      </c>
      <c r="K19" t="s">
        <v>169</v>
      </c>
      <c r="L19" t="s">
        <v>61</v>
      </c>
      <c r="M19" t="s">
        <v>35</v>
      </c>
      <c r="N19" t="s">
        <v>170</v>
      </c>
      <c r="O19" t="s">
        <v>37</v>
      </c>
      <c r="Q19" t="s">
        <v>38</v>
      </c>
      <c r="R19" t="s">
        <v>39</v>
      </c>
      <c r="S19" t="s">
        <v>171</v>
      </c>
      <c r="T19" t="s">
        <v>172</v>
      </c>
      <c r="U19" t="s">
        <v>39</v>
      </c>
      <c r="V19" t="s">
        <v>173</v>
      </c>
      <c r="W19" t="s">
        <v>173</v>
      </c>
    </row>
    <row r="20" spans="1:23" ht="39.950000000000003" customHeight="1">
      <c r="A20">
        <v>16</v>
      </c>
      <c r="B20" s="1" t="str">
        <f>HYPERLINK("https://recruiter.shine.com/search/profile/gAAAAABmwHCGR4on99Lj1nUB__l1AWCYTIqEJ-lM3LD2mdbMyjB6YDnGGTvNR0dr0-jh5NliwNbhWyuB88vapIeLvdbJh0yHp1XvqavbU0a_q7NJPJzUVZFHqsjEb7MM35tdPR1l_3FEYsmDvgDsWtorA_Dzm6sJyOGN9Mwk1yN0-0Yu8DpFpcU=","Parkavi Azhagiri")</f>
        <v>Parkavi Azhagiri</v>
      </c>
      <c r="D20" t="s">
        <v>174</v>
      </c>
      <c r="E20" t="s">
        <v>175</v>
      </c>
      <c r="F20" t="s">
        <v>45</v>
      </c>
      <c r="G20" t="s">
        <v>176</v>
      </c>
      <c r="H20" t="s">
        <v>46</v>
      </c>
      <c r="I20" t="s">
        <v>31</v>
      </c>
      <c r="J20" t="s">
        <v>32</v>
      </c>
      <c r="K20" t="s">
        <v>117</v>
      </c>
      <c r="L20" t="s">
        <v>118</v>
      </c>
      <c r="M20" t="s">
        <v>34</v>
      </c>
      <c r="N20" t="s">
        <v>177</v>
      </c>
      <c r="O20" t="s">
        <v>63</v>
      </c>
      <c r="Q20" t="s">
        <v>64</v>
      </c>
      <c r="R20" t="s">
        <v>178</v>
      </c>
      <c r="S20" t="s">
        <v>179</v>
      </c>
      <c r="T20" t="s">
        <v>89</v>
      </c>
      <c r="U20" t="s">
        <v>68</v>
      </c>
      <c r="V20" t="s">
        <v>180</v>
      </c>
      <c r="W20" t="s">
        <v>180</v>
      </c>
    </row>
    <row r="21" spans="1:23" ht="39.950000000000003" customHeight="1">
      <c r="A21">
        <v>17</v>
      </c>
      <c r="B21" s="1" t="str">
        <f>HYPERLINK("https://recruiter.shine.com/search/profile/gAAAAABmwHCGlyAcBQ0mGWObFCuuYPwZhD9Vd0Yr1v_iJxPYHSuGvEn5Ji_SpHol6lT5XFX0-zyG7bCLE-h7ZrRo-N6t2rIY-OSSKuKhtXE-3UoKMGaCmFl8nfyOIoJNILgxQZQPkGNNTdpYrF8YRGSoyRNgyW1xdGEVb8E59OT6DM0ekvHPUQg=","Joslin daniel")</f>
        <v>Joslin daniel</v>
      </c>
      <c r="D21" t="s">
        <v>181</v>
      </c>
      <c r="E21" t="s">
        <v>182</v>
      </c>
      <c r="F21" t="s">
        <v>28</v>
      </c>
      <c r="G21" t="s">
        <v>126</v>
      </c>
      <c r="H21" t="s">
        <v>30</v>
      </c>
      <c r="I21" t="s">
        <v>141</v>
      </c>
      <c r="J21" t="s">
        <v>48</v>
      </c>
      <c r="K21" t="s">
        <v>183</v>
      </c>
      <c r="L21" t="s">
        <v>184</v>
      </c>
      <c r="M21" t="s">
        <v>185</v>
      </c>
      <c r="N21" t="s">
        <v>186</v>
      </c>
      <c r="O21" t="s">
        <v>37</v>
      </c>
      <c r="Q21" t="s">
        <v>187</v>
      </c>
      <c r="R21" t="s">
        <v>188</v>
      </c>
      <c r="S21" t="s">
        <v>40</v>
      </c>
      <c r="U21" t="s">
        <v>39</v>
      </c>
      <c r="V21" t="s">
        <v>189</v>
      </c>
      <c r="W21" t="s">
        <v>189</v>
      </c>
    </row>
    <row r="22" spans="1:23" ht="39.950000000000003" customHeight="1">
      <c r="A22">
        <v>18</v>
      </c>
      <c r="B22" s="1" t="str">
        <f>HYPERLINK("https://recruiter.shine.com/search/profile/gAAAAABmwHCGZfRSMkA8gqs8D0EM4_Iw3WQLj-e4JrfRBpiM2ywp_EKf2RmyjbNESYBS3SBya3oz3kTLjuZHwLq-vdBndc6szJ22nhFtiINhkHp1zs_LwcmRn9CIM5JMKx-lRL1EKYMzsqQuYyxxfohfbzmiOiqtanKSyYyjOv6ZMOnl0LWPIbM=","Eashwar R")</f>
        <v>Eashwar R</v>
      </c>
      <c r="D22" t="s">
        <v>190</v>
      </c>
      <c r="E22" t="s">
        <v>191</v>
      </c>
      <c r="F22" t="s">
        <v>45</v>
      </c>
      <c r="G22" t="s">
        <v>176</v>
      </c>
      <c r="H22" t="s">
        <v>30</v>
      </c>
      <c r="I22" t="s">
        <v>31</v>
      </c>
      <c r="J22" t="s">
        <v>48</v>
      </c>
      <c r="K22" t="s">
        <v>192</v>
      </c>
      <c r="L22" t="s">
        <v>61</v>
      </c>
      <c r="M22" t="s">
        <v>35</v>
      </c>
      <c r="N22" t="s">
        <v>193</v>
      </c>
      <c r="O22" t="s">
        <v>37</v>
      </c>
      <c r="Q22" t="s">
        <v>38</v>
      </c>
      <c r="R22" t="s">
        <v>39</v>
      </c>
      <c r="S22" t="s">
        <v>194</v>
      </c>
      <c r="T22" t="s">
        <v>89</v>
      </c>
      <c r="U22" t="s">
        <v>39</v>
      </c>
      <c r="V22" t="s">
        <v>195</v>
      </c>
      <c r="W22" t="s">
        <v>195</v>
      </c>
    </row>
    <row r="23" spans="1:23" ht="39.950000000000003" customHeight="1">
      <c r="A23">
        <v>19</v>
      </c>
      <c r="B23" s="1" t="str">
        <f>HYPERLINK("https://recruiter.shine.com/search/profile/gAAAAABmwHCGmWbO7Z-X-MTUp5LUvnOamQfoOHP-XWciZ4ckwW7EPZs1Dlf6j4vbGX1r6yW8XnXWUWQR8GQ53yg7PPhs13EJYHnPML8QPMQ90y0XK4uuygH-ayfThgWK2kAr20dcSSTS-DlbMLJqonipmnnt3FOZhw==","Praveen Kumar k")</f>
        <v>Praveen Kumar k</v>
      </c>
      <c r="D23" t="s">
        <v>196</v>
      </c>
      <c r="E23" t="s">
        <v>197</v>
      </c>
      <c r="F23" t="s">
        <v>28</v>
      </c>
      <c r="H23" t="s">
        <v>30</v>
      </c>
      <c r="I23" t="s">
        <v>31</v>
      </c>
      <c r="J23" t="s">
        <v>32</v>
      </c>
      <c r="K23" t="s">
        <v>198</v>
      </c>
      <c r="L23" t="s">
        <v>34</v>
      </c>
      <c r="M23" t="s">
        <v>199</v>
      </c>
      <c r="N23" t="s">
        <v>200</v>
      </c>
      <c r="O23" t="s">
        <v>63</v>
      </c>
      <c r="Q23" t="s">
        <v>38</v>
      </c>
      <c r="R23" t="s">
        <v>201</v>
      </c>
      <c r="S23" t="s">
        <v>202</v>
      </c>
      <c r="T23" t="s">
        <v>122</v>
      </c>
      <c r="U23" t="s">
        <v>39</v>
      </c>
      <c r="V23" t="s">
        <v>203</v>
      </c>
      <c r="W23" t="s">
        <v>204</v>
      </c>
    </row>
    <row r="24" spans="1:23" ht="39.950000000000003" customHeight="1">
      <c r="A24">
        <v>20</v>
      </c>
      <c r="B24" s="1" t="str">
        <f>HYPERLINK("https://recruiter.shine.com/search/profile/gAAAAABmwHCGzslPJmatWjPYyZ5TySYoO8ejrt-9BlOdU58qNxge9p16n4CXjkMJnarAZUGX7BcjiBhRa4vOFK3OVKvfoTN0QUIgDc8pzimctN2VuzEVbseh4gWGBjUQIJWE4LXWoHv_Q14pVGp3tbvB5EwnjAT_tXII9vm8QgwZAi0Ogsj0u2g=","deepa ")</f>
        <v xml:space="preserve">deepa </v>
      </c>
      <c r="D24" t="s">
        <v>205</v>
      </c>
      <c r="E24" t="s">
        <v>206</v>
      </c>
      <c r="F24" t="s">
        <v>28</v>
      </c>
      <c r="G24" t="s">
        <v>28</v>
      </c>
      <c r="H24" t="s">
        <v>46</v>
      </c>
      <c r="I24" t="s">
        <v>31</v>
      </c>
      <c r="J24" t="s">
        <v>207</v>
      </c>
      <c r="K24" t="s">
        <v>208</v>
      </c>
      <c r="L24" t="s">
        <v>209</v>
      </c>
      <c r="M24" t="s">
        <v>35</v>
      </c>
      <c r="N24" t="s">
        <v>210</v>
      </c>
      <c r="O24" t="s">
        <v>37</v>
      </c>
      <c r="Q24" t="s">
        <v>187</v>
      </c>
      <c r="R24" t="s">
        <v>188</v>
      </c>
      <c r="S24" t="s">
        <v>211</v>
      </c>
      <c r="T24" t="s">
        <v>122</v>
      </c>
      <c r="U24" t="s">
        <v>39</v>
      </c>
      <c r="V24" t="s">
        <v>212</v>
      </c>
      <c r="W24" t="s">
        <v>212</v>
      </c>
    </row>
    <row r="25" spans="1:23" ht="39.950000000000003" customHeight="1">
      <c r="A25">
        <v>21</v>
      </c>
      <c r="B25" s="1" t="str">
        <f>HYPERLINK("https://recruiter.shine.com/search/profile/gAAAAABmwHCGNJ5V0AnfyzHtm77yGQe0bVl9AEKDmxImo3O7maUngro2I-KvLv57dT7zo943kr52ZPhxNlrVYcVwDW7wLo3cFvuukFPUJ8jAKkDAgvyoGTFcQ73N8Nn8-YuBwIlqS9j5B19dhikGAkldym4mPk7DLIvfnABt4n4JLz0vlfp92LM=","Kalaiselvan j")</f>
        <v>Kalaiselvan j</v>
      </c>
      <c r="C25" t="s">
        <v>213</v>
      </c>
      <c r="D25" t="s">
        <v>214</v>
      </c>
      <c r="E25" t="s">
        <v>215</v>
      </c>
      <c r="F25" t="s">
        <v>45</v>
      </c>
      <c r="G25" t="s">
        <v>216</v>
      </c>
      <c r="H25" t="s">
        <v>30</v>
      </c>
      <c r="I25" t="s">
        <v>31</v>
      </c>
      <c r="J25" t="s">
        <v>32</v>
      </c>
      <c r="Q25" t="s">
        <v>38</v>
      </c>
      <c r="R25" t="s">
        <v>39</v>
      </c>
      <c r="S25" t="s">
        <v>217</v>
      </c>
      <c r="U25" t="s">
        <v>39</v>
      </c>
      <c r="V25" t="s">
        <v>218</v>
      </c>
      <c r="W25" t="s">
        <v>218</v>
      </c>
    </row>
    <row r="26" spans="1:23" ht="39.950000000000003" customHeight="1">
      <c r="A26">
        <v>22</v>
      </c>
      <c r="B26" s="1" t="str">
        <f>HYPERLINK("https://recruiter.shine.com/search/profile/gAAAAABmwHCGbhE39SlAAjrq5YWghkCmzzHwHFApNiX57777L9nO6NI7MTuT6EQ0T5gkHtdSYh_inMvdJm2_2jGrrULn9r7EFOL_LAYryAtpaR5Kw-Bwvc_Zr_XDfeDETCzC9KI9lRyzHt2I9R_Hh1sJgyDcf-up0g==","Aishwarya Manickam")</f>
        <v>Aishwarya Manickam</v>
      </c>
      <c r="D26" t="s">
        <v>219</v>
      </c>
      <c r="E26" t="s">
        <v>220</v>
      </c>
      <c r="F26" t="s">
        <v>221</v>
      </c>
      <c r="G26" t="s">
        <v>222</v>
      </c>
      <c r="H26" t="s">
        <v>46</v>
      </c>
      <c r="I26" t="s">
        <v>59</v>
      </c>
      <c r="J26" t="s">
        <v>48</v>
      </c>
      <c r="K26" t="s">
        <v>223</v>
      </c>
      <c r="L26" t="s">
        <v>61</v>
      </c>
      <c r="M26" t="s">
        <v>34</v>
      </c>
      <c r="N26" t="s">
        <v>224</v>
      </c>
      <c r="O26" t="s">
        <v>63</v>
      </c>
      <c r="Q26" t="s">
        <v>38</v>
      </c>
      <c r="R26" t="s">
        <v>52</v>
      </c>
      <c r="S26" t="s">
        <v>225</v>
      </c>
      <c r="T26" t="s">
        <v>137</v>
      </c>
      <c r="U26" t="s">
        <v>39</v>
      </c>
      <c r="V26" t="s">
        <v>226</v>
      </c>
      <c r="W26" t="s">
        <v>226</v>
      </c>
    </row>
    <row r="27" spans="1:23" ht="39.950000000000003" customHeight="1">
      <c r="A27">
        <v>23</v>
      </c>
      <c r="B27" s="1" t="str">
        <f>HYPERLINK("https://recruiter.shine.com/search/profile/gAAAAABmwHCGK6_fU8C8KvPUa7wyMaEqFgyu52wQxwjaFhgofQJzulgMvjE6YVpkwu8SVwlq5ODqbH9w9z8O26C21d-j98eNSJK5BT9lOCb2-LBhYcHbur91_-xKP_XHun_IJ9NsbiYnmjjdIvkFnuKLQDShmmqMrQCuhY9AI0e2hwF4uO6YI60=","SOWNDARAM ")</f>
        <v xml:space="preserve">SOWNDARAM </v>
      </c>
      <c r="D27" t="s">
        <v>227</v>
      </c>
      <c r="E27" t="s">
        <v>228</v>
      </c>
      <c r="F27" t="s">
        <v>28</v>
      </c>
      <c r="G27" t="s">
        <v>58</v>
      </c>
      <c r="H27" t="s">
        <v>46</v>
      </c>
      <c r="I27" t="s">
        <v>229</v>
      </c>
      <c r="J27" t="s">
        <v>230</v>
      </c>
      <c r="K27" t="s">
        <v>86</v>
      </c>
      <c r="L27" t="s">
        <v>61</v>
      </c>
      <c r="M27" t="s">
        <v>35</v>
      </c>
      <c r="N27" t="s">
        <v>231</v>
      </c>
      <c r="O27" t="s">
        <v>94</v>
      </c>
      <c r="Q27" t="s">
        <v>64</v>
      </c>
      <c r="R27" t="s">
        <v>232</v>
      </c>
      <c r="S27" t="s">
        <v>233</v>
      </c>
      <c r="T27" t="s">
        <v>41</v>
      </c>
      <c r="U27" t="s">
        <v>68</v>
      </c>
      <c r="V27" t="s">
        <v>234</v>
      </c>
      <c r="W27" t="s">
        <v>234</v>
      </c>
    </row>
    <row r="28" spans="1:23" ht="39.950000000000003" customHeight="1">
      <c r="A28">
        <v>24</v>
      </c>
      <c r="B28" s="1" t="str">
        <f>HYPERLINK("https://recruiter.shine.com/search/profile/gAAAAABmwHCGqko8Nee5e6Zln3gC3J_7sVVS7-PUy7FB_uSyI_4kWdRu5mi-kgDt9DrOh_wdaifzZHp-vBOdp_GGLcYkoQWpz5VIQ0nBdhPKMCUehIevrsDa33okac4yYmC__Yo6h0muiZch57Jxen0sZu1a-NnDlY3tqLmF1jwrXcVfsSvmKyQ=","DIVYA B")</f>
        <v>DIVYA B</v>
      </c>
      <c r="D28" t="s">
        <v>235</v>
      </c>
      <c r="E28" t="s">
        <v>236</v>
      </c>
      <c r="F28" t="s">
        <v>28</v>
      </c>
      <c r="G28" t="s">
        <v>176</v>
      </c>
      <c r="H28" t="s">
        <v>46</v>
      </c>
      <c r="I28" t="s">
        <v>31</v>
      </c>
      <c r="J28" t="s">
        <v>230</v>
      </c>
      <c r="K28" t="s">
        <v>237</v>
      </c>
      <c r="L28" t="s">
        <v>61</v>
      </c>
      <c r="M28" t="s">
        <v>35</v>
      </c>
      <c r="N28" t="s">
        <v>238</v>
      </c>
      <c r="O28" t="s">
        <v>37</v>
      </c>
      <c r="Q28" t="s">
        <v>38</v>
      </c>
      <c r="R28" t="s">
        <v>239</v>
      </c>
      <c r="S28" t="s">
        <v>240</v>
      </c>
      <c r="T28" t="s">
        <v>41</v>
      </c>
      <c r="U28" t="s">
        <v>39</v>
      </c>
      <c r="V28" t="s">
        <v>241</v>
      </c>
      <c r="W28" t="s">
        <v>241</v>
      </c>
    </row>
    <row r="29" spans="1:23" ht="39.950000000000003" customHeight="1">
      <c r="A29">
        <v>25</v>
      </c>
      <c r="B29" s="1" t="str">
        <f>HYPERLINK("https://recruiter.shine.com/search/profile/gAAAAABmwHCG3qR3G16BiZ4GbFw_P3UmLhJOCiN6g5dGN12kMJQAkNEB4Hujk2H1m-2XLrCb746EL2SQuz7wvfz6ZiVShQ0H-wBwMSmtOGsz_cfJ4WL-ZRTU2f0TZhNz4WVwCVV4q3uZxENXSwwDMc724Tr4tVbY5N7WuikMPYtlb3NF3KEcpwA=","SIBI CHAKRAVARTHI ")</f>
        <v xml:space="preserve">SIBI CHAKRAVARTHI </v>
      </c>
      <c r="D29" t="s">
        <v>242</v>
      </c>
      <c r="E29" t="s">
        <v>243</v>
      </c>
      <c r="F29" t="s">
        <v>28</v>
      </c>
      <c r="G29" t="s">
        <v>45</v>
      </c>
      <c r="H29" t="s">
        <v>30</v>
      </c>
      <c r="I29" t="s">
        <v>244</v>
      </c>
      <c r="J29" t="s">
        <v>48</v>
      </c>
      <c r="K29" t="s">
        <v>245</v>
      </c>
      <c r="L29" t="s">
        <v>34</v>
      </c>
      <c r="M29" t="s">
        <v>246</v>
      </c>
      <c r="N29" t="s">
        <v>247</v>
      </c>
      <c r="O29" t="s">
        <v>63</v>
      </c>
      <c r="Q29" t="s">
        <v>38</v>
      </c>
      <c r="R29" t="s">
        <v>79</v>
      </c>
      <c r="S29" t="s">
        <v>248</v>
      </c>
      <c r="T29" t="s">
        <v>137</v>
      </c>
      <c r="U29" t="s">
        <v>39</v>
      </c>
      <c r="V29" t="s">
        <v>249</v>
      </c>
      <c r="W29" t="s">
        <v>249</v>
      </c>
    </row>
    <row r="30" spans="1:23" ht="39.950000000000003" customHeight="1">
      <c r="A30">
        <v>26</v>
      </c>
      <c r="B30" s="1" t="str">
        <f>HYPERLINK("https://recruiter.shine.com/search/profile/gAAAAABmwHCGoY_562d7fsVOmRh7B7XKU4Zswh7p18L08mt29z4qB4kY-5Buk2XwRzSjAQNFw3Id82JCX-5iqLUeGBsqo-KnS6kBUCnc3Vr9ZEEsrh3JDrHXi4E6ONQynLuGrpEoXmVSgoCvpnDNFUlTWg_oNYiIyiu7pMdGzNzBZh10uH1TbnI=","Karthik ")</f>
        <v xml:space="preserve">Karthik </v>
      </c>
      <c r="C30" t="s">
        <v>250</v>
      </c>
      <c r="D30" t="s">
        <v>251</v>
      </c>
      <c r="E30" t="s">
        <v>252</v>
      </c>
      <c r="F30" t="s">
        <v>28</v>
      </c>
      <c r="H30" t="s">
        <v>30</v>
      </c>
      <c r="I30" t="s">
        <v>59</v>
      </c>
      <c r="J30" t="s">
        <v>48</v>
      </c>
      <c r="K30" t="s">
        <v>86</v>
      </c>
      <c r="L30" t="s">
        <v>61</v>
      </c>
      <c r="M30" t="s">
        <v>34</v>
      </c>
      <c r="N30" t="s">
        <v>253</v>
      </c>
      <c r="O30" t="s">
        <v>78</v>
      </c>
      <c r="Q30" t="s">
        <v>38</v>
      </c>
      <c r="R30" t="s">
        <v>39</v>
      </c>
      <c r="S30" t="s">
        <v>254</v>
      </c>
      <c r="T30" t="s">
        <v>137</v>
      </c>
      <c r="U30" t="s">
        <v>39</v>
      </c>
      <c r="V30" t="s">
        <v>255</v>
      </c>
      <c r="W30" t="s">
        <v>255</v>
      </c>
    </row>
    <row r="31" spans="1:23" ht="39.950000000000003" customHeight="1">
      <c r="A31">
        <v>27</v>
      </c>
      <c r="B31" s="1" t="str">
        <f>HYPERLINK("https://recruiter.shine.com/search/profile/gAAAAABmwHCGiuSaVugsTZ_k3yTs_Cikq8VkJJaiQP9zDcIn_9xEkTWcz63uSbOiP0TA7GEaVIKNbhqHPma770gESU6g4y0iyWhg7s3vhanBExer7vs88XYpg3TawH351VjcW5cZ3uGDn41SLn68vfdjJPc1HnTe74pnxL6SXBpKCQi4y3MPqTs=","Bhuvaneshwari G")</f>
        <v>Bhuvaneshwari G</v>
      </c>
      <c r="D31" t="s">
        <v>256</v>
      </c>
      <c r="E31" t="s">
        <v>257</v>
      </c>
      <c r="F31" t="s">
        <v>28</v>
      </c>
      <c r="G31" t="s">
        <v>28</v>
      </c>
      <c r="H31" t="s">
        <v>30</v>
      </c>
      <c r="I31" t="s">
        <v>47</v>
      </c>
      <c r="J31" t="s">
        <v>48</v>
      </c>
      <c r="K31" t="s">
        <v>60</v>
      </c>
      <c r="L31" t="s">
        <v>61</v>
      </c>
      <c r="M31" t="s">
        <v>34</v>
      </c>
      <c r="N31" t="s">
        <v>258</v>
      </c>
      <c r="O31" t="s">
        <v>78</v>
      </c>
      <c r="Q31" t="s">
        <v>38</v>
      </c>
      <c r="R31" t="s">
        <v>39</v>
      </c>
      <c r="S31" t="s">
        <v>259</v>
      </c>
      <c r="T31" t="s">
        <v>260</v>
      </c>
      <c r="U31" t="s">
        <v>39</v>
      </c>
      <c r="V31" t="s">
        <v>261</v>
      </c>
      <c r="W31" t="s">
        <v>262</v>
      </c>
    </row>
    <row r="32" spans="1:23" ht="39.950000000000003" customHeight="1">
      <c r="A32">
        <v>28</v>
      </c>
      <c r="B32" s="1" t="str">
        <f>HYPERLINK("https://recruiter.shine.com/search/profile/gAAAAABmwHCGlaxJl8L9RKWuFjWn7g0-Z3zze9V3UrnLrVofDb08PV7ls_1Dbu1UMLpqNUsTPT7ka1Z4FOi19LRiMalE21FufahdHF4EvllnMo4o6ejeuiVA_iUkypofCWqs4dIMpEhmQ3PtNpEFZJTKCN7GX5DCtIaTmv0dLzz8ngjW5DvC42Q=","Manimozhi ")</f>
        <v xml:space="preserve">Manimozhi </v>
      </c>
      <c r="C32" t="s">
        <v>263</v>
      </c>
      <c r="D32" t="s">
        <v>264</v>
      </c>
      <c r="E32" t="s">
        <v>265</v>
      </c>
      <c r="F32" t="s">
        <v>266</v>
      </c>
      <c r="G32" t="s">
        <v>28</v>
      </c>
      <c r="H32" t="s">
        <v>46</v>
      </c>
      <c r="I32" t="s">
        <v>31</v>
      </c>
      <c r="J32" t="s">
        <v>48</v>
      </c>
      <c r="K32" t="s">
        <v>267</v>
      </c>
      <c r="L32" t="s">
        <v>61</v>
      </c>
      <c r="M32" t="s">
        <v>34</v>
      </c>
      <c r="N32" t="s">
        <v>268</v>
      </c>
      <c r="O32" t="s">
        <v>37</v>
      </c>
      <c r="Q32" t="s">
        <v>38</v>
      </c>
      <c r="R32" t="s">
        <v>239</v>
      </c>
      <c r="S32" t="s">
        <v>269</v>
      </c>
      <c r="T32" t="s">
        <v>137</v>
      </c>
      <c r="U32" t="s">
        <v>39</v>
      </c>
      <c r="V32" t="s">
        <v>270</v>
      </c>
      <c r="W32" t="s">
        <v>270</v>
      </c>
    </row>
    <row r="33" spans="1:23" ht="39.950000000000003" customHeight="1">
      <c r="A33">
        <v>29</v>
      </c>
      <c r="B33" s="1" t="str">
        <f>HYPERLINK("https://recruiter.shine.com/search/profile/gAAAAABmwHCGRanTW100XlmTBRXKNkGgRYOF2m9w9cH-QCj_nrLx7ius8YYQ3Vg9STXYyQQ1dz5Vbfgm7efl2Y4SXbg9SUU6qh0n12Hhmy011YNoVQCkXfBBR8BNpvnE6I3J9AO3kPTwK8wbCjH8RGYSd-idIj8t7fBJtQvVKnoQB77Vc88PMxc=","DAVID INFANT ROY")</f>
        <v>DAVID INFANT ROY</v>
      </c>
      <c r="C33" t="s">
        <v>271</v>
      </c>
      <c r="D33" t="s">
        <v>272</v>
      </c>
      <c r="E33" t="s">
        <v>273</v>
      </c>
      <c r="F33" t="s">
        <v>28</v>
      </c>
      <c r="H33" t="s">
        <v>30</v>
      </c>
      <c r="I33" t="s">
        <v>141</v>
      </c>
      <c r="J33" t="s">
        <v>48</v>
      </c>
      <c r="K33" t="s">
        <v>274</v>
      </c>
      <c r="L33" t="s">
        <v>184</v>
      </c>
      <c r="M33" t="s">
        <v>185</v>
      </c>
      <c r="N33" t="s">
        <v>275</v>
      </c>
      <c r="O33" t="s">
        <v>144</v>
      </c>
      <c r="Q33" t="s">
        <v>38</v>
      </c>
      <c r="R33" t="s">
        <v>39</v>
      </c>
      <c r="S33" t="s">
        <v>276</v>
      </c>
      <c r="T33" t="s">
        <v>67</v>
      </c>
      <c r="U33" t="s">
        <v>39</v>
      </c>
      <c r="V33" t="s">
        <v>277</v>
      </c>
      <c r="W33" t="s">
        <v>278</v>
      </c>
    </row>
    <row r="34" spans="1:23" ht="39.950000000000003" customHeight="1">
      <c r="A34">
        <v>30</v>
      </c>
      <c r="B34" s="1" t="str">
        <f>HYPERLINK("https://recruiter.shine.com/search/profile/gAAAAABmwHCGVVrqTw2Ygvlk21EipamdqNLTKRwp5H891hkl_I_iqzXypmf8XN4RgbTqOO2dbaK1oBahH-nkWRky5apVPbp81G1Tv1cQ9P2mcKAXEOPfSiR36PG_hrDwWjZ5p7V4PUnMLL77fYCzGMWHq3ihinfkXGmhFxKhfP3GBotSiKcMbKo=","Kanimozhi K")</f>
        <v>Kanimozhi K</v>
      </c>
      <c r="D34" t="s">
        <v>279</v>
      </c>
      <c r="E34" t="s">
        <v>280</v>
      </c>
      <c r="F34" t="s">
        <v>28</v>
      </c>
      <c r="G34" t="s">
        <v>176</v>
      </c>
      <c r="H34" t="s">
        <v>46</v>
      </c>
      <c r="I34" t="s">
        <v>281</v>
      </c>
      <c r="J34" t="s">
        <v>282</v>
      </c>
      <c r="K34" t="s">
        <v>169</v>
      </c>
      <c r="L34" t="s">
        <v>61</v>
      </c>
      <c r="M34" t="s">
        <v>35</v>
      </c>
      <c r="N34" t="s">
        <v>283</v>
      </c>
      <c r="O34" t="s">
        <v>78</v>
      </c>
      <c r="Q34" t="s">
        <v>38</v>
      </c>
      <c r="R34" t="s">
        <v>39</v>
      </c>
      <c r="S34" t="s">
        <v>284</v>
      </c>
      <c r="T34" t="s">
        <v>67</v>
      </c>
      <c r="U34" t="s">
        <v>39</v>
      </c>
      <c r="V34" t="s">
        <v>285</v>
      </c>
      <c r="W34" t="s">
        <v>285</v>
      </c>
    </row>
    <row r="35" spans="1:23" ht="39.950000000000003" customHeight="1">
      <c r="A35">
        <v>31</v>
      </c>
      <c r="B35" s="1" t="str">
        <f>HYPERLINK("https://recruiter.shine.com/search/profile/gAAAAABmwHCGVZo-ei9bDHSve_UYnW5PDF_X1XssT1KSxLs6T1pg_bIyJN0107HpnMXSXPDwBU2rSs4PeJgnFwhQ2kg9k22AtD_tUE7nWCypbKVG1WAApx47rIcb9szFCrsRbHX5hY3N7K9w1oHOtncvJ2I_pcYohw==","Menaka ")</f>
        <v xml:space="preserve">Menaka </v>
      </c>
      <c r="D35" t="s">
        <v>286</v>
      </c>
      <c r="E35" t="s">
        <v>287</v>
      </c>
      <c r="F35" t="s">
        <v>28</v>
      </c>
      <c r="G35" t="s">
        <v>28</v>
      </c>
      <c r="H35" t="s">
        <v>288</v>
      </c>
      <c r="I35" t="s">
        <v>74</v>
      </c>
      <c r="J35" t="s">
        <v>32</v>
      </c>
      <c r="K35" t="s">
        <v>289</v>
      </c>
      <c r="L35" t="s">
        <v>290</v>
      </c>
      <c r="M35" t="s">
        <v>35</v>
      </c>
      <c r="N35" t="s">
        <v>291</v>
      </c>
      <c r="O35" t="s">
        <v>63</v>
      </c>
      <c r="Q35" t="s">
        <v>38</v>
      </c>
      <c r="R35" t="s">
        <v>292</v>
      </c>
      <c r="S35" t="s">
        <v>293</v>
      </c>
      <c r="T35" t="s">
        <v>294</v>
      </c>
      <c r="U35" t="s">
        <v>39</v>
      </c>
      <c r="V35" t="s">
        <v>295</v>
      </c>
      <c r="W35" t="s">
        <v>296</v>
      </c>
    </row>
    <row r="36" spans="1:23" ht="39.950000000000003" customHeight="1">
      <c r="A36">
        <v>32</v>
      </c>
      <c r="B36" s="1" t="str">
        <f>HYPERLINK("https://recruiter.shine.com/search/profile/gAAAAABmwHCGzxDUo7PkmmmtCeveQkRqpn3RSn0mnmhT8-KqUn-zjGlQuxGPSBRhOgZ8g8eP0edpWm4_OIpM0EyL5XFz3wh4CuwBdFAM0mad5fgHfTavPBnrHRg_zJyuAl4kfP4_2ugT970H-TEa_cVObac4mi3v-A==","Luckkya ")</f>
        <v xml:space="preserve">Luckkya </v>
      </c>
      <c r="D36" t="s">
        <v>297</v>
      </c>
      <c r="E36" t="s">
        <v>298</v>
      </c>
      <c r="F36" t="s">
        <v>28</v>
      </c>
      <c r="H36" t="s">
        <v>46</v>
      </c>
      <c r="I36" t="s">
        <v>59</v>
      </c>
      <c r="J36" t="s">
        <v>48</v>
      </c>
      <c r="K36" t="s">
        <v>299</v>
      </c>
      <c r="L36" t="s">
        <v>61</v>
      </c>
      <c r="M36" t="s">
        <v>300</v>
      </c>
      <c r="N36" t="s">
        <v>301</v>
      </c>
      <c r="O36" t="s">
        <v>37</v>
      </c>
      <c r="Q36" t="s">
        <v>302</v>
      </c>
      <c r="R36" t="s">
        <v>303</v>
      </c>
      <c r="S36" t="s">
        <v>304</v>
      </c>
      <c r="T36" t="s">
        <v>305</v>
      </c>
      <c r="U36" t="s">
        <v>39</v>
      </c>
      <c r="V36" t="s">
        <v>306</v>
      </c>
      <c r="W36" t="s">
        <v>306</v>
      </c>
    </row>
    <row r="37" spans="1:23" ht="39.950000000000003" customHeight="1">
      <c r="A37">
        <v>33</v>
      </c>
      <c r="B37" s="1" t="str">
        <f>HYPERLINK("https://recruiter.shine.com/search/profile/gAAAAABmwHCGnLAyXUdbNAYdJpbBxTTaRaQbhAoELibcDQCFEIx1sGZ3tKcQbUtlq7LDdnmf3tKQSe7JBR1QASGdRZRp6pI7ZgxlmQ3nRq9xIZDlvDIyc8bDa0y4vQiNxs2O89MGfxMKjRzKKOGH7XY3YjD9aS4r42m2hQqRaqDI6xIBKXJrKU8=","BAKIYALAKSHMI ")</f>
        <v xml:space="preserve">BAKIYALAKSHMI </v>
      </c>
      <c r="D37" t="s">
        <v>307</v>
      </c>
      <c r="E37" t="s">
        <v>308</v>
      </c>
      <c r="F37" t="s">
        <v>28</v>
      </c>
      <c r="G37" t="s">
        <v>28</v>
      </c>
      <c r="H37" t="s">
        <v>46</v>
      </c>
      <c r="I37" t="s">
        <v>141</v>
      </c>
      <c r="J37" t="s">
        <v>32</v>
      </c>
      <c r="K37" t="s">
        <v>309</v>
      </c>
      <c r="L37" t="s">
        <v>209</v>
      </c>
      <c r="M37" t="s">
        <v>34</v>
      </c>
      <c r="N37" t="s">
        <v>310</v>
      </c>
      <c r="O37" t="s">
        <v>51</v>
      </c>
      <c r="Q37" t="s">
        <v>38</v>
      </c>
      <c r="R37" t="s">
        <v>39</v>
      </c>
      <c r="S37" t="s">
        <v>311</v>
      </c>
      <c r="T37" t="s">
        <v>260</v>
      </c>
      <c r="U37" t="s">
        <v>39</v>
      </c>
      <c r="V37" t="s">
        <v>312</v>
      </c>
      <c r="W37" t="s">
        <v>312</v>
      </c>
    </row>
    <row r="38" spans="1:23" ht="39.950000000000003" customHeight="1">
      <c r="A38">
        <v>34</v>
      </c>
      <c r="B38" s="1" t="str">
        <f>HYPERLINK("https://recruiter.shine.com/search/profile/gAAAAABmwHCGKKx8tWO2SVCGe79Ivh99a6xbu4fiob4_ZXJx1eUswy5de28gKz8uDgnLrLBjqLgUci9xqLppI0COpjB0ufe33kiyNuRtt01nmo6OtQRPhXRyNpfQoxr8MVf6ayffWCQo9vXVtatv-0KhN_i_kNlV9g==","BALAKRISHNAN MANICKAM ")</f>
        <v xml:space="preserve">BALAKRISHNAN MANICKAM </v>
      </c>
      <c r="D38" t="s">
        <v>313</v>
      </c>
      <c r="E38" t="s">
        <v>314</v>
      </c>
      <c r="F38" t="s">
        <v>28</v>
      </c>
      <c r="H38" t="s">
        <v>30</v>
      </c>
      <c r="I38" t="s">
        <v>244</v>
      </c>
      <c r="J38" t="s">
        <v>48</v>
      </c>
      <c r="K38" t="s">
        <v>315</v>
      </c>
      <c r="L38" t="s">
        <v>61</v>
      </c>
      <c r="M38" t="s">
        <v>199</v>
      </c>
      <c r="N38" t="s">
        <v>316</v>
      </c>
      <c r="O38" t="s">
        <v>78</v>
      </c>
      <c r="Q38" t="s">
        <v>64</v>
      </c>
      <c r="R38" t="s">
        <v>178</v>
      </c>
      <c r="S38" t="s">
        <v>317</v>
      </c>
      <c r="T38" t="s">
        <v>305</v>
      </c>
      <c r="U38" t="s">
        <v>68</v>
      </c>
      <c r="V38" t="s">
        <v>318</v>
      </c>
      <c r="W38" t="s">
        <v>319</v>
      </c>
    </row>
    <row r="39" spans="1:23" ht="39.950000000000003" customHeight="1">
      <c r="A39">
        <v>35</v>
      </c>
      <c r="B39" s="1" t="str">
        <f>HYPERLINK("https://recruiter.shine.com/search/profile/gAAAAABmwHCG9E_AB5RSnYAs8e_JtE7tePe17QLfLnNvE-2J87uTUdqC-WmAaY7fitYmBfofqePIB1m1mjj-fnAGNACMwbCOyoEqG3xC7SPMi0aqahlo5b6zzVM57S4PWnVkPzsB0yd2Ck-2ez0O1u2L91ELtB09cQ==","Rayhan A R ")</f>
        <v xml:space="preserve">Rayhan A R </v>
      </c>
      <c r="D39" t="s">
        <v>320</v>
      </c>
      <c r="E39" t="s">
        <v>321</v>
      </c>
      <c r="F39" t="s">
        <v>45</v>
      </c>
      <c r="H39" t="s">
        <v>30</v>
      </c>
      <c r="I39" t="s">
        <v>31</v>
      </c>
      <c r="J39" t="s">
        <v>85</v>
      </c>
      <c r="K39" t="s">
        <v>322</v>
      </c>
      <c r="L39" t="s">
        <v>323</v>
      </c>
      <c r="M39" t="s">
        <v>34</v>
      </c>
      <c r="N39" t="s">
        <v>324</v>
      </c>
      <c r="O39" t="s">
        <v>37</v>
      </c>
      <c r="Q39" t="s">
        <v>38</v>
      </c>
      <c r="R39" t="s">
        <v>39</v>
      </c>
      <c r="S39" t="s">
        <v>325</v>
      </c>
      <c r="T39" t="s">
        <v>89</v>
      </c>
      <c r="U39" t="s">
        <v>39</v>
      </c>
      <c r="V39" t="s">
        <v>326</v>
      </c>
      <c r="W39" t="s">
        <v>327</v>
      </c>
    </row>
    <row r="40" spans="1:23" ht="39.950000000000003" customHeight="1">
      <c r="A40">
        <v>36</v>
      </c>
      <c r="B40" s="1" t="str">
        <f>HYPERLINK("https://recruiter.shine.com/search/profile/gAAAAABmwHCGb5whRciTARw0gf9122p6zTE-IJMzsnNipJz6V1L7v85z1dUz2o9FV7C2dN5pzqF1St8aAV2XzH7On9yO7zM649cZc2IQlCwKhzR0mqu54rvL1v1PB3_GJl835lTh25r4h8tk3cNmjzffdODTJZnWjRwo0GXScOIHgMPMdnR6riw=","Nandhini ")</f>
        <v xml:space="preserve">Nandhini </v>
      </c>
      <c r="D40" t="s">
        <v>328</v>
      </c>
      <c r="E40" t="s">
        <v>329</v>
      </c>
      <c r="F40" t="s">
        <v>28</v>
      </c>
      <c r="H40" t="s">
        <v>46</v>
      </c>
      <c r="I40" t="s">
        <v>31</v>
      </c>
      <c r="J40" t="s">
        <v>330</v>
      </c>
      <c r="K40" t="s">
        <v>331</v>
      </c>
      <c r="L40" t="s">
        <v>61</v>
      </c>
      <c r="M40" t="s">
        <v>35</v>
      </c>
      <c r="N40" t="s">
        <v>332</v>
      </c>
      <c r="O40" t="s">
        <v>37</v>
      </c>
      <c r="Q40" t="s">
        <v>38</v>
      </c>
      <c r="R40" t="s">
        <v>39</v>
      </c>
      <c r="S40" t="s">
        <v>248</v>
      </c>
      <c r="T40" t="s">
        <v>122</v>
      </c>
      <c r="U40" t="s">
        <v>39</v>
      </c>
      <c r="V40" t="s">
        <v>333</v>
      </c>
      <c r="W40" t="s">
        <v>333</v>
      </c>
    </row>
    <row r="41" spans="1:23" ht="39.950000000000003" customHeight="1">
      <c r="A41">
        <v>37</v>
      </c>
      <c r="B41" s="1" t="str">
        <f>HYPERLINK("https://recruiter.shine.com/search/profile/gAAAAABmwHCGBXN5BmqZMMkZ8Wfl8ckPAOv6r0rkim3xzc-yyOTz1Odpcw8P5UJ_orVxPYw0c5nH7-q9vLAx5Ehs5jS-33-CCVtbUqMA9HzbouUolRCU597LIRTVyZ9Sc2xfdf2MWQlI6bJBpCi3G48xXQIZ7T00QQ==","SIVAKUMAR R ")</f>
        <v xml:space="preserve">SIVAKUMAR R </v>
      </c>
      <c r="C41" t="s">
        <v>334</v>
      </c>
      <c r="D41" t="s">
        <v>335</v>
      </c>
      <c r="E41" t="s">
        <v>336</v>
      </c>
      <c r="F41" t="s">
        <v>337</v>
      </c>
      <c r="G41" t="s">
        <v>338</v>
      </c>
      <c r="H41" t="s">
        <v>30</v>
      </c>
      <c r="I41" t="s">
        <v>59</v>
      </c>
      <c r="J41" t="s">
        <v>85</v>
      </c>
      <c r="K41" t="s">
        <v>339</v>
      </c>
      <c r="L41" t="s">
        <v>340</v>
      </c>
      <c r="M41" t="s">
        <v>35</v>
      </c>
      <c r="N41" t="s">
        <v>341</v>
      </c>
      <c r="O41" t="s">
        <v>94</v>
      </c>
      <c r="Q41" t="s">
        <v>64</v>
      </c>
      <c r="R41" t="s">
        <v>232</v>
      </c>
      <c r="S41" t="s">
        <v>342</v>
      </c>
      <c r="T41" t="s">
        <v>41</v>
      </c>
      <c r="U41" t="s">
        <v>68</v>
      </c>
      <c r="V41" t="s">
        <v>343</v>
      </c>
      <c r="W41" t="s">
        <v>344</v>
      </c>
    </row>
    <row r="42" spans="1:23" ht="39.950000000000003" customHeight="1">
      <c r="A42">
        <v>38</v>
      </c>
      <c r="B42" s="1" t="str">
        <f>HYPERLINK("https://recruiter.shine.com/search/profile/gAAAAABmwHCGjwLZ8V2ue0wvD56GJzMrBI0dRqlT6ZWjHBSmADBUv9pFjWaTL_HGewYV2cbN-Wrnip4Q1qIhPslsf9ATcylK0WEbRAh2pKKczjpMOBwRhTsGiamLCQVmeS_fKGzGiFuvG4tjCRtrs3iJ-gCqRWPoVA==","LOGESHKUMAR ")</f>
        <v xml:space="preserve">LOGESHKUMAR </v>
      </c>
      <c r="D42" t="s">
        <v>345</v>
      </c>
      <c r="E42" t="s">
        <v>346</v>
      </c>
      <c r="F42" t="s">
        <v>347</v>
      </c>
      <c r="G42" t="s">
        <v>348</v>
      </c>
      <c r="H42" t="s">
        <v>30</v>
      </c>
      <c r="I42" t="s">
        <v>59</v>
      </c>
      <c r="J42" t="s">
        <v>48</v>
      </c>
      <c r="K42" t="s">
        <v>349</v>
      </c>
      <c r="L42" t="s">
        <v>290</v>
      </c>
      <c r="M42" t="s">
        <v>34</v>
      </c>
      <c r="N42" t="s">
        <v>350</v>
      </c>
      <c r="O42" t="s">
        <v>63</v>
      </c>
      <c r="Q42" t="s">
        <v>38</v>
      </c>
      <c r="R42" t="s">
        <v>39</v>
      </c>
      <c r="S42" t="s">
        <v>351</v>
      </c>
      <c r="T42" t="s">
        <v>305</v>
      </c>
      <c r="U42" t="s">
        <v>39</v>
      </c>
      <c r="V42" t="s">
        <v>352</v>
      </c>
      <c r="W42" t="s">
        <v>352</v>
      </c>
    </row>
    <row r="43" spans="1:23" ht="39.950000000000003" customHeight="1">
      <c r="A43">
        <v>39</v>
      </c>
      <c r="B43" s="1" t="str">
        <f>HYPERLINK("https://recruiter.shine.com/search/profile/gAAAAABmwHCGymnDsjYw9XEk8s8kcEIYtqbkOC1X2dla9nuEVIy_qM-tDRxC0BLahqgYkmOQPc_ndmWa9g553LBvzQJL59gsSaIYOfw0PFx8gvUMkn6wdjfNBKOgEmJKIaO037b4Lo9Pe5QwviV05CPabHsdxYAuCg==","Dipshika M.K")</f>
        <v>Dipshika M.K</v>
      </c>
      <c r="D43" t="s">
        <v>353</v>
      </c>
      <c r="E43" t="s">
        <v>354</v>
      </c>
      <c r="F43" t="s">
        <v>355</v>
      </c>
      <c r="G43" t="s">
        <v>176</v>
      </c>
      <c r="H43" t="s">
        <v>46</v>
      </c>
      <c r="I43" t="s">
        <v>31</v>
      </c>
      <c r="J43" t="s">
        <v>48</v>
      </c>
      <c r="K43" t="s">
        <v>356</v>
      </c>
      <c r="L43" t="s">
        <v>290</v>
      </c>
      <c r="M43" t="s">
        <v>34</v>
      </c>
      <c r="N43" t="s">
        <v>357</v>
      </c>
      <c r="O43" t="s">
        <v>144</v>
      </c>
      <c r="Q43" t="s">
        <v>358</v>
      </c>
      <c r="R43" t="s">
        <v>359</v>
      </c>
      <c r="S43" t="s">
        <v>360</v>
      </c>
      <c r="T43" t="s">
        <v>89</v>
      </c>
      <c r="U43" t="s">
        <v>68</v>
      </c>
      <c r="V43" t="s">
        <v>361</v>
      </c>
      <c r="W43" t="s">
        <v>361</v>
      </c>
    </row>
    <row r="44" spans="1:23" ht="39.950000000000003" customHeight="1">
      <c r="A44">
        <v>40</v>
      </c>
      <c r="B44" s="1" t="str">
        <f>HYPERLINK("https://recruiter.shine.com/search/profile/gAAAAABmwHCG8y4AucDLQ1JiGPxZ2UCC-0SnfisAEV2MLtHlv0PKp4E4eGoGSD8f7hd434zWc7fh1HpAIWtnA58SwSvjPB_s9mkGxh1mnOpV_Sajmkvo1lSrU0RxEEJvcWGtkrRspZ1ZEHE1GXKKfJ0K7mabZyeq2rjDAx0dCq3HW7luISWBWsc=","MK Creatives")</f>
        <v>MK Creatives</v>
      </c>
      <c r="D44" t="s">
        <v>362</v>
      </c>
      <c r="E44" t="s">
        <v>363</v>
      </c>
      <c r="F44" t="s">
        <v>28</v>
      </c>
      <c r="H44" t="s">
        <v>30</v>
      </c>
      <c r="I44" t="s">
        <v>31</v>
      </c>
      <c r="J44" t="s">
        <v>48</v>
      </c>
      <c r="K44" t="s">
        <v>86</v>
      </c>
      <c r="L44" t="s">
        <v>61</v>
      </c>
      <c r="M44" t="s">
        <v>35</v>
      </c>
      <c r="N44" t="s">
        <v>364</v>
      </c>
      <c r="O44" t="s">
        <v>78</v>
      </c>
      <c r="Q44" t="s">
        <v>38</v>
      </c>
      <c r="R44" t="s">
        <v>365</v>
      </c>
      <c r="S44" t="s">
        <v>366</v>
      </c>
      <c r="T44" t="s">
        <v>67</v>
      </c>
      <c r="U44" t="s">
        <v>39</v>
      </c>
      <c r="V44" t="s">
        <v>367</v>
      </c>
      <c r="W44" t="s">
        <v>367</v>
      </c>
    </row>
    <row r="45" spans="1:23" ht="39.950000000000003" customHeight="1">
      <c r="A45">
        <v>41</v>
      </c>
      <c r="B45" s="1" t="str">
        <f>HYPERLINK("https://recruiter.shine.com/search/profile/gAAAAABmwHCG0lsryUx8Q64nnBonFS3SdqLQjRmVebCPLA0izLUjfZ1XSTBcvEko21omj0T5D_Qa33FlCrCQ5WHRyZ6sTSsYDlClxS0sOQcdR74ImuUbDAfIDVfR7H98tfw0f-XPJkDV_p1BJ1Q9AJGFbMTf7DBJmQ==","VIGNESH M")</f>
        <v>VIGNESH M</v>
      </c>
      <c r="C45" t="s">
        <v>368</v>
      </c>
      <c r="D45" t="s">
        <v>369</v>
      </c>
      <c r="E45" t="s">
        <v>370</v>
      </c>
      <c r="F45" t="s">
        <v>28</v>
      </c>
      <c r="G45" t="s">
        <v>176</v>
      </c>
      <c r="H45" t="s">
        <v>30</v>
      </c>
      <c r="I45" t="s">
        <v>371</v>
      </c>
      <c r="J45" t="s">
        <v>48</v>
      </c>
      <c r="K45" t="s">
        <v>372</v>
      </c>
      <c r="L45" t="s">
        <v>118</v>
      </c>
      <c r="M45" t="s">
        <v>35</v>
      </c>
      <c r="N45" t="s">
        <v>373</v>
      </c>
      <c r="O45" t="s">
        <v>63</v>
      </c>
      <c r="Q45" t="s">
        <v>38</v>
      </c>
      <c r="R45" t="s">
        <v>39</v>
      </c>
      <c r="S45" t="s">
        <v>374</v>
      </c>
      <c r="T45" t="s">
        <v>260</v>
      </c>
      <c r="U45" t="s">
        <v>39</v>
      </c>
      <c r="V45" t="s">
        <v>375</v>
      </c>
      <c r="W45" t="s">
        <v>376</v>
      </c>
    </row>
    <row r="46" spans="1:23" ht="39.950000000000003" customHeight="1">
      <c r="A46">
        <v>42</v>
      </c>
      <c r="B46" s="1" t="str">
        <f>HYPERLINK("https://recruiter.shine.com/search/profile/gAAAAABmwHCGuPLEupFoBObhDbzJKa9YWuosqcQdfcnX4cHWVGQGJwcdqTAcWw6IanlXUqyaHU_45JLOcAHwFkViSEeIL_4swPuRluhFSimauXJJGhBe1JfVuD9SLsw522IEBsSl53mxTTf7uVCAdKUmo4mqDYzWjBohd1l1SW5o8CdnR1bUC7c=","Balaji ")</f>
        <v xml:space="preserve">Balaji </v>
      </c>
      <c r="C46" t="s">
        <v>377</v>
      </c>
      <c r="D46" t="s">
        <v>378</v>
      </c>
      <c r="E46" t="s">
        <v>379</v>
      </c>
      <c r="F46" t="s">
        <v>380</v>
      </c>
      <c r="G46" t="s">
        <v>381</v>
      </c>
      <c r="H46" t="s">
        <v>30</v>
      </c>
      <c r="I46" t="s">
        <v>47</v>
      </c>
      <c r="J46" t="s">
        <v>48</v>
      </c>
      <c r="K46" t="s">
        <v>382</v>
      </c>
      <c r="L46" t="s">
        <v>34</v>
      </c>
      <c r="M46" t="s">
        <v>383</v>
      </c>
      <c r="N46" t="s">
        <v>384</v>
      </c>
      <c r="O46" t="s">
        <v>63</v>
      </c>
      <c r="Q46" t="s">
        <v>187</v>
      </c>
      <c r="R46" t="s">
        <v>385</v>
      </c>
      <c r="S46" t="s">
        <v>386</v>
      </c>
      <c r="T46" t="s">
        <v>41</v>
      </c>
      <c r="U46" t="s">
        <v>39</v>
      </c>
      <c r="V46" t="s">
        <v>387</v>
      </c>
      <c r="W46" t="s">
        <v>387</v>
      </c>
    </row>
    <row r="47" spans="1:23" ht="39.950000000000003" customHeight="1">
      <c r="A47">
        <v>43</v>
      </c>
      <c r="B47" s="1" t="str">
        <f>HYPERLINK("https://recruiter.shine.com/search/profile/gAAAAABmwHCG-djI7oIVTU_CClBiZ-eMYCRb8ufR6UWE4T0-dM3xNVQIOcgU42Cb0PNku5pCSoOTARDf1m0cQ_psLsi8d4HBYx-34gxsVmcOlbBAEGl2ackvxM69L7VEf4TcWr5MrwAWbrMOdTLsg4MKJ9nZP4H9H0NiM4OVsQiFhOAdU4vXEsQ=","Sowndarya Dyni")</f>
        <v>Sowndarya Dyni</v>
      </c>
      <c r="D47" t="s">
        <v>388</v>
      </c>
      <c r="E47" t="s">
        <v>389</v>
      </c>
      <c r="F47" t="s">
        <v>28</v>
      </c>
      <c r="G47" t="s">
        <v>28</v>
      </c>
      <c r="H47" t="s">
        <v>46</v>
      </c>
      <c r="I47" t="s">
        <v>47</v>
      </c>
      <c r="J47" t="s">
        <v>32</v>
      </c>
      <c r="K47" t="s">
        <v>390</v>
      </c>
      <c r="L47" t="s">
        <v>391</v>
      </c>
      <c r="M47" t="s">
        <v>34</v>
      </c>
      <c r="N47" t="s">
        <v>392</v>
      </c>
      <c r="O47" t="s">
        <v>37</v>
      </c>
      <c r="Q47" t="s">
        <v>64</v>
      </c>
      <c r="R47" t="s">
        <v>178</v>
      </c>
      <c r="S47" t="s">
        <v>101</v>
      </c>
      <c r="T47" t="s">
        <v>54</v>
      </c>
      <c r="U47" t="s">
        <v>68</v>
      </c>
      <c r="V47" t="s">
        <v>393</v>
      </c>
      <c r="W47" t="s">
        <v>393</v>
      </c>
    </row>
    <row r="48" spans="1:23" ht="39.950000000000003" customHeight="1">
      <c r="A48">
        <v>44</v>
      </c>
      <c r="B48" s="1" t="str">
        <f>HYPERLINK("https://recruiter.shine.com/search/profile/gAAAAABmwHCG20nF3xFJmkmfcqw2QXpJKiE8rriWBsihaxHvXmkRP4yxA55svHrzltWEWF8Bzz_G2-10TgERJSa5MAq-4bRCRp4f4J90OL-lBxHUfndU-0StWZsCf-VpIreBvBsELm5x0WCzahSzCSCCdJBAuoVEvD9AEn4DhevRejJ7yZMKCJo=","Lavanya ")</f>
        <v xml:space="preserve">Lavanya </v>
      </c>
      <c r="D48" t="s">
        <v>394</v>
      </c>
      <c r="E48" t="s">
        <v>395</v>
      </c>
      <c r="F48" t="s">
        <v>28</v>
      </c>
      <c r="G48" t="s">
        <v>28</v>
      </c>
      <c r="H48" t="s">
        <v>46</v>
      </c>
      <c r="I48" t="s">
        <v>47</v>
      </c>
      <c r="J48" t="s">
        <v>48</v>
      </c>
      <c r="K48" t="s">
        <v>208</v>
      </c>
      <c r="L48" t="s">
        <v>209</v>
      </c>
      <c r="M48" t="s">
        <v>35</v>
      </c>
      <c r="N48" t="s">
        <v>396</v>
      </c>
      <c r="O48" t="s">
        <v>94</v>
      </c>
      <c r="Q48" t="s">
        <v>38</v>
      </c>
      <c r="R48" t="s">
        <v>188</v>
      </c>
      <c r="S48" t="s">
        <v>397</v>
      </c>
      <c r="T48" t="s">
        <v>54</v>
      </c>
      <c r="U48" t="s">
        <v>39</v>
      </c>
      <c r="V48" t="s">
        <v>398</v>
      </c>
      <c r="W48" t="s">
        <v>398</v>
      </c>
    </row>
    <row r="49" spans="1:23" ht="39.950000000000003" customHeight="1">
      <c r="A49">
        <v>45</v>
      </c>
      <c r="B49" s="1" t="str">
        <f>HYPERLINK("https://recruiter.shine.com/search/profile/gAAAAABmwHCGxfBavopnDgK3o-SQWvAA3CKWKqxftSnPiJ5d98vX68ythrLAseAozXNioS0n0yoBDzDpuU7cY2weaMHRt_EBmglN41x3AN5JvrVpaBA-oKDVJkclAxzZcmUoZrrAjgUVwYWk0nQVpFKNOIqgEYN4Iw==","balaji kumar")</f>
        <v>balaji kumar</v>
      </c>
      <c r="D49" t="s">
        <v>399</v>
      </c>
      <c r="E49" t="s">
        <v>400</v>
      </c>
      <c r="F49" t="s">
        <v>337</v>
      </c>
      <c r="G49" t="s">
        <v>401</v>
      </c>
      <c r="H49" t="s">
        <v>30</v>
      </c>
      <c r="I49" t="s">
        <v>31</v>
      </c>
      <c r="J49" t="s">
        <v>32</v>
      </c>
      <c r="K49" t="s">
        <v>402</v>
      </c>
      <c r="L49" t="s">
        <v>290</v>
      </c>
      <c r="M49" t="s">
        <v>34</v>
      </c>
      <c r="N49" t="s">
        <v>403</v>
      </c>
      <c r="O49" t="s">
        <v>37</v>
      </c>
      <c r="Q49" t="s">
        <v>64</v>
      </c>
      <c r="R49" t="s">
        <v>404</v>
      </c>
      <c r="S49" t="s">
        <v>405</v>
      </c>
      <c r="T49" t="s">
        <v>155</v>
      </c>
      <c r="U49" t="s">
        <v>68</v>
      </c>
      <c r="V49" t="s">
        <v>406</v>
      </c>
      <c r="W49" t="s">
        <v>406</v>
      </c>
    </row>
    <row r="50" spans="1:23" ht="39.950000000000003" customHeight="1">
      <c r="A50">
        <v>46</v>
      </c>
      <c r="B50" s="1" t="str">
        <f>HYPERLINK("https://recruiter.shine.com/search/profile/gAAAAABmwHCGnEdQYAPXmlJ02Wo6YDhJBnDACAOafQ_bg8o8r9_WDNkyrIkqJTHCDGHU9u3FD9AsE-zKF2pYjlrX1kyju0zp5sM_QSiVUe8jky-zka8s0wQNcHl10L0DMdo8CTmoafcLDqjkRMV3MmM7qpnxYCRoa1s_7azFu3zIOrkP98GBa-0=","Shrishankari Mohan")</f>
        <v>Shrishankari Mohan</v>
      </c>
      <c r="C50" t="s">
        <v>407</v>
      </c>
      <c r="D50" t="s">
        <v>408</v>
      </c>
      <c r="E50" t="s">
        <v>409</v>
      </c>
      <c r="F50" t="s">
        <v>410</v>
      </c>
      <c r="G50" t="s">
        <v>411</v>
      </c>
      <c r="H50" t="s">
        <v>46</v>
      </c>
      <c r="I50" t="s">
        <v>31</v>
      </c>
      <c r="J50" t="s">
        <v>230</v>
      </c>
      <c r="K50" t="s">
        <v>412</v>
      </c>
      <c r="L50" t="s">
        <v>391</v>
      </c>
      <c r="M50" t="s">
        <v>413</v>
      </c>
      <c r="N50" t="s">
        <v>414</v>
      </c>
      <c r="O50" t="s">
        <v>37</v>
      </c>
      <c r="Q50" t="s">
        <v>38</v>
      </c>
      <c r="R50" t="s">
        <v>415</v>
      </c>
      <c r="S50" t="s">
        <v>416</v>
      </c>
      <c r="T50" t="s">
        <v>305</v>
      </c>
      <c r="U50" t="s">
        <v>39</v>
      </c>
      <c r="V50" t="s">
        <v>417</v>
      </c>
      <c r="W50" t="s">
        <v>417</v>
      </c>
    </row>
    <row r="51" spans="1:23" ht="39.950000000000003" customHeight="1">
      <c r="A51">
        <v>47</v>
      </c>
      <c r="B51" s="1" t="str">
        <f>HYPERLINK("https://recruiter.shine.com/search/profile/gAAAAABmwHCG8VTUINtsrzmk7vx1bOyjK5-ErmTG2d3QOpy9Sp40QopLVlloNYjFQPpN3yGGox5dfFOcVWeDwvkp-muoAD-0kDk6JjpaIBJmZWtE942vV2PRKdGRWtLy4n1-b0qtKXQKnpoK6rFrxAys6NCU72jxv9MjWXKCCCcYX4y3TVLBy2I=","Pavithra Gopal")</f>
        <v>Pavithra Gopal</v>
      </c>
      <c r="C51" t="s">
        <v>418</v>
      </c>
      <c r="D51" t="s">
        <v>419</v>
      </c>
      <c r="E51" t="s">
        <v>420</v>
      </c>
      <c r="F51" t="s">
        <v>28</v>
      </c>
      <c r="G51" t="s">
        <v>421</v>
      </c>
      <c r="H51" t="s">
        <v>46</v>
      </c>
      <c r="I51" t="s">
        <v>141</v>
      </c>
      <c r="J51" t="s">
        <v>48</v>
      </c>
      <c r="K51" t="s">
        <v>422</v>
      </c>
      <c r="L51" t="s">
        <v>61</v>
      </c>
      <c r="M51" t="s">
        <v>34</v>
      </c>
      <c r="N51" t="s">
        <v>423</v>
      </c>
      <c r="O51" t="s">
        <v>63</v>
      </c>
      <c r="Q51" t="s">
        <v>38</v>
      </c>
      <c r="R51" t="s">
        <v>188</v>
      </c>
      <c r="S51" t="s">
        <v>424</v>
      </c>
      <c r="T51" t="s">
        <v>41</v>
      </c>
      <c r="U51" t="s">
        <v>39</v>
      </c>
      <c r="V51" t="s">
        <v>425</v>
      </c>
      <c r="W51" t="s">
        <v>425</v>
      </c>
    </row>
    <row r="52" spans="1:23" ht="39.950000000000003" customHeight="1">
      <c r="A52">
        <v>48</v>
      </c>
      <c r="B52" s="1" t="str">
        <f>HYPERLINK("https://recruiter.shine.com/search/profile/gAAAAABmwHCGTiQCc4t2RCcDqWR1QI4DZvNFKlWVibnJe4Th8PoGsszRh1ynlQMcFEvsntXTIoPvtj_jT7_IVvDsLqyOsjWZ5o_oFxWBnyvOFKf9_GdOpec2gabroijW_TiJM6N2PIr7im4U6Aj8t7GQspo6UAQUT1oZkDc27GaF7QfeGn8Rsic=","Tamil King")</f>
        <v>Tamil King</v>
      </c>
      <c r="C52" t="s">
        <v>426</v>
      </c>
      <c r="D52" t="s">
        <v>427</v>
      </c>
      <c r="E52" t="s">
        <v>428</v>
      </c>
      <c r="F52" t="s">
        <v>28</v>
      </c>
      <c r="H52" t="s">
        <v>30</v>
      </c>
      <c r="I52" t="s">
        <v>429</v>
      </c>
      <c r="J52" t="s">
        <v>150</v>
      </c>
      <c r="K52" t="s">
        <v>430</v>
      </c>
      <c r="L52" t="s">
        <v>34</v>
      </c>
      <c r="M52" t="s">
        <v>431</v>
      </c>
      <c r="N52" t="s">
        <v>432</v>
      </c>
      <c r="O52" t="s">
        <v>37</v>
      </c>
      <c r="Q52" t="s">
        <v>38</v>
      </c>
      <c r="R52" t="s">
        <v>39</v>
      </c>
      <c r="S52" t="s">
        <v>433</v>
      </c>
      <c r="T52" t="s">
        <v>89</v>
      </c>
      <c r="U52" t="s">
        <v>39</v>
      </c>
      <c r="V52" t="s">
        <v>434</v>
      </c>
      <c r="W52" t="s">
        <v>435</v>
      </c>
    </row>
    <row r="53" spans="1:23" ht="39.950000000000003" customHeight="1">
      <c r="A53">
        <v>49</v>
      </c>
      <c r="B53" s="1" t="str">
        <f>HYPERLINK("https://recruiter.shine.com/search/profile/gAAAAABmwHCGb08nhAfIWJsotnLqZSKV-7_CfcFF1tCkVE_Cp9lNq9slAW4AeQghQagXd8qdUjMWYcZnHL0CkJ2GR2gu2DHg_oAH6pF6xg_gz3VlgJOxJ2hgkcWRFW-7KqEM2vjST1p2k7rYz7M4q04NBtDQbzRDiZtfnXi5VeHseD3zBmUTDeY=","Santhiya Sakthigopal")</f>
        <v>Santhiya Sakthigopal</v>
      </c>
      <c r="D53" t="s">
        <v>436</v>
      </c>
      <c r="E53" t="s">
        <v>437</v>
      </c>
      <c r="F53" t="s">
        <v>28</v>
      </c>
      <c r="G53" t="s">
        <v>176</v>
      </c>
      <c r="H53" t="s">
        <v>46</v>
      </c>
      <c r="I53" t="s">
        <v>31</v>
      </c>
      <c r="J53" t="s">
        <v>32</v>
      </c>
      <c r="K53" t="s">
        <v>117</v>
      </c>
      <c r="L53" t="s">
        <v>118</v>
      </c>
      <c r="M53" t="s">
        <v>34</v>
      </c>
      <c r="N53" t="s">
        <v>438</v>
      </c>
      <c r="O53" t="s">
        <v>439</v>
      </c>
      <c r="Q53" t="s">
        <v>38</v>
      </c>
      <c r="R53" t="s">
        <v>188</v>
      </c>
      <c r="S53" t="s">
        <v>440</v>
      </c>
      <c r="T53" t="s">
        <v>41</v>
      </c>
      <c r="U53" t="s">
        <v>39</v>
      </c>
      <c r="V53" t="s">
        <v>441</v>
      </c>
      <c r="W53" t="s">
        <v>441</v>
      </c>
    </row>
    <row r="54" spans="1:23" ht="39.950000000000003" customHeight="1">
      <c r="A54">
        <v>50</v>
      </c>
      <c r="B54" s="1" t="str">
        <f>HYPERLINK("https://recruiter.shine.com/search/profile/gAAAAABmwHCGJrhnKRD1z4l6mRVCG4TlWuzKPJgwC8bYkyJV_8CjTVPf4s5pbsBI9EPW_uoTU-g9nEBoz4xheUd-Kb-uyHIAvKPPXyEqF67KaWIYPvOxHySqC2NPUwoYhDhx7UDbl9DvV66mzi6Q228ArOySkw9f-rMYJKKiLlWmv2i8LO277kQ=","Sangavi ")</f>
        <v xml:space="preserve">Sangavi </v>
      </c>
      <c r="D54" t="s">
        <v>442</v>
      </c>
      <c r="E54" t="s">
        <v>443</v>
      </c>
      <c r="F54" t="s">
        <v>444</v>
      </c>
      <c r="G54" t="s">
        <v>421</v>
      </c>
      <c r="H54" t="s">
        <v>46</v>
      </c>
      <c r="I54" t="s">
        <v>31</v>
      </c>
      <c r="J54" t="s">
        <v>32</v>
      </c>
      <c r="K54" t="s">
        <v>445</v>
      </c>
      <c r="L54" t="s">
        <v>446</v>
      </c>
      <c r="M54" t="s">
        <v>35</v>
      </c>
      <c r="N54" t="s">
        <v>447</v>
      </c>
      <c r="O54" t="s">
        <v>37</v>
      </c>
      <c r="Q54" t="s">
        <v>64</v>
      </c>
      <c r="R54" t="s">
        <v>232</v>
      </c>
      <c r="S54" t="s">
        <v>448</v>
      </c>
      <c r="T54" t="s">
        <v>122</v>
      </c>
      <c r="U54" t="s">
        <v>68</v>
      </c>
      <c r="V54" t="s">
        <v>449</v>
      </c>
      <c r="W54" t="s">
        <v>449</v>
      </c>
    </row>
    <row r="55" spans="1:23" ht="39.950000000000003" customHeight="1">
      <c r="A55">
        <v>51</v>
      </c>
      <c r="B55" s="1" t="str">
        <f>HYPERLINK("https://recruiter.shine.com/search/profile/gAAAAABmwHCGQ60TwoPqBU6xlo1xZ5uESY7ZiT2yN0EcAO99UqdHuVGAWh6xUS8cX_RKuysEAv8wXQoNk8CFCpFgTUZeKc-oYB8-0SvA7OQtCkAqhNe9qszGdcftdlAs-nBH_zFxAV0OlF6oH2jx7CgwDGB66YjfUaU5zq1f8pY_UND_CF7QIps=","Yokeshwara Rao S")</f>
        <v>Yokeshwara Rao S</v>
      </c>
      <c r="D55" t="s">
        <v>450</v>
      </c>
      <c r="E55" t="s">
        <v>451</v>
      </c>
      <c r="F55" t="s">
        <v>452</v>
      </c>
      <c r="G55" t="s">
        <v>176</v>
      </c>
      <c r="H55" t="s">
        <v>30</v>
      </c>
      <c r="I55" t="s">
        <v>31</v>
      </c>
      <c r="J55" t="s">
        <v>48</v>
      </c>
      <c r="K55" t="s">
        <v>169</v>
      </c>
      <c r="L55" t="s">
        <v>61</v>
      </c>
      <c r="M55" t="s">
        <v>35</v>
      </c>
      <c r="N55" t="s">
        <v>453</v>
      </c>
      <c r="O55" t="s">
        <v>37</v>
      </c>
      <c r="Q55" t="s">
        <v>38</v>
      </c>
      <c r="R55" t="s">
        <v>365</v>
      </c>
      <c r="S55" t="s">
        <v>454</v>
      </c>
      <c r="T55" t="s">
        <v>89</v>
      </c>
      <c r="U55" t="s">
        <v>39</v>
      </c>
      <c r="V55" t="s">
        <v>455</v>
      </c>
      <c r="W55" t="s">
        <v>455</v>
      </c>
    </row>
    <row r="56" spans="1:23" ht="39.950000000000003" customHeight="1">
      <c r="A56">
        <v>52</v>
      </c>
      <c r="B56" s="1" t="str">
        <f>HYPERLINK("https://recruiter.shine.com/search/profile/gAAAAABmwHCGjaujDHhsYXD2UhQOrF_WJIk2tHZLyKVjVMdV28Hw1bGNcyKQr1A5-BNp3DHL1YaPm4QE4YqvyI4NQ8fqEjX84loF2SWDbzUplP5GWx84MdflU5kbJmBwJFEMCkgZKAIsJfx5HfnbuM-H2TTaMacadloZ47j8_tFSZ9bY4Wq3mJs=","pavithra ")</f>
        <v xml:space="preserve">pavithra </v>
      </c>
      <c r="D56" t="s">
        <v>456</v>
      </c>
      <c r="E56" t="s">
        <v>457</v>
      </c>
      <c r="F56" t="s">
        <v>28</v>
      </c>
      <c r="H56" t="s">
        <v>46</v>
      </c>
      <c r="I56" t="s">
        <v>59</v>
      </c>
      <c r="J56" t="s">
        <v>48</v>
      </c>
      <c r="K56" t="s">
        <v>458</v>
      </c>
      <c r="L56" t="s">
        <v>61</v>
      </c>
      <c r="M56" t="s">
        <v>35</v>
      </c>
      <c r="N56" t="s">
        <v>459</v>
      </c>
      <c r="O56" t="s">
        <v>63</v>
      </c>
      <c r="Q56" t="s">
        <v>187</v>
      </c>
      <c r="R56" t="s">
        <v>39</v>
      </c>
      <c r="S56" t="s">
        <v>460</v>
      </c>
      <c r="T56" t="s">
        <v>89</v>
      </c>
      <c r="U56" t="s">
        <v>39</v>
      </c>
      <c r="V56" t="s">
        <v>461</v>
      </c>
      <c r="W56" t="s">
        <v>462</v>
      </c>
    </row>
    <row r="57" spans="1:23" ht="39.950000000000003" customHeight="1">
      <c r="A57">
        <v>53</v>
      </c>
      <c r="B57" s="1" t="str">
        <f>HYPERLINK("https://recruiter.shine.com/search/profile/gAAAAABmwHCGCYXn-9ScmVBAYlvi4hWJW7U_EOug_yi0-uOBmN5IQWwVM0f0PTi20H96FtQqJkaEOkIFa5MZvLPt0SXLKcHcMjSK38DjeFBOgejOG6Yy2GEyeJfLZUw9PJKyBoEwKwsLlQsoZc_EDkiexPAUAGtlOA==","Veeraganesh ")</f>
        <v xml:space="preserve">Veeraganesh </v>
      </c>
      <c r="D57" t="s">
        <v>463</v>
      </c>
      <c r="E57" t="s">
        <v>464</v>
      </c>
      <c r="F57" t="s">
        <v>28</v>
      </c>
      <c r="H57" t="s">
        <v>30</v>
      </c>
      <c r="I57" t="s">
        <v>31</v>
      </c>
      <c r="J57" t="s">
        <v>48</v>
      </c>
      <c r="K57" t="s">
        <v>465</v>
      </c>
      <c r="L57" t="s">
        <v>466</v>
      </c>
      <c r="M57" t="s">
        <v>467</v>
      </c>
      <c r="N57" t="s">
        <v>468</v>
      </c>
      <c r="O57" t="s">
        <v>144</v>
      </c>
      <c r="Q57" t="s">
        <v>38</v>
      </c>
      <c r="R57" t="s">
        <v>39</v>
      </c>
      <c r="S57" t="s">
        <v>469</v>
      </c>
      <c r="T57" t="s">
        <v>41</v>
      </c>
      <c r="U57" t="s">
        <v>39</v>
      </c>
      <c r="V57" t="s">
        <v>470</v>
      </c>
      <c r="W57" t="s">
        <v>471</v>
      </c>
    </row>
    <row r="58" spans="1:23" ht="39.950000000000003" customHeight="1">
      <c r="A58">
        <v>54</v>
      </c>
      <c r="B58" s="1" t="str">
        <f>HYPERLINK("https://recruiter.shine.com/search/profile/gAAAAABmwHCGqAcgRsWI0QzkLJCH9cGvgXKq--1FpkwAv3vuqgTOju90ilwSrfidN-2SMArglY_GIRegh7foKcoq-0Tkr48PbxVv9zm2ffN_gbBskZ7RFOptPNkftxMexXZFckpRSAMZwNdymJZZCwwaYexPS_Dxkg==","Abi ")</f>
        <v xml:space="preserve">Abi </v>
      </c>
      <c r="C58" t="s">
        <v>472</v>
      </c>
      <c r="D58" t="s">
        <v>473</v>
      </c>
      <c r="E58" t="s">
        <v>474</v>
      </c>
      <c r="F58" t="s">
        <v>28</v>
      </c>
      <c r="G58" t="s">
        <v>45</v>
      </c>
      <c r="H58" t="s">
        <v>46</v>
      </c>
      <c r="I58" t="s">
        <v>59</v>
      </c>
      <c r="J58" t="s">
        <v>32</v>
      </c>
      <c r="K58" t="s">
        <v>475</v>
      </c>
      <c r="L58" t="s">
        <v>118</v>
      </c>
      <c r="M58" t="s">
        <v>35</v>
      </c>
      <c r="N58" t="s">
        <v>476</v>
      </c>
      <c r="O58" t="s">
        <v>94</v>
      </c>
      <c r="Q58" t="s">
        <v>187</v>
      </c>
      <c r="R58" t="s">
        <v>232</v>
      </c>
      <c r="S58" t="s">
        <v>477</v>
      </c>
      <c r="T58" t="s">
        <v>305</v>
      </c>
      <c r="U58" t="s">
        <v>68</v>
      </c>
      <c r="V58" t="s">
        <v>478</v>
      </c>
      <c r="W58" t="s">
        <v>479</v>
      </c>
    </row>
    <row r="59" spans="1:23" ht="39.950000000000003" customHeight="1">
      <c r="A59">
        <v>55</v>
      </c>
      <c r="B59" s="1" t="str">
        <f>HYPERLINK("https://recruiter.shine.com/search/profile/gAAAAABmwHCG5VWMOHXa2_5RFLgO5f1phcEbgiy0CQc_LMmjR__5wvv7HE6GqeNhHBgpPgT_kcui12dWof7PEKy1gaIhDmMKvqLYeTbPt4F57tXkVuKcvlxbhUyC4Nju-eviTTMRA4afieE0U2iSMAHIpjYsqfeqj6xFBlkt4fxt8CimOu8ii4s=","Monica Mary")</f>
        <v>Monica Mary</v>
      </c>
      <c r="D59" t="s">
        <v>480</v>
      </c>
      <c r="E59" t="s">
        <v>481</v>
      </c>
      <c r="F59" t="s">
        <v>28</v>
      </c>
      <c r="H59" t="s">
        <v>46</v>
      </c>
      <c r="I59" t="s">
        <v>47</v>
      </c>
      <c r="J59" t="s">
        <v>32</v>
      </c>
      <c r="K59" t="s">
        <v>482</v>
      </c>
      <c r="L59" t="s">
        <v>483</v>
      </c>
      <c r="M59" t="s">
        <v>34</v>
      </c>
      <c r="N59" t="s">
        <v>484</v>
      </c>
      <c r="O59" t="s">
        <v>37</v>
      </c>
      <c r="Q59" t="s">
        <v>485</v>
      </c>
      <c r="R59" t="s">
        <v>486</v>
      </c>
      <c r="S59" t="s">
        <v>487</v>
      </c>
      <c r="U59" t="s">
        <v>39</v>
      </c>
      <c r="V59" t="s">
        <v>488</v>
      </c>
      <c r="W59" t="s">
        <v>488</v>
      </c>
    </row>
    <row r="60" spans="1:23" ht="39.950000000000003" customHeight="1">
      <c r="A60">
        <v>56</v>
      </c>
      <c r="B60" s="1" t="str">
        <f>HYPERLINK("https://recruiter.shine.com/search/profile/gAAAAABmwHCGInNbH7gGoZfR9dVdCYQvzcO7nIHFB1R9WQihvGKcjKJ34s2Kcw1yIPlVU39L-TgWQqYjfGWYFTBsFSUuoRYFLwnwHYRD3ZrpjHGXI6gQQxOkUQuXQdQAtxnq2CoplptkQi9ukFbyUpq37cMAaezNWA==","Nithya Kalyani")</f>
        <v>Nithya Kalyani</v>
      </c>
      <c r="C60" t="s">
        <v>489</v>
      </c>
      <c r="D60" t="s">
        <v>490</v>
      </c>
      <c r="E60" t="s">
        <v>491</v>
      </c>
      <c r="F60" t="s">
        <v>28</v>
      </c>
      <c r="H60" t="s">
        <v>46</v>
      </c>
      <c r="I60" t="s">
        <v>31</v>
      </c>
      <c r="J60" t="s">
        <v>85</v>
      </c>
      <c r="K60" t="s">
        <v>169</v>
      </c>
      <c r="L60" t="s">
        <v>61</v>
      </c>
      <c r="M60" t="s">
        <v>35</v>
      </c>
      <c r="N60" t="s">
        <v>492</v>
      </c>
      <c r="O60" t="s">
        <v>144</v>
      </c>
      <c r="Q60" t="s">
        <v>493</v>
      </c>
      <c r="R60" t="s">
        <v>39</v>
      </c>
      <c r="S60" t="s">
        <v>494</v>
      </c>
      <c r="T60" t="s">
        <v>122</v>
      </c>
      <c r="U60" t="s">
        <v>39</v>
      </c>
      <c r="V60" t="s">
        <v>495</v>
      </c>
      <c r="W60" t="s">
        <v>496</v>
      </c>
    </row>
    <row r="61" spans="1:23" ht="39.950000000000003" customHeight="1">
      <c r="A61">
        <v>57</v>
      </c>
      <c r="B61" s="1" t="str">
        <f>HYPERLINK("https://recruiter.shine.com/search/profile/gAAAAABmwHCGYoTJAAIR7vSs-69biD7UR9y4raFSuo6bdmngTuowDq_d2ri-z2SYfGki-F2F5_egJMFh-l36LVX_Gv5_XG5GbWXbiH8Z_X57nASN42AmAMliJM8pFn7hdIiErxlSoKXzKiJVgN8Ka1ejI0JIvNlCMX6BR3tlQrHmVHTjyB3l_rI=","NANDHA KUMAR")</f>
        <v>NANDHA KUMAR</v>
      </c>
      <c r="D61" t="s">
        <v>497</v>
      </c>
      <c r="E61" t="s">
        <v>498</v>
      </c>
      <c r="F61" t="s">
        <v>28</v>
      </c>
      <c r="G61" t="s">
        <v>28</v>
      </c>
      <c r="H61" t="s">
        <v>30</v>
      </c>
      <c r="I61" t="s">
        <v>59</v>
      </c>
      <c r="J61" t="s">
        <v>32</v>
      </c>
      <c r="K61" t="s">
        <v>169</v>
      </c>
      <c r="L61" t="s">
        <v>61</v>
      </c>
      <c r="M61" t="s">
        <v>35</v>
      </c>
      <c r="N61" t="s">
        <v>499</v>
      </c>
      <c r="O61" t="s">
        <v>144</v>
      </c>
      <c r="Q61" t="s">
        <v>38</v>
      </c>
      <c r="R61" t="s">
        <v>292</v>
      </c>
      <c r="S61" t="s">
        <v>101</v>
      </c>
      <c r="T61" t="s">
        <v>67</v>
      </c>
      <c r="U61" t="s">
        <v>39</v>
      </c>
      <c r="V61" t="s">
        <v>500</v>
      </c>
      <c r="W61" t="s">
        <v>500</v>
      </c>
    </row>
    <row r="62" spans="1:23" ht="39.950000000000003" customHeight="1">
      <c r="A62">
        <v>58</v>
      </c>
      <c r="B62" s="1" t="str">
        <f>HYPERLINK("https://recruiter.shine.com/search/profile/gAAAAABmwHCGco-M_G8_1dAnB07mBE-1DR5vcRvXrAv-rATy3tJNhaZ5H7hnm8_rLnZH3A3-PtrCwR2Xfd5dlItlO1sy57H82uD2bUl2RLkb5bDPQtMDrBPQchRDjOfhUxVNa3RxC22AZ9DSFX1FEwbrGO9xsg1xgg==","Ajith kumar K")</f>
        <v>Ajith kumar K</v>
      </c>
      <c r="D62" t="s">
        <v>501</v>
      </c>
      <c r="E62" t="s">
        <v>502</v>
      </c>
      <c r="F62" t="s">
        <v>45</v>
      </c>
      <c r="G62" t="s">
        <v>503</v>
      </c>
      <c r="H62" t="s">
        <v>30</v>
      </c>
      <c r="I62" t="s">
        <v>31</v>
      </c>
      <c r="J62" t="s">
        <v>150</v>
      </c>
      <c r="K62" t="s">
        <v>504</v>
      </c>
      <c r="L62" t="s">
        <v>505</v>
      </c>
      <c r="M62" t="s">
        <v>34</v>
      </c>
      <c r="N62" t="s">
        <v>506</v>
      </c>
      <c r="O62" t="s">
        <v>78</v>
      </c>
      <c r="Q62" t="s">
        <v>38</v>
      </c>
      <c r="R62" t="s">
        <v>79</v>
      </c>
      <c r="S62" t="s">
        <v>507</v>
      </c>
      <c r="T62" t="s">
        <v>122</v>
      </c>
      <c r="U62" t="s">
        <v>39</v>
      </c>
      <c r="V62" t="s">
        <v>508</v>
      </c>
      <c r="W62" t="s">
        <v>508</v>
      </c>
    </row>
    <row r="63" spans="1:23" ht="39.950000000000003" customHeight="1">
      <c r="A63">
        <v>59</v>
      </c>
      <c r="B63" s="1" t="str">
        <f>HYPERLINK("https://recruiter.shine.com/search/profile/gAAAAABmwHCG6u2sa5B0M6tifEzqjzwf-2dRWkv5vfXyKKvPZsyd-rgWH4khOAgzw0PHLmF3NiE1DbTVuyRubUXHlDbB-LYXvbNC_KdlJf4D_vC3Sv1JAiUQMlZR5Mz2jTHbETxA5qlWJciebo7qFlNFNZLpY4ODxuMEdx_I0fsjaZVNxFQiKrc=","Sowmiya s ")</f>
        <v xml:space="preserve">Sowmiya s </v>
      </c>
      <c r="D63" t="s">
        <v>509</v>
      </c>
      <c r="E63" t="s">
        <v>510</v>
      </c>
      <c r="F63" t="s">
        <v>28</v>
      </c>
      <c r="G63" t="s">
        <v>511</v>
      </c>
      <c r="H63" t="s">
        <v>46</v>
      </c>
      <c r="I63" t="s">
        <v>31</v>
      </c>
      <c r="J63" t="s">
        <v>48</v>
      </c>
      <c r="K63" t="s">
        <v>512</v>
      </c>
      <c r="L63" t="s">
        <v>290</v>
      </c>
      <c r="M63" t="s">
        <v>34</v>
      </c>
      <c r="N63" t="s">
        <v>513</v>
      </c>
      <c r="O63" t="s">
        <v>78</v>
      </c>
      <c r="Q63" t="s">
        <v>38</v>
      </c>
      <c r="R63" t="s">
        <v>514</v>
      </c>
      <c r="S63" t="s">
        <v>515</v>
      </c>
      <c r="T63" t="s">
        <v>89</v>
      </c>
      <c r="U63" t="s">
        <v>39</v>
      </c>
      <c r="V63" t="s">
        <v>516</v>
      </c>
      <c r="W63" t="s">
        <v>516</v>
      </c>
    </row>
    <row r="64" spans="1:23" ht="39.950000000000003" customHeight="1">
      <c r="A64">
        <v>60</v>
      </c>
      <c r="B64" s="1" t="str">
        <f>HYPERLINK("https://recruiter.shine.com/search/profile/gAAAAABmwHCGUBadZGKQwejMWrbKswpEs_BfSX5U6oHy-I0xAJLfPlWxgMYBzYt_p_k7GeC-BlWafE9SG5JiPEXHxAC7HGKdEtvW6QViyRNOA-29I-C_GiPXU_n6MQT97p8kvBvifQ8j8e_HpWlyl4VuPhCyBnXJAzjssDBeYZ2btvOzeCbcn7E=","Keerthana ")</f>
        <v xml:space="preserve">Keerthana </v>
      </c>
      <c r="D64" t="s">
        <v>517</v>
      </c>
      <c r="E64" t="s">
        <v>518</v>
      </c>
      <c r="F64" t="s">
        <v>337</v>
      </c>
      <c r="G64" t="s">
        <v>519</v>
      </c>
      <c r="H64" t="s">
        <v>46</v>
      </c>
      <c r="I64" t="s">
        <v>59</v>
      </c>
      <c r="J64" t="s">
        <v>48</v>
      </c>
      <c r="K64" t="s">
        <v>520</v>
      </c>
      <c r="L64" t="s">
        <v>34</v>
      </c>
      <c r="M64" t="s">
        <v>34</v>
      </c>
      <c r="N64" t="s">
        <v>521</v>
      </c>
      <c r="O64" t="s">
        <v>78</v>
      </c>
      <c r="Q64" t="s">
        <v>38</v>
      </c>
      <c r="R64" t="s">
        <v>522</v>
      </c>
      <c r="S64" t="s">
        <v>523</v>
      </c>
      <c r="T64" t="s">
        <v>67</v>
      </c>
      <c r="U64" t="s">
        <v>39</v>
      </c>
      <c r="V64" t="s">
        <v>524</v>
      </c>
      <c r="W64" t="s">
        <v>524</v>
      </c>
    </row>
    <row r="66" spans="1:1">
      <c r="A66" t="s">
        <v>525</v>
      </c>
    </row>
  </sheetData>
  <mergeCells count="1">
    <mergeCell ref="A1:CZ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2024-08-17T14:29:38Z</dcterms:created>
  <dcterms:modified xsi:type="dcterms:W3CDTF">2024-10-21T11:02:47Z</dcterms:modified>
</cp:coreProperties>
</file>