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bb63254420322e/Documents/"/>
    </mc:Choice>
  </mc:AlternateContent>
  <xr:revisionPtr revIDLastSave="0" documentId="8_{3C527F63-3FC8-43A9-9C43-2EF1A2CAFFF5}" xr6:coauthVersionLast="47" xr6:coauthVersionMax="47" xr10:uidLastSave="{00000000-0000-0000-0000-000000000000}"/>
  <bookViews>
    <workbookView xWindow="-108" yWindow="-108" windowWidth="23256" windowHeight="12456" activeTab="4" xr2:uid="{34AE1070-2F17-47F9-8301-810655092633}"/>
  </bookViews>
  <sheets>
    <sheet name="Pivot Table Assignment 4" sheetId="6" r:id="rId1"/>
    <sheet name="WorkOrders" sheetId="1" r:id="rId2"/>
    <sheet name="Assignment 1" sheetId="5" r:id="rId3"/>
    <sheet name="AdminData" sheetId="2" r:id="rId4"/>
    <sheet name="Assignment 3" sheetId="8" r:id="rId5"/>
    <sheet name="Assignment 02" sheetId="7" r:id="rId6"/>
  </sheets>
  <externalReferences>
    <externalReference r:id="rId7"/>
  </externalReferences>
  <definedNames>
    <definedName name="TechNum">tblRates[Techs]</definedName>
    <definedName name="TechRate">tblRates[LbrRate]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3" i="8" l="1"/>
  <c r="H1002" i="1"/>
  <c r="C411" i="5"/>
  <c r="D411" i="5"/>
  <c r="E411" i="5"/>
  <c r="B411" i="5"/>
  <c r="A411" i="5"/>
  <c r="M1002" i="1"/>
  <c r="H5" i="2"/>
  <c r="H8" i="2"/>
  <c r="H6" i="2"/>
  <c r="H4" i="2"/>
  <c r="H3" i="2"/>
  <c r="H7" i="2"/>
  <c r="K1006" i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U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U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U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U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U866" i="1" s="1"/>
  <c r="P866" i="1"/>
  <c r="N866" i="1"/>
  <c r="I866" i="1"/>
  <c r="X865" i="1"/>
  <c r="W865" i="1"/>
  <c r="T865" i="1"/>
  <c r="Q865" i="1"/>
  <c r="R865" i="1" s="1"/>
  <c r="U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U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P853" i="1"/>
  <c r="N853" i="1"/>
  <c r="I853" i="1"/>
  <c r="X852" i="1"/>
  <c r="W852" i="1"/>
  <c r="T852" i="1"/>
  <c r="Q852" i="1"/>
  <c r="R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U848" i="1" s="1"/>
  <c r="P848" i="1"/>
  <c r="N848" i="1"/>
  <c r="I848" i="1"/>
  <c r="X847" i="1"/>
  <c r="W847" i="1"/>
  <c r="T847" i="1"/>
  <c r="Q847" i="1"/>
  <c r="R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P836" i="1"/>
  <c r="N836" i="1"/>
  <c r="I836" i="1"/>
  <c r="X835" i="1"/>
  <c r="W835" i="1"/>
  <c r="T835" i="1"/>
  <c r="Q835" i="1"/>
  <c r="R835" i="1" s="1"/>
  <c r="U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P825" i="1"/>
  <c r="N825" i="1"/>
  <c r="I825" i="1"/>
  <c r="X824" i="1"/>
  <c r="W824" i="1"/>
  <c r="T824" i="1"/>
  <c r="Q824" i="1"/>
  <c r="R824" i="1" s="1"/>
  <c r="U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U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U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P805" i="1"/>
  <c r="N805" i="1"/>
  <c r="I805" i="1"/>
  <c r="X804" i="1"/>
  <c r="W804" i="1"/>
  <c r="T804" i="1"/>
  <c r="Q804" i="1"/>
  <c r="R804" i="1" s="1"/>
  <c r="U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U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U782" i="1" s="1"/>
  <c r="P782" i="1"/>
  <c r="N782" i="1"/>
  <c r="I782" i="1"/>
  <c r="X781" i="1"/>
  <c r="W781" i="1"/>
  <c r="T781" i="1"/>
  <c r="Q781" i="1"/>
  <c r="R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P771" i="1"/>
  <c r="N771" i="1"/>
  <c r="I771" i="1"/>
  <c r="X770" i="1"/>
  <c r="W770" i="1"/>
  <c r="T770" i="1"/>
  <c r="Q770" i="1"/>
  <c r="R770" i="1" s="1"/>
  <c r="U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U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U726" i="1" s="1"/>
  <c r="P726" i="1"/>
  <c r="N726" i="1"/>
  <c r="I726" i="1"/>
  <c r="X725" i="1"/>
  <c r="W725" i="1"/>
  <c r="T725" i="1"/>
  <c r="Q725" i="1"/>
  <c r="R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U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U690" i="1" s="1"/>
  <c r="P690" i="1"/>
  <c r="N690" i="1"/>
  <c r="I690" i="1"/>
  <c r="X689" i="1"/>
  <c r="W689" i="1"/>
  <c r="T689" i="1"/>
  <c r="Q689" i="1"/>
  <c r="R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U674" i="1" s="1"/>
  <c r="P674" i="1"/>
  <c r="N674" i="1"/>
  <c r="I674" i="1"/>
  <c r="X673" i="1"/>
  <c r="W673" i="1"/>
  <c r="T673" i="1"/>
  <c r="Q673" i="1"/>
  <c r="R673" i="1" s="1"/>
  <c r="U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U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U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U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U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R1002" i="1" l="1"/>
  <c r="V986" i="1"/>
  <c r="V990" i="1"/>
  <c r="V998" i="1"/>
  <c r="S608" i="1"/>
  <c r="V608" i="1" s="1"/>
  <c r="V299" i="1"/>
  <c r="U825" i="1"/>
  <c r="V668" i="1"/>
  <c r="V676" i="1"/>
  <c r="S642" i="1"/>
  <c r="V642" i="1" s="1"/>
  <c r="V395" i="1"/>
  <c r="V399" i="1"/>
  <c r="V403" i="1"/>
  <c r="V567" i="1"/>
  <c r="V572" i="1"/>
  <c r="V613" i="1"/>
  <c r="V644" i="1"/>
  <c r="V24" i="1"/>
  <c r="V28" i="1"/>
  <c r="V32" i="1"/>
  <c r="V334" i="1"/>
  <c r="V675" i="1"/>
  <c r="S770" i="1"/>
  <c r="V950" i="1"/>
  <c r="V962" i="1"/>
  <c r="V966" i="1"/>
  <c r="U839" i="1"/>
  <c r="S839" i="1"/>
  <c r="V839" i="1" s="1"/>
  <c r="U836" i="1"/>
  <c r="S836" i="1"/>
  <c r="V836" i="1" s="1"/>
  <c r="V355" i="1"/>
  <c r="V359" i="1"/>
  <c r="V363" i="1"/>
  <c r="V367" i="1"/>
  <c r="V368" i="1"/>
  <c r="V563" i="1"/>
  <c r="S690" i="1"/>
  <c r="V690" i="1" s="1"/>
  <c r="V739" i="1"/>
  <c r="V817" i="1"/>
  <c r="S835" i="1"/>
  <c r="V835" i="1" s="1"/>
  <c r="S854" i="1"/>
  <c r="V854" i="1" s="1"/>
  <c r="V875" i="1"/>
  <c r="S919" i="1"/>
  <c r="V492" i="1"/>
  <c r="U644" i="1"/>
  <c r="U715" i="1"/>
  <c r="V770" i="1"/>
  <c r="U883" i="1"/>
  <c r="V7" i="1"/>
  <c r="V11" i="1"/>
  <c r="U253" i="1"/>
  <c r="V311" i="1"/>
  <c r="V315" i="1"/>
  <c r="V319" i="1"/>
  <c r="V331" i="1"/>
  <c r="V437" i="1"/>
  <c r="V438" i="1"/>
  <c r="V439" i="1"/>
  <c r="V500" i="1"/>
  <c r="V523" i="1"/>
  <c r="V614" i="1"/>
  <c r="V631" i="1"/>
  <c r="V632" i="1"/>
  <c r="V639" i="1"/>
  <c r="V696" i="1"/>
  <c r="V700" i="1"/>
  <c r="V765" i="1"/>
  <c r="V766" i="1"/>
  <c r="V767" i="1"/>
  <c r="V768" i="1"/>
  <c r="V878" i="1"/>
  <c r="V915" i="1"/>
  <c r="V259" i="1"/>
  <c r="V267" i="1"/>
  <c r="U689" i="1"/>
  <c r="S689" i="1"/>
  <c r="V689" i="1" s="1"/>
  <c r="U827" i="1"/>
  <c r="S827" i="1"/>
  <c r="V827" i="1" s="1"/>
  <c r="U781" i="1"/>
  <c r="S781" i="1"/>
  <c r="V781" i="1" s="1"/>
  <c r="U778" i="1"/>
  <c r="S778" i="1"/>
  <c r="V778" i="1" s="1"/>
  <c r="U792" i="1"/>
  <c r="S792" i="1"/>
  <c r="V792" i="1" s="1"/>
  <c r="V434" i="1"/>
  <c r="U719" i="1"/>
  <c r="S869" i="1"/>
  <c r="V869" i="1" s="1"/>
  <c r="U953" i="1"/>
  <c r="V970" i="1"/>
  <c r="V15" i="1"/>
  <c r="V249" i="1"/>
  <c r="V253" i="1"/>
  <c r="V258" i="1"/>
  <c r="V303" i="1"/>
  <c r="V431" i="1"/>
  <c r="V652" i="1"/>
  <c r="V680" i="1"/>
  <c r="V684" i="1"/>
  <c r="V699" i="1"/>
  <c r="V703" i="1"/>
  <c r="V708" i="1"/>
  <c r="V715" i="1"/>
  <c r="S761" i="1"/>
  <c r="V761" i="1" s="1"/>
  <c r="S865" i="1"/>
  <c r="V865" i="1" s="1"/>
  <c r="S866" i="1"/>
  <c r="V866" i="1" s="1"/>
  <c r="U874" i="1"/>
  <c r="V941" i="1"/>
  <c r="U957" i="1"/>
  <c r="V978" i="1"/>
  <c r="V271" i="1"/>
  <c r="V275" i="1"/>
  <c r="V279" i="1"/>
  <c r="V283" i="1"/>
  <c r="V307" i="1"/>
  <c r="V335" i="1"/>
  <c r="V339" i="1"/>
  <c r="V371" i="1"/>
  <c r="V375" i="1"/>
  <c r="V379" i="1"/>
  <c r="V383" i="1"/>
  <c r="V410" i="1"/>
  <c r="V610" i="1"/>
  <c r="V655" i="1"/>
  <c r="V659" i="1"/>
  <c r="V671" i="1"/>
  <c r="V687" i="1"/>
  <c r="V720" i="1"/>
  <c r="V728" i="1"/>
  <c r="V755" i="1"/>
  <c r="U793" i="1"/>
  <c r="V819" i="1"/>
  <c r="V845" i="1"/>
  <c r="V925" i="1"/>
  <c r="V929" i="1"/>
  <c r="V933" i="1"/>
  <c r="S935" i="1"/>
  <c r="V935" i="1" s="1"/>
  <c r="V953" i="1"/>
  <c r="V977" i="1"/>
  <c r="U682" i="1"/>
  <c r="S682" i="1"/>
  <c r="V682" i="1" s="1"/>
  <c r="U697" i="1"/>
  <c r="S697" i="1"/>
  <c r="V697" i="1" s="1"/>
  <c r="U816" i="1"/>
  <c r="S816" i="1"/>
  <c r="V816" i="1" s="1"/>
  <c r="U847" i="1"/>
  <c r="S847" i="1"/>
  <c r="V847" i="1" s="1"/>
  <c r="U686" i="1"/>
  <c r="S686" i="1"/>
  <c r="V686" i="1" s="1"/>
  <c r="U710" i="1"/>
  <c r="S710" i="1"/>
  <c r="V710" i="1" s="1"/>
  <c r="U304" i="1"/>
  <c r="S304" i="1"/>
  <c r="V304" i="1" s="1"/>
  <c r="U571" i="1"/>
  <c r="S571" i="1"/>
  <c r="V571" i="1" s="1"/>
  <c r="S660" i="1"/>
  <c r="V660" i="1" s="1"/>
  <c r="U660" i="1"/>
  <c r="U662" i="1"/>
  <c r="S662" i="1"/>
  <c r="V662" i="1" s="1"/>
  <c r="U714" i="1"/>
  <c r="S714" i="1"/>
  <c r="V714" i="1" s="1"/>
  <c r="U725" i="1"/>
  <c r="S725" i="1"/>
  <c r="V725" i="1" s="1"/>
  <c r="U749" i="1"/>
  <c r="S749" i="1"/>
  <c r="V749" i="1" s="1"/>
  <c r="U862" i="1"/>
  <c r="S862" i="1"/>
  <c r="V862" i="1" s="1"/>
  <c r="S159" i="1"/>
  <c r="V159" i="1" s="1"/>
  <c r="U191" i="1"/>
  <c r="S191" i="1"/>
  <c r="V191" i="1" s="1"/>
  <c r="S245" i="1"/>
  <c r="V245" i="1" s="1"/>
  <c r="U245" i="1"/>
  <c r="V405" i="1"/>
  <c r="V444" i="1"/>
  <c r="S657" i="1"/>
  <c r="V657" i="1" s="1"/>
  <c r="S673" i="1"/>
  <c r="V673" i="1" s="1"/>
  <c r="S707" i="1"/>
  <c r="V707" i="1" s="1"/>
  <c r="U707" i="1"/>
  <c r="U718" i="1"/>
  <c r="S718" i="1"/>
  <c r="V718" i="1" s="1"/>
  <c r="U757" i="1"/>
  <c r="S757" i="1"/>
  <c r="V757" i="1" s="1"/>
  <c r="U773" i="1"/>
  <c r="S773" i="1"/>
  <c r="V773" i="1" s="1"/>
  <c r="S856" i="1"/>
  <c r="V856" i="1" s="1"/>
  <c r="U873" i="1"/>
  <c r="S873" i="1"/>
  <c r="V873" i="1" s="1"/>
  <c r="S891" i="1"/>
  <c r="V891" i="1" s="1"/>
  <c r="U891" i="1"/>
  <c r="S895" i="1"/>
  <c r="V895" i="1" s="1"/>
  <c r="U895" i="1"/>
  <c r="S899" i="1"/>
  <c r="V899" i="1" s="1"/>
  <c r="U899" i="1"/>
  <c r="U927" i="1"/>
  <c r="S927" i="1"/>
  <c r="V927" i="1" s="1"/>
  <c r="U459" i="1"/>
  <c r="S459" i="1"/>
  <c r="V459" i="1" s="1"/>
  <c r="S743" i="1"/>
  <c r="V743" i="1" s="1"/>
  <c r="U743" i="1"/>
  <c r="U758" i="1"/>
  <c r="S758" i="1"/>
  <c r="V758" i="1" s="1"/>
  <c r="U844" i="1"/>
  <c r="S844" i="1"/>
  <c r="V844" i="1" s="1"/>
  <c r="S638" i="1"/>
  <c r="V638" i="1" s="1"/>
  <c r="S674" i="1"/>
  <c r="V674" i="1" s="1"/>
  <c r="S805" i="1"/>
  <c r="V805" i="1" s="1"/>
  <c r="U805" i="1"/>
  <c r="U807" i="1"/>
  <c r="S807" i="1"/>
  <c r="V807" i="1" s="1"/>
  <c r="U853" i="1"/>
  <c r="S853" i="1"/>
  <c r="V853" i="1" s="1"/>
  <c r="S945" i="1"/>
  <c r="V945" i="1" s="1"/>
  <c r="U945" i="1"/>
  <c r="V291" i="1"/>
  <c r="V295" i="1"/>
  <c r="V323" i="1"/>
  <c r="V347" i="1"/>
  <c r="V351" i="1"/>
  <c r="V387" i="1"/>
  <c r="V525" i="1"/>
  <c r="U539" i="1"/>
  <c r="S539" i="1"/>
  <c r="V539" i="1" s="1"/>
  <c r="S646" i="1"/>
  <c r="V646" i="1" s="1"/>
  <c r="U650" i="1"/>
  <c r="S650" i="1"/>
  <c r="V650" i="1" s="1"/>
  <c r="U654" i="1"/>
  <c r="S654" i="1"/>
  <c r="V654" i="1" s="1"/>
  <c r="S666" i="1"/>
  <c r="V666" i="1" s="1"/>
  <c r="S670" i="1"/>
  <c r="V670" i="1" s="1"/>
  <c r="S695" i="1"/>
  <c r="V695" i="1" s="1"/>
  <c r="U695" i="1"/>
  <c r="S722" i="1"/>
  <c r="V722" i="1" s="1"/>
  <c r="U750" i="1"/>
  <c r="S750" i="1"/>
  <c r="V750" i="1" s="1"/>
  <c r="S782" i="1"/>
  <c r="V782" i="1" s="1"/>
  <c r="S784" i="1"/>
  <c r="V784" i="1" s="1"/>
  <c r="S795" i="1"/>
  <c r="V795" i="1" s="1"/>
  <c r="S804" i="1"/>
  <c r="V804" i="1" s="1"/>
  <c r="S812" i="1"/>
  <c r="V812" i="1" s="1"/>
  <c r="S815" i="1"/>
  <c r="V815" i="1" s="1"/>
  <c r="V829" i="1"/>
  <c r="V837" i="1"/>
  <c r="S848" i="1"/>
  <c r="V848" i="1" s="1"/>
  <c r="U852" i="1"/>
  <c r="S852" i="1"/>
  <c r="V852" i="1" s="1"/>
  <c r="V529" i="1"/>
  <c r="S747" i="1"/>
  <c r="V747" i="1" s="1"/>
  <c r="U747" i="1"/>
  <c r="S877" i="1"/>
  <c r="V877" i="1" s="1"/>
  <c r="S881" i="1"/>
  <c r="V881" i="1" s="1"/>
  <c r="S885" i="1"/>
  <c r="V885" i="1" s="1"/>
  <c r="U889" i="1"/>
  <c r="S889" i="1"/>
  <c r="V889" i="1" s="1"/>
  <c r="U893" i="1"/>
  <c r="S893" i="1"/>
  <c r="V893" i="1" s="1"/>
  <c r="U897" i="1"/>
  <c r="S897" i="1"/>
  <c r="V897" i="1" s="1"/>
  <c r="U901" i="1"/>
  <c r="S901" i="1"/>
  <c r="V901" i="1" s="1"/>
  <c r="S931" i="1"/>
  <c r="V931" i="1" s="1"/>
  <c r="U943" i="1"/>
  <c r="S943" i="1"/>
  <c r="V943" i="1" s="1"/>
  <c r="V501" i="1"/>
  <c r="V20" i="1"/>
  <c r="S223" i="1"/>
  <c r="V223" i="1" s="1"/>
  <c r="V257" i="1"/>
  <c r="V263" i="1"/>
  <c r="V287" i="1"/>
  <c r="V327" i="1"/>
  <c r="V343" i="1"/>
  <c r="V369" i="1"/>
  <c r="V391" i="1"/>
  <c r="V520" i="1"/>
  <c r="V555" i="1"/>
  <c r="V623" i="1"/>
  <c r="V647" i="1"/>
  <c r="S726" i="1"/>
  <c r="V726" i="1" s="1"/>
  <c r="S771" i="1"/>
  <c r="V771" i="1" s="1"/>
  <c r="U771" i="1"/>
  <c r="V779" i="1"/>
  <c r="V793" i="1"/>
  <c r="S824" i="1"/>
  <c r="V824" i="1" s="1"/>
  <c r="U850" i="1"/>
  <c r="S850" i="1"/>
  <c r="V850" i="1" s="1"/>
  <c r="S868" i="1"/>
  <c r="V868" i="1" s="1"/>
  <c r="V870" i="1"/>
  <c r="V917" i="1"/>
  <c r="V919" i="1"/>
  <c r="S991" i="1"/>
  <c r="V991" i="1" s="1"/>
  <c r="V705" i="1"/>
  <c r="V711" i="1"/>
  <c r="V723" i="1"/>
  <c r="V727" i="1"/>
  <c r="V736" i="1"/>
  <c r="V744" i="1"/>
  <c r="V751" i="1"/>
  <c r="V759" i="1"/>
  <c r="V763" i="1"/>
  <c r="V801" i="1"/>
  <c r="V825" i="1"/>
  <c r="V871" i="1"/>
  <c r="V883" i="1"/>
  <c r="V921" i="1"/>
  <c r="S923" i="1"/>
  <c r="V923" i="1" s="1"/>
  <c r="V937" i="1"/>
  <c r="S939" i="1"/>
  <c r="V939" i="1" s="1"/>
  <c r="V957" i="1"/>
  <c r="V974" i="1"/>
  <c r="V982" i="1"/>
  <c r="V993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S709" i="1"/>
  <c r="V709" i="1" s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  <c r="U1002" i="1" l="1"/>
</calcChain>
</file>

<file path=xl/sharedStrings.xml><?xml version="1.0" encoding="utf-8"?>
<sst xmlns="http://schemas.openxmlformats.org/spreadsheetml/2006/main" count="5305" uniqueCount="1055">
  <si>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</si>
  <si>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</si>
  <si>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</si>
  <si>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</si>
  <si>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</si>
  <si>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</si>
  <si>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</si>
  <si>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</si>
  <si>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</si>
  <si>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</si>
  <si>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</si>
  <si>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</si>
  <si>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</si>
  <si>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</si>
  <si>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</si>
  <si>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</si>
  <si>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</si>
  <si>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</si>
  <si>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</si>
  <si>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</si>
  <si>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</si>
  <si>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</si>
  <si>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</si>
  <si>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</si>
  <si>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</si>
  <si>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</si>
  <si>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</si>
  <si>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</si>
  <si>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</si>
  <si>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</si>
  <si>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</si>
  <si>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</si>
  <si>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</si>
  <si>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</si>
  <si>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</si>
  <si>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</si>
  <si>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</si>
  <si>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</si>
  <si>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</si>
  <si>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</si>
  <si>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</si>
  <si>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</si>
  <si>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</si>
  <si>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</si>
  <si>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</si>
  <si>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</si>
  <si>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</si>
  <si>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</si>
  <si>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</si>
  <si>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</si>
  <si>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</si>
  <si>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</si>
  <si>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</si>
  <si>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</si>
  <si>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</si>
  <si>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</si>
  <si>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</si>
  <si>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</si>
  <si>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</si>
  <si>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</si>
  <si>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</si>
  <si>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</si>
  <si>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</si>
  <si>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</si>
  <si>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</si>
  <si>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</si>
  <si>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</si>
  <si>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</si>
  <si>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</si>
  <si>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</si>
  <si>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</si>
  <si>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</si>
  <si>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</si>
  <si>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</si>
  <si>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</si>
  <si>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</si>
  <si>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</si>
  <si>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</si>
  <si>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</si>
  <si>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</si>
  <si>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</si>
  <si>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</si>
  <si>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</si>
  <si>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</si>
  <si>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</si>
  <si>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</si>
  <si>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</si>
  <si>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</si>
  <si>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</si>
  <si>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</si>
  <si>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</si>
  <si>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</si>
  <si>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</si>
  <si>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</si>
  <si>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</si>
  <si>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</si>
  <si>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</si>
  <si>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</si>
  <si>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</si>
  <si>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</si>
  <si>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</si>
  <si>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</si>
  <si>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</si>
  <si>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</si>
  <si>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</si>
  <si>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</si>
  <si>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</si>
  <si>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</si>
  <si>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</si>
  <si>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</si>
  <si>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</si>
  <si>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</si>
  <si>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</si>
  <si>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</si>
  <si>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</si>
  <si>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</si>
  <si>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</si>
  <si>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</si>
  <si>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</si>
  <si>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</si>
  <si>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</si>
  <si>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</si>
  <si>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</si>
  <si>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</si>
  <si>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</si>
  <si>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</si>
  <si>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</si>
  <si>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</si>
  <si>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</si>
  <si>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</si>
  <si>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</si>
  <si>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</si>
  <si>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</si>
  <si>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</si>
  <si>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</si>
  <si>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</si>
  <si>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</si>
  <si>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</si>
  <si>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</si>
  <si>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</si>
  <si>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</si>
  <si>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</si>
  <si>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</si>
  <si>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</si>
  <si>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</si>
  <si>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</si>
  <si>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</si>
  <si>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</si>
  <si>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</si>
  <si>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</si>
  <si>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</si>
  <si>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</si>
  <si>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</si>
  <si>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</si>
  <si>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</si>
  <si>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</si>
  <si>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</si>
  <si>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</si>
  <si>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</si>
  <si>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</si>
  <si>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</si>
  <si>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</si>
  <si>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</si>
  <si>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</si>
  <si>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</si>
  <si>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</si>
  <si>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</si>
  <si>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</si>
  <si>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</si>
  <si>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</si>
  <si>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</si>
  <si>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</si>
  <si>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</si>
  <si>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</si>
  <si>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</si>
  <si>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</si>
  <si>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</si>
  <si>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</si>
  <si>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</si>
  <si>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</si>
  <si>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</si>
  <si>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</si>
  <si>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</si>
  <si>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</si>
  <si>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</si>
  <si>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</si>
  <si>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</si>
  <si>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</si>
  <si>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</si>
  <si>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</si>
  <si>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</si>
  <si>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</si>
  <si>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</si>
  <si>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</si>
  <si>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</si>
  <si>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</si>
  <si>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</si>
  <si>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</si>
  <si>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</si>
  <si>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</si>
  <si>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</si>
  <si>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</si>
  <si>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</si>
  <si>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</si>
  <si>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</si>
  <si>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</si>
  <si>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</si>
  <si>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</si>
  <si>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</si>
  <si>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</si>
  <si>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</si>
  <si>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</si>
  <si>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</si>
  <si>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</si>
  <si>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</si>
  <si>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</si>
  <si>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</si>
  <si>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</si>
  <si>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</si>
  <si>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</si>
  <si>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</si>
  <si>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</si>
  <si>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</si>
  <si>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</si>
  <si>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</si>
  <si>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</si>
  <si>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</si>
  <si>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</si>
  <si>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</si>
  <si>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</si>
  <si>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</si>
  <si>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</si>
  <si>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</si>
  <si>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</si>
  <si>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</si>
  <si>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</si>
  <si>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</si>
  <si>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</si>
  <si>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</si>
  <si>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</si>
  <si>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</si>
  <si>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</si>
  <si>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</si>
  <si>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</si>
  <si>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</si>
  <si>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</si>
  <si>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</si>
  <si>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</si>
  <si>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</si>
  <si>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</si>
  <si>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</si>
  <si>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</si>
  <si>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</si>
  <si>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</si>
  <si>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</si>
  <si>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</si>
  <si>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</si>
  <si>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</si>
  <si>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</si>
  <si>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</si>
  <si>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</si>
  <si>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</si>
  <si>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</si>
  <si>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</si>
  <si>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</si>
  <si>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</si>
  <si>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</si>
  <si>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</si>
  <si>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</si>
  <si>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</si>
  <si>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</si>
  <si>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</si>
  <si>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</si>
  <si>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</si>
  <si>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</si>
  <si>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</si>
  <si>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</si>
  <si>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</si>
  <si>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</si>
  <si>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</si>
  <si>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</si>
  <si>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</si>
  <si>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</si>
  <si>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</si>
  <si>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</si>
  <si>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</si>
  <si>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</si>
  <si>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</si>
  <si>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</si>
  <si>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</si>
  <si>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</si>
  <si>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</si>
  <si>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</si>
  <si>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</si>
  <si>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</si>
  <si>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</si>
  <si>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</si>
  <si>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</si>
  <si>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</si>
  <si>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</si>
  <si>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</si>
  <si>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</si>
  <si>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</si>
  <si>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</si>
  <si>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</si>
  <si>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</si>
  <si>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</si>
  <si>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</si>
  <si>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</si>
  <si>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</si>
  <si>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</si>
  <si>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</si>
  <si>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</si>
  <si>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</si>
  <si>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</si>
  <si>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</si>
  <si>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</si>
  <si>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</si>
  <si>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</si>
  <si>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</si>
  <si>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</si>
  <si>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</si>
  <si>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</si>
  <si>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</si>
  <si>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</si>
  <si>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</si>
  <si>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</si>
  <si>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</si>
  <si>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</si>
  <si>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</si>
  <si>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</si>
  <si>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</si>
  <si>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</si>
  <si>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</si>
  <si>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</si>
  <si>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</si>
  <si>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</si>
  <si>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</si>
  <si>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</si>
  <si>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</si>
  <si>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</si>
  <si>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</si>
  <si>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</si>
  <si>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</si>
  <si>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</si>
  <si>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</si>
  <si>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</si>
  <si>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</si>
  <si>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</si>
  <si>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</si>
  <si>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</si>
  <si>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</si>
  <si>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</si>
  <si>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</si>
  <si>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</si>
  <si>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</si>
  <si>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</si>
  <si>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</si>
  <si>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</si>
  <si>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</si>
  <si>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</si>
  <si>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</si>
  <si>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</si>
  <si>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</si>
  <si>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</si>
  <si>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</si>
  <si>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</si>
  <si>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</si>
  <si>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</si>
  <si>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</si>
  <si>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</si>
  <si>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</si>
  <si>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</si>
  <si>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</si>
  <si>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</si>
  <si>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</si>
  <si>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</si>
  <si>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</si>
  <si>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</si>
  <si>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</si>
  <si>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</si>
  <si>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</si>
  <si>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</si>
  <si>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</si>
  <si>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</si>
  <si>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</si>
  <si>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</si>
  <si>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</si>
  <si>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</si>
  <si>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</si>
  <si>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</si>
  <si>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</si>
  <si>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</si>
  <si>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</si>
  <si>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</si>
  <si>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</si>
  <si>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</si>
  <si>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</si>
  <si>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</si>
  <si>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</si>
  <si>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</si>
  <si>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</si>
  <si>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</si>
  <si>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</si>
  <si>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</si>
  <si>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</si>
  <si>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</si>
  <si>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</si>
  <si>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</si>
  <si>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</si>
  <si>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</si>
  <si>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</si>
  <si>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</si>
  <si>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</si>
  <si>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</si>
  <si>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</si>
  <si>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</si>
  <si>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</si>
  <si>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</si>
  <si>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</si>
  <si>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</si>
  <si>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</si>
  <si>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</si>
  <si>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</si>
  <si>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</si>
  <si>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</si>
  <si>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</si>
  <si>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</si>
  <si>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</si>
  <si>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</si>
  <si>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</si>
  <si>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</si>
  <si>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</si>
  <si>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</si>
  <si>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</si>
  <si>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</si>
  <si>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</si>
  <si>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</si>
  <si>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</si>
  <si>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</si>
  <si>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</si>
  <si>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</si>
  <si>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</si>
  <si>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</si>
  <si>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</si>
  <si>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</si>
  <si>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</si>
  <si>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</si>
  <si>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</si>
  <si>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</si>
  <si>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</si>
  <si>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</si>
  <si>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</si>
  <si>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</si>
  <si>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</si>
  <si>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</si>
  <si>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</si>
  <si>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</si>
  <si>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</si>
  <si>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</si>
  <si>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</si>
  <si>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</si>
  <si>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</si>
  <si>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</si>
  <si>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</si>
  <si>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</si>
  <si>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</si>
  <si>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</si>
  <si>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</si>
  <si>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</si>
  <si>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</si>
  <si>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</si>
  <si>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</si>
  <si>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</si>
  <si>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</si>
  <si>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</si>
  <si>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</si>
  <si>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</si>
  <si>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</si>
  <si>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</si>
  <si>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</si>
  <si>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</si>
  <si>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</si>
  <si>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</si>
  <si>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</si>
  <si>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</si>
  <si>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</si>
  <si>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</si>
  <si>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</si>
  <si>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</si>
  <si>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</si>
  <si>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</si>
  <si>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</si>
  <si>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</si>
  <si>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</si>
  <si>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</si>
  <si>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</si>
  <si>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</si>
  <si>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</si>
  <si>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</si>
  <si>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</si>
  <si>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</si>
  <si>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</si>
  <si>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</si>
  <si>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</si>
  <si>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</si>
  <si>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</si>
  <si>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</si>
  <si>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</si>
  <si>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</si>
  <si>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</si>
  <si>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</si>
  <si>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</si>
  <si>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</si>
  <si>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</si>
  <si>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</si>
  <si>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</si>
  <si>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</si>
  <si>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</si>
  <si>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</si>
  <si>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</si>
  <si>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</si>
  <si>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</si>
  <si>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</si>
  <si>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</si>
  <si>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</si>
  <si>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</si>
  <si>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</si>
  <si>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</si>
  <si>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</si>
  <si>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</si>
  <si>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</si>
  <si>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</si>
  <si>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</si>
  <si>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</si>
  <si>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</si>
  <si>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</si>
  <si>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</si>
  <si>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</si>
  <si>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</si>
  <si>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</si>
  <si>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</si>
  <si>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</si>
  <si>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</si>
  <si>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</si>
  <si>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</si>
  <si>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</si>
  <si>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</si>
  <si>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</si>
  <si>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</si>
  <si>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</si>
  <si>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</si>
  <si>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</si>
  <si>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</si>
  <si>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</si>
  <si>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</si>
  <si>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</si>
  <si>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</si>
  <si>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</si>
  <si>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</si>
  <si>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</si>
  <si>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</si>
  <si>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</si>
  <si>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</si>
  <si>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</si>
  <si>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</si>
  <si>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</si>
  <si>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</si>
  <si>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</si>
  <si>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</si>
  <si>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</si>
  <si>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</si>
  <si>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</si>
  <si>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</si>
  <si>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</si>
  <si>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</si>
  <si>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</si>
  <si>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</si>
  <si>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</si>
  <si>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</si>
  <si>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</si>
  <si>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</si>
  <si>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</si>
  <si>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</si>
  <si>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</si>
  <si>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</si>
  <si>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</si>
  <si>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</si>
  <si>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</si>
  <si>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</si>
  <si>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</si>
  <si>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</si>
  <si>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</si>
  <si>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</si>
  <si>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</si>
  <si>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</si>
  <si>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</si>
  <si>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</si>
  <si>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</si>
  <si>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</si>
  <si>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</si>
  <si>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</si>
  <si>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</si>
  <si>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</si>
  <si>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</si>
  <si>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</si>
  <si>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</si>
  <si>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</si>
  <si>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</si>
  <si>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</si>
  <si>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</si>
  <si>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</si>
  <si>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</si>
  <si>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</si>
  <si>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</si>
  <si>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</si>
  <si>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</si>
  <si>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</si>
  <si>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</si>
  <si>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</si>
  <si>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</si>
  <si>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</si>
  <si>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</si>
  <si>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</si>
  <si>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</si>
  <si>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</si>
  <si>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</si>
  <si>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</si>
  <si>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</si>
  <si>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</si>
  <si>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</si>
  <si>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</si>
  <si>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</si>
  <si>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</si>
  <si>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</si>
  <si>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</si>
  <si>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</si>
  <si>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</si>
  <si>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</si>
  <si>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</si>
  <si>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</si>
  <si>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</si>
  <si>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</si>
  <si>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</si>
  <si>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</si>
  <si>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</si>
  <si>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</si>
  <si>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</si>
  <si>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</si>
  <si>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</si>
  <si>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</si>
  <si>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</si>
  <si>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</si>
  <si>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</si>
  <si>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</si>
  <si>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</si>
  <si>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</si>
  <si>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</si>
  <si>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</si>
  <si>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</si>
  <si>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</si>
  <si>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</si>
  <si>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</si>
  <si>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</si>
  <si>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</si>
  <si>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</si>
  <si>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</si>
  <si>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</si>
  <si>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</si>
  <si>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</si>
  <si>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</si>
  <si>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</si>
  <si>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</si>
  <si>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</si>
  <si>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</si>
  <si>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</si>
  <si>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</si>
  <si>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</si>
  <si>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</si>
  <si>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</si>
  <si>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</si>
  <si>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</si>
  <si>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</si>
  <si>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</si>
  <si>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</si>
  <si>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</si>
  <si>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</si>
  <si>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</si>
  <si>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</si>
  <si>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</si>
  <si>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</si>
  <si>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</si>
  <si>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</si>
  <si>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</si>
  <si>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</si>
  <si>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</si>
  <si>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</si>
  <si>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</si>
  <si>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</si>
  <si>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</si>
  <si>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</si>
  <si>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</si>
  <si>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</si>
  <si>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</si>
  <si>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</si>
  <si>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</si>
  <si>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</si>
  <si>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</si>
  <si>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</si>
  <si>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</si>
  <si>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</si>
  <si>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</si>
  <si>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</si>
  <si>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</si>
  <si>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</si>
  <si>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</si>
  <si>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</si>
  <si>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</si>
  <si>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</si>
  <si>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</si>
  <si>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</si>
  <si>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</si>
  <si>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</si>
  <si>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</si>
  <si>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</si>
  <si>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</si>
  <si>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</si>
  <si>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</si>
  <si>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</si>
  <si>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</si>
  <si>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</si>
  <si>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</si>
  <si>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</si>
  <si>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</si>
  <si>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</si>
  <si>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</si>
  <si>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</si>
  <si>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</si>
  <si>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</si>
  <si>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</si>
  <si>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</si>
  <si>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</si>
  <si>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</si>
  <si>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</si>
  <si>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</si>
  <si>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</si>
  <si>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</si>
  <si>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</si>
  <si>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</si>
  <si>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</si>
  <si>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</si>
  <si>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</si>
  <si>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</si>
  <si>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</si>
  <si>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</si>
  <si>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</si>
  <si>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</si>
  <si>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</si>
  <si>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</si>
  <si>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</si>
  <si>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</si>
  <si>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</si>
  <si>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</si>
  <si>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</si>
  <si>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</si>
  <si>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</si>
  <si>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</si>
  <si>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</si>
  <si>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</si>
  <si>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</si>
  <si>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</si>
  <si>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</si>
  <si>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</si>
  <si>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</si>
  <si>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</si>
  <si>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</si>
  <si>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</si>
  <si>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</si>
  <si>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</si>
  <si>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</si>
  <si>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</si>
  <si>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</si>
  <si>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</si>
  <si>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</si>
  <si>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</si>
  <si>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</si>
  <si>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</si>
  <si>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</si>
  <si>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</si>
  <si>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</si>
  <si>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</si>
  <si>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</si>
  <si>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</si>
  <si>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</si>
  <si>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</si>
  <si>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</si>
  <si>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</si>
  <si>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</si>
  <si>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</si>
  <si>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</si>
  <si>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</si>
  <si>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</si>
  <si>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</si>
  <si>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</si>
  <si>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</si>
  <si>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</si>
  <si>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</si>
  <si>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</si>
  <si>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</si>
  <si>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</si>
  <si>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</si>
  <si>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</si>
  <si>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</si>
  <si>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</si>
  <si>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</si>
  <si>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</si>
  <si>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</si>
  <si>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</si>
  <si>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</si>
  <si>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</si>
  <si>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</si>
  <si>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</si>
  <si>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</si>
  <si>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</si>
  <si>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</si>
  <si>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</si>
  <si>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</si>
  <si>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</si>
  <si>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</si>
  <si>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</si>
  <si>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</si>
  <si>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</si>
  <si>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</si>
  <si>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</si>
  <si>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</si>
  <si>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</si>
  <si>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</si>
  <si>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</si>
  <si>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</si>
  <si>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</si>
  <si>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</si>
  <si>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</si>
  <si>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</si>
  <si>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</si>
  <si>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</si>
  <si>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</si>
  <si>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</si>
  <si>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</si>
  <si>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</si>
  <si>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</si>
  <si>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</si>
  <si>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</si>
  <si>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</si>
  <si>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</si>
  <si>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</si>
  <si>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</si>
  <si>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</si>
  <si>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</si>
  <si>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</si>
  <si>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</si>
  <si>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</si>
  <si>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</si>
  <si>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</si>
  <si>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</si>
  <si>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</si>
  <si>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</si>
  <si>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</si>
  <si>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</si>
  <si>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</si>
  <si>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</si>
  <si>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</si>
  <si>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</si>
  <si>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</si>
  <si>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</si>
  <si>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</si>
  <si>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</si>
  <si>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</si>
  <si>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</si>
  <si>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</si>
  <si>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</si>
  <si>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</si>
  <si>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</si>
  <si>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</si>
  <si>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</si>
  <si>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</si>
  <si>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</si>
  <si>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</si>
  <si>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</si>
  <si>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</si>
  <si>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</si>
  <si>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</si>
  <si>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</si>
  <si>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</si>
  <si>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</si>
  <si>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</si>
  <si>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</si>
  <si>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</si>
  <si>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</si>
  <si>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</si>
  <si>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</si>
  <si>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</si>
  <si>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</si>
  <si>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</si>
  <si>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</si>
  <si>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</si>
  <si>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</si>
  <si>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</si>
  <si>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</si>
  <si>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</si>
  <si>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</si>
  <si>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</si>
  <si>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</si>
  <si>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</si>
  <si>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</si>
  <si>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</si>
  <si>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</si>
  <si>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</si>
  <si>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</si>
  <si>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</si>
  <si>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</si>
  <si>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</si>
  <si>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</si>
  <si>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</si>
  <si>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</si>
  <si>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</si>
  <si>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</si>
  <si>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</si>
  <si>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</si>
  <si>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</si>
  <si>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</si>
  <si>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</si>
  <si>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</si>
  <si>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</si>
  <si>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</si>
  <si>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</si>
  <si>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</si>
  <si>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</si>
  <si>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</si>
  <si>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</si>
  <si>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</si>
  <si>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</si>
  <si>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</si>
  <si>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</si>
  <si>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</si>
  <si>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</si>
  <si>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</si>
  <si>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</si>
  <si>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</si>
  <si>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</si>
  <si>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</si>
  <si>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</si>
  <si>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</si>
  <si>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</si>
  <si>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</si>
  <si>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</si>
  <si>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</si>
  <si>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</si>
  <si>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</si>
  <si>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</si>
  <si>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</si>
  <si>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</si>
  <si>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</si>
  <si>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</si>
  <si>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</si>
  <si>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</si>
  <si>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</si>
  <si>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</si>
  <si>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</si>
  <si>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</si>
  <si>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</si>
  <si>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</si>
  <si>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</si>
  <si>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</si>
  <si>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</si>
  <si>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</si>
  <si>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</si>
  <si>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</si>
  <si>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</si>
  <si>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</si>
  <si>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</si>
  <si>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</si>
  <si>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</si>
  <si>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</si>
  <si>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</si>
  <si>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</si>
  <si>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</si>
  <si>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</si>
  <si>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</si>
  <si>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</si>
  <si>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</si>
  <si>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</si>
  <si>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</si>
  <si>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</si>
  <si>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</si>
  <si>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</si>
  <si>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</si>
  <si>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</si>
  <si>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</si>
  <si>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</si>
  <si>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</si>
  <si>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</si>
  <si>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</si>
  <si>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</si>
  <si>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</si>
  <si>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</si>
  <si>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</si>
  <si>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</si>
  <si>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</si>
  <si>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</si>
  <si>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</si>
  <si>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</si>
  <si>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</si>
  <si>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</si>
  <si>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</si>
  <si>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</si>
  <si>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</si>
  <si>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</si>
  <si>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</si>
  <si>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</si>
  <si>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</si>
  <si>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</si>
  <si>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</si>
  <si>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</si>
  <si>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</si>
  <si>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</si>
  <si>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</si>
  <si>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</si>
  <si>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</si>
  <si>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</si>
  <si>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</si>
  <si>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</si>
  <si>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</si>
  <si>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</si>
  <si>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</si>
  <si>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</si>
  <si>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</si>
  <si>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</si>
  <si>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</si>
  <si>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</si>
  <si>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</si>
  <si>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</si>
  <si>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</si>
  <si>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</si>
  <si>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</si>
  <si>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</si>
  <si>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</si>
  <si>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</si>
  <si>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</si>
  <si>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</si>
  <si>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</si>
  <si>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</si>
  <si>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Count of Service</t>
  </si>
  <si>
    <t xml:space="preserve">Service Type </t>
  </si>
  <si>
    <t>Technician count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</si>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</sst>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2" fontId="4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4" xfId="0" applyFont="1" applyBorder="1"/>
    <xf numFmtId="0" fontId="7" fillId="6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52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3ama" refreshedDate="45267.576278356479" createdVersion="8" refreshedVersion="8" minRefreshableVersion="3" recordCount="1000" xr:uid="{43E60B60-AC7A-4BAF-B371-641826CBFBBF}">
  <cacheSource type="worksheet">
    <worksheetSource name="WorkOrders2"/>
  </cacheSource>
  <cacheFields count="24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/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/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 count="867">
        <n v="430"/>
        <n v="130.04160000000002"/>
        <n v="140"/>
        <n v="36.25"/>
        <n v="65.237400000000008"/>
        <n v="117.6263"/>
        <n v="64.13"/>
        <n v="95.1"/>
        <n v="96.7"/>
        <n v="494.07940000000002"/>
        <n v="1497.1583000000001"/>
        <n v="90.212999999999994"/>
        <n v="190"/>
        <n v="485"/>
        <n v="998"/>
        <n v="81.24969999999999"/>
        <n v="168"/>
        <n v="239.28399999999999"/>
        <n v="310"/>
        <n v="615"/>
        <n v="481"/>
        <n v="121.1806"/>
        <n v="195.3931"/>
        <n v="274.28399999999999"/>
        <n v="77.917400000000001"/>
        <n v="108.4057"/>
        <n v="222.28639999999999"/>
        <n v="160"/>
        <n v="605.62480000000005"/>
        <n v="59.629999999999995"/>
        <n v="113.25999999999999"/>
        <n v="41.33"/>
        <n v="80.456000000000003"/>
        <n v="161.62309999999999"/>
        <n v="371.00329999999997"/>
        <n v="435.28"/>
        <n v="56"/>
        <n v="650.67529999999999"/>
        <n v="112.66"/>
        <n v="85.471999999999994"/>
        <n v="304.452"/>
        <n v="214"/>
        <n v="26.216000000000001"/>
        <n v="176"/>
        <n v="145"/>
        <n v="107.5813"/>
        <n v="70"/>
        <n v="164"/>
        <n v="357.51229999999998"/>
        <n v="104.17100000000001"/>
        <n v="40.475000000000001"/>
        <n v="280"/>
        <n v="243.9555"/>
        <n v="233.88310000000001"/>
        <n v="71.173000000000002"/>
        <n v="769.78880000000004"/>
        <n v="180"/>
        <n v="264.50490000000002"/>
        <n v="274.63499999999999"/>
        <n v="272.86"/>
        <n v="50.53"/>
        <n v="106.824"/>
        <n v="124.1246"/>
        <n v="402.71109999999999"/>
        <n v="259.03499999999997"/>
        <n v="90.317000000000007"/>
        <n v="202.4273"/>
        <n v="158.55349999999999"/>
        <n v="259.1001"/>
        <n v="101.1806"/>
        <n v="1115.7112"/>
        <n v="39.197000000000003"/>
        <n v="39.5"/>
        <n v="42.424999999999997"/>
        <n v="66.582599999999999"/>
        <n v="328.20800000000003"/>
        <n v="94.236800000000002"/>
        <n v="352.39699999999999"/>
        <n v="229.16489999999999"/>
        <n v="41.629999999999995"/>
        <n v="68"/>
        <n v="224.5"/>
        <n v="128.75"/>
        <n v="96.1678"/>
        <n v="177"/>
        <n v="1785.9739999999999"/>
        <n v="61.33"/>
        <n v="114.7859"/>
        <n v="1788.9716000000001"/>
        <n v="268.9796"/>
        <n v="184"/>
        <n v="1351.8269"/>
        <n v="94.124600000000001"/>
        <n v="95.935699999999997"/>
        <n v="51.06"/>
        <n v="237.1651"/>
        <n v="136.15800000000002"/>
        <n v="47.953900000000004"/>
        <n v="296.3125"/>
        <n v="899.51329999999996"/>
        <n v="43.12"/>
        <n v="223.26"/>
        <n v="85.251599999999996"/>
        <n v="50"/>
        <n v="145.8442"/>
        <n v="687.08590000000004"/>
        <n v="200"/>
        <n v="47.629999999999995"/>
        <n v="270.42240000000004"/>
        <n v="73.698399999999992"/>
        <n v="186"/>
        <n v="6101"/>
        <n v="73.544700000000006"/>
        <n v="60"/>
        <n v="68.586799999999997"/>
        <n v="563.48050000000001"/>
        <n v="123.4413"/>
        <n v="165"/>
        <n v="87.961500000000001"/>
        <n v="212.02"/>
        <n v="142.22320000000002"/>
        <n v="413.55279999999999"/>
        <n v="1785.3378"/>
        <n v="260"/>
        <n v="47"/>
        <n v="368.63350000000003"/>
        <n v="110.71"/>
        <n v="333.0523"/>
        <n v="253.25"/>
        <n v="55.63"/>
        <n v="88.5"/>
        <n v="788.44"/>
        <n v="166.3563"/>
        <n v="127.99550000000001"/>
        <n v="349.31"/>
        <n v="65.260000000000005"/>
        <n v="431.02069999999998"/>
        <n v="67.953900000000004"/>
        <n v="167.13"/>
        <n v="3956.25"/>
        <n v="92"/>
        <n v="203.36609999999999"/>
        <n v="45.407899999999998"/>
        <n v="287.7"/>
        <n v="113.5089"/>
        <n v="185.22489999999999"/>
        <n v="445.45229999999998"/>
        <n v="52"/>
        <n v="76.754400000000004"/>
        <n v="323.95"/>
        <n v="46.582599999999999"/>
        <n v="53.42"/>
        <n v="404"/>
        <n v="574.21270000000004"/>
        <n v="408.0702"/>
        <n v="210.98400000000001"/>
        <n v="54.88"/>
        <n v="121.9"/>
        <n v="56.33"/>
        <n v="1649.4"/>
        <n v="244.18029999999999"/>
        <n v="80"/>
        <n v="889.15409999999997"/>
        <n v="65.734099999999998"/>
        <n v="74.08"/>
        <n v="317.00850000000003"/>
        <n v="421.2672"/>
        <n v="65.773600000000002"/>
        <n v="173.36609999999999"/>
        <n v="106.86490000000001"/>
        <n v="154.26"/>
        <n v="65.990000000000009"/>
        <n v="73"/>
        <n v="57.26"/>
        <n v="161.88499999999999"/>
        <n v="30.103200000000001"/>
        <n v="37.879999999999995"/>
        <n v="1589.6415"/>
        <n v="531"/>
        <n v="41.21"/>
        <n v="228.31389999999999"/>
        <n v="312.07"/>
        <n v="92.8994"/>
        <n v="56.754399999999997"/>
        <n v="102.66"/>
        <n v="366"/>
        <n v="115.23740000000001"/>
        <n v="56.972099999999998"/>
        <n v="178.5667"/>
        <n v="146.5641"/>
        <n v="191.45"/>
        <n v="247.93719999999999"/>
        <n v="407.71109999999999"/>
        <n v="812.53"/>
        <n v="441.33"/>
        <n v="528.72519999999997"/>
        <n v="140.44999999999999"/>
        <n v="271.3"/>
        <n v="57.262799999999999"/>
        <n v="1613.7465999999999"/>
        <n v="290.42240000000004"/>
        <n v="87.703999999999994"/>
        <n v="233.239"/>
        <n v="72.227000000000004"/>
        <n v="360"/>
        <n v="417.9237"/>
        <n v="123.99000000000001"/>
        <n v="185.89"/>
        <n v="97.098199999999991"/>
        <n v="752.44"/>
        <n v="2089.625"/>
        <n v="142.875"/>
        <n v="2399"/>
        <n v="428.7432"/>
        <n v="160.4"/>
        <n v="203.99780000000001"/>
        <n v="445.63040000000001"/>
        <n v="58.524999999999999"/>
        <n v="59"/>
        <n v="71.503999999999991"/>
        <n v="99.807400000000001"/>
        <n v="63.02"/>
        <n v="86.864900000000006"/>
        <n v="468.56790000000001"/>
        <n v="45.248599999999996"/>
        <n v="746"/>
        <n v="145.4194"/>
        <n v="391.73230000000001"/>
        <n v="458.02780000000001"/>
        <n v="34.299999999999997"/>
        <n v="64.849999999999994"/>
        <n v="144.60769999999999"/>
        <n v="196.71469999999999"/>
        <n v="431.84"/>
        <n v="52.6706"/>
        <n v="142.3501"/>
        <n v="248.49889999999999"/>
        <n v="58.254899999999999"/>
        <n v="396.80989999999997"/>
        <n v="105.0859"/>
        <n v="87.067700000000002"/>
        <n v="182.20959999999999"/>
        <n v="153.68869999999998"/>
        <n v="351.84770000000003"/>
        <n v="170.31899999999999"/>
        <n v="81.864900000000006"/>
        <n v="356.71809999999999"/>
        <n v="166.29349999999999"/>
        <n v="128.30610000000001"/>
        <n v="90.8215"/>
        <n v="96.919600000000003"/>
        <n v="144.5324"/>
        <n v="207.22"/>
        <n v="153.46289999999999"/>
        <n v="89.92"/>
        <n v="92.350099999999998"/>
        <n v="39.9801"/>
        <n v="260.32"/>
        <n v="220"/>
        <n v="87.350099999999998"/>
        <n v="115.29349999999999"/>
        <n v="31.7"/>
        <n v="57.707000000000001"/>
        <n v="235.03550000000001"/>
        <n v="193.6"/>
        <n v="557.11079999999993"/>
        <n v="771.875"/>
        <n v="648.87400000000002"/>
        <n v="75.471999999999994"/>
        <n v="174.89449999999999"/>
        <n v="58.899000000000001"/>
        <n v="77.2"/>
        <n v="1843.9850000000001"/>
        <n v="49.75"/>
        <n v="204"/>
        <n v="179"/>
        <n v="245.1859"/>
        <n v="82.9"/>
        <n v="529.82150000000001"/>
        <n v="91.33"/>
        <n v="1301.2"/>
        <n v="126.4969"/>
        <n v="339.95400000000001"/>
        <n v="153.23169999999999"/>
        <n v="108.62479999999999"/>
        <n v="153.47499999999999"/>
        <n v="68.861099999999993"/>
        <n v="53.957900000000002"/>
        <n v="76.89009999999999"/>
        <n v="65.339500000000001"/>
        <n v="71.807600000000008"/>
        <n v="101.17"/>
        <n v="55.542999999999999"/>
        <n v="116.71469999999999"/>
        <n v="247.89859999999999"/>
        <n v="1504.373"/>
        <n v="258.55840000000001"/>
        <n v="74.463700000000003"/>
        <n v="118.4413"/>
        <n v="141"/>
        <n v="93.43"/>
        <n v="116.788"/>
        <n v="98"/>
        <n v="1051.4434000000001"/>
        <n v="474.53649999999999"/>
        <n v="99.197000000000003"/>
        <n v="297.86"/>
        <n v="195.39080000000001"/>
        <n v="81.845300000000009"/>
        <n v="1127.0637999999999"/>
        <n v="37.42"/>
        <n v="272"/>
        <n v="197.13"/>
        <n v="275.3433"/>
        <n v="68.37299999999999"/>
        <n v="60.2"/>
        <n v="81.498500000000007"/>
        <n v="82.66"/>
        <n v="56.42"/>
        <n v="101.80760000000001"/>
        <n v="309.96940000000001"/>
        <n v="170"/>
        <n v="304.40269999999998"/>
        <n v="53.497100000000003"/>
        <n v="325.46260000000001"/>
        <n v="110.67240000000001"/>
        <n v="85.63"/>
        <n v="122.66"/>
        <n v="58.698399999999999"/>
        <n v="184.22120000000001"/>
        <n v="94.38"/>
        <n v="287.94040000000001"/>
        <n v="245.8682"/>
        <n v="101.12"/>
        <n v="149.97999999999999"/>
        <n v="440.70060000000001"/>
        <n v="82.84"/>
        <n v="43.575000000000003"/>
        <n v="79.197000000000003"/>
        <n v="93.508899999999997"/>
        <n v="254.70999999999998"/>
        <n v="76.15379999999999"/>
        <n v="146.94990000000001"/>
        <n v="65.239999999999995"/>
        <n v="677.62689999999998"/>
        <n v="536.90370000000007"/>
        <n v="130.22719999999998"/>
        <n v="53.910499999999999"/>
        <n v="54"/>
        <n v="394.78"/>
        <n v="118.2317"/>
        <n v="163.08420000000001"/>
        <n v="214.30529999999999"/>
        <n v="74"/>
        <n v="574"/>
        <n v="515.54"/>
        <n v="126.0368"/>
        <n v="354.5514"/>
        <n v="168.5"/>
        <n v="239.32999999999998"/>
        <n v="94.186499999999995"/>
        <n v="229"/>
        <n v="481.09530000000001"/>
        <n v="118.3617"/>
        <n v="238.54759999999999"/>
        <n v="425.14920000000001"/>
        <n v="230.72730000000001"/>
        <n v="224.28399999999999"/>
        <n v="343"/>
        <n v="327.33000000000004"/>
        <n v="721.4"/>
        <n v="81.33"/>
        <n v="215.0429"/>
        <n v="43.400999999999996"/>
        <n v="1249.4539"/>
        <n v="58"/>
        <n v="154.84690000000001"/>
        <n v="101.259"/>
        <n v="1288.6750999999999"/>
        <n v="2588.5196000000001"/>
        <n v="142.5865"/>
        <n v="725.54520000000002"/>
        <n v="92.061000000000007"/>
        <n v="88.990700000000004"/>
        <n v="35.400999999999996"/>
        <n v="264.10079999999999"/>
        <n v="32.630000000000003"/>
        <n v="35.24"/>
        <n v="90"/>
        <n v="392.55329999999998"/>
        <n v="902"/>
        <n v="85.428799999999995"/>
        <n v="155.32"/>
        <n v="782.1671"/>
        <n v="1567.9767000000002"/>
        <n v="205"/>
        <n v="90.295500000000004"/>
        <n v="754.56600000000003"/>
        <n v="528.26"/>
        <n v="263.20799999999997"/>
        <n v="97.29"/>
        <n v="500"/>
        <n v="1143.0008"/>
        <n v="238.3"/>
        <n v="1830.3623"/>
        <n v="1187.1567"/>
        <n v="487.63959999999997"/>
        <n v="422.02800000000002"/>
        <n v="613.60329999999999"/>
        <n v="928.02269999999999"/>
        <n v="53.321399999999997"/>
        <n v="111.28999999999999"/>
        <n v="109.5"/>
        <n v="94.532399999999996"/>
        <n v="274"/>
        <n v="52.129999999999995"/>
        <n v="189.5"/>
        <n v="203.197"/>
        <n v="49.76"/>
        <n v="444.50729999999999"/>
        <n v="76.338400000000007"/>
        <n v="462.02480000000003"/>
        <n v="171.78790000000001"/>
        <n v="50.108199999999997"/>
        <n v="118.36"/>
        <n v="361.33"/>
        <n v="41.6"/>
        <n v="128.95679999999999"/>
        <n v="62.66"/>
        <n v="482.6"/>
        <n v="279.2"/>
        <n v="61.582599999999999"/>
        <n v="72.019800000000004"/>
        <n v="251.15710000000001"/>
        <n v="2330.6"/>
        <n v="1587.2547999999999"/>
        <n v="263"/>
        <n v="194.28"/>
        <n v="105.32"/>
        <n v="65"/>
        <n v="37.54"/>
        <n v="213.9273"/>
        <n v="777.36099999999999"/>
        <n v="176.40209999999999"/>
        <n v="246.22120000000001"/>
        <n v="24.990000000000002"/>
        <n v="103.4629"/>
        <n v="367"/>
        <n v="783.18399999999997"/>
        <n v="58.124600000000001"/>
        <n v="45"/>
        <n v="210"/>
        <n v="26.943999999999999"/>
        <n v="1274.174"/>
        <n v="106.28"/>
        <n v="123.18"/>
        <n v="604.4"/>
        <n v="486.65719999999999"/>
        <n v="135.15"/>
        <n v="116.0453"/>
        <n v="147.40129999999999"/>
        <n v="135.47199999999998"/>
        <n v="75.648400000000009"/>
        <n v="62.3"/>
        <n v="188.095"/>
        <n v="38"/>
        <n v="74.180599999999998"/>
        <n v="302.9443"/>
        <n v="131.91239999999999"/>
        <n v="138.06810000000002"/>
        <n v="88.75"/>
        <n v="70.60329999999999"/>
        <n v="110.2788"/>
        <n v="54.08"/>
        <n v="166.75530000000001"/>
        <n v="321.43"/>
        <n v="217.1969"/>
        <n v="269.0333"/>
        <n v="89"/>
        <n v="95.180800000000005"/>
        <n v="367.11"/>
        <n v="81.259"/>
        <n v="277.5849"/>
        <n v="193.9538"/>
        <n v="75.430999999999997"/>
        <n v="47.308"/>
        <n v="243.29900000000001"/>
        <n v="44.629999999999995"/>
        <n v="2564.7835999999998"/>
        <n v="211.65"/>
        <n v="427.83109999999999"/>
        <n v="104.70059999999999"/>
        <n v="126.5408"/>
        <n v="128.69069999999999"/>
        <n v="505.55250000000001"/>
        <n v="275"/>
        <n v="781.77440000000001"/>
        <n v="169.45240000000001"/>
        <n v="22"/>
        <n v="268.09129999999999"/>
        <n v="215"/>
        <n v="65.94489999999999"/>
        <n v="160.76"/>
        <n v="127.4375"/>
        <n v="323.5419"/>
        <n v="384.72249999999997"/>
        <n v="445.17189999999999"/>
        <n v="817.10739999999998"/>
        <n v="1814.3906999999999"/>
        <n v="139.18090000000001"/>
        <n v="388.72820000000002"/>
        <n v="536.90300000000002"/>
        <n v="406.1669"/>
        <n v="485.3526"/>
        <n v="563.08439999999996"/>
        <n v="640.08410000000003"/>
        <n v="512.18970000000002"/>
        <n v="131.99360000000001"/>
        <n v="192.3613"/>
        <n v="471.1669"/>
        <n v="567.88080000000002"/>
        <n v="177.40109999999999"/>
        <n v="143.36109999999999"/>
        <n v="661.85220000000004"/>
        <n v="624.04039999999998"/>
        <n v="603.70929999999998"/>
        <n v="663.42550000000006"/>
        <n v="145.9478"/>
        <n v="129.23230000000001"/>
        <n v="156"/>
        <n v="162.91249999999999"/>
        <n v="117.98"/>
        <n v="155"/>
        <n v="356.23509999999999"/>
        <n v="305"/>
        <n v="61.359499999999997"/>
        <n v="702.79300000000001"/>
        <n v="56.739400000000003"/>
        <n v="111.29089999999999"/>
        <n v="1036.1566"/>
        <n v="64.406400000000005"/>
        <n v="124.18"/>
        <n v="113.6"/>
        <n v="830.30430000000001"/>
        <n v="131.04169999999999"/>
        <n v="102.794"/>
        <n v="466.76549999999997"/>
        <n v="106.65"/>
        <n v="143.9273"/>
        <n v="350.06360000000001"/>
        <n v="180.89689999999999"/>
        <n v="170.36160000000001"/>
        <n v="177.51349999999999"/>
        <n v="51.995000000000005"/>
        <n v="81.085900000000009"/>
        <n v="311.26260000000002"/>
        <n v="232.75"/>
        <n v="244.76169999999999"/>
        <n v="53.571800000000003"/>
        <n v="242.3365"/>
        <n v="253.941"/>
        <n v="39"/>
        <n v="1240.1566"/>
        <n v="405.77660000000003"/>
        <n v="95.0822"/>
        <n v="173.18"/>
        <n v="591.75"/>
        <n v="45.711399999999998"/>
        <n v="148.6842"/>
        <n v="340.54859999999996"/>
        <n v="427.9837"/>
        <n v="46.399000000000001"/>
        <n v="322.08339999999998"/>
        <n v="184.24420000000001"/>
        <n v="61.59"/>
        <n v="69.727800000000002"/>
        <n v="84.171000000000006"/>
        <n v="471.90960000000001"/>
        <n v="206.2002"/>
        <n v="160.5"/>
        <n v="1031.9871000000001"/>
        <n v="118.8969"/>
        <n v="48.036799999999999"/>
        <n v="361.10989999999998"/>
        <n v="71.338400000000007"/>
        <n v="106.84"/>
        <n v="76.107500000000002"/>
        <n v="275.52999999999997"/>
        <n v="157.80500000000001"/>
        <n v="245.06549999999999"/>
        <n v="130"/>
        <n v="132.58600000000001"/>
        <n v="78.240000000000009"/>
        <n v="139.65710000000001"/>
        <n v="191.8767"/>
        <n v="173.18110000000001"/>
        <n v="157.63299999999998"/>
        <n v="93.810299999999998"/>
        <n v="514.36"/>
        <n v="197.44839999999999"/>
        <n v="260.28399999999999"/>
        <n v="246.31290000000001"/>
        <n v="320"/>
        <n v="625.72890000000007"/>
        <n v="298.29129999999998"/>
        <n v="54.42"/>
        <n v="122.97020000000001"/>
        <n v="98.441299999999998"/>
        <n v="536"/>
        <n v="126.81"/>
        <n v="144"/>
        <n v="564.92989999999998"/>
        <n v="65.047300000000007"/>
        <n v="167.63820000000001"/>
        <n v="107.44"/>
        <n v="358"/>
        <n v="290"/>
        <n v="307.25"/>
        <n v="182.4015"/>
        <n v="79.242099999999994"/>
        <n v="232.47"/>
        <n v="374.19459999999998"/>
        <n v="104.3421"/>
        <n v="50.269999999999996"/>
        <n v="424.02080000000001"/>
        <n v="191"/>
        <n v="202"/>
        <n v="64.9221"/>
        <n v="243.92760000000001"/>
        <n v="281.61579999999998"/>
        <n v="47.019999999999996"/>
        <n v="68.996499999999997"/>
        <n v="90.57"/>
        <n v="341.791"/>
        <n v="49.703000000000003"/>
        <n v="766.36210000000005"/>
        <n v="249.31800000000001"/>
        <n v="114.5324"/>
        <n v="793.21600000000001"/>
        <n v="720.39570000000003"/>
        <n v="49.42"/>
        <n v="852.54669999999999"/>
        <n v="137.96620000000001"/>
        <n v="108.51300000000001"/>
        <n v="42"/>
        <n v="171.15"/>
        <n v="344.54250000000002"/>
        <n v="697.69"/>
        <n v="66.567499999999995"/>
        <n v="184.6"/>
        <n v="431.29149999999998"/>
        <n v="178"/>
        <n v="187.2441"/>
        <n v="151.28020000000001"/>
        <n v="47.046399999999998"/>
        <n v="71.72999999999999"/>
        <n v="480.78460000000001"/>
        <n v="62.486699999999999"/>
        <n v="205.11340000000001"/>
        <n v="198.36179999999999"/>
        <n v="597.78150000000005"/>
        <n v="147.96969999999999"/>
        <n v="475.72309999999999"/>
        <n v="377.6"/>
        <n v="177.0504"/>
        <n v="839.67849999999999"/>
        <n v="176.4932"/>
        <n v="60.83"/>
        <n v="17.064"/>
        <n v="202.08340000000001"/>
        <n v="54.548100000000005"/>
        <n v="146.4786"/>
        <n v="89.154700000000005"/>
        <n v="331"/>
        <n v="72.350099999999998"/>
        <n v="898.10940000000005"/>
        <n v="123.434"/>
        <n v="161.90299999999999"/>
        <n v="276.70920000000001"/>
        <n v="85.351200000000006"/>
        <n v="125.32"/>
        <n v="102.419"/>
        <n v="289.04640000000001"/>
        <n v="352.24990000000003"/>
        <n v="104.0779"/>
        <n v="92.39"/>
        <n v="352.44470000000001"/>
        <n v="311.9169"/>
        <n v="628.54999999999995"/>
        <n v="280.5908"/>
        <n v="96.864900000000006"/>
        <n v="589.01250000000005"/>
        <n v="27.02"/>
        <n v="199.5359"/>
        <n v="27.8"/>
        <n v="127.52"/>
        <n v="42.66"/>
        <n v="20.010000000000002"/>
        <n v="20.456"/>
        <n v="315.9778"/>
        <n v="54.197000000000003"/>
        <n v="280.6737"/>
        <n v="585.89949999999999"/>
        <n v="346.24380000000002"/>
        <n v="181.75530000000001"/>
        <n v="85.877499999999998"/>
        <n v="130.42000000000002"/>
        <n v="110.63039999999999"/>
        <n v="68.92"/>
        <n v="419.72249999999997"/>
        <n v="150"/>
        <n v="87.172200000000004"/>
        <n v="61.712299999999999"/>
        <n v="1880.24"/>
        <n v="79.953900000000004"/>
        <n v="250"/>
        <n v="130.11000000000001"/>
        <n v="342.49689999999998"/>
        <n v="54.5"/>
        <n v="464.06400000000002"/>
        <n v="67.843599999999995"/>
        <n v="165.8691"/>
        <n v="101.9011"/>
        <n v="222.5367"/>
        <n v="384.76940000000002"/>
        <n v="244.28399999999999"/>
        <n v="2748.5612000000001"/>
        <n v="28.549599999999998"/>
        <n v="160.54089999999999"/>
        <n v="52.350099999999998"/>
        <n v="406.70679999999999"/>
        <n v="90.5334"/>
        <n v="49.4"/>
        <n v="45.4"/>
        <n v="43.146500000000003"/>
        <n v="65.071799999999996"/>
        <n v="215.21770000000001"/>
        <n v="513"/>
        <n v="30"/>
        <n v="161.08420000000001"/>
        <n v="59.807400000000001"/>
        <n v="19.196999999999999"/>
        <n v="50.79"/>
        <n v="297.80759999999998"/>
        <n v="74.8215"/>
        <n v="436.42340000000002"/>
        <n v="100.60380000000001"/>
        <n v="17.170000000000002"/>
        <n v="10.307499999999999"/>
        <n v="18.63"/>
        <n v="32"/>
        <n v="14.13"/>
        <n v="322"/>
        <n v="50.603299999999997"/>
        <n v="414.50059999999996"/>
        <n v="118.33329999999999"/>
        <n v="322.8"/>
        <n v="107.9034"/>
        <n v="284"/>
        <n v="213.36179999999999"/>
        <n v="27.314"/>
        <n v="120"/>
        <n v="193.8409"/>
        <n v="901.5"/>
        <n v="64.342100000000002"/>
        <n v="282"/>
        <n v="90.89"/>
        <n v="297.13"/>
        <n v="593.44470000000001"/>
        <n v="65.496899999999997"/>
        <n v="1137.74"/>
        <n v="272.99959999999999"/>
        <n v="290.44560000000001"/>
        <n v="268.94690000000003"/>
        <n v="57.582099999999997"/>
        <n v="98.278999999999996"/>
        <n v="57.293500000000002"/>
        <n v="48.586199999999998"/>
        <n v="164.4"/>
        <n v="303.05579999999998"/>
        <n v="7.5"/>
        <n v="115.1866"/>
        <n v="21"/>
        <n v="58.89"/>
        <n v="32.6706"/>
        <n v="205.28129999999999"/>
        <n v="223.64769999999999"/>
        <n v="520"/>
        <n v="415.28449999999998"/>
        <n v="272.20799999999997"/>
        <n v="456.65"/>
        <n v="40.07"/>
        <n v="285.99090000000001"/>
        <n v="43.011800000000001"/>
        <n v="58.5"/>
        <n v="146.7174"/>
        <n v="578.90350000000001"/>
        <n v="93.899000000000001"/>
        <n v="108.4969"/>
        <n v="103.1811"/>
        <n v="68.496899999999997"/>
        <n v="309.64389999999997"/>
        <n v="625.5"/>
        <n v="687.92430000000002"/>
        <n v="110.6918"/>
        <n v="151.8099"/>
        <n v="74.7804"/>
        <n v="445.16059999999999"/>
        <n v="180.33"/>
        <n v="21.33"/>
        <n v="1630.1239"/>
        <n v="142.3613"/>
        <n v="48.793799999999997"/>
        <n v="94.630399999999995"/>
        <n v="142.3811"/>
        <n v="37.293500000000002"/>
        <n v="186.86490000000001"/>
        <n v="140.13"/>
        <n v="191.69"/>
        <n v="335.61649999999997"/>
        <n v="414.86259999999999"/>
        <n v="452.19"/>
        <n v="116.1046"/>
        <n v="187.55279999999999"/>
        <n v="3060.3402999999998"/>
        <n v="250.83199999999999"/>
        <n v="320.7079"/>
        <n v="134.947"/>
        <n v="365"/>
        <n v="169.02"/>
        <n v="399.84010000000001"/>
        <n v="464.21109999999999"/>
        <n v="123.4629"/>
        <n v="61.180599999999998"/>
        <n v="220.72790000000001"/>
        <n v="66.864900000000006"/>
        <n v="166.62479999999999"/>
        <n v="336.2636"/>
        <n v="1000.454"/>
        <n v="390.93439999999998"/>
        <n v="450.2"/>
        <n v="1231.5"/>
        <n v="108"/>
        <n v="1019.9758"/>
        <n v="201.79509999999999"/>
        <n v="61.237400000000001"/>
        <n v="440.03"/>
        <n v="351"/>
        <n v="519.01"/>
        <n v="138.08170000000001"/>
        <n v="1073.46"/>
        <n v="48.489800000000002"/>
        <n v="45.237400000000001"/>
        <n v="288.42"/>
        <n v="38.496899999999997"/>
        <n v="107.99550000000001"/>
        <n v="142.85319999999999"/>
        <n v="85.942099999999996"/>
        <n v="602.66"/>
        <n v="66.8857"/>
        <n v="472.54539999999997"/>
        <n v="147.69890000000001"/>
        <n v="237.21"/>
        <n v="128.8115"/>
        <n v="84.886200000000002"/>
        <n v="122.31950000000001"/>
        <n v="210.4494"/>
      </sharedItems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s v="Assess"/>
    <m/>
    <d v="2020-09-01T00:00:00"/>
    <d v="2020-09-15T00:00:00"/>
    <n v="2"/>
    <e v="#REF!"/>
    <m/>
    <m/>
    <n v="0.5"/>
    <n v="360"/>
    <n v="360"/>
    <s v="Account"/>
    <n v="14"/>
    <n v="140"/>
    <n v="70"/>
    <n v="70"/>
    <n v="360"/>
    <x v="0"/>
    <n v="430"/>
    <s v="Tue"/>
    <s v="Tue"/>
  </r>
  <r>
    <s v="A00101"/>
    <s v="South"/>
    <s v="Lopez"/>
    <s v="Replace"/>
    <m/>
    <d v="2020-09-01T00:00:00"/>
    <d v="2020-09-04T00:00:00"/>
    <n v="1"/>
    <e v="#REF!"/>
    <m/>
    <m/>
    <n v="0.5"/>
    <n v="90.041600000000003"/>
    <n v="90.041600000000003"/>
    <s v="Account"/>
    <n v="3"/>
    <n v="80"/>
    <n v="40"/>
    <n v="40"/>
    <n v="90.041600000000003"/>
    <x v="1"/>
    <n v="130.04160000000002"/>
    <s v="Tue"/>
    <s v="Fri"/>
  </r>
  <r>
    <s v="A00102"/>
    <s v="Central"/>
    <n v="0"/>
    <s v="Deliver"/>
    <m/>
    <d v="2020-09-01T00:00:00"/>
    <d v="2020-09-17T00:00:00"/>
    <n v="1"/>
    <e v="#REF!"/>
    <m/>
    <m/>
    <n v="0.25"/>
    <n v="120"/>
    <n v="120"/>
    <s v="P.O."/>
    <n v="16"/>
    <n v="80"/>
    <n v="20"/>
    <n v="20"/>
    <n v="120"/>
    <x v="2"/>
    <n v="140"/>
    <s v="Tue"/>
    <s v="Thu"/>
  </r>
  <r>
    <s v="A00103"/>
    <s v="South"/>
    <s v="Lopez"/>
    <s v="Deliver"/>
    <m/>
    <d v="2020-09-01T00:00:00"/>
    <d v="2020-09-17T00:00:00"/>
    <n v="1"/>
    <e v="#REF!"/>
    <m/>
    <m/>
    <n v="0.25"/>
    <n v="16.25"/>
    <n v="16.25"/>
    <s v="Account"/>
    <n v="16"/>
    <n v="80"/>
    <n v="20"/>
    <n v="20"/>
    <n v="16.25"/>
    <x v="3"/>
    <n v="36.25"/>
    <s v="Tue"/>
    <s v="Thu"/>
  </r>
  <r>
    <s v="A00104"/>
    <s v="Northwest"/>
    <s v="Cartier"/>
    <s v="Deliver"/>
    <s v="Yes"/>
    <d v="2020-09-01T00:00:00"/>
    <d v="2020-09-17T00:00:00"/>
    <n v="1"/>
    <e v="#REF!"/>
    <m/>
    <m/>
    <n v="0.25"/>
    <n v="45.237400000000001"/>
    <n v="45.237400000000001"/>
    <s v="Account"/>
    <n v="16"/>
    <n v="80"/>
    <n v="20"/>
    <n v="20"/>
    <n v="45.237400000000001"/>
    <x v="4"/>
    <n v="65.237400000000008"/>
    <s v="Tue"/>
    <s v="Thu"/>
  </r>
  <r>
    <s v="A00105"/>
    <s v="South"/>
    <s v="Lopez"/>
    <s v="Assess"/>
    <m/>
    <d v="2020-09-01T00:00:00"/>
    <d v="2020-09-15T00:00:00"/>
    <n v="1"/>
    <e v="#REF!"/>
    <m/>
    <m/>
    <n v="0.25"/>
    <n v="97.626300000000001"/>
    <n v="97.626300000000001"/>
    <s v="Account"/>
    <n v="14"/>
    <n v="80"/>
    <n v="20"/>
    <n v="20"/>
    <n v="97.626300000000001"/>
    <x v="5"/>
    <n v="117.6263"/>
    <s v="Tue"/>
    <s v="Tue"/>
  </r>
  <r>
    <s v="A00106"/>
    <s v="Central"/>
    <s v="Cartier"/>
    <s v="Assess"/>
    <m/>
    <d v="2020-09-02T00:00:00"/>
    <d v="2020-09-16T00:00:00"/>
    <n v="2"/>
    <e v="#REF!"/>
    <m/>
    <m/>
    <n v="0.25"/>
    <n v="29.13"/>
    <n v="29.13"/>
    <s v="Account"/>
    <n v="14"/>
    <n v="140"/>
    <n v="35"/>
    <n v="35"/>
    <n v="29.13"/>
    <x v="6"/>
    <n v="64.13"/>
    <s v="Wed"/>
    <s v="Wed"/>
  </r>
  <r>
    <s v="A00107"/>
    <s v="South"/>
    <s v="Lopez"/>
    <s v="Replace"/>
    <m/>
    <d v="2020-09-02T00:00:00"/>
    <d v="2020-10-02T00:00:00"/>
    <n v="1"/>
    <e v="#REF!"/>
    <m/>
    <m/>
    <n v="0.75"/>
    <n v="35.1"/>
    <n v="35.1"/>
    <s v="Account"/>
    <n v="30"/>
    <n v="80"/>
    <n v="60"/>
    <n v="60"/>
    <n v="35.1"/>
    <x v="7"/>
    <n v="95.1"/>
    <s v="Wed"/>
    <s v="Fri"/>
  </r>
  <r>
    <s v="A00108"/>
    <s v="Northwest"/>
    <s v="Burton"/>
    <s v="Deliver"/>
    <m/>
    <d v="2020-09-02T00:00:00"/>
    <d v="2020-10-01T00:00:00"/>
    <n v="1"/>
    <e v="#REF!"/>
    <m/>
    <m/>
    <n v="0.25"/>
    <n v="76.7"/>
    <n v="76.7"/>
    <s v="C.O.D."/>
    <n v="29"/>
    <n v="80"/>
    <n v="20"/>
    <n v="20"/>
    <n v="76.7"/>
    <x v="8"/>
    <n v="96.7"/>
    <s v="Wed"/>
    <s v="Thu"/>
  </r>
  <r>
    <s v="A00109"/>
    <s v="Central"/>
    <s v="Khan"/>
    <s v="Repair"/>
    <s v="Yes"/>
    <d v="2020-09-02T00:00:00"/>
    <d v="2020-10-06T00:00:00"/>
    <n v="1"/>
    <e v="#REF!"/>
    <m/>
    <m/>
    <n v="1.5"/>
    <n v="374.07940000000002"/>
    <n v="374.07940000000002"/>
    <s v="C.O.D."/>
    <n v="34"/>
    <n v="80"/>
    <n v="120"/>
    <n v="120"/>
    <n v="374.07940000000002"/>
    <x v="9"/>
    <n v="494.07940000000002"/>
    <s v="Wed"/>
    <s v="Tue"/>
  </r>
  <r>
    <s v="A00110"/>
    <s v="West"/>
    <s v="Burton"/>
    <s v="Replace"/>
    <m/>
    <d v="2020-09-02T00:00:00"/>
    <d v="2020-12-08T00:00:00"/>
    <n v="2"/>
    <e v="#REF!"/>
    <m/>
    <m/>
    <n v="4.75"/>
    <n v="832.15830000000005"/>
    <n v="832.15830000000005"/>
    <s v="Account"/>
    <n v="97"/>
    <n v="140"/>
    <n v="665"/>
    <n v="665"/>
    <n v="832.15830000000005"/>
    <x v="10"/>
    <n v="1497.1583000000001"/>
    <s v="Wed"/>
    <s v="Tue"/>
  </r>
  <r>
    <s v="A00111"/>
    <s v="South"/>
    <s v="Lopez"/>
    <s v="Deliver"/>
    <s v="Yes"/>
    <d v="2020-09-03T00:00:00"/>
    <d v="2020-09-23T00:00:00"/>
    <n v="1"/>
    <e v="#REF!"/>
    <m/>
    <m/>
    <n v="0.25"/>
    <n v="70.212999999999994"/>
    <n v="70.212999999999994"/>
    <s v="Account"/>
    <n v="20"/>
    <n v="80"/>
    <n v="20"/>
    <n v="20"/>
    <n v="70.212999999999994"/>
    <x v="11"/>
    <n v="90.212999999999994"/>
    <s v="Thu"/>
    <s v="Wed"/>
  </r>
  <r>
    <s v="A00112"/>
    <s v="West"/>
    <s v="Burton"/>
    <s v="Assess"/>
    <m/>
    <d v="2020-09-04T00:00:00"/>
    <d v="2020-09-30T00:00:00"/>
    <n v="1"/>
    <e v="#REF!"/>
    <m/>
    <m/>
    <n v="0.5"/>
    <n v="150"/>
    <n v="150"/>
    <s v="P.O."/>
    <n v="26"/>
    <n v="80"/>
    <n v="40"/>
    <n v="40"/>
    <n v="150"/>
    <x v="12"/>
    <n v="190"/>
    <s v="Fri"/>
    <s v="Wed"/>
  </r>
  <r>
    <s v="A00113"/>
    <s v="Central"/>
    <s v="Michner"/>
    <s v="Assess"/>
    <m/>
    <d v="2020-09-04T00:00:00"/>
    <d v="2020-10-24T00:00:00"/>
    <n v="2"/>
    <e v="#REF!"/>
    <m/>
    <m/>
    <n v="1.5"/>
    <n v="275"/>
    <n v="275"/>
    <s v="C.O.D."/>
    <n v="50"/>
    <n v="140"/>
    <n v="210"/>
    <n v="210"/>
    <n v="275"/>
    <x v="13"/>
    <n v="485"/>
    <s v="Fri"/>
    <s v="Sat"/>
  </r>
  <r>
    <s v="A00114"/>
    <s v="Northwest"/>
    <s v="Khan"/>
    <s v="Replace"/>
    <s v="Yes"/>
    <d v="2020-09-04T00:00:00"/>
    <d v="2020-11-10T00:00:00"/>
    <n v="1"/>
    <e v="#REF!"/>
    <m/>
    <m/>
    <n v="0.75"/>
    <n v="938"/>
    <n v="938"/>
    <s v="C.O.D."/>
    <n v="67"/>
    <n v="80"/>
    <n v="60"/>
    <n v="60"/>
    <n v="938"/>
    <x v="14"/>
    <n v="998"/>
    <s v="Fri"/>
    <s v="Tue"/>
  </r>
  <r>
    <s v="A00115"/>
    <s v="South"/>
    <s v="Lopez"/>
    <s v="Assess"/>
    <m/>
    <d v="2020-09-05T00:00:00"/>
    <d v="2020-09-21T00:00:00"/>
    <n v="1"/>
    <e v="#REF!"/>
    <m/>
    <m/>
    <n v="0.25"/>
    <n v="61.249699999999997"/>
    <n v="61.249699999999997"/>
    <s v="Account"/>
    <n v="16"/>
    <n v="80"/>
    <n v="20"/>
    <n v="20"/>
    <n v="61.249699999999997"/>
    <x v="15"/>
    <n v="81.24969999999999"/>
    <s v="Sat"/>
    <s v="Mon"/>
  </r>
  <r>
    <s v="A00116"/>
    <s v="West"/>
    <s v="Burton"/>
    <s v="Assess"/>
    <m/>
    <d v="2020-09-05T00:00:00"/>
    <d v="2020-09-22T00:00:00"/>
    <n v="1"/>
    <e v="#REF!"/>
    <m/>
    <m/>
    <n v="1.5"/>
    <n v="48"/>
    <n v="48"/>
    <s v="C.O.D."/>
    <n v="17"/>
    <n v="80"/>
    <n v="120"/>
    <n v="120"/>
    <n v="48"/>
    <x v="16"/>
    <n v="168"/>
    <s v="Sat"/>
    <s v="Tue"/>
  </r>
  <r>
    <s v="A00117"/>
    <s v="Northwest"/>
    <s v="Burton"/>
    <s v="Assess"/>
    <m/>
    <d v="2020-09-07T00:00:00"/>
    <d v="2020-09-10T00:00:00"/>
    <n v="2"/>
    <e v="#REF!"/>
    <m/>
    <m/>
    <n v="0.25"/>
    <n v="204.28399999999999"/>
    <n v="204.28399999999999"/>
    <s v="Account"/>
    <n v="3"/>
    <n v="140"/>
    <n v="35"/>
    <n v="35"/>
    <n v="204.28399999999999"/>
    <x v="17"/>
    <n v="239.28399999999999"/>
    <s v="Mon"/>
    <s v="Thu"/>
  </r>
  <r>
    <s v="A00118"/>
    <s v="Northwest"/>
    <s v="Cartier"/>
    <s v="Replace"/>
    <m/>
    <d v="2020-09-08T00:00:00"/>
    <d v="2020-09-15T00:00:00"/>
    <n v="2"/>
    <e v="#REF!"/>
    <m/>
    <m/>
    <n v="0.5"/>
    <n v="240"/>
    <n v="240"/>
    <s v="Account"/>
    <n v="7"/>
    <n v="140"/>
    <n v="70"/>
    <n v="70"/>
    <n v="240"/>
    <x v="18"/>
    <n v="310"/>
    <s v="Tue"/>
    <s v="Tue"/>
  </r>
  <r>
    <s v="A00119"/>
    <s v="Southeast"/>
    <s v="Khan"/>
    <s v="Replace"/>
    <m/>
    <d v="2020-09-08T00:00:00"/>
    <d v="2020-09-17T00:00:00"/>
    <n v="2"/>
    <e v="#REF!"/>
    <m/>
    <m/>
    <n v="0.5"/>
    <n v="120"/>
    <n v="120"/>
    <s v="Account"/>
    <n v="9"/>
    <n v="140"/>
    <n v="70"/>
    <n v="70"/>
    <n v="120"/>
    <x v="12"/>
    <n v="190"/>
    <s v="Tue"/>
    <s v="Thu"/>
  </r>
  <r>
    <s v="A00120"/>
    <s v="Central"/>
    <s v="Cartier"/>
    <s v="Repair"/>
    <m/>
    <d v="2020-09-08T00:00:00"/>
    <d v="2020-09-21T00:00:00"/>
    <n v="1"/>
    <e v="#REF!"/>
    <m/>
    <m/>
    <n v="1.75"/>
    <n v="475"/>
    <n v="475"/>
    <s v="Account"/>
    <n v="13"/>
    <n v="80"/>
    <n v="140"/>
    <n v="140"/>
    <n v="475"/>
    <x v="19"/>
    <n v="615"/>
    <s v="Tue"/>
    <s v="Mon"/>
  </r>
  <r>
    <s v="A00121"/>
    <s v="Southeast"/>
    <s v="Khan"/>
    <s v="Replace"/>
    <m/>
    <d v="2020-09-08T00:00:00"/>
    <d v="2020-09-22T00:00:00"/>
    <n v="1"/>
    <e v="#REF!"/>
    <m/>
    <m/>
    <n v="1.75"/>
    <n v="341"/>
    <n v="341"/>
    <s v="C.O.D."/>
    <n v="14"/>
    <n v="80"/>
    <n v="140"/>
    <n v="140"/>
    <n v="341"/>
    <x v="20"/>
    <n v="481"/>
    <s v="Tue"/>
    <s v="Tue"/>
  </r>
  <r>
    <s v="A00122"/>
    <s v="Northwest"/>
    <s v="Khan"/>
    <s v="Assess"/>
    <m/>
    <d v="2020-09-08T00:00:00"/>
    <d v="2020-10-28T00:00:00"/>
    <n v="1"/>
    <e v="#REF!"/>
    <m/>
    <m/>
    <n v="0.75"/>
    <n v="61.180599999999998"/>
    <n v="61.180599999999998"/>
    <s v="C.O.D."/>
    <n v="50"/>
    <n v="80"/>
    <n v="60"/>
    <n v="60"/>
    <n v="61.180599999999998"/>
    <x v="21"/>
    <n v="121.1806"/>
    <s v="Tue"/>
    <s v="Wed"/>
  </r>
  <r>
    <s v="A00123"/>
    <s v="South"/>
    <s v="Lopez"/>
    <s v="Replace"/>
    <m/>
    <d v="2020-09-08T00:00:00"/>
    <d v="2020-11-17T00:00:00"/>
    <n v="1"/>
    <e v="#REF!"/>
    <m/>
    <m/>
    <n v="0.5"/>
    <n v="155.3931"/>
    <n v="155.3931"/>
    <s v="Account"/>
    <n v="70"/>
    <n v="80"/>
    <n v="40"/>
    <n v="40"/>
    <n v="155.3931"/>
    <x v="22"/>
    <n v="195.3931"/>
    <s v="Tue"/>
    <s v="Tue"/>
  </r>
  <r>
    <s v="A00124"/>
    <s v="Northwest"/>
    <s v="Michner"/>
    <s v="Replace"/>
    <s v="Yes"/>
    <d v="2020-09-09T00:00:00"/>
    <d v="2020-09-24T00:00:00"/>
    <n v="2"/>
    <e v="#REF!"/>
    <m/>
    <m/>
    <n v="0.5"/>
    <n v="204.28399999999999"/>
    <n v="204.28399999999999"/>
    <s v="C.O.D."/>
    <n v="15"/>
    <n v="140"/>
    <n v="70"/>
    <n v="70"/>
    <n v="204.28399999999999"/>
    <x v="23"/>
    <n v="274.28399999999999"/>
    <s v="Wed"/>
    <s v="Thu"/>
  </r>
  <r>
    <s v="A00125"/>
    <s v="South"/>
    <s v="Lopez"/>
    <s v="Assess"/>
    <m/>
    <d v="2020-09-09T00:00:00"/>
    <d v="2020-09-29T00:00:00"/>
    <n v="1"/>
    <e v="#REF!"/>
    <m/>
    <m/>
    <n v="0.5"/>
    <n v="37.917400000000001"/>
    <n v="37.917400000000001"/>
    <s v="Account"/>
    <n v="20"/>
    <n v="80"/>
    <n v="40"/>
    <n v="40"/>
    <n v="37.917400000000001"/>
    <x v="24"/>
    <n v="77.917400000000001"/>
    <s v="Wed"/>
    <s v="Tue"/>
  </r>
  <r>
    <s v="A00126"/>
    <s v="Northwest"/>
    <s v="Burton"/>
    <s v="Deliver"/>
    <s v="Yes"/>
    <d v="2020-09-09T00:00:00"/>
    <d v="2020-09-29T00:00:00"/>
    <n v="1"/>
    <e v="#REF!"/>
    <m/>
    <m/>
    <n v="0.25"/>
    <n v="88.405699999999996"/>
    <n v="88.405699999999996"/>
    <s v="Account"/>
    <n v="20"/>
    <n v="80"/>
    <n v="20"/>
    <n v="20"/>
    <n v="88.405699999999996"/>
    <x v="25"/>
    <n v="108.4057"/>
    <s v="Wed"/>
    <s v="Tue"/>
  </r>
  <r>
    <s v="A00127"/>
    <s v="South"/>
    <s v="Lopez"/>
    <s v="Deliver"/>
    <m/>
    <d v="2020-09-09T00:00:00"/>
    <d v="2020-09-29T00:00:00"/>
    <n v="1"/>
    <e v="#REF!"/>
    <m/>
    <m/>
    <n v="0.25"/>
    <n v="202.28639999999999"/>
    <n v="202.28639999999999"/>
    <s v="Account"/>
    <n v="20"/>
    <n v="80"/>
    <n v="20"/>
    <n v="20"/>
    <n v="202.28639999999999"/>
    <x v="26"/>
    <n v="222.28639999999999"/>
    <s v="Wed"/>
    <s v="Tue"/>
  </r>
  <r>
    <s v="A00128"/>
    <s v="West"/>
    <s v="Khan"/>
    <s v="Assess"/>
    <m/>
    <d v="2020-09-10T00:00:00"/>
    <d v="2020-09-28T00:00:00"/>
    <n v="1"/>
    <e v="#REF!"/>
    <m/>
    <m/>
    <n v="0.5"/>
    <n v="120"/>
    <n v="120"/>
    <s v="P.O."/>
    <n v="18"/>
    <n v="80"/>
    <n v="40"/>
    <n v="40"/>
    <n v="120"/>
    <x v="27"/>
    <n v="160"/>
    <s v="Thu"/>
    <s v="Mon"/>
  </r>
  <r>
    <s v="A00129"/>
    <s v="Northwest"/>
    <s v="Michner"/>
    <s v="Deliver"/>
    <m/>
    <d v="2020-09-11T00:00:00"/>
    <d v="2020-09-14T00:00:00"/>
    <n v="1"/>
    <e v="#REF!"/>
    <m/>
    <m/>
    <n v="0.25"/>
    <n v="120"/>
    <n v="120"/>
    <s v="Account"/>
    <n v="3"/>
    <n v="80"/>
    <n v="20"/>
    <n v="20"/>
    <n v="120"/>
    <x v="2"/>
    <n v="140"/>
    <s v="Fri"/>
    <s v="Mon"/>
  </r>
  <r>
    <s v="A00130"/>
    <s v="Southwest"/>
    <s v="Cartier"/>
    <s v="Replace"/>
    <m/>
    <d v="2020-09-11T00:00:00"/>
    <d v="2020-09-15T00:00:00"/>
    <n v="2"/>
    <e v="#REF!"/>
    <m/>
    <m/>
    <n v="0.5"/>
    <n v="535.62480000000005"/>
    <n v="535.62480000000005"/>
    <s v="C.O.D."/>
    <n v="4"/>
    <n v="140"/>
    <n v="70"/>
    <n v="70"/>
    <n v="535.62480000000005"/>
    <x v="28"/>
    <n v="605.62480000000005"/>
    <s v="Fri"/>
    <s v="Tue"/>
  </r>
  <r>
    <s v="A00131"/>
    <s v="Northwest"/>
    <s v="Khan"/>
    <s v="Assess"/>
    <m/>
    <d v="2020-09-11T00:00:00"/>
    <d v="2020-09-23T00:00:00"/>
    <n v="2"/>
    <e v="#REF!"/>
    <m/>
    <m/>
    <n v="0.25"/>
    <n v="24.63"/>
    <n v="24.63"/>
    <s v="Account"/>
    <n v="12"/>
    <n v="140"/>
    <n v="35"/>
    <n v="35"/>
    <n v="24.63"/>
    <x v="29"/>
    <n v="59.629999999999995"/>
    <s v="Fri"/>
    <s v="Wed"/>
  </r>
  <r>
    <s v="A00132"/>
    <s v="Northwest"/>
    <s v="Khan"/>
    <s v="Replace"/>
    <m/>
    <d v="2020-09-11T00:00:00"/>
    <d v="2020-09-26T00:00:00"/>
    <n v="2"/>
    <e v="#REF!"/>
    <m/>
    <m/>
    <n v="0.5"/>
    <n v="43.26"/>
    <n v="43.26"/>
    <s v="Account"/>
    <n v="15"/>
    <n v="140"/>
    <n v="70"/>
    <n v="70"/>
    <n v="43.26"/>
    <x v="30"/>
    <n v="113.25999999999999"/>
    <s v="Fri"/>
    <s v="Sat"/>
  </r>
  <r>
    <s v="A00133"/>
    <s v="West"/>
    <s v="Khan"/>
    <s v="Assess"/>
    <m/>
    <d v="2020-09-11T00:00:00"/>
    <d v="2020-10-06T00:00:00"/>
    <n v="1"/>
    <e v="#REF!"/>
    <m/>
    <m/>
    <n v="0.25"/>
    <n v="21.33"/>
    <n v="21.33"/>
    <s v="Account"/>
    <n v="25"/>
    <n v="80"/>
    <n v="20"/>
    <n v="20"/>
    <n v="21.33"/>
    <x v="31"/>
    <n v="41.33"/>
    <s v="Fri"/>
    <s v="Tue"/>
  </r>
  <r>
    <s v="A00134"/>
    <s v="West"/>
    <s v="Khan"/>
    <s v="Replace"/>
    <m/>
    <d v="2020-09-12T00:00:00"/>
    <d v="2020-09-28T00:00:00"/>
    <n v="1"/>
    <e v="#REF!"/>
    <m/>
    <m/>
    <n v="1"/>
    <n v="0.45600000000000002"/>
    <n v="0.45600000000000002"/>
    <s v="C.O.D."/>
    <n v="16"/>
    <n v="80"/>
    <n v="80"/>
    <n v="80"/>
    <n v="0.45600000000000002"/>
    <x v="32"/>
    <n v="80.456000000000003"/>
    <s v="Sat"/>
    <s v="Mon"/>
  </r>
  <r>
    <s v="A00135"/>
    <s v="Northwest"/>
    <s v="Khan"/>
    <s v="Assess"/>
    <m/>
    <d v="2020-09-14T00:00:00"/>
    <d v="2020-09-24T00:00:00"/>
    <n v="2"/>
    <e v="#REF!"/>
    <m/>
    <m/>
    <n v="0.25"/>
    <n v="126.62309999999999"/>
    <n v="126.62309999999999"/>
    <s v="C.O.D."/>
    <n v="10"/>
    <n v="140"/>
    <n v="35"/>
    <n v="35"/>
    <n v="126.62309999999999"/>
    <x v="33"/>
    <n v="161.62309999999999"/>
    <s v="Mon"/>
    <s v="Thu"/>
  </r>
  <r>
    <s v="A00136"/>
    <s v="West"/>
    <s v="Khan"/>
    <s v="Replace"/>
    <m/>
    <d v="2020-09-14T00:00:00"/>
    <d v="2020-09-28T00:00:00"/>
    <n v="1"/>
    <e v="#REF!"/>
    <m/>
    <m/>
    <n v="1.5"/>
    <n v="251.0033"/>
    <n v="251.0033"/>
    <s v="Account"/>
    <n v="14"/>
    <n v="80"/>
    <n v="120"/>
    <n v="120"/>
    <n v="251.0033"/>
    <x v="34"/>
    <n v="371.00329999999997"/>
    <s v="Mon"/>
    <s v="Mon"/>
  </r>
  <r>
    <s v="A00137"/>
    <s v="Southeast"/>
    <s v="Cartier"/>
    <s v="Assess"/>
    <s v="Yes"/>
    <d v="2020-09-14T00:00:00"/>
    <d v="2020-10-05T00:00:00"/>
    <n v="1"/>
    <e v="#REF!"/>
    <m/>
    <m/>
    <n v="0.5"/>
    <n v="395.28"/>
    <n v="395.28"/>
    <s v="P.O."/>
    <n v="21"/>
    <n v="80"/>
    <n v="40"/>
    <n v="40"/>
    <n v="395.28"/>
    <x v="35"/>
    <n v="435.28"/>
    <s v="Mon"/>
    <s v="Mon"/>
  </r>
  <r>
    <s v="A00138"/>
    <s v="Northwest"/>
    <s v="Michner"/>
    <s v="Deliver"/>
    <s v="Yes"/>
    <d v="2020-09-14T00:00:00"/>
    <d v="2020-10-07T00:00:00"/>
    <n v="1"/>
    <e v="#REF!"/>
    <m/>
    <m/>
    <n v="0.25"/>
    <n v="36"/>
    <n v="36"/>
    <s v="Account"/>
    <n v="23"/>
    <n v="80"/>
    <n v="20"/>
    <n v="20"/>
    <n v="36"/>
    <x v="36"/>
    <n v="56"/>
    <s v="Mon"/>
    <s v="Wed"/>
  </r>
  <r>
    <s v="A00139"/>
    <s v="South"/>
    <s v="Lopez"/>
    <s v="Assess"/>
    <m/>
    <d v="2020-09-14T00:00:00"/>
    <d v="2020-11-23T00:00:00"/>
    <n v="1"/>
    <e v="#REF!"/>
    <m/>
    <m/>
    <n v="1.75"/>
    <n v="510.67529999999999"/>
    <n v="510.67529999999999"/>
    <s v="P.O."/>
    <n v="70"/>
    <n v="80"/>
    <n v="140"/>
    <n v="140"/>
    <n v="510.67529999999999"/>
    <x v="37"/>
    <n v="650.67529999999999"/>
    <s v="Mon"/>
    <s v="Mon"/>
  </r>
  <r>
    <s v="A00140"/>
    <s v="Northwest"/>
    <s v="Michner"/>
    <s v="Replace"/>
    <m/>
    <d v="2020-09-15T00:00:00"/>
    <d v="2020-10-07T00:00:00"/>
    <n v="2"/>
    <e v="#REF!"/>
    <m/>
    <m/>
    <n v="0.5"/>
    <n v="42.66"/>
    <n v="42.66"/>
    <s v="Account"/>
    <n v="22"/>
    <n v="140"/>
    <n v="70"/>
    <n v="70"/>
    <n v="42.66"/>
    <x v="38"/>
    <n v="112.66"/>
    <s v="Tue"/>
    <s v="Wed"/>
  </r>
  <r>
    <s v="A00141"/>
    <s v="West"/>
    <s v="Khan"/>
    <s v="Replace"/>
    <m/>
    <d v="2020-09-16T00:00:00"/>
    <d v="2020-09-28T00:00:00"/>
    <n v="1"/>
    <e v="#REF!"/>
    <m/>
    <m/>
    <n v="1"/>
    <n v="5.4720000000000004"/>
    <n v="5.4720000000000004"/>
    <s v="C.O.D."/>
    <n v="12"/>
    <n v="80"/>
    <n v="80"/>
    <n v="80"/>
    <n v="5.4720000000000004"/>
    <x v="39"/>
    <n v="85.471999999999994"/>
    <s v="Wed"/>
    <s v="Mon"/>
  </r>
  <r>
    <s v="A00142"/>
    <s v="Northwest"/>
    <s v="Khan"/>
    <s v="Assess"/>
    <s v="Yes"/>
    <d v="2020-09-16T00:00:00"/>
    <d v="2020-09-28T00:00:00"/>
    <n v="1"/>
    <e v="#REF!"/>
    <m/>
    <m/>
    <n v="0.25"/>
    <n v="45.237400000000001"/>
    <n v="45.237400000000001"/>
    <s v="Account"/>
    <n v="12"/>
    <n v="80"/>
    <n v="20"/>
    <n v="20"/>
    <n v="45.237400000000001"/>
    <x v="4"/>
    <n v="65.237400000000008"/>
    <s v="Wed"/>
    <s v="Mon"/>
  </r>
  <r>
    <s v="A00143"/>
    <s v="Northwest"/>
    <s v="Burton"/>
    <s v="Assess"/>
    <m/>
    <d v="2020-09-16T00:00:00"/>
    <d v="2020-10-01T00:00:00"/>
    <n v="2"/>
    <e v="#REF!"/>
    <m/>
    <m/>
    <n v="0.75"/>
    <n v="199.452"/>
    <n v="199.452"/>
    <s v="C.O.D."/>
    <n v="15"/>
    <n v="140"/>
    <n v="105"/>
    <n v="105"/>
    <n v="199.452"/>
    <x v="40"/>
    <n v="304.452"/>
    <s v="Wed"/>
    <s v="Thu"/>
  </r>
  <r>
    <s v="A00144"/>
    <s v="Southeast"/>
    <s v="Burton"/>
    <s v="Assess"/>
    <m/>
    <d v="2020-09-16T00:00:00"/>
    <d v="2020-10-05T00:00:00"/>
    <n v="2"/>
    <e v="#REF!"/>
    <m/>
    <m/>
    <n v="0.5"/>
    <n v="144"/>
    <n v="144"/>
    <s v="C.O.D."/>
    <n v="19"/>
    <n v="140"/>
    <n v="70"/>
    <n v="70"/>
    <n v="144"/>
    <x v="41"/>
    <n v="214"/>
    <s v="Wed"/>
    <s v="Mon"/>
  </r>
  <r>
    <s v="A00145"/>
    <s v="Southeast"/>
    <s v="Burton"/>
    <s v="Deliver"/>
    <m/>
    <d v="2020-09-17T00:00:00"/>
    <d v="2020-10-06T00:00:00"/>
    <n v="1"/>
    <e v="#REF!"/>
    <m/>
    <m/>
    <n v="0.25"/>
    <n v="6.2160000000000002"/>
    <n v="6.2160000000000002"/>
    <s v="C.O.D."/>
    <n v="19"/>
    <n v="80"/>
    <n v="20"/>
    <n v="20"/>
    <n v="6.2160000000000002"/>
    <x v="42"/>
    <n v="26.216000000000001"/>
    <s v="Thu"/>
    <s v="Tue"/>
  </r>
  <r>
    <s v="A00146"/>
    <s v="Northwest"/>
    <s v="Michner"/>
    <s v="Replace"/>
    <m/>
    <d v="2020-09-17T00:00:00"/>
    <d v="2020-10-12T00:00:00"/>
    <n v="2"/>
    <e v="#REF!"/>
    <m/>
    <m/>
    <n v="1"/>
    <n v="36"/>
    <n v="36"/>
    <s v="Account"/>
    <n v="25"/>
    <n v="140"/>
    <n v="140"/>
    <n v="140"/>
    <n v="36"/>
    <x v="43"/>
    <n v="176"/>
    <s v="Thu"/>
    <s v="Mon"/>
  </r>
  <r>
    <s v="A00147"/>
    <s v="Central"/>
    <s v="Cartier"/>
    <s v="Assess"/>
    <m/>
    <d v="2020-09-17T00:00:00"/>
    <d v="2020-10-12T00:00:00"/>
    <n v="2"/>
    <e v="#REF!"/>
    <m/>
    <m/>
    <n v="0.75"/>
    <n v="40"/>
    <n v="40"/>
    <s v="C.O.D."/>
    <n v="25"/>
    <n v="140"/>
    <n v="105"/>
    <n v="105"/>
    <n v="40"/>
    <x v="44"/>
    <n v="145"/>
    <s v="Thu"/>
    <s v="Mon"/>
  </r>
  <r>
    <s v="A00148"/>
    <s v="South"/>
    <s v="Lopez"/>
    <s v="Assess"/>
    <m/>
    <d v="2020-09-17T00:00:00"/>
    <d v="2020-11-17T00:00:00"/>
    <n v="1"/>
    <e v="#REF!"/>
    <m/>
    <m/>
    <n v="0.25"/>
    <n v="87.581299999999999"/>
    <n v="87.581299999999999"/>
    <s v="Account"/>
    <n v="61"/>
    <n v="80"/>
    <n v="20"/>
    <n v="20"/>
    <n v="87.581299999999999"/>
    <x v="45"/>
    <n v="107.5813"/>
    <s v="Thu"/>
    <s v="Tue"/>
  </r>
  <r>
    <s v="A00149"/>
    <s v="West"/>
    <s v="Khan"/>
    <s v="Replace"/>
    <m/>
    <d v="2020-09-21T00:00:00"/>
    <d v="2020-09-28T00:00:00"/>
    <n v="1"/>
    <e v="#REF!"/>
    <m/>
    <m/>
    <n v="0.5"/>
    <n v="30"/>
    <n v="30"/>
    <s v="C.O.D."/>
    <n v="7"/>
    <n v="80"/>
    <n v="40"/>
    <n v="40"/>
    <n v="30"/>
    <x v="46"/>
    <n v="70"/>
    <s v="Mon"/>
    <s v="Mon"/>
  </r>
  <r>
    <s v="A00150"/>
    <s v="Southeast"/>
    <s v="Michner"/>
    <s v="Deliver"/>
    <m/>
    <d v="2020-09-21T00:00:00"/>
    <d v="2020-10-19T00:00:00"/>
    <n v="1"/>
    <e v="#REF!"/>
    <m/>
    <m/>
    <n v="0.25"/>
    <n v="144"/>
    <n v="144"/>
    <s v="P.O."/>
    <n v="28"/>
    <n v="80"/>
    <n v="20"/>
    <n v="20"/>
    <n v="144"/>
    <x v="47"/>
    <n v="164"/>
    <s v="Mon"/>
    <s v="Mon"/>
  </r>
  <r>
    <s v="A00151"/>
    <s v="West"/>
    <s v="Khan"/>
    <s v="Replace"/>
    <s v="Yes"/>
    <d v="2020-09-21T00:00:00"/>
    <d v="2020-11-04T00:00:00"/>
    <n v="1"/>
    <e v="#REF!"/>
    <m/>
    <m/>
    <n v="0.75"/>
    <n v="297.51229999999998"/>
    <n v="297.51229999999998"/>
    <s v="Account"/>
    <n v="44"/>
    <n v="80"/>
    <n v="60"/>
    <n v="60"/>
    <n v="297.51229999999998"/>
    <x v="48"/>
    <n v="357.51229999999998"/>
    <s v="Mon"/>
    <s v="Wed"/>
  </r>
  <r>
    <s v="A00152"/>
    <s v="West"/>
    <s v="Michner"/>
    <s v="Assess"/>
    <m/>
    <d v="2020-09-21T00:00:00"/>
    <d v="2020-11-25T00:00:00"/>
    <n v="1"/>
    <e v="#REF!"/>
    <m/>
    <m/>
    <n v="0.5"/>
    <n v="64.171000000000006"/>
    <n v="64.171000000000006"/>
    <s v="P.O."/>
    <n v="65"/>
    <n v="80"/>
    <n v="40"/>
    <n v="40"/>
    <n v="64.171000000000006"/>
    <x v="49"/>
    <n v="104.17100000000001"/>
    <s v="Mon"/>
    <s v="Wed"/>
  </r>
  <r>
    <s v="A00153"/>
    <s v="South"/>
    <s v="Lopez"/>
    <s v="Deliver"/>
    <m/>
    <d v="2020-09-22T00:00:00"/>
    <d v="2020-10-01T00:00:00"/>
    <n v="1"/>
    <e v="#REF!"/>
    <m/>
    <m/>
    <n v="0.25"/>
    <n v="20.475000000000001"/>
    <n v="20.475000000000001"/>
    <s v="Account"/>
    <n v="9"/>
    <n v="80"/>
    <n v="20"/>
    <n v="20"/>
    <n v="20.475000000000001"/>
    <x v="50"/>
    <n v="40.475000000000001"/>
    <s v="Tue"/>
    <s v="Thu"/>
  </r>
  <r>
    <s v="A00154"/>
    <s v="West"/>
    <s v="Khan"/>
    <s v="Repair"/>
    <m/>
    <d v="2020-09-23T00:00:00"/>
    <d v="2020-10-07T00:00:00"/>
    <n v="1"/>
    <e v="#REF!"/>
    <m/>
    <m/>
    <n v="1"/>
    <n v="200"/>
    <n v="200"/>
    <s v="C.O.D."/>
    <n v="14"/>
    <n v="80"/>
    <n v="80"/>
    <n v="80"/>
    <n v="200"/>
    <x v="51"/>
    <n v="280"/>
    <s v="Wed"/>
    <s v="Wed"/>
  </r>
  <r>
    <s v="A00155"/>
    <s v="Southeast"/>
    <s v="Burton"/>
    <s v="Repair"/>
    <m/>
    <d v="2020-09-23T00:00:00"/>
    <d v="2020-10-15T00:00:00"/>
    <n v="1"/>
    <e v="#REF!"/>
    <m/>
    <m/>
    <n v="1.5"/>
    <n v="123.9555"/>
    <n v="123.9555"/>
    <s v="C.O.D."/>
    <n v="22"/>
    <n v="80"/>
    <n v="120"/>
    <n v="120"/>
    <n v="123.9555"/>
    <x v="52"/>
    <n v="243.9555"/>
    <s v="Wed"/>
    <s v="Thu"/>
  </r>
  <r>
    <s v="A00156"/>
    <s v="Central"/>
    <s v="Cartier"/>
    <s v="Replace"/>
    <m/>
    <d v="2020-09-23T00:00:00"/>
    <d v="2020-10-24T00:00:00"/>
    <n v="1"/>
    <e v="#REF!"/>
    <m/>
    <m/>
    <n v="0.5"/>
    <n v="193.88310000000001"/>
    <n v="193.88310000000001"/>
    <s v="Account"/>
    <n v="31"/>
    <n v="80"/>
    <n v="40"/>
    <n v="40"/>
    <n v="193.88310000000001"/>
    <x v="53"/>
    <n v="233.88310000000001"/>
    <s v="Wed"/>
    <s v="Sat"/>
  </r>
  <r>
    <s v="A00157"/>
    <s v="Southeast"/>
    <s v="Khan"/>
    <s v="Assess"/>
    <m/>
    <d v="2020-09-23T00:00:00"/>
    <d v="2020-10-28T00:00:00"/>
    <n v="2"/>
    <e v="#REF!"/>
    <m/>
    <m/>
    <n v="0.5"/>
    <n v="1.173"/>
    <n v="1.173"/>
    <s v="C.O.D."/>
    <n v="35"/>
    <n v="140"/>
    <n v="70"/>
    <n v="70"/>
    <n v="1.173"/>
    <x v="54"/>
    <n v="71.173000000000002"/>
    <s v="Wed"/>
    <s v="Wed"/>
  </r>
  <r>
    <s v="A00158"/>
    <s v="Central"/>
    <s v="Michner"/>
    <s v="Assess"/>
    <m/>
    <d v="2020-09-24T00:00:00"/>
    <d v="2020-10-05T00:00:00"/>
    <n v="2"/>
    <e v="#REF!"/>
    <m/>
    <m/>
    <n v="0.75"/>
    <n v="664.78880000000004"/>
    <n v="664.78880000000004"/>
    <s v="Account"/>
    <n v="11"/>
    <n v="140"/>
    <n v="105"/>
    <n v="105"/>
    <n v="664.78880000000004"/>
    <x v="55"/>
    <n v="769.78880000000004"/>
    <s v="Thu"/>
    <s v="Mon"/>
  </r>
  <r>
    <s v="A00159"/>
    <s v="Northwest"/>
    <s v="Khan"/>
    <s v="Deliver"/>
    <m/>
    <d v="2020-09-24T00:00:00"/>
    <d v="2020-10-15T00:00:00"/>
    <n v="1"/>
    <e v="#REF!"/>
    <m/>
    <m/>
    <n v="0.25"/>
    <n v="160"/>
    <n v="160"/>
    <s v="Account"/>
    <n v="21"/>
    <n v="80"/>
    <n v="20"/>
    <n v="20"/>
    <n v="160"/>
    <x v="56"/>
    <n v="180"/>
    <s v="Thu"/>
    <s v="Thu"/>
  </r>
  <r>
    <s v="A00160"/>
    <s v="Northwest"/>
    <s v="Burton"/>
    <s v="Replace"/>
    <m/>
    <d v="2020-09-24T00:00:00"/>
    <d v="2020-11-05T00:00:00"/>
    <n v="2"/>
    <e v="#REF!"/>
    <m/>
    <m/>
    <n v="0.75"/>
    <n v="159.50489999999999"/>
    <n v="159.50489999999999"/>
    <s v="Account"/>
    <n v="42"/>
    <n v="140"/>
    <n v="105"/>
    <n v="105"/>
    <n v="159.50489999999999"/>
    <x v="57"/>
    <n v="264.50490000000002"/>
    <s v="Thu"/>
    <s v="Thu"/>
  </r>
  <r>
    <s v="A00161"/>
    <s v="North"/>
    <s v="Cartier"/>
    <s v="Assess"/>
    <m/>
    <d v="2020-09-24T00:00:00"/>
    <d v="2020-11-17T00:00:00"/>
    <n v="2"/>
    <e v="#REF!"/>
    <m/>
    <m/>
    <n v="0.75"/>
    <n v="169.63499999999999"/>
    <n v="169.63499999999999"/>
    <s v="P.O."/>
    <n v="54"/>
    <n v="140"/>
    <n v="105"/>
    <n v="105"/>
    <n v="169.63499999999999"/>
    <x v="58"/>
    <n v="274.63499999999999"/>
    <s v="Thu"/>
    <s v="Tue"/>
  </r>
  <r>
    <s v="A00162"/>
    <s v="Southwest"/>
    <s v="Burton"/>
    <s v="Replace"/>
    <m/>
    <d v="2020-09-28T00:00:00"/>
    <d v="2020-09-30T00:00:00"/>
    <n v="2"/>
    <e v="#REF!"/>
    <m/>
    <m/>
    <n v="0.5"/>
    <n v="202.86"/>
    <n v="202.86"/>
    <s v="Account"/>
    <n v="2"/>
    <n v="140"/>
    <n v="70"/>
    <n v="70"/>
    <n v="202.86"/>
    <x v="59"/>
    <n v="272.86"/>
    <s v="Mon"/>
    <s v="Wed"/>
  </r>
  <r>
    <s v="A00163"/>
    <s v="South"/>
    <s v="Lopez"/>
    <s v="Assess"/>
    <m/>
    <d v="2020-09-28T00:00:00"/>
    <d v="2020-10-07T00:00:00"/>
    <n v="1"/>
    <e v="#REF!"/>
    <m/>
    <m/>
    <n v="0.5"/>
    <n v="10.53"/>
    <n v="10.53"/>
    <s v="P.O."/>
    <n v="9"/>
    <n v="80"/>
    <n v="40"/>
    <n v="40"/>
    <n v="10.53"/>
    <x v="60"/>
    <n v="50.53"/>
    <s v="Mon"/>
    <s v="Wed"/>
  </r>
  <r>
    <s v="A00164"/>
    <s v="Central"/>
    <s v="Michner"/>
    <s v="Replace"/>
    <m/>
    <d v="2020-09-28T00:00:00"/>
    <d v="2020-10-27T00:00:00"/>
    <n v="2"/>
    <e v="#REF!"/>
    <m/>
    <m/>
    <n v="0.75"/>
    <n v="1.8240000000000001"/>
    <n v="1.8240000000000001"/>
    <s v="C.O.D."/>
    <n v="29"/>
    <n v="140"/>
    <n v="105"/>
    <n v="105"/>
    <n v="1.8240000000000001"/>
    <x v="61"/>
    <n v="106.824"/>
    <s v="Mon"/>
    <s v="Tue"/>
  </r>
  <r>
    <s v="A00165"/>
    <s v="South"/>
    <s v="Khan"/>
    <s v="Assess"/>
    <m/>
    <d v="2020-09-29T00:00:00"/>
    <d v="2020-10-08T00:00:00"/>
    <n v="2"/>
    <e v="#REF!"/>
    <m/>
    <m/>
    <n v="0.5"/>
    <n v="54.124600000000001"/>
    <n v="54.124600000000001"/>
    <s v="Account"/>
    <n v="9"/>
    <n v="140"/>
    <n v="70"/>
    <n v="70"/>
    <n v="54.124600000000001"/>
    <x v="62"/>
    <n v="124.1246"/>
    <s v="Tue"/>
    <s v="Thu"/>
  </r>
  <r>
    <s v="A00166"/>
    <s v="Northwest"/>
    <s v="Michner"/>
    <s v="Deliver"/>
    <m/>
    <d v="2020-09-29T00:00:00"/>
    <d v="2020-10-21T00:00:00"/>
    <n v="2"/>
    <e v="#REF!"/>
    <m/>
    <m/>
    <n v="0.25"/>
    <n v="367.71109999999999"/>
    <n v="367.71109999999999"/>
    <s v="Account"/>
    <n v="22"/>
    <n v="140"/>
    <n v="35"/>
    <n v="35"/>
    <n v="367.71109999999999"/>
    <x v="63"/>
    <n v="402.71109999999999"/>
    <s v="Tue"/>
    <s v="Wed"/>
  </r>
  <r>
    <s v="A00167"/>
    <s v="West"/>
    <s v="Lopez"/>
    <s v="Assess"/>
    <m/>
    <d v="2020-09-29T00:00:00"/>
    <d v="2020-10-19T00:00:00"/>
    <n v="1"/>
    <e v="#REF!"/>
    <m/>
    <m/>
    <n v="1.5"/>
    <n v="139.035"/>
    <n v="139.035"/>
    <s v="Account"/>
    <n v="20"/>
    <n v="80"/>
    <n v="120"/>
    <n v="120"/>
    <n v="139.035"/>
    <x v="64"/>
    <n v="259.03499999999997"/>
    <s v="Tue"/>
    <s v="Mon"/>
  </r>
  <r>
    <s v="A00168"/>
    <s v="West"/>
    <s v="Khan"/>
    <s v="Replace"/>
    <m/>
    <d v="2020-09-29T00:00:00"/>
    <d v="2020-10-27T00:00:00"/>
    <n v="1"/>
    <e v="#REF!"/>
    <m/>
    <m/>
    <n v="0.5"/>
    <n v="50.317"/>
    <n v="50.317"/>
    <s v="P.O."/>
    <n v="28"/>
    <n v="80"/>
    <n v="40"/>
    <n v="40"/>
    <n v="50.317"/>
    <x v="65"/>
    <n v="90.317000000000007"/>
    <s v="Tue"/>
    <s v="Tue"/>
  </r>
  <r>
    <s v="A00169"/>
    <s v="Central"/>
    <s v="Burton"/>
    <s v="Repair"/>
    <m/>
    <d v="2020-09-29T00:00:00"/>
    <d v="2020-11-24T00:00:00"/>
    <n v="1"/>
    <e v="#REF!"/>
    <m/>
    <m/>
    <n v="1"/>
    <n v="122.4273"/>
    <n v="122.4273"/>
    <s v="C.O.D."/>
    <n v="56"/>
    <n v="80"/>
    <n v="80"/>
    <n v="80"/>
    <n v="122.4273"/>
    <x v="66"/>
    <n v="202.4273"/>
    <s v="Tue"/>
    <s v="Tue"/>
  </r>
  <r>
    <s v="A00170"/>
    <s v="West"/>
    <s v="Khan"/>
    <s v="Assess"/>
    <m/>
    <d v="2020-09-29T00:00:00"/>
    <d v="2020-12-02T00:00:00"/>
    <n v="1"/>
    <e v="#REF!"/>
    <m/>
    <m/>
    <n v="1"/>
    <n v="78.5535"/>
    <n v="78.5535"/>
    <s v="P.O."/>
    <n v="64"/>
    <n v="80"/>
    <n v="80"/>
    <n v="80"/>
    <n v="78.5535"/>
    <x v="67"/>
    <n v="158.55349999999999"/>
    <s v="Tue"/>
    <s v="Wed"/>
  </r>
  <r>
    <s v="A00171"/>
    <s v="Northwest"/>
    <s v="Khan"/>
    <s v="Deliver"/>
    <s v="Yes"/>
    <d v="2020-09-30T00:00:00"/>
    <d v="2020-10-07T00:00:00"/>
    <n v="1"/>
    <e v="#REF!"/>
    <m/>
    <m/>
    <n v="0.25"/>
    <n v="239.1001"/>
    <n v="239.1001"/>
    <s v="Account"/>
    <n v="7"/>
    <n v="80"/>
    <n v="20"/>
    <n v="20"/>
    <n v="239.1001"/>
    <x v="68"/>
    <n v="259.1001"/>
    <s v="Wed"/>
    <s v="Wed"/>
  </r>
  <r>
    <s v="A00172"/>
    <s v="Central"/>
    <s v="Cartier"/>
    <s v="Replace"/>
    <m/>
    <d v="2020-09-30T00:00:00"/>
    <d v="2020-10-19T00:00:00"/>
    <n v="1"/>
    <e v="#REF!"/>
    <m/>
    <m/>
    <n v="0.5"/>
    <n v="61.180599999999998"/>
    <n v="61.180599999999998"/>
    <s v="C.O.D."/>
    <n v="19"/>
    <n v="80"/>
    <n v="40"/>
    <n v="40"/>
    <n v="61.180599999999998"/>
    <x v="69"/>
    <n v="101.1806"/>
    <s v="Wed"/>
    <s v="Mon"/>
  </r>
  <r>
    <s v="A00173"/>
    <s v="Northwest"/>
    <s v="Cartier"/>
    <s v="Repair"/>
    <m/>
    <d v="2020-09-30T00:00:00"/>
    <d v="2020-11-18T00:00:00"/>
    <n v="2"/>
    <e v="#REF!"/>
    <m/>
    <m/>
    <n v="2.25"/>
    <n v="800.71119999999996"/>
    <n v="800.71119999999996"/>
    <s v="Account"/>
    <n v="49"/>
    <n v="140"/>
    <n v="315"/>
    <n v="315"/>
    <n v="800.71119999999996"/>
    <x v="70"/>
    <n v="1115.7112"/>
    <s v="Wed"/>
    <s v="Wed"/>
  </r>
  <r>
    <s v="A00174"/>
    <s v="Northwest"/>
    <s v="Khan"/>
    <s v="Assess"/>
    <m/>
    <d v="2020-10-01T00:00:00"/>
    <d v="2020-10-26T00:00:00"/>
    <n v="1"/>
    <e v="#REF!"/>
    <m/>
    <m/>
    <n v="0.25"/>
    <n v="19.196999999999999"/>
    <n v="19.196999999999999"/>
    <s v="Account"/>
    <n v="25"/>
    <n v="80"/>
    <n v="20"/>
    <n v="20"/>
    <n v="19.196999999999999"/>
    <x v="71"/>
    <n v="39.197000000000003"/>
    <s v="Thu"/>
    <s v="Mon"/>
  </r>
  <r>
    <s v="A00175"/>
    <s v="South"/>
    <s v="Lopez"/>
    <s v="Assess"/>
    <m/>
    <d v="2020-10-05T00:00:00"/>
    <d v="2020-10-13T00:00:00"/>
    <n v="1"/>
    <e v="#REF!"/>
    <m/>
    <m/>
    <n v="0.25"/>
    <n v="19.5"/>
    <n v="19.5"/>
    <s v="Account"/>
    <n v="8"/>
    <n v="80"/>
    <n v="20"/>
    <n v="20"/>
    <n v="19.5"/>
    <x v="72"/>
    <n v="39.5"/>
    <s v="Mon"/>
    <s v="Tue"/>
  </r>
  <r>
    <s v="A00176"/>
    <s v="South"/>
    <s v="Lopez"/>
    <s v="Deliver"/>
    <m/>
    <d v="2020-10-05T00:00:00"/>
    <d v="2020-10-13T00:00:00"/>
    <n v="1"/>
    <e v="#REF!"/>
    <m/>
    <m/>
    <n v="0.25"/>
    <n v="22.425000000000001"/>
    <n v="22.425000000000001"/>
    <s v="Account"/>
    <n v="8"/>
    <n v="80"/>
    <n v="20"/>
    <n v="20"/>
    <n v="22.425000000000001"/>
    <x v="73"/>
    <n v="42.424999999999997"/>
    <s v="Mon"/>
    <s v="Tue"/>
  </r>
  <r>
    <s v="A00177"/>
    <s v="West"/>
    <s v="Burton"/>
    <s v="Assess"/>
    <m/>
    <d v="2020-10-05T00:00:00"/>
    <d v="2020-10-13T00:00:00"/>
    <n v="1"/>
    <e v="#REF!"/>
    <m/>
    <m/>
    <n v="0.5"/>
    <n v="26.582599999999999"/>
    <n v="26.582599999999999"/>
    <s v="Account"/>
    <n v="8"/>
    <n v="80"/>
    <n v="40"/>
    <n v="40"/>
    <n v="26.582599999999999"/>
    <x v="74"/>
    <n v="66.582599999999999"/>
    <s v="Mon"/>
    <s v="Tue"/>
  </r>
  <r>
    <s v="A00178"/>
    <s v="Central"/>
    <s v="Cartier"/>
    <s v="Assess"/>
    <m/>
    <d v="2020-10-05T00:00:00"/>
    <d v="2020-10-24T00:00:00"/>
    <n v="1"/>
    <e v="#REF!"/>
    <m/>
    <m/>
    <n v="0.5"/>
    <n v="288.20800000000003"/>
    <n v="288.20800000000003"/>
    <s v="C.O.D."/>
    <n v="19"/>
    <n v="80"/>
    <n v="40"/>
    <n v="40"/>
    <n v="288.20800000000003"/>
    <x v="75"/>
    <n v="328.20800000000003"/>
    <s v="Mon"/>
    <s v="Sat"/>
  </r>
  <r>
    <s v="A00179"/>
    <s v="South"/>
    <s v="Lopez"/>
    <s v="Replace"/>
    <m/>
    <d v="2020-10-05T00:00:00"/>
    <d v="2020-10-19T00:00:00"/>
    <n v="1"/>
    <e v="#REF!"/>
    <m/>
    <m/>
    <n v="0.5"/>
    <n v="54.236800000000002"/>
    <n v="54.236800000000002"/>
    <s v="Account"/>
    <n v="14"/>
    <n v="80"/>
    <n v="40"/>
    <n v="40"/>
    <n v="54.236800000000002"/>
    <x v="76"/>
    <n v="94.236800000000002"/>
    <s v="Mon"/>
    <s v="Mon"/>
  </r>
  <r>
    <s v="A00180"/>
    <s v="West"/>
    <s v="Lopez"/>
    <s v="Assess"/>
    <m/>
    <d v="2020-10-06T00:00:00"/>
    <d v="2020-10-19T00:00:00"/>
    <n v="1"/>
    <e v="#REF!"/>
    <m/>
    <m/>
    <n v="0.25"/>
    <n v="332.39699999999999"/>
    <n v="332.39699999999999"/>
    <s v="P.O."/>
    <n v="13"/>
    <n v="80"/>
    <n v="20"/>
    <n v="20"/>
    <n v="332.39699999999999"/>
    <x v="77"/>
    <n v="352.39699999999999"/>
    <s v="Tue"/>
    <s v="Mon"/>
  </r>
  <r>
    <s v="A00181"/>
    <s v="Northwest"/>
    <s v="Khan"/>
    <s v="Assess"/>
    <m/>
    <d v="2020-10-06T00:00:00"/>
    <d v="2020-10-23T00:00:00"/>
    <n v="2"/>
    <e v="#REF!"/>
    <m/>
    <m/>
    <n v="0.75"/>
    <n v="124.1649"/>
    <n v="124.1649"/>
    <s v="C.O.D."/>
    <n v="17"/>
    <n v="140"/>
    <n v="105"/>
    <n v="105"/>
    <n v="124.1649"/>
    <x v="78"/>
    <n v="229.16489999999999"/>
    <s v="Tue"/>
    <s v="Fri"/>
  </r>
  <r>
    <s v="A00182"/>
    <s v="Central"/>
    <s v="Burton"/>
    <s v="Deliver"/>
    <m/>
    <d v="2020-10-06T00:00:00"/>
    <d v="2020-10-26T00:00:00"/>
    <n v="1"/>
    <e v="#REF!"/>
    <m/>
    <m/>
    <n v="0.25"/>
    <n v="21.63"/>
    <n v="21.63"/>
    <s v="Account"/>
    <n v="20"/>
    <n v="80"/>
    <n v="20"/>
    <n v="20"/>
    <n v="21.63"/>
    <x v="79"/>
    <n v="41.629999999999995"/>
    <s v="Tue"/>
    <s v="Mon"/>
  </r>
  <r>
    <s v="A00183"/>
    <s v="Northwest"/>
    <s v="Khan"/>
    <s v="Assess"/>
    <m/>
    <d v="2020-10-07T00:00:00"/>
    <d v="2020-10-19T00:00:00"/>
    <n v="2"/>
    <e v="#REF!"/>
    <m/>
    <s v="Yes"/>
    <n v="0.25"/>
    <n v="33"/>
    <n v="0"/>
    <s v="C.O.D."/>
    <n v="12"/>
    <n v="140"/>
    <n v="35"/>
    <n v="35"/>
    <n v="0"/>
    <x v="80"/>
    <n v="35"/>
    <s v="Wed"/>
    <s v="Mon"/>
  </r>
  <r>
    <s v="A00184"/>
    <s v="Northwest"/>
    <s v="Khan"/>
    <s v="Assess"/>
    <m/>
    <d v="2020-10-07T00:00:00"/>
    <d v="2020-10-19T00:00:00"/>
    <n v="2"/>
    <e v="#REF!"/>
    <m/>
    <m/>
    <n v="0.5"/>
    <n v="154.5"/>
    <n v="154.5"/>
    <s v="C.O.D."/>
    <n v="12"/>
    <n v="140"/>
    <n v="70"/>
    <n v="70"/>
    <n v="154.5"/>
    <x v="81"/>
    <n v="224.5"/>
    <s v="Wed"/>
    <s v="Mon"/>
  </r>
  <r>
    <s v="A00185"/>
    <s v="South"/>
    <s v="Lopez"/>
    <s v="Repair"/>
    <m/>
    <d v="2020-10-07T00:00:00"/>
    <d v="2020-10-20T00:00:00"/>
    <n v="1"/>
    <e v="#REF!"/>
    <m/>
    <m/>
    <n v="1"/>
    <n v="48.75"/>
    <n v="48.75"/>
    <s v="Account"/>
    <n v="13"/>
    <n v="80"/>
    <n v="80"/>
    <n v="80"/>
    <n v="48.75"/>
    <x v="82"/>
    <n v="128.75"/>
    <s v="Wed"/>
    <s v="Tue"/>
  </r>
  <r>
    <s v="A00186"/>
    <s v="South"/>
    <s v="Lopez"/>
    <s v="Deliver"/>
    <m/>
    <d v="2020-10-08T00:00:00"/>
    <d v="2020-10-20T00:00:00"/>
    <n v="1"/>
    <e v="#REF!"/>
    <m/>
    <m/>
    <n v="0.25"/>
    <n v="76.1678"/>
    <n v="76.1678"/>
    <s v="Account"/>
    <n v="12"/>
    <n v="80"/>
    <n v="20"/>
    <n v="20"/>
    <n v="76.1678"/>
    <x v="83"/>
    <n v="96.1678"/>
    <s v="Thu"/>
    <s v="Tue"/>
  </r>
  <r>
    <s v="A00187"/>
    <s v="Northwest"/>
    <s v="Khan"/>
    <s v="Replace"/>
    <m/>
    <d v="2020-10-08T00:00:00"/>
    <d v="2020-11-07T00:00:00"/>
    <n v="1"/>
    <e v="#REF!"/>
    <m/>
    <m/>
    <n v="0.75"/>
    <n v="117"/>
    <n v="117"/>
    <s v="C.O.D."/>
    <n v="30"/>
    <n v="80"/>
    <n v="60"/>
    <n v="60"/>
    <n v="117"/>
    <x v="84"/>
    <n v="177"/>
    <s v="Thu"/>
    <s v="Sat"/>
  </r>
  <r>
    <s v="A00188"/>
    <s v="Northwest"/>
    <s v="Cartier"/>
    <s v="Repair"/>
    <m/>
    <d v="2020-10-08T00:00:00"/>
    <d v="2020-11-10T00:00:00"/>
    <n v="2"/>
    <e v="#REF!"/>
    <m/>
    <m/>
    <n v="1.5"/>
    <n v="1575.9739999999999"/>
    <n v="1575.9739999999999"/>
    <s v="C.O.D."/>
    <n v="33"/>
    <n v="140"/>
    <n v="210"/>
    <n v="210"/>
    <n v="1575.9739999999999"/>
    <x v="85"/>
    <n v="1785.9739999999999"/>
    <s v="Thu"/>
    <s v="Tue"/>
  </r>
  <r>
    <s v="A00189"/>
    <s v="West"/>
    <s v="Khan"/>
    <s v="Replace"/>
    <m/>
    <d v="2020-10-08T00:00:00"/>
    <d v="2020-11-18T00:00:00"/>
    <n v="1"/>
    <e v="#REF!"/>
    <m/>
    <m/>
    <n v="0.5"/>
    <n v="21.33"/>
    <n v="21.33"/>
    <s v="P.O."/>
    <n v="41"/>
    <n v="80"/>
    <n v="40"/>
    <n v="40"/>
    <n v="21.33"/>
    <x v="86"/>
    <n v="61.33"/>
    <s v="Thu"/>
    <s v="Wed"/>
  </r>
  <r>
    <s v="A00190"/>
    <s v="Southeast"/>
    <s v="Michner"/>
    <s v="Replace"/>
    <m/>
    <d v="2020-10-08T00:00:00"/>
    <d v="2020-11-30T00:00:00"/>
    <n v="1"/>
    <e v="#REF!"/>
    <m/>
    <m/>
    <n v="0.5"/>
    <n v="74.785899999999998"/>
    <n v="74.785899999999998"/>
    <s v="Account"/>
    <n v="53"/>
    <n v="80"/>
    <n v="40"/>
    <n v="40"/>
    <n v="74.785899999999998"/>
    <x v="87"/>
    <n v="114.7859"/>
    <s v="Thu"/>
    <s v="Mon"/>
  </r>
  <r>
    <s v="A00191"/>
    <s v="Northeast"/>
    <s v="Michner"/>
    <s v="Repair"/>
    <m/>
    <d v="2020-10-08T00:00:00"/>
    <d v="2020-12-01T00:00:00"/>
    <n v="2"/>
    <e v="#REF!"/>
    <m/>
    <m/>
    <n v="4.75"/>
    <n v="1123.9716000000001"/>
    <n v="1123.9716000000001"/>
    <s v="C.O.D."/>
    <n v="54"/>
    <n v="140"/>
    <n v="665"/>
    <n v="665"/>
    <n v="1123.9716000000001"/>
    <x v="88"/>
    <n v="1788.9716000000001"/>
    <s v="Thu"/>
    <s v="Tue"/>
  </r>
  <r>
    <s v="A00192"/>
    <s v="Central"/>
    <s v="Burton"/>
    <s v="Assess"/>
    <m/>
    <d v="2020-10-12T00:00:00"/>
    <d v="2020-10-26T00:00:00"/>
    <n v="2"/>
    <e v="#REF!"/>
    <m/>
    <m/>
    <n v="1"/>
    <n v="128.9796"/>
    <n v="128.9796"/>
    <s v="Account"/>
    <n v="14"/>
    <n v="140"/>
    <n v="140"/>
    <n v="140"/>
    <n v="128.9796"/>
    <x v="89"/>
    <n v="268.9796"/>
    <s v="Mon"/>
    <s v="Mon"/>
  </r>
  <r>
    <s v="A00193"/>
    <s v="West"/>
    <s v="Khan"/>
    <s v="Replace"/>
    <m/>
    <d v="2020-10-12T00:00:00"/>
    <d v="2020-11-04T00:00:00"/>
    <n v="1"/>
    <e v="#REF!"/>
    <m/>
    <m/>
    <n v="0.5"/>
    <n v="144"/>
    <n v="144"/>
    <s v="P.O."/>
    <n v="23"/>
    <n v="80"/>
    <n v="40"/>
    <n v="40"/>
    <n v="144"/>
    <x v="90"/>
    <n v="184"/>
    <s v="Mon"/>
    <s v="Wed"/>
  </r>
  <r>
    <s v="A00194"/>
    <s v="Central"/>
    <s v="Michner"/>
    <s v="Assess"/>
    <m/>
    <d v="2020-10-12T00:00:00"/>
    <d v="2020-11-05T00:00:00"/>
    <n v="2"/>
    <e v="#REF!"/>
    <m/>
    <m/>
    <n v="1"/>
    <n v="1211.8269"/>
    <n v="1211.8269"/>
    <s v="Account"/>
    <n v="24"/>
    <n v="140"/>
    <n v="140"/>
    <n v="140"/>
    <n v="1211.8269"/>
    <x v="91"/>
    <n v="1351.8269"/>
    <s v="Mon"/>
    <s v="Thu"/>
  </r>
  <r>
    <s v="A00195"/>
    <s v="South"/>
    <s v="Michner"/>
    <s v="Replace"/>
    <m/>
    <d v="2020-10-12T00:00:00"/>
    <d v="2020-11-18T00:00:00"/>
    <n v="1"/>
    <e v="#REF!"/>
    <m/>
    <m/>
    <n v="0.5"/>
    <n v="54.124600000000001"/>
    <n v="54.124600000000001"/>
    <s v="Account"/>
    <n v="37"/>
    <n v="80"/>
    <n v="40"/>
    <n v="40"/>
    <n v="54.124600000000001"/>
    <x v="92"/>
    <n v="94.124600000000001"/>
    <s v="Mon"/>
    <s v="Wed"/>
  </r>
  <r>
    <s v="A00196"/>
    <s v="Northwest"/>
    <s v="Michner"/>
    <s v="Assess"/>
    <s v="Yes"/>
    <d v="2020-10-12T00:00:00"/>
    <d v="2020-11-19T00:00:00"/>
    <n v="1"/>
    <e v="#REF!"/>
    <m/>
    <m/>
    <n v="0.5"/>
    <n v="55.935699999999997"/>
    <n v="55.935699999999997"/>
    <s v="C.O.D."/>
    <n v="38"/>
    <n v="80"/>
    <n v="40"/>
    <n v="40"/>
    <n v="55.935699999999997"/>
    <x v="93"/>
    <n v="95.935699999999997"/>
    <s v="Mon"/>
    <s v="Thu"/>
  </r>
  <r>
    <s v="A00197"/>
    <s v="Southeast"/>
    <s v="Michner"/>
    <s v="Assess"/>
    <s v="Yes"/>
    <d v="2020-10-13T00:00:00"/>
    <d v="2020-10-27T00:00:00"/>
    <n v="1"/>
    <e v="#REF!"/>
    <m/>
    <m/>
    <n v="0.5"/>
    <n v="11.06"/>
    <n v="11.06"/>
    <s v="P.O."/>
    <n v="14"/>
    <n v="80"/>
    <n v="40"/>
    <n v="40"/>
    <n v="11.06"/>
    <x v="94"/>
    <n v="51.06"/>
    <s v="Tue"/>
    <s v="Tue"/>
  </r>
  <r>
    <s v="A00198"/>
    <s v="West"/>
    <s v="Khan"/>
    <s v="Repair"/>
    <m/>
    <d v="2020-10-13T00:00:00"/>
    <d v="2020-10-27T00:00:00"/>
    <n v="1"/>
    <e v="#REF!"/>
    <m/>
    <m/>
    <n v="2"/>
    <n v="77.165099999999995"/>
    <n v="77.165099999999995"/>
    <s v="Account"/>
    <n v="14"/>
    <n v="80"/>
    <n v="160"/>
    <n v="160"/>
    <n v="77.165099999999995"/>
    <x v="95"/>
    <n v="237.1651"/>
    <s v="Tue"/>
    <s v="Tue"/>
  </r>
  <r>
    <s v="A00199"/>
    <s v="Northwest"/>
    <s v="Khan"/>
    <s v="Assess"/>
    <m/>
    <d v="2020-10-14T00:00:00"/>
    <d v="2020-10-19T00:00:00"/>
    <n v="2"/>
    <e v="#REF!"/>
    <m/>
    <m/>
    <n v="0.5"/>
    <n v="66.158000000000001"/>
    <n v="66.158000000000001"/>
    <s v="Account"/>
    <n v="5"/>
    <n v="140"/>
    <n v="70"/>
    <n v="70"/>
    <n v="66.158000000000001"/>
    <x v="96"/>
    <n v="136.15800000000002"/>
    <s v="Wed"/>
    <s v="Mon"/>
  </r>
  <r>
    <s v="A00200"/>
    <s v="Southwest"/>
    <s v="Michner"/>
    <s v="Deliver"/>
    <m/>
    <d v="2020-10-14T00:00:00"/>
    <d v="2020-10-27T00:00:00"/>
    <n v="1"/>
    <e v="#REF!"/>
    <m/>
    <m/>
    <n v="0.25"/>
    <n v="27.953900000000001"/>
    <n v="27.953900000000001"/>
    <s v="Account"/>
    <n v="13"/>
    <n v="80"/>
    <n v="20"/>
    <n v="20"/>
    <n v="27.953900000000001"/>
    <x v="97"/>
    <n v="47.953900000000004"/>
    <s v="Wed"/>
    <s v="Tue"/>
  </r>
  <r>
    <s v="A00201"/>
    <s v="West"/>
    <s v="Khan"/>
    <s v="Assess"/>
    <m/>
    <d v="2020-10-14T00:00:00"/>
    <d v="2020-10-27T00:00:00"/>
    <n v="1"/>
    <e v="#REF!"/>
    <m/>
    <m/>
    <n v="1"/>
    <n v="216.3125"/>
    <n v="216.3125"/>
    <s v="C.O.D."/>
    <n v="13"/>
    <n v="80"/>
    <n v="80"/>
    <n v="80"/>
    <n v="216.3125"/>
    <x v="98"/>
    <n v="296.3125"/>
    <s v="Wed"/>
    <s v="Tue"/>
  </r>
  <r>
    <s v="A00202"/>
    <s v="Central"/>
    <s v="Burton"/>
    <s v="Repair"/>
    <m/>
    <d v="2020-10-14T00:00:00"/>
    <d v="2020-11-03T00:00:00"/>
    <n v="2"/>
    <e v="#REF!"/>
    <m/>
    <m/>
    <n v="2"/>
    <n v="619.51329999999996"/>
    <n v="619.51329999999996"/>
    <s v="P.O."/>
    <n v="20"/>
    <n v="140"/>
    <n v="280"/>
    <n v="280"/>
    <n v="619.51329999999996"/>
    <x v="99"/>
    <n v="899.51329999999996"/>
    <s v="Wed"/>
    <s v="Tue"/>
  </r>
  <r>
    <s v="A00203"/>
    <s v="West"/>
    <s v="Michner"/>
    <s v="Replace"/>
    <m/>
    <d v="2020-10-14T00:00:00"/>
    <d v="2020-11-10T00:00:00"/>
    <n v="1"/>
    <e v="#REF!"/>
    <m/>
    <m/>
    <n v="0.5"/>
    <n v="3.12"/>
    <n v="3.12"/>
    <s v="C.O.D."/>
    <n v="27"/>
    <n v="80"/>
    <n v="40"/>
    <n v="40"/>
    <n v="3.12"/>
    <x v="100"/>
    <n v="43.12"/>
    <s v="Wed"/>
    <s v="Tue"/>
  </r>
  <r>
    <s v="A00204"/>
    <s v="Central"/>
    <s v="Michner"/>
    <s v="Assess"/>
    <m/>
    <d v="2020-10-15T00:00:00"/>
    <d v="2020-10-22T00:00:00"/>
    <n v="1"/>
    <e v="#REF!"/>
    <m/>
    <m/>
    <n v="0.75"/>
    <n v="163.26"/>
    <n v="163.26"/>
    <s v="Account"/>
    <n v="7"/>
    <n v="80"/>
    <n v="60"/>
    <n v="60"/>
    <n v="163.26"/>
    <x v="101"/>
    <n v="223.26"/>
    <s v="Thu"/>
    <s v="Thu"/>
  </r>
  <r>
    <s v="A00205"/>
    <s v="South"/>
    <s v="Lopez"/>
    <s v="Deliver"/>
    <m/>
    <d v="2020-10-15T00:00:00"/>
    <d v="2020-10-28T00:00:00"/>
    <n v="1"/>
    <e v="#REF!"/>
    <m/>
    <m/>
    <n v="0.25"/>
    <n v="65.251599999999996"/>
    <n v="65.251599999999996"/>
    <s v="Account"/>
    <n v="13"/>
    <n v="80"/>
    <n v="20"/>
    <n v="20"/>
    <n v="65.251599999999996"/>
    <x v="102"/>
    <n v="85.251599999999996"/>
    <s v="Thu"/>
    <s v="Wed"/>
  </r>
  <r>
    <s v="A00206"/>
    <s v="West"/>
    <s v="Michner"/>
    <s v="Deliver"/>
    <m/>
    <d v="2020-10-15T00:00:00"/>
    <d v="2020-11-10T00:00:00"/>
    <n v="1"/>
    <e v="#REF!"/>
    <m/>
    <m/>
    <n v="0.25"/>
    <n v="30"/>
    <n v="30"/>
    <s v="P.O."/>
    <n v="26"/>
    <n v="80"/>
    <n v="20"/>
    <n v="20"/>
    <n v="30"/>
    <x v="103"/>
    <n v="50"/>
    <s v="Thu"/>
    <s v="Tue"/>
  </r>
  <r>
    <s v="A00207"/>
    <s v="West"/>
    <s v="Michner"/>
    <s v="Replace"/>
    <m/>
    <d v="2020-10-15T00:00:00"/>
    <d v="2020-11-10T00:00:00"/>
    <n v="1"/>
    <e v="#REF!"/>
    <m/>
    <m/>
    <n v="0.5"/>
    <n v="105.8442"/>
    <n v="105.8442"/>
    <s v="Account"/>
    <n v="26"/>
    <n v="80"/>
    <n v="40"/>
    <n v="40"/>
    <n v="105.8442"/>
    <x v="104"/>
    <n v="145.8442"/>
    <s v="Thu"/>
    <s v="Tue"/>
  </r>
  <r>
    <s v="A00208"/>
    <s v="Northwest"/>
    <s v="Burton"/>
    <s v="Replace"/>
    <m/>
    <d v="2020-10-19T00:00:00"/>
    <d v="2020-11-05T00:00:00"/>
    <n v="2"/>
    <e v="#REF!"/>
    <m/>
    <m/>
    <n v="1"/>
    <n v="547.08590000000004"/>
    <n v="547.08590000000004"/>
    <s v="C.O.D."/>
    <n v="17"/>
    <n v="140"/>
    <n v="140"/>
    <n v="140"/>
    <n v="547.08590000000004"/>
    <x v="105"/>
    <n v="687.08590000000004"/>
    <s v="Mon"/>
    <s v="Thu"/>
  </r>
  <r>
    <s v="A00209"/>
    <s v="West"/>
    <s v="Michner"/>
    <s v="Replace"/>
    <m/>
    <d v="2020-10-19T00:00:00"/>
    <d v="2020-11-25T00:00:00"/>
    <n v="1"/>
    <e v="#REF!"/>
    <m/>
    <m/>
    <n v="1"/>
    <n v="120"/>
    <n v="120"/>
    <s v="P.O."/>
    <n v="37"/>
    <n v="80"/>
    <n v="80"/>
    <n v="80"/>
    <n v="120"/>
    <x v="106"/>
    <n v="200"/>
    <s v="Mon"/>
    <s v="Wed"/>
  </r>
  <r>
    <s v="A00210"/>
    <s v="Northwest"/>
    <s v="Khan"/>
    <s v="Assess"/>
    <m/>
    <d v="2020-10-20T00:00:00"/>
    <d v="2020-10-30T00:00:00"/>
    <n v="1"/>
    <e v="#REF!"/>
    <m/>
    <m/>
    <n v="0.25"/>
    <n v="30"/>
    <n v="30"/>
    <s v="Account"/>
    <n v="10"/>
    <n v="80"/>
    <n v="20"/>
    <n v="20"/>
    <n v="30"/>
    <x v="103"/>
    <n v="50"/>
    <s v="Tue"/>
    <s v="Fri"/>
  </r>
  <r>
    <s v="A00211"/>
    <s v="Central"/>
    <s v="Cartier"/>
    <s v="Deliver"/>
    <m/>
    <d v="2020-10-20T00:00:00"/>
    <d v="2020-11-24T00:00:00"/>
    <n v="1"/>
    <e v="#REF!"/>
    <m/>
    <m/>
    <n v="0.25"/>
    <n v="27.63"/>
    <n v="27.63"/>
    <s v="Account"/>
    <n v="35"/>
    <n v="80"/>
    <n v="20"/>
    <n v="20"/>
    <n v="27.63"/>
    <x v="107"/>
    <n v="47.629999999999995"/>
    <s v="Tue"/>
    <s v="Tue"/>
  </r>
  <r>
    <s v="A00212"/>
    <s v="Central"/>
    <s v="Burton"/>
    <s v="Assess"/>
    <m/>
    <d v="2020-10-21T00:00:00"/>
    <d v="2020-11-06T00:00:00"/>
    <n v="1"/>
    <e v="#REF!"/>
    <m/>
    <m/>
    <n v="0.25"/>
    <n v="250.42240000000001"/>
    <n v="250.42240000000001"/>
    <s v="Account"/>
    <n v="16"/>
    <n v="80"/>
    <n v="20"/>
    <n v="20"/>
    <n v="250.42240000000001"/>
    <x v="108"/>
    <n v="270.42240000000004"/>
    <s v="Wed"/>
    <s v="Fri"/>
  </r>
  <r>
    <s v="A00213"/>
    <s v="Northwest"/>
    <s v="Michner"/>
    <s v="Assess"/>
    <s v="Yes"/>
    <d v="2020-10-21T00:00:00"/>
    <d v="2020-11-05T00:00:00"/>
    <n v="2"/>
    <e v="#REF!"/>
    <m/>
    <m/>
    <n v="0.25"/>
    <n v="38.698399999999999"/>
    <n v="38.698399999999999"/>
    <s v="C.O.D."/>
    <n v="15"/>
    <n v="140"/>
    <n v="35"/>
    <n v="35"/>
    <n v="38.698399999999999"/>
    <x v="109"/>
    <n v="73.698399999999992"/>
    <s v="Wed"/>
    <s v="Thu"/>
  </r>
  <r>
    <s v="A00214"/>
    <s v="Northwest"/>
    <s v="Cartier"/>
    <s v="Assess"/>
    <s v="Yes"/>
    <d v="2020-10-21T00:00:00"/>
    <d v="2020-11-10T00:00:00"/>
    <n v="2"/>
    <e v="#REF!"/>
    <m/>
    <m/>
    <n v="0.25"/>
    <n v="33"/>
    <n v="33"/>
    <s v="Account"/>
    <n v="20"/>
    <n v="140"/>
    <n v="35"/>
    <n v="35"/>
    <n v="33"/>
    <x v="80"/>
    <n v="68"/>
    <s v="Wed"/>
    <s v="Tue"/>
  </r>
  <r>
    <s v="A00215"/>
    <s v="West"/>
    <s v="Michner"/>
    <s v="Assess"/>
    <m/>
    <d v="2020-10-21T00:00:00"/>
    <d v="2020-11-10T00:00:00"/>
    <n v="1"/>
    <e v="#REF!"/>
    <m/>
    <m/>
    <n v="0.75"/>
    <n v="126"/>
    <n v="126"/>
    <s v="P.O."/>
    <n v="20"/>
    <n v="80"/>
    <n v="60"/>
    <n v="60"/>
    <n v="126"/>
    <x v="110"/>
    <n v="186"/>
    <s v="Wed"/>
    <s v="Tue"/>
  </r>
  <r>
    <s v="A00216"/>
    <s v="Central"/>
    <s v="Michner"/>
    <s v="Install"/>
    <m/>
    <d v="2020-10-21T00:00:00"/>
    <d v="2021-01-25T00:00:00"/>
    <n v="2"/>
    <e v="#REF!"/>
    <m/>
    <m/>
    <n v="8.25"/>
    <n v="4946"/>
    <n v="4946"/>
    <s v="Account"/>
    <n v="96"/>
    <n v="140"/>
    <n v="1155"/>
    <n v="1155"/>
    <n v="4946"/>
    <x v="111"/>
    <n v="6101"/>
    <s v="Wed"/>
    <s v="Mon"/>
  </r>
  <r>
    <s v="A00217"/>
    <s v="Southeast"/>
    <s v="Michner"/>
    <s v="Replace"/>
    <s v="Yes"/>
    <d v="2020-10-22T00:00:00"/>
    <d v="2020-10-29T00:00:00"/>
    <n v="1"/>
    <e v="#REF!"/>
    <m/>
    <m/>
    <n v="0.5"/>
    <n v="33.544699999999999"/>
    <n v="33.544699999999999"/>
    <s v="P.O."/>
    <n v="7"/>
    <n v="80"/>
    <n v="40"/>
    <n v="40"/>
    <n v="33.544699999999999"/>
    <x v="112"/>
    <n v="73.544700000000006"/>
    <s v="Thu"/>
    <s v="Thu"/>
  </r>
  <r>
    <s v="A00218"/>
    <s v="Central"/>
    <s v="Burton"/>
    <s v="Assess"/>
    <m/>
    <d v="2020-10-24T00:00:00"/>
    <d v="2020-11-06T00:00:00"/>
    <n v="2"/>
    <e v="#REF!"/>
    <m/>
    <m/>
    <n v="0.25"/>
    <n v="25"/>
    <n v="25"/>
    <s v="Account"/>
    <n v="13"/>
    <n v="140"/>
    <n v="35"/>
    <n v="35"/>
    <n v="25"/>
    <x v="113"/>
    <n v="60"/>
    <s v="Sat"/>
    <s v="Fri"/>
  </r>
  <r>
    <s v="A00219"/>
    <s v="West"/>
    <s v="Khan"/>
    <s v="Assess"/>
    <m/>
    <d v="2020-10-24T00:00:00"/>
    <d v="2020-11-24T00:00:00"/>
    <n v="1"/>
    <e v="#REF!"/>
    <m/>
    <m/>
    <n v="0.5"/>
    <n v="28.5868"/>
    <n v="28.5868"/>
    <s v="Account"/>
    <n v="31"/>
    <n v="80"/>
    <n v="40"/>
    <n v="40"/>
    <n v="28.5868"/>
    <x v="114"/>
    <n v="68.586799999999997"/>
    <s v="Sat"/>
    <s v="Tue"/>
  </r>
  <r>
    <s v="A00220"/>
    <s v="West"/>
    <s v="Burton"/>
    <s v="Replace"/>
    <m/>
    <d v="2020-10-24T00:00:00"/>
    <d v="2020-12-14T00:00:00"/>
    <n v="2"/>
    <e v="#REF!"/>
    <m/>
    <m/>
    <n v="2.5"/>
    <n v="213.48050000000001"/>
    <n v="213.48050000000001"/>
    <s v="Account"/>
    <n v="51"/>
    <n v="140"/>
    <n v="350"/>
    <n v="350"/>
    <n v="213.48050000000001"/>
    <x v="115"/>
    <n v="563.48050000000001"/>
    <s v="Sat"/>
    <s v="Mon"/>
  </r>
  <r>
    <s v="A00221"/>
    <s v="West"/>
    <s v="Khan"/>
    <s v="Assess"/>
    <m/>
    <d v="2020-10-26T00:00:00"/>
    <d v="2020-10-27T00:00:00"/>
    <n v="1"/>
    <e v="#REF!"/>
    <m/>
    <m/>
    <n v="0.5"/>
    <n v="83.441299999999998"/>
    <n v="83.441299999999998"/>
    <s v="Account"/>
    <n v="1"/>
    <n v="80"/>
    <n v="40"/>
    <n v="40"/>
    <n v="83.441299999999998"/>
    <x v="116"/>
    <n v="123.4413"/>
    <s v="Mon"/>
    <s v="Tue"/>
  </r>
  <r>
    <s v="A00222"/>
    <s v="Southeast"/>
    <s v="Khan"/>
    <s v="Repair"/>
    <m/>
    <d v="2020-10-26T00:00:00"/>
    <d v="2020-11-17T00:00:00"/>
    <n v="2"/>
    <e v="#REF!"/>
    <m/>
    <m/>
    <n v="1"/>
    <n v="25"/>
    <n v="25"/>
    <s v="C.O.D."/>
    <n v="22"/>
    <n v="140"/>
    <n v="140"/>
    <n v="140"/>
    <n v="25"/>
    <x v="117"/>
    <n v="165"/>
    <s v="Mon"/>
    <s v="Tue"/>
  </r>
  <r>
    <s v="A00223"/>
    <s v="South"/>
    <s v="Lopez"/>
    <s v="Assess"/>
    <m/>
    <d v="2020-10-27T00:00:00"/>
    <d v="2020-11-17T00:00:00"/>
    <n v="1"/>
    <e v="#REF!"/>
    <m/>
    <m/>
    <n v="0.25"/>
    <n v="67.961500000000001"/>
    <n v="67.961500000000001"/>
    <s v="Account"/>
    <n v="21"/>
    <n v="80"/>
    <n v="20"/>
    <n v="20"/>
    <n v="67.961500000000001"/>
    <x v="118"/>
    <n v="87.961500000000001"/>
    <s v="Tue"/>
    <s v="Tue"/>
  </r>
  <r>
    <s v="A00224"/>
    <s v="West"/>
    <s v="Khan"/>
    <s v="Replace"/>
    <m/>
    <d v="2020-10-27T00:00:00"/>
    <d v="2020-12-16T00:00:00"/>
    <n v="1"/>
    <e v="#REF!"/>
    <m/>
    <m/>
    <n v="0.5"/>
    <n v="172.02"/>
    <n v="172.02"/>
    <s v="P.O."/>
    <n v="50"/>
    <n v="80"/>
    <n v="40"/>
    <n v="40"/>
    <n v="172.02"/>
    <x v="119"/>
    <n v="212.02"/>
    <s v="Tue"/>
    <s v="Wed"/>
  </r>
  <r>
    <s v="A00225"/>
    <s v="South"/>
    <s v="Lopez"/>
    <s v="Assess"/>
    <m/>
    <d v="2020-10-27T00:00:00"/>
    <d v="2021-01-16T00:00:00"/>
    <n v="1"/>
    <e v="#REF!"/>
    <m/>
    <m/>
    <n v="0.5"/>
    <n v="102.22320000000001"/>
    <n v="102.22320000000001"/>
    <s v="P.O."/>
    <n v="81"/>
    <n v="80"/>
    <n v="40"/>
    <n v="40"/>
    <n v="102.22320000000001"/>
    <x v="120"/>
    <n v="142.22320000000002"/>
    <s v="Tue"/>
    <s v="Sat"/>
  </r>
  <r>
    <s v="A00226"/>
    <s v="South"/>
    <s v="Lopez"/>
    <s v="Replace"/>
    <m/>
    <d v="2020-10-28T00:00:00"/>
    <d v="2020-11-30T00:00:00"/>
    <n v="1"/>
    <e v="#REF!"/>
    <m/>
    <m/>
    <n v="0.5"/>
    <n v="373.55279999999999"/>
    <n v="373.55279999999999"/>
    <s v="Account"/>
    <n v="33"/>
    <n v="80"/>
    <n v="40"/>
    <n v="40"/>
    <n v="373.55279999999999"/>
    <x v="121"/>
    <n v="413.55279999999999"/>
    <s v="Wed"/>
    <s v="Mon"/>
  </r>
  <r>
    <s v="A00227"/>
    <s v="South"/>
    <s v="Lopez"/>
    <s v="Install"/>
    <m/>
    <d v="2020-10-28T00:00:00"/>
    <d v="2020-12-01T00:00:00"/>
    <n v="3"/>
    <e v="#REF!"/>
    <m/>
    <m/>
    <n v="2.75"/>
    <n v="1249.0878"/>
    <n v="1249.0878"/>
    <s v="Account"/>
    <n v="34"/>
    <n v="195"/>
    <n v="536.25"/>
    <n v="536.25"/>
    <n v="1249.0878"/>
    <x v="122"/>
    <n v="1785.3378"/>
    <s v="Wed"/>
    <s v="Tue"/>
  </r>
  <r>
    <s v="A00228"/>
    <s v="Northwest"/>
    <s v="Khan"/>
    <s v="Deliver"/>
    <m/>
    <d v="2020-10-29T00:00:00"/>
    <d v="2020-11-06T00:00:00"/>
    <n v="1"/>
    <e v="#REF!"/>
    <m/>
    <m/>
    <n v="0.25"/>
    <n v="240"/>
    <n v="240"/>
    <s v="Account"/>
    <n v="8"/>
    <n v="80"/>
    <n v="20"/>
    <n v="20"/>
    <n v="240"/>
    <x v="123"/>
    <n v="260"/>
    <s v="Thu"/>
    <s v="Fri"/>
  </r>
  <r>
    <s v="A00229"/>
    <s v="Northwest"/>
    <s v="Cartier"/>
    <s v="Deliver"/>
    <m/>
    <d v="2020-10-29T00:00:00"/>
    <d v="2020-11-18T00:00:00"/>
    <n v="1"/>
    <e v="#REF!"/>
    <m/>
    <m/>
    <n v="0.25"/>
    <n v="27"/>
    <n v="27"/>
    <s v="C.O.D."/>
    <n v="20"/>
    <n v="80"/>
    <n v="20"/>
    <n v="20"/>
    <n v="27"/>
    <x v="124"/>
    <n v="47"/>
    <s v="Thu"/>
    <s v="Wed"/>
  </r>
  <r>
    <s v="A00230"/>
    <s v="West"/>
    <s v="Khan"/>
    <s v="Replace"/>
    <m/>
    <d v="2020-11-02T00:00:00"/>
    <d v="2020-11-04T00:00:00"/>
    <n v="2"/>
    <e v="#REF!"/>
    <m/>
    <m/>
    <n v="1"/>
    <n v="228.6335"/>
    <n v="228.6335"/>
    <s v="C.O.D."/>
    <n v="2"/>
    <n v="140"/>
    <n v="140"/>
    <n v="140"/>
    <n v="228.6335"/>
    <x v="125"/>
    <n v="368.63350000000003"/>
    <s v="Mon"/>
    <s v="Wed"/>
  </r>
  <r>
    <s v="A00231"/>
    <s v="West"/>
    <s v="Michner"/>
    <s v="Assess"/>
    <m/>
    <d v="2020-11-02T00:00:00"/>
    <d v="2020-11-25T00:00:00"/>
    <n v="1"/>
    <e v="#REF!"/>
    <m/>
    <m/>
    <n v="0.5"/>
    <n v="26.582599999999999"/>
    <n v="26.582599999999999"/>
    <s v="Account"/>
    <n v="23"/>
    <n v="80"/>
    <n v="40"/>
    <n v="40"/>
    <n v="26.582599999999999"/>
    <x v="74"/>
    <n v="66.582599999999999"/>
    <s v="Mon"/>
    <s v="Wed"/>
  </r>
  <r>
    <s v="A00232"/>
    <s v="North"/>
    <s v="Michner"/>
    <s v="Replace"/>
    <m/>
    <d v="2020-11-02T00:00:00"/>
    <d v="2020-12-07T00:00:00"/>
    <n v="2"/>
    <e v="#REF!"/>
    <m/>
    <m/>
    <n v="0.75"/>
    <n v="5.71"/>
    <n v="5.71"/>
    <s v="Account"/>
    <n v="35"/>
    <n v="140"/>
    <n v="105"/>
    <n v="105"/>
    <n v="5.71"/>
    <x v="126"/>
    <n v="110.71"/>
    <s v="Mon"/>
    <s v="Mon"/>
  </r>
  <r>
    <s v="A00233"/>
    <s v="Central"/>
    <s v="Michner"/>
    <s v="Replace"/>
    <m/>
    <d v="2020-11-02T00:00:00"/>
    <d v="2021-01-11T00:00:00"/>
    <n v="2"/>
    <e v="#REF!"/>
    <m/>
    <m/>
    <n v="0.5"/>
    <n v="263.0523"/>
    <n v="263.0523"/>
    <s v="C.O.D."/>
    <n v="70"/>
    <n v="140"/>
    <n v="70"/>
    <n v="70"/>
    <n v="263.0523"/>
    <x v="127"/>
    <n v="333.0523"/>
    <s v="Mon"/>
    <s v="Mon"/>
  </r>
  <r>
    <s v="A00234"/>
    <s v="Southeast"/>
    <s v="Cartier"/>
    <s v="Replace"/>
    <m/>
    <d v="2020-11-02T00:00:00"/>
    <d v="2021-04-15T00:00:00"/>
    <n v="2"/>
    <e v="#REF!"/>
    <m/>
    <m/>
    <n v="1.75"/>
    <n v="8.25"/>
    <n v="8.25"/>
    <s v="Account"/>
    <n v="164"/>
    <n v="140"/>
    <n v="245"/>
    <n v="245"/>
    <n v="8.25"/>
    <x v="128"/>
    <n v="253.25"/>
    <s v="Mon"/>
    <s v="Thu"/>
  </r>
  <r>
    <s v="A00235"/>
    <s v="Southeast"/>
    <s v="Khan"/>
    <s v="Replace"/>
    <m/>
    <d v="2020-11-03T00:00:00"/>
    <d v="2020-11-30T00:00:00"/>
    <n v="1"/>
    <e v="#REF!"/>
    <m/>
    <m/>
    <n v="0.5"/>
    <n v="15.63"/>
    <n v="15.63"/>
    <s v="Account"/>
    <n v="27"/>
    <n v="80"/>
    <n v="40"/>
    <n v="40"/>
    <n v="15.63"/>
    <x v="129"/>
    <n v="55.63"/>
    <s v="Tue"/>
    <s v="Mon"/>
  </r>
  <r>
    <s v="A00236"/>
    <s v="Central"/>
    <s v="Michner"/>
    <s v="Replace"/>
    <m/>
    <d v="2020-11-03T00:00:00"/>
    <d v="2020-12-02T00:00:00"/>
    <n v="1"/>
    <e v="#REF!"/>
    <m/>
    <m/>
    <n v="0.5"/>
    <n v="15.63"/>
    <n v="15.63"/>
    <s v="Account"/>
    <n v="29"/>
    <n v="80"/>
    <n v="40"/>
    <n v="40"/>
    <n v="15.63"/>
    <x v="129"/>
    <n v="55.63"/>
    <s v="Tue"/>
    <s v="Wed"/>
  </r>
  <r>
    <s v="A00237"/>
    <s v="Southeast"/>
    <s v="Burton"/>
    <s v="Assess"/>
    <m/>
    <d v="2020-11-03T00:00:00"/>
    <d v="2020-12-08T00:00:00"/>
    <n v="1"/>
    <e v="#REF!"/>
    <m/>
    <m/>
    <n v="0.75"/>
    <n v="28.5"/>
    <n v="28.5"/>
    <s v="C.O.D."/>
    <n v="35"/>
    <n v="80"/>
    <n v="60"/>
    <n v="60"/>
    <n v="28.5"/>
    <x v="130"/>
    <n v="88.5"/>
    <s v="Tue"/>
    <s v="Tue"/>
  </r>
  <r>
    <s v="A00238"/>
    <s v="West"/>
    <s v="Khan"/>
    <s v="Replace"/>
    <m/>
    <d v="2020-11-04T00:00:00"/>
    <d v="2020-11-09T00:00:00"/>
    <n v="1"/>
    <e v="#REF!"/>
    <m/>
    <m/>
    <n v="0.5"/>
    <n v="748.44"/>
    <n v="748.44"/>
    <s v="Account"/>
    <n v="5"/>
    <n v="80"/>
    <n v="40"/>
    <n v="40"/>
    <n v="748.44"/>
    <x v="131"/>
    <n v="788.44"/>
    <s v="Wed"/>
    <s v="Mon"/>
  </r>
  <r>
    <s v="A00239"/>
    <s v="West"/>
    <s v="Michner"/>
    <s v="Install"/>
    <m/>
    <d v="2020-11-04T00:00:00"/>
    <d v="2020-11-17T00:00:00"/>
    <n v="1"/>
    <e v="#REF!"/>
    <m/>
    <m/>
    <n v="1"/>
    <n v="86.356300000000005"/>
    <n v="86.356300000000005"/>
    <s v="P.O."/>
    <n v="13"/>
    <n v="80"/>
    <n v="80"/>
    <n v="80"/>
    <n v="86.356300000000005"/>
    <x v="132"/>
    <n v="166.3563"/>
    <s v="Wed"/>
    <s v="Tue"/>
  </r>
  <r>
    <s v="A00240"/>
    <s v="North"/>
    <s v="Cartier"/>
    <s v="Deliver"/>
    <m/>
    <d v="2020-11-04T00:00:00"/>
    <d v="2020-11-17T00:00:00"/>
    <n v="1"/>
    <e v="#REF!"/>
    <m/>
    <m/>
    <n v="0.25"/>
    <n v="107.99550000000001"/>
    <n v="107.99550000000001"/>
    <s v="P.O."/>
    <n v="13"/>
    <n v="80"/>
    <n v="20"/>
    <n v="20"/>
    <n v="107.99550000000001"/>
    <x v="133"/>
    <n v="127.99550000000001"/>
    <s v="Wed"/>
    <s v="Tue"/>
  </r>
  <r>
    <s v="A00241"/>
    <s v="Central"/>
    <s v="Cartier"/>
    <s v="Replace"/>
    <m/>
    <d v="2020-11-04T00:00:00"/>
    <d v="2020-11-24T00:00:00"/>
    <n v="2"/>
    <e v="#REF!"/>
    <m/>
    <m/>
    <n v="0.5"/>
    <n v="279.31"/>
    <n v="279.31"/>
    <s v="Account"/>
    <n v="20"/>
    <n v="140"/>
    <n v="70"/>
    <n v="70"/>
    <n v="279.31"/>
    <x v="134"/>
    <n v="349.31"/>
    <s v="Wed"/>
    <s v="Tue"/>
  </r>
  <r>
    <s v="A00242"/>
    <s v="West"/>
    <s v="Khan"/>
    <s v="Assess"/>
    <m/>
    <d v="2020-11-04T00:00:00"/>
    <d v="2020-12-02T00:00:00"/>
    <n v="1"/>
    <e v="#REF!"/>
    <m/>
    <m/>
    <n v="0.5"/>
    <n v="25.26"/>
    <n v="25.26"/>
    <s v="Account"/>
    <n v="28"/>
    <n v="80"/>
    <n v="40"/>
    <n v="40"/>
    <n v="25.26"/>
    <x v="135"/>
    <n v="65.260000000000005"/>
    <s v="Wed"/>
    <s v="Wed"/>
  </r>
  <r>
    <s v="A00243"/>
    <s v="Central"/>
    <s v="Cartier"/>
    <s v="Replace"/>
    <m/>
    <d v="2020-11-05T00:00:00"/>
    <d v="2020-11-18T00:00:00"/>
    <n v="1"/>
    <e v="#REF!"/>
    <m/>
    <m/>
    <n v="1"/>
    <n v="351.02069999999998"/>
    <n v="351.02069999999998"/>
    <s v="C.O.D."/>
    <n v="13"/>
    <n v="80"/>
    <n v="80"/>
    <n v="80"/>
    <n v="351.02069999999998"/>
    <x v="136"/>
    <n v="431.02069999999998"/>
    <s v="Thu"/>
    <s v="Wed"/>
  </r>
  <r>
    <s v="A00244"/>
    <s v="West"/>
    <s v="Michner"/>
    <s v="Replace"/>
    <m/>
    <d v="2020-11-05T00:00:00"/>
    <d v="2020-11-25T00:00:00"/>
    <n v="1"/>
    <e v="#REF!"/>
    <m/>
    <m/>
    <n v="0.5"/>
    <n v="27.953900000000001"/>
    <n v="27.953900000000001"/>
    <s v="Account"/>
    <n v="20"/>
    <n v="80"/>
    <n v="40"/>
    <n v="40"/>
    <n v="27.953900000000001"/>
    <x v="137"/>
    <n v="67.953900000000004"/>
    <s v="Thu"/>
    <s v="Wed"/>
  </r>
  <r>
    <s v="A00245"/>
    <s v="Northwest"/>
    <s v="Burton"/>
    <s v="Assess"/>
    <m/>
    <d v="2020-11-07T00:00:00"/>
    <d v="2020-12-09T00:00:00"/>
    <n v="2"/>
    <e v="#REF!"/>
    <m/>
    <m/>
    <n v="0.75"/>
    <n v="62.13"/>
    <n v="62.13"/>
    <s v="Account"/>
    <n v="32"/>
    <n v="140"/>
    <n v="105"/>
    <n v="105"/>
    <n v="62.13"/>
    <x v="138"/>
    <n v="167.13"/>
    <s v="Sat"/>
    <s v="Wed"/>
  </r>
  <r>
    <s v="A00246"/>
    <s v="South"/>
    <s v="Lopez"/>
    <s v="Install"/>
    <m/>
    <d v="2020-11-09T00:00:00"/>
    <d v="2020-11-26T00:00:00"/>
    <n v="1"/>
    <e v="#REF!"/>
    <m/>
    <m/>
    <n v="7"/>
    <n v="3396.25"/>
    <n v="3396.25"/>
    <s v="P.O."/>
    <n v="17"/>
    <n v="80"/>
    <n v="560"/>
    <n v="560"/>
    <n v="3396.25"/>
    <x v="139"/>
    <n v="3956.25"/>
    <s v="Mon"/>
    <s v="Thu"/>
  </r>
  <r>
    <s v="A00247"/>
    <s v="East"/>
    <s v="Ling"/>
    <s v="Replace"/>
    <m/>
    <d v="2020-11-09T00:00:00"/>
    <d v="2021-03-03T00:00:00"/>
    <n v="2"/>
    <e v="#REF!"/>
    <m/>
    <m/>
    <n v="0.5"/>
    <n v="22"/>
    <n v="22"/>
    <s v="Account"/>
    <n v="114"/>
    <n v="140"/>
    <n v="70"/>
    <n v="70"/>
    <n v="22"/>
    <x v="140"/>
    <n v="92"/>
    <s v="Mon"/>
    <s v="Wed"/>
  </r>
  <r>
    <s v="A00248"/>
    <s v="West"/>
    <s v="Khan"/>
    <s v="Replace"/>
    <m/>
    <d v="2020-11-10T00:00:00"/>
    <d v="2020-12-09T00:00:00"/>
    <n v="1"/>
    <e v="#REF!"/>
    <m/>
    <m/>
    <n v="0.5"/>
    <n v="163.36609999999999"/>
    <n v="163.36609999999999"/>
    <s v="P.O."/>
    <n v="29"/>
    <n v="80"/>
    <n v="40"/>
    <n v="40"/>
    <n v="163.36609999999999"/>
    <x v="141"/>
    <n v="203.36609999999999"/>
    <s v="Tue"/>
    <s v="Wed"/>
  </r>
  <r>
    <s v="A00249"/>
    <s v="South"/>
    <s v="Lopez"/>
    <s v="Assess"/>
    <m/>
    <d v="2020-11-11T00:00:00"/>
    <d v="2020-11-25T00:00:00"/>
    <n v="1"/>
    <e v="#REF!"/>
    <m/>
    <m/>
    <n v="0.25"/>
    <n v="25.407900000000001"/>
    <n v="25.407900000000001"/>
    <s v="Account"/>
    <n v="14"/>
    <n v="80"/>
    <n v="20"/>
    <n v="20"/>
    <n v="25.407900000000001"/>
    <x v="142"/>
    <n v="45.407899999999998"/>
    <s v="Wed"/>
    <s v="Wed"/>
  </r>
  <r>
    <s v="A00250"/>
    <s v="Southeast"/>
    <s v="Cartier"/>
    <s v="Replace"/>
    <m/>
    <d v="2020-11-11T00:00:00"/>
    <d v="2020-12-03T00:00:00"/>
    <n v="2"/>
    <e v="#REF!"/>
    <m/>
    <m/>
    <n v="0.75"/>
    <n v="182.7"/>
    <n v="182.7"/>
    <s v="C.O.D."/>
    <n v="22"/>
    <n v="140"/>
    <n v="105"/>
    <n v="105"/>
    <n v="182.7"/>
    <x v="143"/>
    <n v="287.7"/>
    <s v="Wed"/>
    <s v="Thu"/>
  </r>
  <r>
    <s v="A00251"/>
    <s v="Southeast"/>
    <s v="Khan"/>
    <s v="Replace"/>
    <m/>
    <d v="2020-11-11T00:00:00"/>
    <d v="2020-11-30T00:00:00"/>
    <n v="1"/>
    <e v="#REF!"/>
    <m/>
    <m/>
    <n v="0.5"/>
    <n v="73.508899999999997"/>
    <n v="73.508899999999997"/>
    <s v="C.O.D."/>
    <n v="19"/>
    <n v="80"/>
    <n v="40"/>
    <n v="40"/>
    <n v="73.508899999999997"/>
    <x v="144"/>
    <n v="113.5089"/>
    <s v="Wed"/>
    <s v="Mon"/>
  </r>
  <r>
    <s v="A00252"/>
    <s v="Central"/>
    <s v="Cartier"/>
    <s v="Replace"/>
    <s v="Yes"/>
    <d v="2020-11-11T00:00:00"/>
    <d v="2020-12-01T00:00:00"/>
    <n v="2"/>
    <e v="#REF!"/>
    <m/>
    <m/>
    <n v="0.5"/>
    <n v="115.22490000000001"/>
    <n v="115.22490000000001"/>
    <s v="Account"/>
    <n v="20"/>
    <n v="140"/>
    <n v="70"/>
    <n v="70"/>
    <n v="115.22490000000001"/>
    <x v="145"/>
    <n v="185.22489999999999"/>
    <s v="Wed"/>
    <s v="Tue"/>
  </r>
  <r>
    <s v="A00253"/>
    <s v="Northwest"/>
    <s v="Cartier"/>
    <s v="Replace"/>
    <m/>
    <d v="2020-11-12T00:00:00"/>
    <d v="2020-11-19T00:00:00"/>
    <n v="2"/>
    <e v="#REF!"/>
    <m/>
    <m/>
    <n v="0.75"/>
    <n v="340.45229999999998"/>
    <n v="340.45229999999998"/>
    <s v="C.O.D."/>
    <n v="7"/>
    <n v="140"/>
    <n v="105"/>
    <n v="105"/>
    <n v="340.45229999999998"/>
    <x v="146"/>
    <n v="445.45229999999998"/>
    <s v="Thu"/>
    <s v="Thu"/>
  </r>
  <r>
    <s v="A00254"/>
    <s v="West"/>
    <s v="Khan"/>
    <s v="Assess"/>
    <m/>
    <d v="2020-11-12T00:00:00"/>
    <d v="2020-11-26T00:00:00"/>
    <n v="1"/>
    <e v="#REF!"/>
    <m/>
    <m/>
    <n v="0.5"/>
    <n v="12"/>
    <n v="12"/>
    <s v="Account"/>
    <n v="14"/>
    <n v="80"/>
    <n v="40"/>
    <n v="40"/>
    <n v="12"/>
    <x v="147"/>
    <n v="52"/>
    <s v="Thu"/>
    <s v="Thu"/>
  </r>
  <r>
    <s v="A00255"/>
    <s v="Southeast"/>
    <s v="Khan"/>
    <s v="Replace"/>
    <m/>
    <d v="2020-11-13T00:00:00"/>
    <d v="2020-11-24T00:00:00"/>
    <n v="1"/>
    <e v="#REF!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256"/>
    <s v="South"/>
    <s v="Lopez"/>
    <s v="Install"/>
    <m/>
    <d v="2020-11-14T00:00:00"/>
    <d v="2020-12-05T00:00:00"/>
    <n v="1"/>
    <e v="#REF!"/>
    <m/>
    <m/>
    <n v="1.75"/>
    <n v="183.95"/>
    <n v="183.95"/>
    <s v="P.O."/>
    <n v="21"/>
    <n v="80"/>
    <n v="140"/>
    <n v="140"/>
    <n v="183.95"/>
    <x v="149"/>
    <n v="323.95"/>
    <s v="Sat"/>
    <s v="Sat"/>
  </r>
  <r>
    <s v="A00257"/>
    <s v="West"/>
    <s v="Khan"/>
    <s v="Assess"/>
    <s v="Yes"/>
    <d v="2020-11-14T00:00:00"/>
    <d v="2020-12-02T00:00:00"/>
    <n v="1"/>
    <e v="#REF!"/>
    <m/>
    <m/>
    <n v="0.25"/>
    <n v="26.582599999999999"/>
    <n v="26.582599999999999"/>
    <s v="P.O."/>
    <n v="18"/>
    <n v="80"/>
    <n v="20"/>
    <n v="20"/>
    <n v="26.582599999999999"/>
    <x v="150"/>
    <n v="46.582599999999999"/>
    <s v="Sat"/>
    <s v="Wed"/>
  </r>
  <r>
    <s v="A00258"/>
    <s v="West"/>
    <s v="Khan"/>
    <s v="Assess"/>
    <m/>
    <d v="2020-11-16T00:00:00"/>
    <d v="2020-12-02T00:00:00"/>
    <n v="1"/>
    <e v="#REF!"/>
    <m/>
    <m/>
    <n v="0.5"/>
    <n v="13.42"/>
    <n v="13.42"/>
    <s v="C.O.D."/>
    <n v="16"/>
    <n v="80"/>
    <n v="40"/>
    <n v="40"/>
    <n v="13.42"/>
    <x v="151"/>
    <n v="53.42"/>
    <s v="Mon"/>
    <s v="Wed"/>
  </r>
  <r>
    <s v="A00259"/>
    <s v="West"/>
    <s v="Khan"/>
    <s v="Install"/>
    <m/>
    <d v="2020-11-16T00:00:00"/>
    <d v="2020-12-03T00:00:00"/>
    <n v="1"/>
    <e v="#REF!"/>
    <m/>
    <m/>
    <n v="1"/>
    <n v="324"/>
    <n v="324"/>
    <s v="P.O."/>
    <n v="17"/>
    <n v="80"/>
    <n v="80"/>
    <n v="80"/>
    <n v="324"/>
    <x v="152"/>
    <n v="404"/>
    <s v="Mon"/>
    <s v="Thu"/>
  </r>
  <r>
    <s v="A00260"/>
    <s v="Southeast"/>
    <s v="Khan"/>
    <s v="Replace"/>
    <m/>
    <d v="2020-11-17T00:00:00"/>
    <d v="2020-12-09T00:00:00"/>
    <n v="2"/>
    <e v="#REF!"/>
    <m/>
    <m/>
    <n v="0.5"/>
    <n v="504.21269999999998"/>
    <n v="504.21269999999998"/>
    <s v="C.O.D."/>
    <n v="22"/>
    <n v="140"/>
    <n v="70"/>
    <n v="70"/>
    <n v="504.21269999999998"/>
    <x v="153"/>
    <n v="574.21270000000004"/>
    <s v="Tue"/>
    <s v="Wed"/>
  </r>
  <r>
    <s v="A00261"/>
    <s v="Central"/>
    <s v="Khan"/>
    <s v="Assess"/>
    <s v="Yes"/>
    <d v="2020-11-17T00:00:00"/>
    <d v="2020-12-15T00:00:00"/>
    <n v="2"/>
    <e v="#REF!"/>
    <m/>
    <m/>
    <n v="0.5"/>
    <n v="338.0702"/>
    <n v="338.0702"/>
    <s v="Account"/>
    <n v="28"/>
    <n v="140"/>
    <n v="70"/>
    <n v="70"/>
    <n v="338.0702"/>
    <x v="154"/>
    <n v="408.0702"/>
    <s v="Tue"/>
    <s v="Tue"/>
  </r>
  <r>
    <s v="A00262"/>
    <s v="Southeast"/>
    <s v="Burton"/>
    <s v="Assess"/>
    <m/>
    <d v="2020-11-18T00:00:00"/>
    <d v="2020-11-30T00:00:00"/>
    <n v="2"/>
    <e v="#REF!"/>
    <m/>
    <m/>
    <n v="1.5"/>
    <n v="0.98399999999999999"/>
    <n v="0.98399999999999999"/>
    <s v="C.O.D."/>
    <n v="12"/>
    <n v="140"/>
    <n v="210"/>
    <n v="210"/>
    <n v="0.98399999999999999"/>
    <x v="155"/>
    <n v="210.98400000000001"/>
    <s v="Wed"/>
    <s v="Mon"/>
  </r>
  <r>
    <s v="A00263"/>
    <s v="Southeast"/>
    <s v="Khan"/>
    <s v="Assess"/>
    <m/>
    <d v="2020-11-18T00:00:00"/>
    <d v="2020-11-30T00:00:00"/>
    <n v="1"/>
    <e v="#REF!"/>
    <m/>
    <m/>
    <n v="0.5"/>
    <n v="14.88"/>
    <n v="14.88"/>
    <s v="Account"/>
    <n v="12"/>
    <n v="80"/>
    <n v="40"/>
    <n v="40"/>
    <n v="14.88"/>
    <x v="156"/>
    <n v="54.88"/>
    <s v="Wed"/>
    <s v="Mon"/>
  </r>
  <r>
    <s v="A00264"/>
    <s v="South"/>
    <s v="Lopez"/>
    <s v="Assess"/>
    <m/>
    <d v="2020-11-19T00:00:00"/>
    <d v="2020-11-30T00:00:00"/>
    <n v="1"/>
    <e v="#REF!"/>
    <m/>
    <m/>
    <n v="0.5"/>
    <n v="81.900000000000006"/>
    <n v="81.900000000000006"/>
    <s v="Account"/>
    <n v="11"/>
    <n v="80"/>
    <n v="40"/>
    <n v="40"/>
    <n v="81.900000000000006"/>
    <x v="157"/>
    <n v="121.9"/>
    <s v="Thu"/>
    <s v="Mon"/>
  </r>
  <r>
    <s v="A00265"/>
    <s v="Northwest"/>
    <s v="Burton"/>
    <s v="Assess"/>
    <m/>
    <d v="2020-11-19T00:00:00"/>
    <d v="2020-12-03T00:00:00"/>
    <n v="2"/>
    <e v="#REF!"/>
    <m/>
    <m/>
    <n v="0.25"/>
    <n v="21.33"/>
    <n v="21.33"/>
    <s v="Account"/>
    <n v="14"/>
    <n v="140"/>
    <n v="35"/>
    <n v="35"/>
    <n v="21.33"/>
    <x v="158"/>
    <n v="56.33"/>
    <s v="Thu"/>
    <s v="Thu"/>
  </r>
  <r>
    <s v="A00266"/>
    <s v="Central"/>
    <s v="Khan"/>
    <s v="Assess"/>
    <m/>
    <d v="2020-11-19T00:00:00"/>
    <d v="2020-12-03T00:00:00"/>
    <n v="1"/>
    <e v="#REF!"/>
    <m/>
    <m/>
    <n v="0.25"/>
    <n v="120"/>
    <n v="120"/>
    <s v="P.O."/>
    <n v="14"/>
    <n v="80"/>
    <n v="20"/>
    <n v="20"/>
    <n v="120"/>
    <x v="2"/>
    <n v="140"/>
    <s v="Thu"/>
    <s v="Thu"/>
  </r>
  <r>
    <s v="A00267"/>
    <s v="Northwest"/>
    <s v="Michner"/>
    <s v="Replace"/>
    <m/>
    <d v="2020-11-19T00:00:00"/>
    <d v="2020-12-17T00:00:00"/>
    <n v="2"/>
    <e v="#REF!"/>
    <m/>
    <m/>
    <n v="0.5"/>
    <n v="1579.4"/>
    <n v="1579.4"/>
    <s v="Account"/>
    <n v="28"/>
    <n v="140"/>
    <n v="70"/>
    <n v="70"/>
    <n v="1579.4"/>
    <x v="159"/>
    <n v="1649.4"/>
    <s v="Thu"/>
    <s v="Thu"/>
  </r>
  <r>
    <s v="A00268"/>
    <s v="South"/>
    <s v="Khan"/>
    <s v="Replace"/>
    <m/>
    <d v="2020-11-21T00:00:00"/>
    <d v="2020-11-30T00:00:00"/>
    <n v="2"/>
    <e v="#REF!"/>
    <m/>
    <m/>
    <n v="0.5"/>
    <n v="174.18029999999999"/>
    <n v="174.18029999999999"/>
    <s v="C.O.D."/>
    <n v="9"/>
    <n v="140"/>
    <n v="70"/>
    <n v="70"/>
    <n v="174.18029999999999"/>
    <x v="160"/>
    <n v="244.18029999999999"/>
    <s v="Sat"/>
    <s v="Mon"/>
  </r>
  <r>
    <s v="A00269"/>
    <s v="Central"/>
    <s v="Burton"/>
    <s v="Replace"/>
    <m/>
    <d v="2020-11-23T00:00:00"/>
    <d v="2020-12-07T00:00:00"/>
    <n v="1"/>
    <e v="#REF!"/>
    <m/>
    <m/>
    <n v="0.75"/>
    <n v="20"/>
    <n v="20"/>
    <s v="Account"/>
    <n v="14"/>
    <n v="80"/>
    <n v="60"/>
    <n v="60"/>
    <n v="20"/>
    <x v="161"/>
    <n v="80"/>
    <s v="Mon"/>
    <s v="Mon"/>
  </r>
  <r>
    <s v="A00270"/>
    <s v="Northwest"/>
    <s v="Khan"/>
    <s v="Install"/>
    <m/>
    <d v="2020-11-23T00:00:00"/>
    <d v="2021-01-05T00:00:00"/>
    <n v="1"/>
    <e v="#REF!"/>
    <m/>
    <m/>
    <n v="2.5"/>
    <n v="689.15409999999997"/>
    <n v="689.15409999999997"/>
    <s v="P.O."/>
    <n v="43"/>
    <n v="80"/>
    <n v="200"/>
    <n v="200"/>
    <n v="689.15409999999997"/>
    <x v="162"/>
    <n v="889.15409999999997"/>
    <s v="Mon"/>
    <s v="Tue"/>
  </r>
  <r>
    <s v="A00271"/>
    <s v="Southeast"/>
    <s v="Michner"/>
    <s v="Assess"/>
    <m/>
    <d v="2020-11-23T00:00:00"/>
    <d v="2021-01-07T00:00:00"/>
    <n v="1"/>
    <e v="#REF!"/>
    <m/>
    <m/>
    <n v="0.25"/>
    <n v="156"/>
    <n v="156"/>
    <s v="Account"/>
    <n v="45"/>
    <n v="80"/>
    <n v="20"/>
    <n v="20"/>
    <n v="156"/>
    <x v="43"/>
    <n v="176"/>
    <s v="Mon"/>
    <s v="Thu"/>
  </r>
  <r>
    <s v="A00272"/>
    <s v="South"/>
    <s v="Lopez"/>
    <s v="Assess"/>
    <m/>
    <d v="2020-11-23T00:00:00"/>
    <d v="2021-01-16T00:00:00"/>
    <n v="1"/>
    <e v="#REF!"/>
    <m/>
    <m/>
    <n v="0.25"/>
    <n v="45.734099999999998"/>
    <n v="45.734099999999998"/>
    <s v="Account"/>
    <n v="54"/>
    <n v="80"/>
    <n v="20"/>
    <n v="20"/>
    <n v="45.734099999999998"/>
    <x v="163"/>
    <n v="65.734099999999998"/>
    <s v="Mon"/>
    <s v="Sat"/>
  </r>
  <r>
    <s v="A00273"/>
    <s v="East"/>
    <s v="Ling"/>
    <s v="Replace"/>
    <m/>
    <d v="2020-11-23T00:00:00"/>
    <d v="2021-02-09T00:00:00"/>
    <n v="2"/>
    <e v="#REF!"/>
    <m/>
    <m/>
    <n v="0.5"/>
    <n v="204.28399999999999"/>
    <n v="204.28399999999999"/>
    <s v="Account"/>
    <n v="78"/>
    <n v="140"/>
    <n v="70"/>
    <n v="70"/>
    <n v="204.28399999999999"/>
    <x v="23"/>
    <n v="274.28399999999999"/>
    <s v="Mon"/>
    <s v="Tue"/>
  </r>
  <r>
    <s v="A00274"/>
    <s v="Northwest"/>
    <s v="Khan"/>
    <s v="Deliver"/>
    <s v="Yes"/>
    <d v="2020-11-24T00:00:00"/>
    <d v="2020-11-26T00:00:00"/>
    <n v="1"/>
    <e v="#REF!"/>
    <m/>
    <m/>
    <n v="0.25"/>
    <n v="21.33"/>
    <n v="21.33"/>
    <s v="Account"/>
    <n v="2"/>
    <n v="80"/>
    <n v="20"/>
    <n v="20"/>
    <n v="21.33"/>
    <x v="31"/>
    <n v="41.33"/>
    <s v="Tue"/>
    <s v="Thu"/>
  </r>
  <r>
    <s v="A00275"/>
    <s v="Southeast"/>
    <s v="Khan"/>
    <s v="Replace"/>
    <m/>
    <d v="2020-11-24T00:00:00"/>
    <d v="2020-12-03T00:00:00"/>
    <n v="1"/>
    <e v="#REF!"/>
    <m/>
    <m/>
    <n v="0.5"/>
    <n v="34.08"/>
    <n v="34.08"/>
    <s v="P.O."/>
    <n v="9"/>
    <n v="80"/>
    <n v="40"/>
    <n v="40"/>
    <n v="34.08"/>
    <x v="164"/>
    <n v="74.08"/>
    <s v="Tue"/>
    <s v="Thu"/>
  </r>
  <r>
    <s v="A00276"/>
    <s v="Northwest"/>
    <s v="Michner"/>
    <s v="Replace"/>
    <m/>
    <d v="2020-11-24T00:00:00"/>
    <d v="2020-12-03T00:00:00"/>
    <n v="2"/>
    <e v="#REF!"/>
    <m/>
    <m/>
    <n v="0.75"/>
    <n v="212.0085"/>
    <n v="212.0085"/>
    <s v="Account"/>
    <n v="9"/>
    <n v="140"/>
    <n v="105"/>
    <n v="105"/>
    <n v="212.0085"/>
    <x v="165"/>
    <n v="317.00850000000003"/>
    <s v="Tue"/>
    <s v="Thu"/>
  </r>
  <r>
    <s v="A00277"/>
    <s v="Northwest"/>
    <s v="Khan"/>
    <s v="Repair"/>
    <m/>
    <d v="2020-11-24T00:00:00"/>
    <d v="2020-12-07T00:00:00"/>
    <n v="1"/>
    <e v="#REF!"/>
    <m/>
    <m/>
    <n v="1"/>
    <n v="341.2672"/>
    <n v="341.2672"/>
    <s v="C.O.D."/>
    <n v="13"/>
    <n v="80"/>
    <n v="80"/>
    <n v="80"/>
    <n v="341.2672"/>
    <x v="166"/>
    <n v="421.2672"/>
    <s v="Tue"/>
    <s v="Mon"/>
  </r>
  <r>
    <s v="A00278"/>
    <s v="Central"/>
    <s v="Cartier"/>
    <s v="Replace"/>
    <m/>
    <d v="2020-11-24T00:00:00"/>
    <d v="2021-02-18T00:00:00"/>
    <n v="1"/>
    <e v="#REF!"/>
    <m/>
    <m/>
    <n v="0.5"/>
    <n v="25.773599999999998"/>
    <n v="25.773599999999998"/>
    <s v="Account"/>
    <n v="86"/>
    <n v="80"/>
    <n v="40"/>
    <n v="40"/>
    <n v="25.773599999999998"/>
    <x v="167"/>
    <n v="65.773600000000002"/>
    <s v="Tue"/>
    <s v="Thu"/>
  </r>
  <r>
    <s v="A00279"/>
    <s v="Southeast"/>
    <s v="Khan"/>
    <s v="Assess"/>
    <s v="Yes"/>
    <d v="2020-11-25T00:00:00"/>
    <d v="2020-12-07T00:00:00"/>
    <n v="1"/>
    <e v="#REF!"/>
    <m/>
    <m/>
    <n v="0.5"/>
    <n v="133.36609999999999"/>
    <n v="133.36609999999999"/>
    <s v="Account"/>
    <n v="12"/>
    <n v="80"/>
    <n v="40"/>
    <n v="40"/>
    <n v="133.36609999999999"/>
    <x v="168"/>
    <n v="173.36609999999999"/>
    <s v="Wed"/>
    <s v="Mon"/>
  </r>
  <r>
    <s v="A00280"/>
    <s v="West"/>
    <s v="Khan"/>
    <s v="Assess"/>
    <m/>
    <d v="2020-11-25T00:00:00"/>
    <d v="2021-01-04T00:00:00"/>
    <n v="1"/>
    <e v="#REF!"/>
    <m/>
    <m/>
    <n v="0.5"/>
    <n v="66.864900000000006"/>
    <n v="66.864900000000006"/>
    <s v="Account"/>
    <n v="40"/>
    <n v="80"/>
    <n v="40"/>
    <n v="40"/>
    <n v="66.864900000000006"/>
    <x v="169"/>
    <n v="106.86490000000001"/>
    <s v="Wed"/>
    <s v="Mon"/>
  </r>
  <r>
    <s v="A00281"/>
    <s v="West"/>
    <s v="Khan"/>
    <s v="Assess"/>
    <m/>
    <d v="2020-11-25T00:00:00"/>
    <d v="2021-01-04T00:00:00"/>
    <n v="1"/>
    <e v="#REF!"/>
    <m/>
    <m/>
    <n v="0.75"/>
    <n v="94.26"/>
    <n v="94.26"/>
    <s v="P.O."/>
    <n v="40"/>
    <n v="80"/>
    <n v="60"/>
    <n v="60"/>
    <n v="94.26"/>
    <x v="170"/>
    <n v="154.26"/>
    <s v="Wed"/>
    <s v="Mon"/>
  </r>
  <r>
    <s v="A00282"/>
    <s v="West"/>
    <s v="Khan"/>
    <s v="Assess"/>
    <m/>
    <d v="2020-11-25T00:00:00"/>
    <d v="2021-01-04T00:00:00"/>
    <n v="1"/>
    <e v="#REF!"/>
    <m/>
    <m/>
    <n v="0.25"/>
    <n v="120"/>
    <n v="120"/>
    <s v="C.O.D."/>
    <n v="40"/>
    <n v="80"/>
    <n v="20"/>
    <n v="20"/>
    <n v="120"/>
    <x v="2"/>
    <n v="140"/>
    <s v="Wed"/>
    <s v="Mon"/>
  </r>
  <r>
    <s v="A00283"/>
    <s v="West"/>
    <s v="Khan"/>
    <s v="Deliver"/>
    <m/>
    <d v="2020-11-26T00:00:00"/>
    <d v="2020-12-02T00:00:00"/>
    <n v="1"/>
    <e v="#REF!"/>
    <m/>
    <m/>
    <n v="0.25"/>
    <n v="120"/>
    <n v="120"/>
    <s v="Account"/>
    <n v="6"/>
    <n v="80"/>
    <n v="20"/>
    <n v="20"/>
    <n v="120"/>
    <x v="2"/>
    <n v="140"/>
    <s v="Thu"/>
    <s v="Wed"/>
  </r>
  <r>
    <s v="A00284"/>
    <s v="Northwest"/>
    <s v="Burton"/>
    <s v="Deliver"/>
    <s v="Yes"/>
    <d v="2020-11-26T00:00:00"/>
    <d v="2020-12-03T00:00:00"/>
    <n v="1"/>
    <e v="#REF!"/>
    <m/>
    <m/>
    <n v="0.25"/>
    <n v="45.99"/>
    <n v="45.99"/>
    <s v="P.O."/>
    <n v="7"/>
    <n v="80"/>
    <n v="20"/>
    <n v="20"/>
    <n v="45.99"/>
    <x v="171"/>
    <n v="65.990000000000009"/>
    <s v="Thu"/>
    <s v="Thu"/>
  </r>
  <r>
    <s v="A00285"/>
    <s v="Southeast"/>
    <s v="Burton"/>
    <s v="Assess"/>
    <m/>
    <d v="2020-11-26T00:00:00"/>
    <d v="2020-12-10T00:00:00"/>
    <n v="1"/>
    <e v="#REF!"/>
    <m/>
    <m/>
    <n v="0.5"/>
    <n v="33"/>
    <n v="33"/>
    <s v="C.O.D."/>
    <n v="14"/>
    <n v="80"/>
    <n v="40"/>
    <n v="40"/>
    <n v="33"/>
    <x v="172"/>
    <n v="73"/>
    <s v="Thu"/>
    <s v="Thu"/>
  </r>
  <r>
    <s v="A00286"/>
    <s v="Northwest"/>
    <s v="Michner"/>
    <s v="Assess"/>
    <m/>
    <d v="2020-11-26T00:00:00"/>
    <d v="2021-01-11T00:00:00"/>
    <n v="1"/>
    <e v="#REF!"/>
    <m/>
    <m/>
    <n v="0.25"/>
    <n v="21.33"/>
    <n v="21.33"/>
    <s v="C.O.D."/>
    <n v="46"/>
    <n v="80"/>
    <n v="20"/>
    <n v="20"/>
    <n v="21.33"/>
    <x v="31"/>
    <n v="41.33"/>
    <s v="Thu"/>
    <s v="Mon"/>
  </r>
  <r>
    <s v="A00287"/>
    <s v="Northwest"/>
    <s v="Cartier"/>
    <s v="Deliver"/>
    <s v="Yes"/>
    <d v="2020-11-26T00:00:00"/>
    <d v="2021-02-17T00:00:00"/>
    <n v="1"/>
    <e v="#REF!"/>
    <m/>
    <m/>
    <n v="0.25"/>
    <n v="37.26"/>
    <n v="37.26"/>
    <s v="Account"/>
    <n v="83"/>
    <n v="80"/>
    <n v="20"/>
    <n v="20"/>
    <n v="37.26"/>
    <x v="173"/>
    <n v="57.26"/>
    <s v="Thu"/>
    <s v="Wed"/>
  </r>
  <r>
    <s v="A00288"/>
    <s v="Southeast"/>
    <s v="Khan"/>
    <s v="Replace"/>
    <m/>
    <d v="2020-11-27T00:00:00"/>
    <d v="2020-12-22T00:00:00"/>
    <n v="1"/>
    <e v="#REF!"/>
    <m/>
    <m/>
    <n v="1"/>
    <n v="81.885000000000005"/>
    <n v="81.885000000000005"/>
    <s v="C.O.D."/>
    <n v="25"/>
    <n v="80"/>
    <n v="80"/>
    <n v="80"/>
    <n v="81.885000000000005"/>
    <x v="174"/>
    <n v="161.88499999999999"/>
    <s v="Fri"/>
    <s v="Tue"/>
  </r>
  <r>
    <s v="A00289"/>
    <s v="Central"/>
    <s v="Khan"/>
    <s v="Deliver"/>
    <s v="Yes"/>
    <d v="2020-11-30T00:00:00"/>
    <d v="2020-12-08T00:00:00"/>
    <n v="1"/>
    <e v="#REF!"/>
    <m/>
    <m/>
    <n v="0.25"/>
    <n v="10.103199999999999"/>
    <n v="10.103199999999999"/>
    <s v="C.O.D."/>
    <n v="8"/>
    <n v="80"/>
    <n v="20"/>
    <n v="20"/>
    <n v="10.103199999999999"/>
    <x v="175"/>
    <n v="30.103200000000001"/>
    <s v="Mon"/>
    <s v="Tue"/>
  </r>
  <r>
    <s v="A00290"/>
    <s v="Southeast"/>
    <s v="Khan"/>
    <s v="Deliver"/>
    <m/>
    <d v="2020-11-30T00:00:00"/>
    <d v="2020-12-08T00:00:00"/>
    <n v="1"/>
    <e v="#REF!"/>
    <m/>
    <m/>
    <n v="0.25"/>
    <n v="17.88"/>
    <n v="17.88"/>
    <s v="Account"/>
    <n v="8"/>
    <n v="80"/>
    <n v="20"/>
    <n v="20"/>
    <n v="17.88"/>
    <x v="176"/>
    <n v="37.879999999999995"/>
    <s v="Mon"/>
    <s v="Tue"/>
  </r>
  <r>
    <s v="A00291"/>
    <s v="Northeast"/>
    <s v="Michner"/>
    <s v="Repair"/>
    <m/>
    <d v="2020-11-30T00:00:00"/>
    <d v="2020-12-08T00:00:00"/>
    <n v="2"/>
    <e v="#REF!"/>
    <m/>
    <m/>
    <n v="2.75"/>
    <n v="1204.6415"/>
    <n v="1204.6415"/>
    <s v="C.O.D."/>
    <n v="8"/>
    <n v="140"/>
    <n v="385"/>
    <n v="385"/>
    <n v="1204.6415"/>
    <x v="177"/>
    <n v="1589.6415"/>
    <s v="Mon"/>
    <s v="Tue"/>
  </r>
  <r>
    <s v="A00292"/>
    <s v="Northeast"/>
    <s v="Burton"/>
    <s v="Repair"/>
    <m/>
    <d v="2020-11-30T00:00:00"/>
    <d v="2020-12-17T00:00:00"/>
    <n v="2"/>
    <e v="#REF!"/>
    <m/>
    <m/>
    <n v="3"/>
    <n v="111"/>
    <n v="111"/>
    <s v="C.O.D."/>
    <n v="17"/>
    <n v="140"/>
    <n v="420"/>
    <n v="420"/>
    <n v="111"/>
    <x v="178"/>
    <n v="531"/>
    <s v="Mon"/>
    <s v="Thu"/>
  </r>
  <r>
    <s v="A00293"/>
    <s v="West"/>
    <s v="Khan"/>
    <s v="Assess"/>
    <m/>
    <d v="2020-11-30T00:00:00"/>
    <d v="2021-01-04T00:00:00"/>
    <n v="1"/>
    <e v="#REF!"/>
    <m/>
    <m/>
    <n v="0.25"/>
    <n v="21.21"/>
    <n v="21.21"/>
    <s v="P.O."/>
    <n v="35"/>
    <n v="80"/>
    <n v="20"/>
    <n v="20"/>
    <n v="21.21"/>
    <x v="179"/>
    <n v="41.21"/>
    <s v="Mon"/>
    <s v="Mon"/>
  </r>
  <r>
    <s v="A00294"/>
    <s v="Northeast"/>
    <s v="Ling"/>
    <s v="Assess"/>
    <m/>
    <d v="2020-11-30T00:00:00"/>
    <d v="2021-02-25T00:00:00"/>
    <n v="2"/>
    <e v="#REF!"/>
    <m/>
    <m/>
    <n v="0.5"/>
    <n v="158.31389999999999"/>
    <n v="158.31389999999999"/>
    <s v="C.O.D."/>
    <n v="87"/>
    <n v="140"/>
    <n v="70"/>
    <n v="70"/>
    <n v="158.31389999999999"/>
    <x v="180"/>
    <n v="228.31389999999999"/>
    <s v="Mon"/>
    <s v="Thu"/>
  </r>
  <r>
    <s v="A00295"/>
    <s v="Southeast"/>
    <s v="Burton"/>
    <s v="Assess"/>
    <m/>
    <d v="2020-12-01T00:00:00"/>
    <d v="2021-01-11T00:00:00"/>
    <n v="1"/>
    <e v="#REF!"/>
    <m/>
    <m/>
    <n v="0.5"/>
    <n v="36.754399999999997"/>
    <n v="36.754399999999997"/>
    <s v="C.O.D."/>
    <n v="41"/>
    <n v="80"/>
    <n v="40"/>
    <n v="40"/>
    <n v="36.754399999999997"/>
    <x v="148"/>
    <n v="76.754400000000004"/>
    <s v="Tue"/>
    <s v="Mon"/>
  </r>
  <r>
    <s v="A00296"/>
    <s v="North"/>
    <s v="Ling"/>
    <s v="Replace"/>
    <m/>
    <d v="2020-12-01T00:00:00"/>
    <d v="2021-05-04T00:00:00"/>
    <n v="2"/>
    <e v="#REF!"/>
    <m/>
    <m/>
    <n v="0.5"/>
    <n v="242.07"/>
    <n v="242.07"/>
    <s v="C.O.D."/>
    <n v="154"/>
    <n v="140"/>
    <n v="70"/>
    <n v="70"/>
    <n v="242.07"/>
    <x v="181"/>
    <n v="312.07"/>
    <s v="Tue"/>
    <s v="Tue"/>
  </r>
  <r>
    <s v="A00297"/>
    <s v="Northwest"/>
    <s v="Khan"/>
    <s v="Assess"/>
    <m/>
    <d v="2020-12-02T00:00:00"/>
    <d v="2020-12-17T00:00:00"/>
    <n v="1"/>
    <e v="#REF!"/>
    <m/>
    <m/>
    <n v="0.5"/>
    <n v="30"/>
    <n v="30"/>
    <s v="C.O.D."/>
    <n v="15"/>
    <n v="80"/>
    <n v="40"/>
    <n v="40"/>
    <n v="30"/>
    <x v="46"/>
    <n v="70"/>
    <s v="Wed"/>
    <s v="Thu"/>
  </r>
  <r>
    <s v="A00298"/>
    <s v="Northwest"/>
    <s v="Khan"/>
    <s v="Assess"/>
    <s v="Yes"/>
    <d v="2020-12-02T00:00:00"/>
    <d v="2020-12-15T00:00:00"/>
    <n v="1"/>
    <e v="#REF!"/>
    <m/>
    <m/>
    <n v="0.5"/>
    <n v="52.8994"/>
    <n v="52.8994"/>
    <s v="C.O.D."/>
    <n v="13"/>
    <n v="80"/>
    <n v="40"/>
    <n v="40"/>
    <n v="52.8994"/>
    <x v="182"/>
    <n v="92.8994"/>
    <s v="Wed"/>
    <s v="Tue"/>
  </r>
  <r>
    <s v="A00299"/>
    <s v="Northwest"/>
    <s v="Cartier"/>
    <s v="Deliver"/>
    <s v="Yes"/>
    <d v="2020-12-02T00:00:00"/>
    <d v="2020-12-17T00:00:00"/>
    <n v="1"/>
    <e v="#REF!"/>
    <m/>
    <m/>
    <n v="0.25"/>
    <n v="36.754399999999997"/>
    <n v="36.754399999999997"/>
    <s v="Account"/>
    <n v="15"/>
    <n v="80"/>
    <n v="20"/>
    <n v="20"/>
    <n v="36.754399999999997"/>
    <x v="183"/>
    <n v="56.754399999999997"/>
    <s v="Wed"/>
    <s v="Thu"/>
  </r>
  <r>
    <s v="A00300"/>
    <s v="Southeast"/>
    <s v="Michner"/>
    <s v="Deliver"/>
    <m/>
    <d v="2020-12-02T00:00:00"/>
    <d v="2021-01-07T00:00:00"/>
    <n v="1"/>
    <e v="#REF!"/>
    <m/>
    <m/>
    <n v="0.25"/>
    <n v="45.237400000000001"/>
    <n v="45.237400000000001"/>
    <s v="C.O.D."/>
    <n v="36"/>
    <n v="80"/>
    <n v="20"/>
    <n v="20"/>
    <n v="45.237400000000001"/>
    <x v="4"/>
    <n v="65.237400000000008"/>
    <s v="Wed"/>
    <s v="Thu"/>
  </r>
  <r>
    <s v="A00301"/>
    <s v="Northwest"/>
    <s v="Cartier"/>
    <s v="Replace"/>
    <s v="Yes"/>
    <d v="2020-12-02T00:00:00"/>
    <d v="2021-01-27T00:00:00"/>
    <n v="1"/>
    <e v="#REF!"/>
    <m/>
    <m/>
    <n v="0.75"/>
    <n v="42.66"/>
    <n v="42.66"/>
    <s v="Account"/>
    <n v="56"/>
    <n v="80"/>
    <n v="60"/>
    <n v="60"/>
    <n v="42.66"/>
    <x v="184"/>
    <n v="102.66"/>
    <s v="Wed"/>
    <s v="Wed"/>
  </r>
  <r>
    <s v="A00302"/>
    <s v="North"/>
    <s v="Ling"/>
    <s v="Replace"/>
    <m/>
    <d v="2020-12-02T00:00:00"/>
    <d v="2021-02-15T00:00:00"/>
    <n v="2"/>
    <e v="#REF!"/>
    <m/>
    <m/>
    <n v="1"/>
    <n v="226"/>
    <n v="226"/>
    <s v="Account"/>
    <n v="75"/>
    <n v="140"/>
    <n v="140"/>
    <n v="140"/>
    <n v="226"/>
    <x v="185"/>
    <n v="366"/>
    <s v="Wed"/>
    <s v="Mon"/>
  </r>
  <r>
    <s v="A00303"/>
    <s v="South"/>
    <s v="Michner"/>
    <s v="Assess"/>
    <m/>
    <d v="2020-12-03T00:00:00"/>
    <d v="2021-01-06T00:00:00"/>
    <n v="2"/>
    <e v="#REF!"/>
    <m/>
    <m/>
    <n v="0.5"/>
    <n v="45.237400000000001"/>
    <n v="45.237400000000001"/>
    <s v="Account"/>
    <n v="34"/>
    <n v="140"/>
    <n v="70"/>
    <n v="70"/>
    <n v="45.237400000000001"/>
    <x v="186"/>
    <n v="115.23740000000001"/>
    <s v="Thu"/>
    <s v="Wed"/>
  </r>
  <r>
    <s v="A00304"/>
    <s v="Northwest"/>
    <s v="Burton"/>
    <s v="Deliver"/>
    <s v="Yes"/>
    <d v="2020-12-03T00:00:00"/>
    <d v="2021-01-25T00:00:00"/>
    <n v="1"/>
    <e v="#REF!"/>
    <m/>
    <m/>
    <n v="0.25"/>
    <n v="36.972099999999998"/>
    <n v="36.972099999999998"/>
    <s v="C.O.D."/>
    <n v="53"/>
    <n v="80"/>
    <n v="20"/>
    <n v="20"/>
    <n v="36.972099999999998"/>
    <x v="187"/>
    <n v="56.972099999999998"/>
    <s v="Thu"/>
    <s v="Mon"/>
  </r>
  <r>
    <s v="A00305"/>
    <s v="South"/>
    <s v="Lopez"/>
    <s v="Assess"/>
    <m/>
    <d v="2020-12-05T00:00:00"/>
    <d v="2020-12-23T00:00:00"/>
    <n v="1"/>
    <e v="#REF!"/>
    <m/>
    <m/>
    <n v="0.5"/>
    <n v="138.5667"/>
    <n v="138.5667"/>
    <s v="Account"/>
    <n v="18"/>
    <n v="80"/>
    <n v="40"/>
    <n v="40"/>
    <n v="138.5667"/>
    <x v="188"/>
    <n v="178.5667"/>
    <s v="Sat"/>
    <s v="Wed"/>
  </r>
  <r>
    <s v="A00306"/>
    <s v="South"/>
    <s v="Lopez"/>
    <s v="Deliver"/>
    <m/>
    <d v="2020-12-05T00:00:00"/>
    <d v="2021-01-06T00:00:00"/>
    <n v="1"/>
    <e v="#REF!"/>
    <m/>
    <m/>
    <n v="0.25"/>
    <n v="126.5641"/>
    <n v="126.5641"/>
    <s v="Account"/>
    <n v="32"/>
    <n v="80"/>
    <n v="20"/>
    <n v="20"/>
    <n v="126.5641"/>
    <x v="189"/>
    <n v="146.5641"/>
    <s v="Sat"/>
    <s v="Wed"/>
  </r>
  <r>
    <s v="A00307"/>
    <s v="West"/>
    <s v="Burton"/>
    <s v="Install"/>
    <m/>
    <d v="2020-12-07T00:00:00"/>
    <d v="2021-01-05T00:00:00"/>
    <n v="2"/>
    <e v="#REF!"/>
    <m/>
    <m/>
    <n v="1"/>
    <n v="51.45"/>
    <n v="51.45"/>
    <s v="P.O."/>
    <n v="29"/>
    <n v="140"/>
    <n v="140"/>
    <n v="140"/>
    <n v="51.45"/>
    <x v="190"/>
    <n v="191.45"/>
    <s v="Mon"/>
    <s v="Tue"/>
  </r>
  <r>
    <s v="A00308"/>
    <s v="South"/>
    <s v="Lopez"/>
    <s v="Deliver"/>
    <m/>
    <d v="2020-12-07T00:00:00"/>
    <d v="2021-01-07T00:00:00"/>
    <n v="1"/>
    <e v="#REF!"/>
    <m/>
    <m/>
    <n v="0.25"/>
    <n v="227.93719999999999"/>
    <n v="227.93719999999999"/>
    <s v="Account"/>
    <n v="31"/>
    <n v="80"/>
    <n v="20"/>
    <n v="20"/>
    <n v="227.93719999999999"/>
    <x v="191"/>
    <n v="247.93719999999999"/>
    <s v="Mon"/>
    <s v="Thu"/>
  </r>
  <r>
    <s v="A00309"/>
    <s v="Northwest"/>
    <s v="Michner"/>
    <s v="Replace"/>
    <m/>
    <d v="2020-12-07T00:00:00"/>
    <d v="2021-01-11T00:00:00"/>
    <n v="1"/>
    <e v="#REF!"/>
    <m/>
    <m/>
    <n v="0.5"/>
    <n v="367.71109999999999"/>
    <n v="367.71109999999999"/>
    <s v="P.O."/>
    <n v="35"/>
    <n v="80"/>
    <n v="40"/>
    <n v="40"/>
    <n v="367.71109999999999"/>
    <x v="192"/>
    <n v="407.71109999999999"/>
    <s v="Mon"/>
    <s v="Mon"/>
  </r>
  <r>
    <s v="A00310"/>
    <s v="North"/>
    <s v="Khan"/>
    <s v="Replace"/>
    <m/>
    <d v="2020-12-07T00:00:00"/>
    <d v="2021-01-12T00:00:00"/>
    <n v="2"/>
    <e v="#REF!"/>
    <m/>
    <m/>
    <n v="1.25"/>
    <n v="637.53"/>
    <n v="637.53"/>
    <s v="Account"/>
    <n v="36"/>
    <n v="140"/>
    <n v="175"/>
    <n v="175"/>
    <n v="637.53"/>
    <x v="193"/>
    <n v="812.53"/>
    <s v="Mon"/>
    <s v="Tue"/>
  </r>
  <r>
    <s v="A00311"/>
    <s v="Central"/>
    <s v="Khan"/>
    <s v="Replace"/>
    <m/>
    <d v="2020-12-08T00:00:00"/>
    <d v="2020-12-15T00:00:00"/>
    <n v="2"/>
    <e v="#REF!"/>
    <m/>
    <m/>
    <n v="3"/>
    <n v="21.33"/>
    <n v="21.33"/>
    <s v="Account"/>
    <n v="7"/>
    <n v="140"/>
    <n v="420"/>
    <n v="420"/>
    <n v="21.33"/>
    <x v="194"/>
    <n v="441.33"/>
    <s v="Tue"/>
    <s v="Tue"/>
  </r>
  <r>
    <s v="A00312"/>
    <s v="West"/>
    <s v="Cartier"/>
    <s v="Replace"/>
    <m/>
    <d v="2020-12-08T00:00:00"/>
    <d v="2020-12-16T00:00:00"/>
    <n v="2"/>
    <e v="#REF!"/>
    <m/>
    <m/>
    <n v="1.5"/>
    <n v="318.72519999999997"/>
    <n v="318.72519999999997"/>
    <s v="Account"/>
    <n v="8"/>
    <n v="140"/>
    <n v="210"/>
    <n v="210"/>
    <n v="318.72519999999997"/>
    <x v="195"/>
    <n v="528.72519999999997"/>
    <s v="Tue"/>
    <s v="Wed"/>
  </r>
  <r>
    <s v="A00313"/>
    <s v="Northwest"/>
    <s v="Cartier"/>
    <s v="Replace"/>
    <s v="Yes"/>
    <d v="2020-12-08T00:00:00"/>
    <d v="2021-02-12T00:00:00"/>
    <n v="2"/>
    <e v="#REF!"/>
    <m/>
    <m/>
    <n v="0.75"/>
    <n v="35.450000000000003"/>
    <n v="35.450000000000003"/>
    <s v="Account"/>
    <n v="66"/>
    <n v="140"/>
    <n v="105"/>
    <n v="105"/>
    <n v="35.450000000000003"/>
    <x v="196"/>
    <n v="140.44999999999999"/>
    <s v="Tue"/>
    <s v="Fri"/>
  </r>
  <r>
    <s v="A00314"/>
    <s v="South"/>
    <s v="Lopez"/>
    <s v="Install"/>
    <m/>
    <d v="2020-12-09T00:00:00"/>
    <d v="2020-12-17T00:00:00"/>
    <n v="1"/>
    <e v="#REF!"/>
    <m/>
    <m/>
    <n v="1.75"/>
    <n v="131.30000000000001"/>
    <n v="131.30000000000001"/>
    <s v="P.O."/>
    <n v="8"/>
    <n v="80"/>
    <n v="140"/>
    <n v="140"/>
    <n v="131.30000000000001"/>
    <x v="197"/>
    <n v="271.3"/>
    <s v="Wed"/>
    <s v="Thu"/>
  </r>
  <r>
    <s v="A00315"/>
    <s v="Northwest"/>
    <s v="Cartier"/>
    <s v="Deliver"/>
    <m/>
    <d v="2020-12-09T00:00:00"/>
    <d v="2021-01-11T00:00:00"/>
    <n v="1"/>
    <e v="#REF!"/>
    <m/>
    <m/>
    <n v="0.25"/>
    <n v="37.262799999999999"/>
    <n v="37.262799999999999"/>
    <s v="C.O.D."/>
    <n v="33"/>
    <n v="80"/>
    <n v="20"/>
    <n v="20"/>
    <n v="37.262799999999999"/>
    <x v="198"/>
    <n v="57.262799999999999"/>
    <s v="Wed"/>
    <s v="Mon"/>
  </r>
  <r>
    <s v="A00316"/>
    <s v="Northeast"/>
    <s v="Michner"/>
    <s v="Install"/>
    <m/>
    <d v="2020-12-09T00:00:00"/>
    <d v="2021-01-12T00:00:00"/>
    <n v="2"/>
    <e v="#REF!"/>
    <m/>
    <m/>
    <n v="3"/>
    <n v="1193.7465999999999"/>
    <n v="1193.7465999999999"/>
    <s v="C.O.D."/>
    <n v="34"/>
    <n v="140"/>
    <n v="420"/>
    <n v="420"/>
    <n v="1193.7465999999999"/>
    <x v="199"/>
    <n v="1613.7465999999999"/>
    <s v="Wed"/>
    <s v="Tue"/>
  </r>
  <r>
    <s v="A00317"/>
    <s v="Southeast"/>
    <s v="Michner"/>
    <s v="Replace"/>
    <s v="Yes"/>
    <d v="2020-12-10T00:00:00"/>
    <d v="2020-12-14T00:00:00"/>
    <n v="1"/>
    <e v="#REF!"/>
    <m/>
    <m/>
    <n v="0.5"/>
    <n v="250.42240000000001"/>
    <n v="250.42240000000001"/>
    <s v="C.O.D."/>
    <n v="4"/>
    <n v="80"/>
    <n v="40"/>
    <n v="40"/>
    <n v="250.42240000000001"/>
    <x v="200"/>
    <n v="290.42240000000004"/>
    <s v="Thu"/>
    <s v="Mon"/>
  </r>
  <r>
    <s v="A00318"/>
    <s v="South"/>
    <s v="Lopez"/>
    <s v="Deliver"/>
    <m/>
    <d v="2020-12-10T00:00:00"/>
    <d v="2021-01-07T00:00:00"/>
    <n v="1"/>
    <e v="#REF!"/>
    <m/>
    <m/>
    <n v="0.25"/>
    <n v="67.703999999999994"/>
    <n v="67.703999999999994"/>
    <s v="P.O."/>
    <n v="28"/>
    <n v="80"/>
    <n v="20"/>
    <n v="20"/>
    <n v="67.703999999999994"/>
    <x v="201"/>
    <n v="87.703999999999994"/>
    <s v="Thu"/>
    <s v="Thu"/>
  </r>
  <r>
    <s v="A00319"/>
    <s v="Central"/>
    <s v="Burton"/>
    <s v="Install"/>
    <m/>
    <d v="2020-12-10T00:00:00"/>
    <d v="2021-01-07T00:00:00"/>
    <n v="2"/>
    <e v="#REF!"/>
    <m/>
    <m/>
    <n v="1.25"/>
    <n v="58.238999999999997"/>
    <n v="58.238999999999997"/>
    <s v="Account"/>
    <n v="28"/>
    <n v="140"/>
    <n v="175"/>
    <n v="175"/>
    <n v="58.238999999999997"/>
    <x v="202"/>
    <n v="233.239"/>
    <s v="Thu"/>
    <s v="Thu"/>
  </r>
  <r>
    <s v="A00320"/>
    <s v="West"/>
    <s v="Lopez"/>
    <s v="Assess"/>
    <m/>
    <d v="2020-12-10T00:00:00"/>
    <d v="2021-01-14T00:00:00"/>
    <n v="1"/>
    <e v="#REF!"/>
    <m/>
    <m/>
    <n v="0.5"/>
    <n v="32.226999999999997"/>
    <n v="32.226999999999997"/>
    <s v="P.O."/>
    <n v="35"/>
    <n v="80"/>
    <n v="40"/>
    <n v="40"/>
    <n v="32.226999999999997"/>
    <x v="203"/>
    <n v="72.227000000000004"/>
    <s v="Thu"/>
    <s v="Thu"/>
  </r>
  <r>
    <s v="A00321"/>
    <s v="Central"/>
    <s v="Khan"/>
    <s v="Replace"/>
    <m/>
    <d v="2020-12-10T00:00:00"/>
    <d v="2021-01-23T00:00:00"/>
    <n v="1"/>
    <e v="#REF!"/>
    <m/>
    <m/>
    <n v="2.25"/>
    <n v="180"/>
    <n v="180"/>
    <s v="Account"/>
    <n v="44"/>
    <n v="80"/>
    <n v="180"/>
    <n v="180"/>
    <n v="180"/>
    <x v="204"/>
    <n v="360"/>
    <s v="Thu"/>
    <s v="Sat"/>
  </r>
  <r>
    <s v="A00322"/>
    <s v="West"/>
    <s v="Khan"/>
    <s v="Assess"/>
    <s v="Yes"/>
    <d v="2020-12-12T00:00:00"/>
    <d v="2021-01-28T00:00:00"/>
    <n v="1"/>
    <e v="#REF!"/>
    <m/>
    <m/>
    <n v="1"/>
    <n v="337.9237"/>
    <n v="337.9237"/>
    <s v="Account"/>
    <n v="47"/>
    <n v="80"/>
    <n v="80"/>
    <n v="80"/>
    <n v="337.9237"/>
    <x v="205"/>
    <n v="417.9237"/>
    <s v="Sat"/>
    <s v="Thu"/>
  </r>
  <r>
    <s v="A00323"/>
    <s v="Northwest"/>
    <s v="Michner"/>
    <s v="Assess"/>
    <s v="Yes"/>
    <d v="2020-12-14T00:00:00"/>
    <d v="2020-12-15T00:00:00"/>
    <n v="1"/>
    <e v="#REF!"/>
    <m/>
    <m/>
    <n v="0.75"/>
    <n v="63.99"/>
    <n v="63.99"/>
    <s v="Account"/>
    <n v="1"/>
    <n v="80"/>
    <n v="60"/>
    <n v="60"/>
    <n v="63.99"/>
    <x v="206"/>
    <n v="123.99000000000001"/>
    <s v="Mon"/>
    <s v="Tue"/>
  </r>
  <r>
    <s v="A00324"/>
    <s v="West"/>
    <s v="Khan"/>
    <s v="Assess"/>
    <m/>
    <d v="2020-12-14T00:00:00"/>
    <d v="2020-12-16T00:00:00"/>
    <n v="1"/>
    <e v="#REF!"/>
    <m/>
    <m/>
    <n v="0.5"/>
    <n v="145.88999999999999"/>
    <n v="145.88999999999999"/>
    <s v="P.O."/>
    <n v="2"/>
    <n v="80"/>
    <n v="40"/>
    <n v="40"/>
    <n v="145.88999999999999"/>
    <x v="207"/>
    <n v="185.89"/>
    <s v="Mon"/>
    <s v="Wed"/>
  </r>
  <r>
    <s v="A00325"/>
    <s v="West"/>
    <s v="Khan"/>
    <s v="Deliver"/>
    <m/>
    <d v="2020-12-14T00:00:00"/>
    <d v="2021-01-04T00:00:00"/>
    <n v="1"/>
    <e v="#REF!"/>
    <m/>
    <m/>
    <n v="0.25"/>
    <n v="30"/>
    <n v="30"/>
    <s v="P.O."/>
    <n v="21"/>
    <n v="80"/>
    <n v="20"/>
    <n v="20"/>
    <n v="30"/>
    <x v="103"/>
    <n v="50"/>
    <s v="Mon"/>
    <s v="Mon"/>
  </r>
  <r>
    <s v="A00326"/>
    <s v="West"/>
    <s v="Khan"/>
    <s v="Replace"/>
    <m/>
    <d v="2020-12-14T00:00:00"/>
    <d v="2021-01-04T00:00:00"/>
    <n v="1"/>
    <e v="#REF!"/>
    <m/>
    <m/>
    <n v="0.5"/>
    <n v="57.098199999999999"/>
    <n v="57.098199999999999"/>
    <s v="Account"/>
    <n v="21"/>
    <n v="80"/>
    <n v="40"/>
    <n v="40"/>
    <n v="57.098199999999999"/>
    <x v="208"/>
    <n v="97.098199999999991"/>
    <s v="Mon"/>
    <s v="Mon"/>
  </r>
  <r>
    <s v="A00327"/>
    <s v="North"/>
    <s v="Khan"/>
    <s v="Install"/>
    <m/>
    <d v="2020-12-14T00:00:00"/>
    <d v="2021-01-13T00:00:00"/>
    <n v="2"/>
    <e v="#REF!"/>
    <m/>
    <m/>
    <n v="3.5"/>
    <n v="262.44"/>
    <n v="262.44"/>
    <s v="Account"/>
    <n v="30"/>
    <n v="140"/>
    <n v="490"/>
    <n v="490"/>
    <n v="262.44"/>
    <x v="209"/>
    <n v="752.44"/>
    <s v="Mon"/>
    <s v="Wed"/>
  </r>
  <r>
    <s v="A00328"/>
    <s v="West"/>
    <s v="Khan"/>
    <s v="Assess"/>
    <m/>
    <d v="2020-12-14T00:00:00"/>
    <d v="2021-01-19T00:00:00"/>
    <n v="1"/>
    <e v="#REF!"/>
    <m/>
    <m/>
    <n v="0.5"/>
    <n v="21.33"/>
    <n v="21.33"/>
    <s v="P.O."/>
    <n v="36"/>
    <n v="80"/>
    <n v="40"/>
    <n v="40"/>
    <n v="21.33"/>
    <x v="86"/>
    <n v="61.33"/>
    <s v="Mon"/>
    <s v="Tue"/>
  </r>
  <r>
    <s v="A00329"/>
    <s v="South"/>
    <s v="Lopez"/>
    <s v="Repair"/>
    <m/>
    <d v="2020-12-14T00:00:00"/>
    <d v="2021-05-04T00:00:00"/>
    <n v="1"/>
    <e v="#REF!"/>
    <m/>
    <m/>
    <n v="4"/>
    <n v="1769.625"/>
    <n v="1769.625"/>
    <s v="P.O."/>
    <n v="141"/>
    <n v="80"/>
    <n v="320"/>
    <n v="320"/>
    <n v="1769.625"/>
    <x v="210"/>
    <n v="2089.625"/>
    <s v="Mon"/>
    <s v="Tue"/>
  </r>
  <r>
    <s v="A00330"/>
    <s v="South"/>
    <s v="Lopez"/>
    <s v="Replace"/>
    <m/>
    <d v="2020-12-15T00:00:00"/>
    <d v="2021-01-13T00:00:00"/>
    <n v="1"/>
    <e v="#REF!"/>
    <m/>
    <m/>
    <n v="0.75"/>
    <n v="82.875"/>
    <n v="82.875"/>
    <s v="P.O."/>
    <n v="29"/>
    <n v="80"/>
    <n v="60"/>
    <n v="60"/>
    <n v="82.875"/>
    <x v="211"/>
    <n v="142.875"/>
    <s v="Tue"/>
    <s v="Wed"/>
  </r>
  <r>
    <s v="A00331"/>
    <s v="Central"/>
    <s v="Michner"/>
    <s v="Assess"/>
    <m/>
    <d v="2020-12-15T00:00:00"/>
    <d v="2021-01-25T00:00:00"/>
    <n v="2"/>
    <e v="#REF!"/>
    <m/>
    <m/>
    <n v="0.75"/>
    <n v="2294"/>
    <n v="2294"/>
    <s v="Account"/>
    <n v="41"/>
    <n v="140"/>
    <n v="105"/>
    <n v="105"/>
    <n v="2294"/>
    <x v="212"/>
    <n v="2399"/>
    <s v="Tue"/>
    <s v="Mon"/>
  </r>
  <r>
    <s v="A00332"/>
    <s v="Southeast"/>
    <s v="Khan"/>
    <s v="Assess"/>
    <m/>
    <d v="2020-12-16T00:00:00"/>
    <d v="2020-12-23T00:00:00"/>
    <n v="1"/>
    <e v="#REF!"/>
    <m/>
    <m/>
    <n v="1"/>
    <n v="348.7432"/>
    <n v="348.7432"/>
    <s v="Account"/>
    <n v="7"/>
    <n v="80"/>
    <n v="80"/>
    <n v="80"/>
    <n v="348.7432"/>
    <x v="213"/>
    <n v="428.7432"/>
    <s v="Wed"/>
    <s v="Wed"/>
  </r>
  <r>
    <s v="A00333"/>
    <s v="South"/>
    <s v="Lopez"/>
    <s v="Assess"/>
    <m/>
    <d v="2020-12-16T00:00:00"/>
    <d v="2021-01-14T00:00:00"/>
    <n v="1"/>
    <e v="#REF!"/>
    <m/>
    <m/>
    <n v="0.25"/>
    <n v="140.4"/>
    <n v="140.4"/>
    <s v="Account"/>
    <n v="29"/>
    <n v="80"/>
    <n v="20"/>
    <n v="20"/>
    <n v="140.4"/>
    <x v="214"/>
    <n v="160.4"/>
    <s v="Wed"/>
    <s v="Thu"/>
  </r>
  <r>
    <s v="A00334"/>
    <s v="East"/>
    <s v="Ling"/>
    <s v="Assess"/>
    <m/>
    <d v="2020-12-16T00:00:00"/>
    <d v="2021-02-01T00:00:00"/>
    <n v="2"/>
    <e v="#REF!"/>
    <m/>
    <m/>
    <n v="0.5"/>
    <n v="133.99780000000001"/>
    <n v="133.99780000000001"/>
    <s v="Account"/>
    <n v="47"/>
    <n v="140"/>
    <n v="70"/>
    <n v="70"/>
    <n v="133.99780000000001"/>
    <x v="215"/>
    <n v="203.99780000000001"/>
    <s v="Wed"/>
    <s v="Mon"/>
  </r>
  <r>
    <s v="A00335"/>
    <s v="Northwest"/>
    <s v="Burton"/>
    <s v="Repair"/>
    <m/>
    <d v="2020-12-21T00:00:00"/>
    <d v="2021-01-26T00:00:00"/>
    <n v="2"/>
    <e v="#REF!"/>
    <m/>
    <m/>
    <n v="1"/>
    <n v="305.63040000000001"/>
    <n v="305.63040000000001"/>
    <s v="Account"/>
    <n v="36"/>
    <n v="140"/>
    <n v="140"/>
    <n v="140"/>
    <n v="305.63040000000001"/>
    <x v="216"/>
    <n v="445.63040000000001"/>
    <s v="Mon"/>
    <s v="Tue"/>
  </r>
  <r>
    <s v="A00336"/>
    <s v="Northwest"/>
    <s v="Michner"/>
    <s v="Assess"/>
    <s v="Yes"/>
    <d v="2021-01-04T00:00:00"/>
    <d v="2021-01-11T00:00:00"/>
    <n v="1"/>
    <e v="#REF!"/>
    <m/>
    <m/>
    <n v="0.25"/>
    <n v="19.196999999999999"/>
    <n v="19.196999999999999"/>
    <s v="Account"/>
    <n v="7"/>
    <n v="80"/>
    <n v="20"/>
    <n v="20"/>
    <n v="19.196999999999999"/>
    <x v="71"/>
    <n v="39.197000000000003"/>
    <s v="Mon"/>
    <s v="Mon"/>
  </r>
  <r>
    <s v="A00337"/>
    <s v="South"/>
    <s v="Lopez"/>
    <s v="Assess"/>
    <m/>
    <d v="2021-01-04T00:00:00"/>
    <d v="2021-01-13T00:00:00"/>
    <n v="1"/>
    <e v="#REF!"/>
    <m/>
    <m/>
    <n v="0.5"/>
    <n v="18.524999999999999"/>
    <n v="18.524999999999999"/>
    <s v="P.O."/>
    <n v="9"/>
    <n v="80"/>
    <n v="40"/>
    <n v="40"/>
    <n v="18.524999999999999"/>
    <x v="217"/>
    <n v="58.524999999999999"/>
    <s v="Mon"/>
    <s v="Wed"/>
  </r>
  <r>
    <s v="A00338"/>
    <s v="West"/>
    <s v="Lopez"/>
    <s v="Deliver"/>
    <m/>
    <d v="2021-01-04T00:00:00"/>
    <d v="2021-01-13T00:00:00"/>
    <n v="1"/>
    <e v="#REF!"/>
    <m/>
    <m/>
    <n v="0.25"/>
    <n v="39"/>
    <n v="39"/>
    <s v="Account"/>
    <n v="9"/>
    <n v="80"/>
    <n v="20"/>
    <n v="20"/>
    <n v="39"/>
    <x v="218"/>
    <n v="59"/>
    <s v="Mon"/>
    <s v="Wed"/>
  </r>
  <r>
    <s v="A00339"/>
    <s v="South"/>
    <s v="Lopez"/>
    <s v="Assess"/>
    <m/>
    <d v="2021-01-04T00:00:00"/>
    <d v="2021-01-14T00:00:00"/>
    <n v="2"/>
    <e v="#REF!"/>
    <m/>
    <m/>
    <n v="0.25"/>
    <n v="36.503999999999998"/>
    <n v="36.503999999999998"/>
    <s v="P.O."/>
    <n v="10"/>
    <n v="140"/>
    <n v="35"/>
    <n v="35"/>
    <n v="36.503999999999998"/>
    <x v="219"/>
    <n v="71.503999999999991"/>
    <s v="Mon"/>
    <s v="Thu"/>
  </r>
  <r>
    <s v="A00340"/>
    <s v="Central"/>
    <s v="Cartier"/>
    <s v="Assess"/>
    <m/>
    <d v="2021-01-04T00:00:00"/>
    <d v="2021-01-14T00:00:00"/>
    <n v="2"/>
    <e v="#REF!"/>
    <m/>
    <m/>
    <n v="0.5"/>
    <n v="29.807400000000001"/>
    <n v="29.807400000000001"/>
    <s v="C.O.D."/>
    <n v="10"/>
    <n v="140"/>
    <n v="70"/>
    <n v="70"/>
    <n v="29.807400000000001"/>
    <x v="220"/>
    <n v="99.807400000000001"/>
    <s v="Mon"/>
    <s v="Thu"/>
  </r>
  <r>
    <s v="A00341"/>
    <s v="Central"/>
    <s v="Michner"/>
    <s v="Assess"/>
    <m/>
    <d v="2021-01-04T00:00:00"/>
    <d v="2021-01-14T00:00:00"/>
    <n v="1"/>
    <e v="#REF!"/>
    <m/>
    <m/>
    <n v="0.25"/>
    <n v="43.02"/>
    <n v="43.02"/>
    <s v="Account"/>
    <n v="10"/>
    <n v="80"/>
    <n v="20"/>
    <n v="20"/>
    <n v="43.02"/>
    <x v="221"/>
    <n v="63.02"/>
    <s v="Mon"/>
    <s v="Thu"/>
  </r>
  <r>
    <s v="A00342"/>
    <s v="Northwest"/>
    <s v="Burton"/>
    <s v="Deliver"/>
    <m/>
    <d v="2021-01-04T00:00:00"/>
    <d v="2021-01-21T00:00:00"/>
    <n v="1"/>
    <e v="#REF!"/>
    <m/>
    <m/>
    <n v="0.25"/>
    <n v="66.864900000000006"/>
    <n v="66.864900000000006"/>
    <s v="Account"/>
    <n v="17"/>
    <n v="80"/>
    <n v="20"/>
    <n v="20"/>
    <n v="66.864900000000006"/>
    <x v="222"/>
    <n v="86.864900000000006"/>
    <s v="Mon"/>
    <s v="Thu"/>
  </r>
  <r>
    <s v="A00343"/>
    <s v="Northwest"/>
    <s v="Burton"/>
    <s v="Replace"/>
    <m/>
    <d v="2021-01-04T00:00:00"/>
    <d v="2021-02-11T00:00:00"/>
    <n v="1"/>
    <e v="#REF!"/>
    <m/>
    <m/>
    <n v="0.75"/>
    <n v="408.56790000000001"/>
    <n v="408.56790000000001"/>
    <s v="Account"/>
    <n v="38"/>
    <n v="80"/>
    <n v="60"/>
    <n v="60"/>
    <n v="408.56790000000001"/>
    <x v="223"/>
    <n v="468.56790000000001"/>
    <s v="Mon"/>
    <s v="Thu"/>
  </r>
  <r>
    <s v="A00344"/>
    <s v="South"/>
    <s v="Lopez"/>
    <s v="Assess"/>
    <m/>
    <d v="2021-01-05T00:00:00"/>
    <d v="2021-01-14T00:00:00"/>
    <n v="1"/>
    <e v="#REF!"/>
    <m/>
    <m/>
    <n v="0.25"/>
    <n v="25.2486"/>
    <n v="25.2486"/>
    <s v="P.O."/>
    <n v="9"/>
    <n v="80"/>
    <n v="20"/>
    <n v="20"/>
    <n v="25.2486"/>
    <x v="224"/>
    <n v="45.248599999999996"/>
    <s v="Tue"/>
    <s v="Thu"/>
  </r>
  <r>
    <s v="A00345"/>
    <s v="Central"/>
    <s v="Cartier"/>
    <s v="Replace"/>
    <m/>
    <d v="2021-01-05T00:00:00"/>
    <d v="2021-01-25T00:00:00"/>
    <n v="1"/>
    <e v="#REF!"/>
    <m/>
    <m/>
    <n v="1.25"/>
    <n v="646"/>
    <n v="646"/>
    <s v="Account"/>
    <n v="20"/>
    <n v="80"/>
    <n v="100"/>
    <n v="100"/>
    <n v="646"/>
    <x v="225"/>
    <n v="746"/>
    <s v="Tue"/>
    <s v="Mon"/>
  </r>
  <r>
    <s v="A00346"/>
    <s v="Central"/>
    <s v="Michner"/>
    <s v="Deliver"/>
    <m/>
    <d v="2021-01-05T00:00:00"/>
    <d v="2021-01-30T00:00:00"/>
    <n v="1"/>
    <e v="#REF!"/>
    <m/>
    <m/>
    <n v="0.25"/>
    <n v="125.4194"/>
    <n v="125.4194"/>
    <s v="C.O.D."/>
    <n v="25"/>
    <n v="80"/>
    <n v="20"/>
    <n v="20"/>
    <n v="125.4194"/>
    <x v="226"/>
    <n v="145.4194"/>
    <s v="Tue"/>
    <s v="Sat"/>
  </r>
  <r>
    <s v="A00347"/>
    <s v="Northwest"/>
    <s v="Khan"/>
    <s v="Assess"/>
    <m/>
    <d v="2021-01-05T00:00:00"/>
    <d v="2021-02-02T00:00:00"/>
    <n v="2"/>
    <e v="#REF!"/>
    <m/>
    <m/>
    <n v="0.75"/>
    <n v="286.73230000000001"/>
    <n v="286.73230000000001"/>
    <s v="Account"/>
    <n v="28"/>
    <n v="140"/>
    <n v="105"/>
    <n v="105"/>
    <n v="286.73230000000001"/>
    <x v="227"/>
    <n v="391.73230000000001"/>
    <s v="Tue"/>
    <s v="Tue"/>
  </r>
  <r>
    <s v="A00348"/>
    <s v="South"/>
    <s v="Michner"/>
    <s v="Install"/>
    <m/>
    <d v="2021-01-05T00:00:00"/>
    <d v="2021-02-02T00:00:00"/>
    <n v="1"/>
    <e v="#REF!"/>
    <m/>
    <m/>
    <n v="2.5"/>
    <n v="258.02780000000001"/>
    <n v="258.02780000000001"/>
    <s v="C.O.D."/>
    <n v="28"/>
    <n v="80"/>
    <n v="200"/>
    <n v="200"/>
    <n v="258.02780000000001"/>
    <x v="228"/>
    <n v="458.02780000000001"/>
    <s v="Tue"/>
    <s v="Tue"/>
  </r>
  <r>
    <s v="A00349"/>
    <s v="South"/>
    <s v="Lopez"/>
    <s v="Assess"/>
    <m/>
    <d v="2021-01-05T00:00:00"/>
    <d v="2021-05-04T00:00:00"/>
    <n v="1"/>
    <e v="#REF!"/>
    <m/>
    <m/>
    <n v="0.25"/>
    <n v="14.3"/>
    <n v="14.3"/>
    <s v="P.O."/>
    <n v="119"/>
    <n v="80"/>
    <n v="20"/>
    <n v="20"/>
    <n v="14.3"/>
    <x v="229"/>
    <n v="34.299999999999997"/>
    <s v="Tue"/>
    <s v="Tue"/>
  </r>
  <r>
    <s v="A00350"/>
    <s v="South"/>
    <s v="Lopez"/>
    <s v="Assess"/>
    <m/>
    <d v="2021-01-06T00:00:00"/>
    <d v="2021-01-18T00:00:00"/>
    <n v="1"/>
    <e v="#REF!"/>
    <m/>
    <m/>
    <n v="0.25"/>
    <n v="44.85"/>
    <n v="44.85"/>
    <s v="P.O."/>
    <n v="12"/>
    <n v="80"/>
    <n v="20"/>
    <n v="20"/>
    <n v="44.85"/>
    <x v="230"/>
    <n v="64.849999999999994"/>
    <s v="Wed"/>
    <s v="Mon"/>
  </r>
  <r>
    <s v="A00351"/>
    <s v="Northwest"/>
    <s v="Michner"/>
    <s v="Assess"/>
    <m/>
    <d v="2021-01-06T00:00:00"/>
    <d v="2021-01-21T00:00:00"/>
    <n v="2"/>
    <e v="#REF!"/>
    <m/>
    <m/>
    <n v="0.5"/>
    <n v="74.607699999999994"/>
    <n v="74.607699999999994"/>
    <s v="C.O.D."/>
    <n v="15"/>
    <n v="140"/>
    <n v="70"/>
    <n v="70"/>
    <n v="74.607699999999994"/>
    <x v="231"/>
    <n v="144.60769999999999"/>
    <s v="Wed"/>
    <s v="Thu"/>
  </r>
  <r>
    <s v="A00352"/>
    <s v="North"/>
    <s v="Ling"/>
    <s v="Replace"/>
    <s v="Yes"/>
    <d v="2021-01-06T00:00:00"/>
    <d v="2021-02-03T00:00:00"/>
    <n v="2"/>
    <e v="#REF!"/>
    <m/>
    <m/>
    <n v="0.5"/>
    <n v="126.71469999999999"/>
    <n v="126.71469999999999"/>
    <s v="Account"/>
    <n v="28"/>
    <n v="140"/>
    <n v="70"/>
    <n v="70"/>
    <n v="126.71469999999999"/>
    <x v="232"/>
    <n v="196.71469999999999"/>
    <s v="Wed"/>
    <s v="Wed"/>
  </r>
  <r>
    <s v="A00353"/>
    <s v="North"/>
    <s v="Ling"/>
    <s v="Replace"/>
    <m/>
    <d v="2021-01-06T00:00:00"/>
    <d v="2021-03-04T00:00:00"/>
    <n v="2"/>
    <e v="#REF!"/>
    <m/>
    <m/>
    <n v="1.25"/>
    <n v="256.83999999999997"/>
    <n v="256.83999999999997"/>
    <s v="Account"/>
    <n v="57"/>
    <n v="140"/>
    <n v="175"/>
    <n v="175"/>
    <n v="256.83999999999997"/>
    <x v="233"/>
    <n v="431.84"/>
    <s v="Wed"/>
    <s v="Thu"/>
  </r>
  <r>
    <s v="A00354"/>
    <s v="Southeast"/>
    <s v="Cartier"/>
    <s v="Deliver"/>
    <m/>
    <d v="2021-01-07T00:00:00"/>
    <d v="2021-01-19T00:00:00"/>
    <n v="1"/>
    <e v="#REF!"/>
    <m/>
    <m/>
    <n v="0.25"/>
    <n v="32.6706"/>
    <n v="32.6706"/>
    <s v="P.O."/>
    <n v="12"/>
    <n v="80"/>
    <n v="20"/>
    <n v="20"/>
    <n v="32.6706"/>
    <x v="234"/>
    <n v="52.6706"/>
    <s v="Thu"/>
    <s v="Tue"/>
  </r>
  <r>
    <s v="A00355"/>
    <s v="Northwest"/>
    <s v="Cartier"/>
    <s v="Assess"/>
    <s v="Yes"/>
    <d v="2021-01-07T00:00:00"/>
    <d v="2021-02-01T00:00:00"/>
    <n v="2"/>
    <e v="#REF!"/>
    <m/>
    <m/>
    <n v="0.5"/>
    <n v="72.350099999999998"/>
    <n v="72.350099999999998"/>
    <s v="Account"/>
    <n v="25"/>
    <n v="140"/>
    <n v="70"/>
    <n v="70"/>
    <n v="72.350099999999998"/>
    <x v="235"/>
    <n v="142.3501"/>
    <s v="Thu"/>
    <s v="Mon"/>
  </r>
  <r>
    <s v="A00356"/>
    <s v="North"/>
    <s v="Ling"/>
    <s v="Replace"/>
    <m/>
    <d v="2021-01-07T00:00:00"/>
    <d v="2021-02-05T00:00:00"/>
    <n v="2"/>
    <e v="#REF!"/>
    <m/>
    <m/>
    <n v="0.5"/>
    <n v="178.49889999999999"/>
    <n v="178.49889999999999"/>
    <s v="C.O.D."/>
    <n v="29"/>
    <n v="140"/>
    <n v="70"/>
    <n v="70"/>
    <n v="178.49889999999999"/>
    <x v="236"/>
    <n v="248.49889999999999"/>
    <s v="Thu"/>
    <s v="Fri"/>
  </r>
  <r>
    <s v="A00357"/>
    <s v="Northwest"/>
    <s v="Burton"/>
    <s v="Replace"/>
    <m/>
    <d v="2021-01-07T00:00:00"/>
    <d v="2021-02-22T00:00:00"/>
    <n v="1"/>
    <e v="#REF!"/>
    <m/>
    <m/>
    <n v="0.5"/>
    <n v="18.254899999999999"/>
    <n v="18.254899999999999"/>
    <s v="C.O.D."/>
    <n v="46"/>
    <n v="80"/>
    <n v="40"/>
    <n v="40"/>
    <n v="18.254899999999999"/>
    <x v="237"/>
    <n v="58.254899999999999"/>
    <s v="Thu"/>
    <s v="Mon"/>
  </r>
  <r>
    <s v="A00358"/>
    <s v="North"/>
    <s v="Ling"/>
    <s v="Assess"/>
    <m/>
    <d v="2021-01-07T00:00:00"/>
    <d v="2021-02-22T00:00:00"/>
    <n v="2"/>
    <e v="#REF!"/>
    <m/>
    <m/>
    <n v="1.75"/>
    <n v="151.8099"/>
    <n v="151.8099"/>
    <s v="C.O.D."/>
    <n v="46"/>
    <n v="140"/>
    <n v="245"/>
    <n v="245"/>
    <n v="151.8099"/>
    <x v="238"/>
    <n v="396.80989999999997"/>
    <s v="Thu"/>
    <s v="Mon"/>
  </r>
  <r>
    <s v="A00359"/>
    <s v="Southeast"/>
    <s v="Burton"/>
    <s v="Deliver"/>
    <m/>
    <d v="2021-01-08T00:00:00"/>
    <d v="2021-01-16T00:00:00"/>
    <n v="1"/>
    <e v="#REF!"/>
    <m/>
    <m/>
    <n v="0.25"/>
    <n v="85.085899999999995"/>
    <n v="85.085899999999995"/>
    <s v="C.O.D."/>
    <n v="8"/>
    <n v="80"/>
    <n v="20"/>
    <n v="20"/>
    <n v="85.085899999999995"/>
    <x v="239"/>
    <n v="105.0859"/>
    <s v="Fri"/>
    <s v="Sat"/>
  </r>
  <r>
    <s v="A00360"/>
    <s v="South"/>
    <s v="Lopez"/>
    <s v="Assess"/>
    <m/>
    <d v="2021-01-08T00:00:00"/>
    <d v="2021-02-01T00:00:00"/>
    <n v="1"/>
    <e v="#REF!"/>
    <m/>
    <m/>
    <n v="0.25"/>
    <n v="67.067700000000002"/>
    <n v="67.067700000000002"/>
    <s v="Account"/>
    <n v="24"/>
    <n v="80"/>
    <n v="20"/>
    <n v="20"/>
    <n v="67.067700000000002"/>
    <x v="240"/>
    <n v="87.067700000000002"/>
    <s v="Fri"/>
    <s v="Mon"/>
  </r>
  <r>
    <s v="A00361"/>
    <s v="South"/>
    <s v="Lopez"/>
    <s v="Deliver"/>
    <m/>
    <d v="2021-01-11T00:00:00"/>
    <d v="2021-01-21T00:00:00"/>
    <n v="1"/>
    <e v="#REF!"/>
    <m/>
    <m/>
    <n v="0.25"/>
    <n v="162.20959999999999"/>
    <n v="162.20959999999999"/>
    <s v="Account"/>
    <n v="10"/>
    <n v="80"/>
    <n v="20"/>
    <n v="20"/>
    <n v="162.20959999999999"/>
    <x v="241"/>
    <n v="182.20959999999999"/>
    <s v="Mon"/>
    <s v="Thu"/>
  </r>
  <r>
    <s v="A00362"/>
    <s v="Southeast"/>
    <s v="Burton"/>
    <s v="Install"/>
    <m/>
    <d v="2021-01-11T00:00:00"/>
    <d v="2021-01-28T00:00:00"/>
    <n v="1"/>
    <e v="#REF!"/>
    <m/>
    <m/>
    <n v="1.25"/>
    <n v="53.688699999999997"/>
    <n v="53.688699999999997"/>
    <s v="Account"/>
    <n v="17"/>
    <n v="80"/>
    <n v="100"/>
    <n v="100"/>
    <n v="53.688699999999997"/>
    <x v="242"/>
    <n v="153.68869999999998"/>
    <s v="Mon"/>
    <s v="Thu"/>
  </r>
  <r>
    <s v="A00363"/>
    <s v="Southeast"/>
    <s v="Michner"/>
    <s v="Assess"/>
    <m/>
    <d v="2021-01-11T00:00:00"/>
    <d v="2021-02-01T00:00:00"/>
    <n v="2"/>
    <e v="#REF!"/>
    <m/>
    <m/>
    <n v="1"/>
    <n v="211.8477"/>
    <n v="211.8477"/>
    <s v="C.O.D."/>
    <n v="21"/>
    <n v="140"/>
    <n v="140"/>
    <n v="140"/>
    <n v="211.8477"/>
    <x v="243"/>
    <n v="351.84770000000003"/>
    <s v="Mon"/>
    <s v="Mon"/>
  </r>
  <r>
    <s v="A00364"/>
    <s v="South"/>
    <s v="Lopez"/>
    <s v="Assess"/>
    <m/>
    <d v="2021-01-11T00:00:00"/>
    <d v="2021-02-01T00:00:00"/>
    <n v="1"/>
    <e v="#REF!"/>
    <m/>
    <m/>
    <n v="0.25"/>
    <n v="150.31899999999999"/>
    <n v="150.31899999999999"/>
    <s v="P.O."/>
    <n v="21"/>
    <n v="80"/>
    <n v="20"/>
    <n v="20"/>
    <n v="150.31899999999999"/>
    <x v="244"/>
    <n v="170.31899999999999"/>
    <s v="Mon"/>
    <s v="Mon"/>
  </r>
  <r>
    <s v="A00365"/>
    <s v="East"/>
    <s v="Ling"/>
    <s v="Assess"/>
    <m/>
    <d v="2021-01-11T00:00:00"/>
    <d v="2021-02-23T00:00:00"/>
    <n v="2"/>
    <e v="#REF!"/>
    <m/>
    <m/>
    <n v="0.25"/>
    <n v="46.864899999999999"/>
    <n v="46.864899999999999"/>
    <s v="Account"/>
    <n v="43"/>
    <n v="140"/>
    <n v="35"/>
    <n v="35"/>
    <n v="46.864899999999999"/>
    <x v="245"/>
    <n v="81.864900000000006"/>
    <s v="Mon"/>
    <s v="Tue"/>
  </r>
  <r>
    <s v="A00366"/>
    <s v="South"/>
    <s v="Lopez"/>
    <s v="Assess"/>
    <m/>
    <d v="2021-01-12T00:00:00"/>
    <d v="2021-01-21T00:00:00"/>
    <n v="1"/>
    <e v="#REF!"/>
    <m/>
    <m/>
    <n v="0.25"/>
    <n v="19.5"/>
    <n v="19.5"/>
    <s v="P.O."/>
    <n v="9"/>
    <n v="80"/>
    <n v="20"/>
    <n v="20"/>
    <n v="19.5"/>
    <x v="72"/>
    <n v="39.5"/>
    <s v="Tue"/>
    <s v="Thu"/>
  </r>
  <r>
    <s v="A00367"/>
    <s v="Central"/>
    <s v="Cartier"/>
    <s v="Replace"/>
    <m/>
    <d v="2021-01-12T00:00:00"/>
    <d v="2021-01-19T00:00:00"/>
    <n v="1"/>
    <e v="#REF!"/>
    <m/>
    <m/>
    <n v="1.25"/>
    <n v="256.71809999999999"/>
    <n v="256.71809999999999"/>
    <s v="C.O.D."/>
    <n v="7"/>
    <n v="80"/>
    <n v="100"/>
    <n v="100"/>
    <n v="256.71809999999999"/>
    <x v="246"/>
    <n v="356.71809999999999"/>
    <s v="Tue"/>
    <s v="Tue"/>
  </r>
  <r>
    <s v="A00368"/>
    <s v="Northwest"/>
    <s v="Khan"/>
    <s v="Replace"/>
    <m/>
    <d v="2021-01-13T00:00:00"/>
    <d v="2021-01-30T00:00:00"/>
    <n v="1"/>
    <e v="#REF!"/>
    <m/>
    <m/>
    <n v="1"/>
    <n v="86.293499999999995"/>
    <n v="86.293499999999995"/>
    <s v="C.O.D."/>
    <n v="17"/>
    <n v="80"/>
    <n v="80"/>
    <n v="80"/>
    <n v="86.293499999999995"/>
    <x v="247"/>
    <n v="166.29349999999999"/>
    <s v="Wed"/>
    <s v="Sat"/>
  </r>
  <r>
    <s v="A00369"/>
    <s v="South"/>
    <s v="Lopez"/>
    <s v="Assess"/>
    <m/>
    <d v="2021-01-14T00:00:00"/>
    <d v="2021-01-19T00:00:00"/>
    <n v="1"/>
    <e v="#REF!"/>
    <m/>
    <m/>
    <n v="0.25"/>
    <n v="108.3061"/>
    <n v="108.3061"/>
    <s v="P.O."/>
    <n v="5"/>
    <n v="80"/>
    <n v="20"/>
    <n v="20"/>
    <n v="108.3061"/>
    <x v="248"/>
    <n v="128.30610000000001"/>
    <s v="Thu"/>
    <s v="Tue"/>
  </r>
  <r>
    <s v="A00370"/>
    <s v="Southeast"/>
    <s v="Cartier"/>
    <s v="Assess"/>
    <m/>
    <d v="2021-01-14T00:00:00"/>
    <d v="2021-01-25T00:00:00"/>
    <n v="1"/>
    <e v="#REF!"/>
    <m/>
    <m/>
    <n v="0.25"/>
    <n v="70.8215"/>
    <n v="70.8215"/>
    <s v="C.O.D."/>
    <n v="11"/>
    <n v="80"/>
    <n v="20"/>
    <n v="20"/>
    <n v="70.8215"/>
    <x v="249"/>
    <n v="90.8215"/>
    <s v="Thu"/>
    <s v="Mon"/>
  </r>
  <r>
    <s v="A00371"/>
    <s v="South"/>
    <s v="Lopez"/>
    <s v="Assess"/>
    <s v="Yes"/>
    <d v="2021-01-14T00:00:00"/>
    <d v="2021-02-01T00:00:00"/>
    <n v="1"/>
    <e v="#REF!"/>
    <m/>
    <m/>
    <n v="0.5"/>
    <n v="56.919600000000003"/>
    <n v="56.919600000000003"/>
    <s v="Account"/>
    <n v="18"/>
    <n v="80"/>
    <n v="40"/>
    <n v="40"/>
    <n v="56.919600000000003"/>
    <x v="250"/>
    <n v="96.919600000000003"/>
    <s v="Thu"/>
    <s v="Mon"/>
  </r>
  <r>
    <s v="A00372"/>
    <s v="Northwest"/>
    <s v="Burton"/>
    <s v="Assess"/>
    <m/>
    <d v="2021-01-14T00:00:00"/>
    <d v="2021-02-05T00:00:00"/>
    <n v="2"/>
    <e v="#REF!"/>
    <m/>
    <m/>
    <n v="0.5"/>
    <n v="74.532399999999996"/>
    <n v="74.532399999999996"/>
    <s v="C.O.D."/>
    <n v="22"/>
    <n v="140"/>
    <n v="70"/>
    <n v="70"/>
    <n v="74.532399999999996"/>
    <x v="251"/>
    <n v="144.5324"/>
    <s v="Thu"/>
    <s v="Fri"/>
  </r>
  <r>
    <s v="A00373"/>
    <s v="North"/>
    <s v="Ling"/>
    <s v="Assess"/>
    <m/>
    <d v="2021-01-14T00:00:00"/>
    <d v="2021-02-15T00:00:00"/>
    <n v="2"/>
    <e v="#REF!"/>
    <m/>
    <m/>
    <n v="0.5"/>
    <n v="137.22"/>
    <n v="137.22"/>
    <s v="Account"/>
    <n v="32"/>
    <n v="140"/>
    <n v="70"/>
    <n v="70"/>
    <n v="137.22"/>
    <x v="252"/>
    <n v="207.22"/>
    <s v="Thu"/>
    <s v="Mon"/>
  </r>
  <r>
    <s v="A00374"/>
    <s v="Northwest"/>
    <s v="Cartier"/>
    <s v="Assess"/>
    <s v="Yes"/>
    <d v="2021-01-15T00:00:00"/>
    <d v="2021-02-01T00:00:00"/>
    <n v="2"/>
    <e v="#REF!"/>
    <m/>
    <m/>
    <n v="0.5"/>
    <n v="83.462900000000005"/>
    <n v="83.462900000000005"/>
    <s v="Account"/>
    <n v="17"/>
    <n v="140"/>
    <n v="70"/>
    <n v="70"/>
    <n v="83.462900000000005"/>
    <x v="253"/>
    <n v="153.46289999999999"/>
    <s v="Fri"/>
    <s v="Mon"/>
  </r>
  <r>
    <s v="A00375"/>
    <s v="West"/>
    <s v="Khan"/>
    <s v="Assess"/>
    <m/>
    <d v="2021-01-16T00:00:00"/>
    <d v="2021-02-03T00:00:00"/>
    <n v="1"/>
    <e v="#REF!"/>
    <m/>
    <m/>
    <n v="1"/>
    <n v="9.92"/>
    <n v="9.92"/>
    <s v="P.O."/>
    <n v="18"/>
    <n v="80"/>
    <n v="80"/>
    <n v="80"/>
    <n v="9.92"/>
    <x v="254"/>
    <n v="89.92"/>
    <s v="Sat"/>
    <s v="Wed"/>
  </r>
  <r>
    <s v="A00376"/>
    <s v="Southeast"/>
    <s v="Cartier"/>
    <s v="Assess"/>
    <m/>
    <d v="2021-01-18T00:00:00"/>
    <d v="2021-01-25T00:00:00"/>
    <n v="1"/>
    <e v="#REF!"/>
    <m/>
    <m/>
    <n v="0.25"/>
    <n v="72.350099999999998"/>
    <n v="72.350099999999998"/>
    <s v="C.O.D."/>
    <n v="7"/>
    <n v="80"/>
    <n v="20"/>
    <n v="20"/>
    <n v="72.350099999999998"/>
    <x v="255"/>
    <n v="92.350099999999998"/>
    <s v="Mon"/>
    <s v="Mon"/>
  </r>
  <r>
    <s v="A00377"/>
    <s v="Northwest"/>
    <s v="Cartier"/>
    <s v="Deliver"/>
    <s v="Yes"/>
    <d v="2021-01-18T00:00:00"/>
    <d v="2021-01-27T00:00:00"/>
    <n v="1"/>
    <e v="#REF!"/>
    <m/>
    <m/>
    <n v="0.25"/>
    <n v="19.9801"/>
    <n v="19.9801"/>
    <s v="Account"/>
    <n v="9"/>
    <n v="80"/>
    <n v="20"/>
    <n v="20"/>
    <n v="19.9801"/>
    <x v="256"/>
    <n v="39.9801"/>
    <s v="Mon"/>
    <s v="Wed"/>
  </r>
  <r>
    <s v="A00378"/>
    <s v="East"/>
    <s v="Ling"/>
    <s v="Repair"/>
    <m/>
    <d v="2021-01-18T00:00:00"/>
    <d v="2021-02-02T00:00:00"/>
    <n v="2"/>
    <e v="#REF!"/>
    <m/>
    <m/>
    <n v="1.25"/>
    <n v="85.32"/>
    <n v="85.32"/>
    <s v="Account"/>
    <n v="15"/>
    <n v="140"/>
    <n v="175"/>
    <n v="175"/>
    <n v="85.32"/>
    <x v="257"/>
    <n v="260.32"/>
    <s v="Mon"/>
    <s v="Tue"/>
  </r>
  <r>
    <s v="A00379"/>
    <s v="West"/>
    <s v="Khan"/>
    <s v="Assess"/>
    <m/>
    <d v="2021-01-18T00:00:00"/>
    <d v="2021-03-01T00:00:00"/>
    <n v="1"/>
    <e v="#REF!"/>
    <m/>
    <m/>
    <n v="0.5"/>
    <n v="180"/>
    <n v="180"/>
    <s v="P.O."/>
    <n v="42"/>
    <n v="80"/>
    <n v="40"/>
    <n v="40"/>
    <n v="180"/>
    <x v="258"/>
    <n v="220"/>
    <s v="Mon"/>
    <s v="Mon"/>
  </r>
  <r>
    <s v="A00380"/>
    <s v="East"/>
    <s v="Ling"/>
    <s v="Assess"/>
    <m/>
    <d v="2021-01-19T00:00:00"/>
    <d v="2021-02-04T00:00:00"/>
    <n v="2"/>
    <e v="#REF!"/>
    <m/>
    <m/>
    <n v="0.25"/>
    <n v="52.350099999999998"/>
    <n v="52.350099999999998"/>
    <s v="Account"/>
    <n v="16"/>
    <n v="140"/>
    <n v="35"/>
    <n v="35"/>
    <n v="52.350099999999998"/>
    <x v="259"/>
    <n v="87.350099999999998"/>
    <s v="Tue"/>
    <s v="Thu"/>
  </r>
  <r>
    <s v="A00381"/>
    <s v="East"/>
    <s v="Ling"/>
    <s v="Assess"/>
    <m/>
    <d v="2021-01-19T00:00:00"/>
    <d v="2021-02-09T00:00:00"/>
    <n v="2"/>
    <e v="#REF!"/>
    <m/>
    <m/>
    <n v="0.5"/>
    <n v="45.293500000000002"/>
    <n v="45.293500000000002"/>
    <s v="Account"/>
    <n v="21"/>
    <n v="140"/>
    <n v="70"/>
    <n v="70"/>
    <n v="45.293500000000002"/>
    <x v="260"/>
    <n v="115.29349999999999"/>
    <s v="Tue"/>
    <s v="Tue"/>
  </r>
  <r>
    <s v="A00382"/>
    <s v="South"/>
    <s v="Lopez"/>
    <s v="Deliver"/>
    <m/>
    <d v="2021-01-20T00:00:00"/>
    <d v="2021-01-28T00:00:00"/>
    <n v="1"/>
    <e v="#REF!"/>
    <m/>
    <m/>
    <n v="0.25"/>
    <n v="11.7"/>
    <n v="11.7"/>
    <s v="Account"/>
    <n v="8"/>
    <n v="80"/>
    <n v="20"/>
    <n v="20"/>
    <n v="11.7"/>
    <x v="261"/>
    <n v="31.7"/>
    <s v="Wed"/>
    <s v="Thu"/>
  </r>
  <r>
    <s v="A00383"/>
    <s v="Central"/>
    <s v="Khan"/>
    <s v="Deliver"/>
    <m/>
    <d v="2021-01-20T00:00:00"/>
    <d v="2021-05-13T00:00:00"/>
    <n v="1"/>
    <e v="#REF!"/>
    <m/>
    <m/>
    <n v="0.25"/>
    <n v="37.707000000000001"/>
    <n v="37.707000000000001"/>
    <s v="P.O."/>
    <n v="113"/>
    <n v="80"/>
    <n v="20"/>
    <n v="20"/>
    <n v="37.707000000000001"/>
    <x v="262"/>
    <n v="57.707000000000001"/>
    <s v="Wed"/>
    <s v="Thu"/>
  </r>
  <r>
    <s v="A00384"/>
    <s v="Central"/>
    <s v="Michner"/>
    <s v="Install"/>
    <m/>
    <d v="2021-01-21T00:00:00"/>
    <d v="2021-02-02T00:00:00"/>
    <n v="1"/>
    <e v="#REF!"/>
    <m/>
    <m/>
    <n v="1"/>
    <n v="155.03550000000001"/>
    <n v="155.03550000000001"/>
    <s v="C.O.D."/>
    <n v="12"/>
    <n v="80"/>
    <n v="80"/>
    <n v="80"/>
    <n v="155.03550000000001"/>
    <x v="263"/>
    <n v="235.03550000000001"/>
    <s v="Thu"/>
    <s v="Tue"/>
  </r>
  <r>
    <s v="A00385"/>
    <s v="South"/>
    <s v="Lopez"/>
    <s v="Assess"/>
    <m/>
    <d v="2021-01-21T00:00:00"/>
    <d v="2021-02-12T00:00:00"/>
    <n v="1"/>
    <e v="#REF!"/>
    <m/>
    <m/>
    <n v="1.25"/>
    <n v="93.6"/>
    <n v="93.6"/>
    <s v="P.O."/>
    <n v="22"/>
    <n v="80"/>
    <n v="100"/>
    <n v="100"/>
    <n v="93.6"/>
    <x v="264"/>
    <n v="193.6"/>
    <s v="Thu"/>
    <s v="Fri"/>
  </r>
  <r>
    <s v="A00386"/>
    <s v="North"/>
    <s v="Ling"/>
    <s v="Deliver"/>
    <m/>
    <d v="2021-01-21T00:00:00"/>
    <d v="2021-02-10T00:00:00"/>
    <n v="1"/>
    <e v="#REF!"/>
    <m/>
    <m/>
    <n v="0.25"/>
    <n v="21.33"/>
    <n v="21.33"/>
    <s v="Account"/>
    <n v="20"/>
    <n v="80"/>
    <n v="20"/>
    <n v="20"/>
    <n v="21.33"/>
    <x v="31"/>
    <n v="41.33"/>
    <s v="Thu"/>
    <s v="Wed"/>
  </r>
  <r>
    <s v="A00387"/>
    <s v="Central"/>
    <s v="Burton"/>
    <s v="Repair"/>
    <m/>
    <d v="2021-01-21T00:00:00"/>
    <d v="2021-03-23T00:00:00"/>
    <n v="1"/>
    <e v="#REF!"/>
    <m/>
    <m/>
    <n v="2.5"/>
    <n v="357.11079999999998"/>
    <n v="357.11079999999998"/>
    <s v="Account"/>
    <n v="61"/>
    <n v="80"/>
    <n v="200"/>
    <n v="200"/>
    <n v="357.11079999999998"/>
    <x v="265"/>
    <n v="557.11079999999993"/>
    <s v="Thu"/>
    <s v="Tue"/>
  </r>
  <r>
    <s v="A00388"/>
    <s v="Northwest"/>
    <s v="Burton"/>
    <s v="Deliver"/>
    <m/>
    <d v="2021-01-22T00:00:00"/>
    <d v="2021-01-30T00:00:00"/>
    <n v="1"/>
    <e v="#REF!"/>
    <m/>
    <m/>
    <n v="0.25"/>
    <n v="120"/>
    <n v="120"/>
    <s v="C.O.D."/>
    <n v="8"/>
    <n v="80"/>
    <n v="20"/>
    <n v="20"/>
    <n v="120"/>
    <x v="2"/>
    <n v="140"/>
    <s v="Fri"/>
    <s v="Sat"/>
  </r>
  <r>
    <s v="A00389"/>
    <s v="Southeast"/>
    <s v="Burton"/>
    <s v="Replace"/>
    <m/>
    <d v="2021-01-25T00:00:00"/>
    <d v="2021-02-09T00:00:00"/>
    <n v="1"/>
    <e v="#REF!"/>
    <m/>
    <m/>
    <n v="0.5"/>
    <n v="52.350099999999998"/>
    <n v="52.350099999999998"/>
    <s v="C.O.D."/>
    <n v="15"/>
    <n v="80"/>
    <n v="40"/>
    <n v="40"/>
    <n v="52.350099999999998"/>
    <x v="255"/>
    <n v="92.350099999999998"/>
    <s v="Mon"/>
    <s v="Tue"/>
  </r>
  <r>
    <s v="A00390"/>
    <s v="Northwest"/>
    <s v="Cartier"/>
    <s v="Replace"/>
    <m/>
    <d v="2021-01-25T00:00:00"/>
    <d v="2021-02-15T00:00:00"/>
    <n v="1"/>
    <e v="#REF!"/>
    <m/>
    <m/>
    <n v="3.25"/>
    <n v="511.875"/>
    <n v="511.875"/>
    <s v="Account"/>
    <n v="21"/>
    <n v="80"/>
    <n v="260"/>
    <n v="260"/>
    <n v="511.875"/>
    <x v="266"/>
    <n v="771.875"/>
    <s v="Mon"/>
    <s v="Mon"/>
  </r>
  <r>
    <s v="A00391"/>
    <s v="North"/>
    <s v="Ling"/>
    <s v="Replace"/>
    <m/>
    <d v="2021-01-25T00:00:00"/>
    <d v="2021-03-20T00:00:00"/>
    <n v="2"/>
    <e v="#REF!"/>
    <m/>
    <m/>
    <n v="2"/>
    <n v="368.87400000000002"/>
    <n v="368.87400000000002"/>
    <s v="Account"/>
    <n v="54"/>
    <n v="140"/>
    <n v="280"/>
    <n v="280"/>
    <n v="368.87400000000002"/>
    <x v="267"/>
    <n v="648.87400000000002"/>
    <s v="Mon"/>
    <s v="Sat"/>
  </r>
  <r>
    <s v="A00392"/>
    <s v="North"/>
    <s v="Ling"/>
    <s v="Deliver"/>
    <m/>
    <d v="2021-01-27T00:00:00"/>
    <d v="2021-02-04T00:00:00"/>
    <n v="1"/>
    <e v="#REF!"/>
    <m/>
    <m/>
    <n v="0.25"/>
    <n v="120"/>
    <n v="120"/>
    <s v="Account"/>
    <n v="8"/>
    <n v="80"/>
    <n v="20"/>
    <n v="20"/>
    <n v="120"/>
    <x v="2"/>
    <n v="140"/>
    <s v="Wed"/>
    <s v="Thu"/>
  </r>
  <r>
    <s v="A00393"/>
    <s v="North"/>
    <s v="Ling"/>
    <s v="Replace"/>
    <s v="Yes"/>
    <d v="2021-01-27T00:00:00"/>
    <d v="2021-02-22T00:00:00"/>
    <n v="2"/>
    <e v="#REF!"/>
    <m/>
    <m/>
    <n v="0.5"/>
    <n v="5.4720000000000004"/>
    <n v="5.4720000000000004"/>
    <s v="C.O.D."/>
    <n v="26"/>
    <n v="140"/>
    <n v="70"/>
    <n v="70"/>
    <n v="5.4720000000000004"/>
    <x v="268"/>
    <n v="75.471999999999994"/>
    <s v="Wed"/>
    <s v="Mon"/>
  </r>
  <r>
    <s v="A00394"/>
    <s v="Southeast"/>
    <s v="Khan"/>
    <s v="Assess"/>
    <m/>
    <d v="2021-01-28T00:00:00"/>
    <d v="2021-02-08T00:00:00"/>
    <n v="1"/>
    <e v="#REF!"/>
    <m/>
    <m/>
    <n v="1"/>
    <n v="60"/>
    <n v="60"/>
    <s v="C.O.D."/>
    <n v="11"/>
    <n v="80"/>
    <n v="80"/>
    <n v="80"/>
    <n v="60"/>
    <x v="2"/>
    <n v="140"/>
    <s v="Thu"/>
    <s v="Mon"/>
  </r>
  <r>
    <s v="A00395"/>
    <s v="Northwest"/>
    <s v="Burton"/>
    <s v="Replace"/>
    <m/>
    <d v="2021-01-28T00:00:00"/>
    <d v="2021-02-10T00:00:00"/>
    <n v="1"/>
    <e v="#REF!"/>
    <m/>
    <m/>
    <n v="0.75"/>
    <n v="114.89449999999999"/>
    <n v="114.89449999999999"/>
    <s v="P.O."/>
    <n v="13"/>
    <n v="80"/>
    <n v="60"/>
    <n v="60"/>
    <n v="114.89449999999999"/>
    <x v="269"/>
    <n v="174.89449999999999"/>
    <s v="Thu"/>
    <s v="Wed"/>
  </r>
  <r>
    <s v="A00396"/>
    <s v="North"/>
    <s v="Ling"/>
    <s v="Assess"/>
    <m/>
    <d v="2021-01-28T00:00:00"/>
    <d v="2021-02-18T00:00:00"/>
    <n v="2"/>
    <e v="#REF!"/>
    <m/>
    <m/>
    <n v="0.25"/>
    <n v="23.899000000000001"/>
    <n v="23.899000000000001"/>
    <s v="C.O.D."/>
    <n v="21"/>
    <n v="140"/>
    <n v="35"/>
    <n v="35"/>
    <n v="23.899000000000001"/>
    <x v="270"/>
    <n v="58.899000000000001"/>
    <s v="Thu"/>
    <s v="Thu"/>
  </r>
  <r>
    <s v="A00397"/>
    <s v="South"/>
    <s v="Lopez"/>
    <s v="Assess"/>
    <m/>
    <d v="2021-01-28T00:00:00"/>
    <d v="2021-02-18T00:00:00"/>
    <n v="1"/>
    <e v="#REF!"/>
    <m/>
    <m/>
    <n v="0.25"/>
    <n v="57.2"/>
    <n v="57.2"/>
    <s v="P.O."/>
    <n v="21"/>
    <n v="80"/>
    <n v="20"/>
    <n v="20"/>
    <n v="57.2"/>
    <x v="271"/>
    <n v="77.2"/>
    <s v="Thu"/>
    <s v="Thu"/>
  </r>
  <r>
    <s v="A00398"/>
    <s v="Northwest"/>
    <s v="Burton"/>
    <s v="Replace"/>
    <m/>
    <d v="2021-01-28T00:00:00"/>
    <d v="2021-03-03T00:00:00"/>
    <n v="2"/>
    <e v="#REF!"/>
    <m/>
    <m/>
    <n v="8.5"/>
    <n v="653.98500000000001"/>
    <n v="653.98500000000001"/>
    <s v="Account"/>
    <n v="34"/>
    <n v="140"/>
    <n v="1190"/>
    <n v="1190"/>
    <n v="653.98500000000001"/>
    <x v="272"/>
    <n v="1843.9850000000001"/>
    <s v="Thu"/>
    <s v="Wed"/>
  </r>
  <r>
    <s v="A00399"/>
    <s v="South"/>
    <s v="Lopez"/>
    <s v="Assess"/>
    <m/>
    <d v="2021-01-28T00:00:00"/>
    <d v="2021-03-16T00:00:00"/>
    <n v="1"/>
    <e v="#REF!"/>
    <m/>
    <m/>
    <n v="0.5"/>
    <n v="9.75"/>
    <n v="9.75"/>
    <s v="Account"/>
    <n v="47"/>
    <n v="80"/>
    <n v="40"/>
    <n v="40"/>
    <n v="9.75"/>
    <x v="273"/>
    <n v="49.75"/>
    <s v="Thu"/>
    <s v="Tue"/>
  </r>
  <r>
    <s v="A00400"/>
    <s v="North"/>
    <s v="Ling"/>
    <s v="Replace"/>
    <m/>
    <d v="2021-01-30T00:00:00"/>
    <d v="2021-02-02T00:00:00"/>
    <n v="2"/>
    <e v="#REF!"/>
    <m/>
    <m/>
    <n v="0.5"/>
    <n v="134"/>
    <n v="134"/>
    <s v="Account"/>
    <n v="3"/>
    <n v="140"/>
    <n v="70"/>
    <n v="70"/>
    <n v="134"/>
    <x v="274"/>
    <n v="204"/>
    <s v="Sat"/>
    <s v="Tue"/>
  </r>
  <r>
    <s v="A00401"/>
    <s v="North"/>
    <s v="Ling"/>
    <s v="Assess"/>
    <m/>
    <d v="2021-02-01T00:00:00"/>
    <d v="2021-02-10T00:00:00"/>
    <n v="2"/>
    <e v="#REF!"/>
    <m/>
    <m/>
    <n v="0.25"/>
    <n v="144"/>
    <n v="144"/>
    <s v="Account"/>
    <n v="9"/>
    <n v="140"/>
    <n v="35"/>
    <n v="35"/>
    <n v="144"/>
    <x v="275"/>
    <n v="179"/>
    <s v="Mon"/>
    <s v="Wed"/>
  </r>
  <r>
    <s v="A00402"/>
    <s v="Northwest"/>
    <s v="Burton"/>
    <s v="Assess"/>
    <m/>
    <d v="2021-02-01T00:00:00"/>
    <d v="2021-02-10T00:00:00"/>
    <n v="1"/>
    <e v="#REF!"/>
    <m/>
    <m/>
    <n v="0.5"/>
    <n v="205.1859"/>
    <n v="205.1859"/>
    <s v="C.O.D."/>
    <n v="9"/>
    <n v="80"/>
    <n v="40"/>
    <n v="40"/>
    <n v="205.1859"/>
    <x v="276"/>
    <n v="245.1859"/>
    <s v="Mon"/>
    <s v="Wed"/>
  </r>
  <r>
    <s v="A00403"/>
    <s v="West"/>
    <s v="Lopez"/>
    <s v="Replace"/>
    <m/>
    <d v="2021-02-01T00:00:00"/>
    <d v="2021-02-25T00:00:00"/>
    <n v="1"/>
    <e v="#REF!"/>
    <m/>
    <m/>
    <n v="0.5"/>
    <n v="42.9"/>
    <n v="42.9"/>
    <s v="Account"/>
    <n v="24"/>
    <n v="80"/>
    <n v="40"/>
    <n v="40"/>
    <n v="42.9"/>
    <x v="277"/>
    <n v="82.9"/>
    <s v="Mon"/>
    <s v="Thu"/>
  </r>
  <r>
    <s v="A00404"/>
    <s v="East"/>
    <s v="Ling"/>
    <s v="Replace"/>
    <m/>
    <d v="2021-02-01T00:00:00"/>
    <d v="2021-03-03T00:00:00"/>
    <n v="2"/>
    <e v="#REF!"/>
    <m/>
    <m/>
    <n v="1.5"/>
    <n v="319.82150000000001"/>
    <n v="319.82150000000001"/>
    <s v="Account"/>
    <n v="30"/>
    <n v="140"/>
    <n v="210"/>
    <n v="210"/>
    <n v="319.82150000000001"/>
    <x v="278"/>
    <n v="529.82150000000001"/>
    <s v="Mon"/>
    <s v="Wed"/>
  </r>
  <r>
    <s v="A00405"/>
    <s v="Northeast"/>
    <s v="Ling"/>
    <s v="Assess"/>
    <m/>
    <d v="2021-02-01T00:00:00"/>
    <d v="2021-03-11T00:00:00"/>
    <n v="1"/>
    <e v="#REF!"/>
    <m/>
    <m/>
    <n v="0.25"/>
    <n v="21.33"/>
    <n v="21.33"/>
    <s v="Account"/>
    <n v="38"/>
    <n v="80"/>
    <n v="20"/>
    <n v="20"/>
    <n v="21.33"/>
    <x v="31"/>
    <n v="41.33"/>
    <s v="Mon"/>
    <s v="Thu"/>
  </r>
  <r>
    <s v="A00406"/>
    <s v="North"/>
    <s v="Ling"/>
    <s v="Assess"/>
    <m/>
    <d v="2021-02-02T00:00:00"/>
    <d v="2021-02-02T00:00:00"/>
    <n v="2"/>
    <e v="#REF!"/>
    <m/>
    <m/>
    <n v="0.5"/>
    <n v="21.33"/>
    <n v="21.33"/>
    <s v="Account"/>
    <n v="0"/>
    <n v="140"/>
    <n v="70"/>
    <n v="70"/>
    <n v="21.33"/>
    <x v="279"/>
    <n v="91.33"/>
    <s v="Tue"/>
    <s v="Tue"/>
  </r>
  <r>
    <s v="A00407"/>
    <s v="East"/>
    <s v="Ling"/>
    <s v="Replace"/>
    <m/>
    <d v="2021-02-02T00:00:00"/>
    <d v="2021-02-09T00:00:00"/>
    <n v="2"/>
    <e v="#REF!"/>
    <m/>
    <m/>
    <n v="0.5"/>
    <n v="1231.2"/>
    <n v="1231.2"/>
    <s v="C.O.D."/>
    <n v="7"/>
    <n v="140"/>
    <n v="70"/>
    <n v="70"/>
    <n v="1231.2"/>
    <x v="280"/>
    <n v="1301.2"/>
    <s v="Tue"/>
    <s v="Tue"/>
  </r>
  <r>
    <s v="A00408"/>
    <s v="North"/>
    <s v="Ling"/>
    <s v="Replace"/>
    <m/>
    <d v="2021-02-02T00:00:00"/>
    <d v="2021-02-17T00:00:00"/>
    <n v="2"/>
    <e v="#REF!"/>
    <m/>
    <m/>
    <n v="0.5"/>
    <n v="56.496899999999997"/>
    <n v="56.496899999999997"/>
    <s v="C.O.D."/>
    <n v="15"/>
    <n v="140"/>
    <n v="70"/>
    <n v="70"/>
    <n v="56.496899999999997"/>
    <x v="281"/>
    <n v="126.4969"/>
    <s v="Tue"/>
    <s v="Wed"/>
  </r>
  <r>
    <s v="A00409"/>
    <s v="North"/>
    <s v="Ling"/>
    <s v="Replace"/>
    <m/>
    <d v="2021-02-02T00:00:00"/>
    <d v="2021-02-18T00:00:00"/>
    <n v="2"/>
    <e v="#REF!"/>
    <m/>
    <m/>
    <n v="0.5"/>
    <n v="269.95400000000001"/>
    <n v="269.95400000000001"/>
    <s v="Account"/>
    <n v="16"/>
    <n v="140"/>
    <n v="70"/>
    <n v="70"/>
    <n v="269.95400000000001"/>
    <x v="282"/>
    <n v="339.95400000000001"/>
    <s v="Tue"/>
    <s v="Thu"/>
  </r>
  <r>
    <s v="A00410"/>
    <s v="East"/>
    <s v="Ling"/>
    <s v="Replace"/>
    <m/>
    <d v="2021-02-02T00:00:00"/>
    <d v="2021-03-03T00:00:00"/>
    <n v="2"/>
    <e v="#REF!"/>
    <m/>
    <m/>
    <n v="0.5"/>
    <n v="83.231700000000004"/>
    <n v="83.231700000000004"/>
    <s v="Account"/>
    <n v="29"/>
    <n v="140"/>
    <n v="70"/>
    <n v="70"/>
    <n v="83.231700000000004"/>
    <x v="283"/>
    <n v="153.23169999999999"/>
    <s v="Tue"/>
    <s v="Wed"/>
  </r>
  <r>
    <s v="A00411"/>
    <s v="Southeast"/>
    <s v="Burton"/>
    <s v="Deliver"/>
    <m/>
    <d v="2021-02-02T00:00:00"/>
    <d v="2021-03-18T00:00:00"/>
    <n v="1"/>
    <e v="#REF!"/>
    <m/>
    <m/>
    <n v="0.25"/>
    <n v="88.624799999999993"/>
    <n v="88.624799999999993"/>
    <s v="Account"/>
    <n v="44"/>
    <n v="80"/>
    <n v="20"/>
    <n v="20"/>
    <n v="88.624799999999993"/>
    <x v="284"/>
    <n v="108.62479999999999"/>
    <s v="Tue"/>
    <s v="Thu"/>
  </r>
  <r>
    <s v="A00412"/>
    <s v="West"/>
    <s v="Khan"/>
    <s v="Deliver"/>
    <m/>
    <d v="2021-02-02T00:00:00"/>
    <d v="2021-05-25T00:00:00"/>
    <n v="1"/>
    <e v="#REF!"/>
    <m/>
    <m/>
    <n v="0.25"/>
    <n v="40"/>
    <n v="40"/>
    <s v="P.O."/>
    <n v="112"/>
    <n v="80"/>
    <n v="20"/>
    <n v="20"/>
    <n v="40"/>
    <x v="113"/>
    <n v="60"/>
    <s v="Tue"/>
    <s v="Tue"/>
  </r>
  <r>
    <s v="A00413"/>
    <s v="South"/>
    <s v="Lopez"/>
    <s v="Assess"/>
    <m/>
    <d v="2021-02-04T00:00:00"/>
    <d v="2021-02-15T00:00:00"/>
    <n v="1"/>
    <e v="#REF!"/>
    <m/>
    <m/>
    <n v="1.5"/>
    <n v="33.475000000000001"/>
    <n v="33.475000000000001"/>
    <s v="P.O."/>
    <n v="11"/>
    <n v="80"/>
    <n v="120"/>
    <n v="120"/>
    <n v="33.475000000000001"/>
    <x v="285"/>
    <n v="153.47499999999999"/>
    <s v="Thu"/>
    <s v="Mon"/>
  </r>
  <r>
    <s v="A00414"/>
    <s v="West"/>
    <s v="Burton"/>
    <s v="Assess"/>
    <m/>
    <d v="2021-02-04T00:00:00"/>
    <d v="2021-02-20T00:00:00"/>
    <n v="2"/>
    <e v="#REF!"/>
    <m/>
    <m/>
    <n v="0.25"/>
    <n v="33.8611"/>
    <n v="33.8611"/>
    <s v="Account"/>
    <n v="16"/>
    <n v="140"/>
    <n v="35"/>
    <n v="35"/>
    <n v="33.8611"/>
    <x v="286"/>
    <n v="68.861099999999993"/>
    <s v="Thu"/>
    <s v="Sat"/>
  </r>
  <r>
    <s v="A00415"/>
    <s v="South"/>
    <s v="Lopez"/>
    <s v="Deliver"/>
    <m/>
    <d v="2021-02-04T00:00:00"/>
    <d v="2021-02-23T00:00:00"/>
    <n v="1"/>
    <e v="#REF!"/>
    <m/>
    <m/>
    <n v="0.25"/>
    <n v="33.957900000000002"/>
    <n v="33.957900000000002"/>
    <s v="Account"/>
    <n v="19"/>
    <n v="80"/>
    <n v="20"/>
    <n v="20"/>
    <n v="33.957900000000002"/>
    <x v="287"/>
    <n v="53.957900000000002"/>
    <s v="Thu"/>
    <s v="Tue"/>
  </r>
  <r>
    <s v="A00416"/>
    <s v="West"/>
    <s v="Khan"/>
    <s v="Assess"/>
    <m/>
    <d v="2021-02-04T00:00:00"/>
    <d v="2021-03-05T00:00:00"/>
    <n v="1"/>
    <e v="#REF!"/>
    <m/>
    <m/>
    <n v="0.5"/>
    <n v="36.890099999999997"/>
    <n v="36.890099999999997"/>
    <s v="C.O.D."/>
    <n v="29"/>
    <n v="80"/>
    <n v="40"/>
    <n v="40"/>
    <n v="36.890099999999997"/>
    <x v="288"/>
    <n v="76.89009999999999"/>
    <s v="Thu"/>
    <s v="Fri"/>
  </r>
  <r>
    <s v="A00417"/>
    <s v="Southeast"/>
    <s v="Khan"/>
    <s v="Assess"/>
    <m/>
    <d v="2021-02-04T00:00:00"/>
    <d v="2021-03-09T00:00:00"/>
    <n v="1"/>
    <e v="#REF!"/>
    <m/>
    <m/>
    <n v="0.5"/>
    <n v="25.339500000000001"/>
    <n v="25.339500000000001"/>
    <s v="C.O.D."/>
    <n v="33"/>
    <n v="80"/>
    <n v="40"/>
    <n v="40"/>
    <n v="25.339500000000001"/>
    <x v="289"/>
    <n v="65.339500000000001"/>
    <s v="Thu"/>
    <s v="Tue"/>
  </r>
  <r>
    <s v="A00418"/>
    <s v="Northeast"/>
    <s v="Ling"/>
    <s v="Deliver"/>
    <m/>
    <d v="2021-02-04T00:00:00"/>
    <d v="2021-03-15T00:00:00"/>
    <n v="1"/>
    <e v="#REF!"/>
    <m/>
    <m/>
    <n v="0.25"/>
    <n v="30"/>
    <n v="30"/>
    <s v="Account"/>
    <n v="39"/>
    <n v="80"/>
    <n v="20"/>
    <n v="20"/>
    <n v="30"/>
    <x v="103"/>
    <n v="50"/>
    <s v="Thu"/>
    <s v="Mon"/>
  </r>
  <r>
    <s v="A00419"/>
    <s v="Southeast"/>
    <s v="Burton"/>
    <s v="Assess"/>
    <s v="Yes"/>
    <d v="2021-02-05T00:00:00"/>
    <d v="2021-03-13T00:00:00"/>
    <n v="1"/>
    <e v="#REF!"/>
    <m/>
    <m/>
    <n v="0.5"/>
    <n v="31.807600000000001"/>
    <n v="31.807600000000001"/>
    <s v="Account"/>
    <n v="36"/>
    <n v="80"/>
    <n v="40"/>
    <n v="40"/>
    <n v="31.807600000000001"/>
    <x v="290"/>
    <n v="71.807600000000008"/>
    <s v="Fri"/>
    <s v="Sat"/>
  </r>
  <r>
    <s v="A00420"/>
    <s v="Northwest"/>
    <s v="Khan"/>
    <s v="Replace"/>
    <s v="Yes"/>
    <d v="2021-02-05T00:00:00"/>
    <d v="2021-06-30T00:00:00"/>
    <n v="1"/>
    <e v="#REF!"/>
    <m/>
    <m/>
    <n v="0.5"/>
    <n v="61.17"/>
    <n v="61.17"/>
    <s v="P.O."/>
    <n v="145"/>
    <n v="80"/>
    <n v="40"/>
    <n v="40"/>
    <n v="61.17"/>
    <x v="291"/>
    <n v="101.17"/>
    <s v="Fri"/>
    <s v="Wed"/>
  </r>
  <r>
    <s v="A00421"/>
    <s v="West"/>
    <s v="Khan"/>
    <s v="Assess"/>
    <m/>
    <d v="2021-02-06T00:00:00"/>
    <d v="2021-03-23T00:00:00"/>
    <n v="1"/>
    <e v="#REF!"/>
    <m/>
    <m/>
    <n v="0.5"/>
    <n v="15.542999999999999"/>
    <n v="15.542999999999999"/>
    <s v="P.O."/>
    <n v="45"/>
    <n v="80"/>
    <n v="40"/>
    <n v="40"/>
    <n v="15.542999999999999"/>
    <x v="292"/>
    <n v="55.542999999999999"/>
    <s v="Sat"/>
    <s v="Tue"/>
  </r>
  <r>
    <s v="A00422"/>
    <s v="West"/>
    <s v="Khan"/>
    <s v="Deliver"/>
    <m/>
    <d v="2021-02-06T00:00:00"/>
    <d v="2021-03-31T00:00:00"/>
    <n v="1"/>
    <e v="#REF!"/>
    <m/>
    <m/>
    <n v="0.25"/>
    <n v="72.350099999999998"/>
    <n v="72.350099999999998"/>
    <s v="Account"/>
    <n v="53"/>
    <n v="80"/>
    <n v="20"/>
    <n v="20"/>
    <n v="72.350099999999998"/>
    <x v="255"/>
    <n v="92.350099999999998"/>
    <s v="Sat"/>
    <s v="Wed"/>
  </r>
  <r>
    <s v="A00423"/>
    <s v="North"/>
    <s v="Ling"/>
    <s v="Deliver"/>
    <s v="Yes"/>
    <d v="2021-02-08T00:00:00"/>
    <d v="2021-02-19T00:00:00"/>
    <n v="1"/>
    <e v="#REF!"/>
    <m/>
    <m/>
    <n v="0.25"/>
    <n v="96.714699999999993"/>
    <n v="96.714699999999993"/>
    <s v="Account"/>
    <n v="11"/>
    <n v="80"/>
    <n v="20"/>
    <n v="20"/>
    <n v="96.714699999999993"/>
    <x v="293"/>
    <n v="116.71469999999999"/>
    <s v="Mon"/>
    <s v="Fri"/>
  </r>
  <r>
    <s v="A00424"/>
    <s v="Northwest"/>
    <s v="Cartier"/>
    <s v="Replace"/>
    <m/>
    <d v="2021-02-08T00:00:00"/>
    <d v="2021-02-16T00:00:00"/>
    <n v="1"/>
    <e v="#REF!"/>
    <m/>
    <m/>
    <n v="0.5"/>
    <n v="207.89859999999999"/>
    <n v="207.89859999999999"/>
    <s v="C.O.D."/>
    <n v="8"/>
    <n v="80"/>
    <n v="40"/>
    <n v="40"/>
    <n v="207.89859999999999"/>
    <x v="294"/>
    <n v="247.89859999999999"/>
    <s v="Mon"/>
    <s v="Tue"/>
  </r>
  <r>
    <s v="A00425"/>
    <s v="South"/>
    <s v="Lopez"/>
    <s v="Install"/>
    <m/>
    <d v="2021-02-08T00:00:00"/>
    <d v="2021-02-18T00:00:00"/>
    <n v="3"/>
    <e v="#REF!"/>
    <m/>
    <m/>
    <n v="3.5"/>
    <n v="821.87300000000005"/>
    <n v="821.87300000000005"/>
    <s v="Account"/>
    <n v="10"/>
    <n v="195"/>
    <n v="682.5"/>
    <n v="682.5"/>
    <n v="821.87300000000005"/>
    <x v="295"/>
    <n v="1504.373"/>
    <s v="Mon"/>
    <s v="Thu"/>
  </r>
  <r>
    <s v="A00426"/>
    <s v="North"/>
    <s v="Ling"/>
    <s v="Repair"/>
    <m/>
    <d v="2021-02-08T00:00:00"/>
    <d v="2021-02-22T00:00:00"/>
    <n v="2"/>
    <e v="#REF!"/>
    <m/>
    <m/>
    <n v="1"/>
    <n v="118.55840000000001"/>
    <n v="118.55840000000001"/>
    <s v="Account"/>
    <n v="14"/>
    <n v="140"/>
    <n v="140"/>
    <n v="140"/>
    <n v="118.55840000000001"/>
    <x v="296"/>
    <n v="258.55840000000001"/>
    <s v="Mon"/>
    <s v="Mon"/>
  </r>
  <r>
    <s v="A00427"/>
    <s v="Northwest"/>
    <s v="Cartier"/>
    <s v="Assess"/>
    <s v="Yes"/>
    <d v="2021-02-09T00:00:00"/>
    <d v="2021-02-10T00:00:00"/>
    <n v="1"/>
    <e v="#REF!"/>
    <m/>
    <m/>
    <n v="0.25"/>
    <n v="54.463700000000003"/>
    <n v="54.463700000000003"/>
    <s v="P.O."/>
    <n v="1"/>
    <n v="80"/>
    <n v="20"/>
    <n v="20"/>
    <n v="54.463700000000003"/>
    <x v="297"/>
    <n v="74.463700000000003"/>
    <s v="Tue"/>
    <s v="Wed"/>
  </r>
  <r>
    <s v="A00428"/>
    <s v="North"/>
    <s v="Ling"/>
    <s v="Assess"/>
    <m/>
    <d v="2021-02-09T00:00:00"/>
    <d v="2021-02-22T00:00:00"/>
    <n v="2"/>
    <e v="#REF!"/>
    <m/>
    <m/>
    <n v="0.25"/>
    <n v="83.441299999999998"/>
    <n v="83.441299999999998"/>
    <s v="Account"/>
    <n v="13"/>
    <n v="140"/>
    <n v="35"/>
    <n v="35"/>
    <n v="83.441299999999998"/>
    <x v="298"/>
    <n v="118.4413"/>
    <s v="Tue"/>
    <s v="Mon"/>
  </r>
  <r>
    <s v="A00429"/>
    <s v="North"/>
    <s v="Ling"/>
    <s v="Assess"/>
    <m/>
    <d v="2021-02-09T00:00:00"/>
    <d v="2021-02-24T00:00:00"/>
    <n v="2"/>
    <e v="#REF!"/>
    <m/>
    <m/>
    <n v="0.75"/>
    <n v="36"/>
    <n v="36"/>
    <s v="Account"/>
    <n v="15"/>
    <n v="140"/>
    <n v="105"/>
    <n v="105"/>
    <n v="36"/>
    <x v="299"/>
    <n v="141"/>
    <s v="Tue"/>
    <s v="Wed"/>
  </r>
  <r>
    <s v="A00430"/>
    <s v="South"/>
    <s v="Lopez"/>
    <s v="Replace"/>
    <m/>
    <d v="2021-02-09T00:00:00"/>
    <d v="2021-04-13T00:00:00"/>
    <n v="1"/>
    <e v="#REF!"/>
    <m/>
    <m/>
    <n v="0.5"/>
    <n v="53.43"/>
    <n v="53.43"/>
    <s v="Account"/>
    <n v="63"/>
    <n v="80"/>
    <n v="40"/>
    <n v="40"/>
    <n v="53.43"/>
    <x v="300"/>
    <n v="93.43"/>
    <s v="Tue"/>
    <s v="Tue"/>
  </r>
  <r>
    <s v="A00431"/>
    <s v="North"/>
    <s v="Ling"/>
    <s v="Assess"/>
    <m/>
    <d v="2021-02-10T00:00:00"/>
    <d v="2021-02-17T00:00:00"/>
    <n v="1"/>
    <e v="#REF!"/>
    <m/>
    <m/>
    <n v="0.5"/>
    <n v="76.787999999999997"/>
    <n v="76.787999999999997"/>
    <s v="Account"/>
    <n v="7"/>
    <n v="80"/>
    <n v="40"/>
    <n v="40"/>
    <n v="76.787999999999997"/>
    <x v="301"/>
    <n v="116.788"/>
    <s v="Wed"/>
    <s v="Wed"/>
  </r>
  <r>
    <s v="A00432"/>
    <s v="Southeast"/>
    <s v="Burton"/>
    <s v="Assess"/>
    <m/>
    <d v="2021-02-10T00:00:00"/>
    <d v="2021-02-22T00:00:00"/>
    <n v="1"/>
    <e v="#REF!"/>
    <s v="Yes"/>
    <s v="Yes"/>
    <n v="0.25"/>
    <n v="78"/>
    <n v="0"/>
    <s v="Warranty"/>
    <n v="12"/>
    <n v="80"/>
    <n v="20"/>
    <n v="0"/>
    <n v="0"/>
    <x v="302"/>
    <n v="0"/>
    <s v="Wed"/>
    <s v="Mon"/>
  </r>
  <r>
    <s v="A00433"/>
    <s v="Northwest"/>
    <s v="Burton"/>
    <s v="Replace"/>
    <m/>
    <d v="2021-02-10T00:00:00"/>
    <d v="2021-02-25T00:00:00"/>
    <n v="2"/>
    <e v="#REF!"/>
    <m/>
    <m/>
    <n v="2.75"/>
    <n v="666.4434"/>
    <n v="666.4434"/>
    <s v="C.O.D."/>
    <n v="15"/>
    <n v="140"/>
    <n v="385"/>
    <n v="385"/>
    <n v="666.4434"/>
    <x v="303"/>
    <n v="1051.4434000000001"/>
    <s v="Wed"/>
    <s v="Thu"/>
  </r>
  <r>
    <s v="A00434"/>
    <s v="Northwest"/>
    <s v="Burton"/>
    <s v="Deliver"/>
    <s v="Yes"/>
    <d v="2021-02-11T00:00:00"/>
    <d v="2021-02-27T00:00:00"/>
    <n v="1"/>
    <e v="#REF!"/>
    <m/>
    <m/>
    <n v="0.25"/>
    <n v="19.196999999999999"/>
    <n v="19.196999999999999"/>
    <s v="C.O.D."/>
    <n v="16"/>
    <n v="80"/>
    <n v="20"/>
    <n v="20"/>
    <n v="19.196999999999999"/>
    <x v="71"/>
    <n v="39.197000000000003"/>
    <s v="Thu"/>
    <s v="Sat"/>
  </r>
  <r>
    <s v="A00435"/>
    <s v="South"/>
    <s v="Lopez"/>
    <s v="Assess"/>
    <m/>
    <d v="2021-02-11T00:00:00"/>
    <d v="2021-03-11T00:00:00"/>
    <n v="1"/>
    <e v="#REF!"/>
    <m/>
    <m/>
    <n v="0.75"/>
    <n v="414.53649999999999"/>
    <n v="414.53649999999999"/>
    <s v="P.O."/>
    <n v="28"/>
    <n v="80"/>
    <n v="60"/>
    <n v="60"/>
    <n v="414.53649999999999"/>
    <x v="304"/>
    <n v="474.53649999999999"/>
    <s v="Thu"/>
    <s v="Thu"/>
  </r>
  <r>
    <s v="A00436"/>
    <s v="Southeast"/>
    <s v="Khan"/>
    <s v="Repair"/>
    <m/>
    <d v="2021-02-13T00:00:00"/>
    <d v="2021-04-08T00:00:00"/>
    <n v="1"/>
    <e v="#REF!"/>
    <m/>
    <m/>
    <n v="1"/>
    <n v="19.196999999999999"/>
    <n v="19.196999999999999"/>
    <s v="Account"/>
    <n v="54"/>
    <n v="80"/>
    <n v="80"/>
    <n v="80"/>
    <n v="19.196999999999999"/>
    <x v="305"/>
    <n v="99.197000000000003"/>
    <s v="Sat"/>
    <s v="Thu"/>
  </r>
  <r>
    <s v="A00437"/>
    <s v="North"/>
    <s v="Ling"/>
    <s v="Install"/>
    <m/>
    <d v="2021-02-15T00:00:00"/>
    <d v="2021-02-18T00:00:00"/>
    <n v="2"/>
    <e v="#REF!"/>
    <m/>
    <m/>
    <n v="1"/>
    <n v="157.86000000000001"/>
    <n v="157.86000000000001"/>
    <s v="Account"/>
    <n v="3"/>
    <n v="140"/>
    <n v="140"/>
    <n v="140"/>
    <n v="157.86000000000001"/>
    <x v="306"/>
    <n v="297.86"/>
    <s v="Mon"/>
    <s v="Thu"/>
  </r>
  <r>
    <s v="A00438"/>
    <s v="North"/>
    <s v="Ling"/>
    <s v="Assess"/>
    <m/>
    <d v="2021-02-15T00:00:00"/>
    <d v="2021-02-24T00:00:00"/>
    <n v="2"/>
    <e v="#REF!"/>
    <m/>
    <m/>
    <n v="0.25"/>
    <n v="160.39080000000001"/>
    <n v="160.39080000000001"/>
    <s v="Account"/>
    <n v="9"/>
    <n v="140"/>
    <n v="35"/>
    <n v="35"/>
    <n v="160.39080000000001"/>
    <x v="307"/>
    <n v="195.39080000000001"/>
    <s v="Mon"/>
    <s v="Wed"/>
  </r>
  <r>
    <s v="A00439"/>
    <s v="North"/>
    <s v="Ling"/>
    <s v="Assess"/>
    <m/>
    <d v="2021-02-15T00:00:00"/>
    <d v="2021-02-25T00:00:00"/>
    <n v="2"/>
    <e v="#REF!"/>
    <m/>
    <m/>
    <n v="0.25"/>
    <n v="46.845300000000002"/>
    <n v="46.845300000000002"/>
    <s v="Account"/>
    <n v="10"/>
    <n v="140"/>
    <n v="35"/>
    <n v="35"/>
    <n v="46.845300000000002"/>
    <x v="308"/>
    <n v="81.845300000000009"/>
    <s v="Mon"/>
    <s v="Thu"/>
  </r>
  <r>
    <s v="A00440"/>
    <s v="Southwest"/>
    <s v="Cartier"/>
    <s v="Replace"/>
    <s v="Yes"/>
    <d v="2021-02-15T00:00:00"/>
    <d v="2021-03-01T00:00:00"/>
    <n v="2"/>
    <e v="#REF!"/>
    <m/>
    <m/>
    <n v="1.25"/>
    <n v="952.06380000000001"/>
    <n v="952.06380000000001"/>
    <s v="C.O.D."/>
    <n v="14"/>
    <n v="140"/>
    <n v="175"/>
    <n v="175"/>
    <n v="952.06380000000001"/>
    <x v="309"/>
    <n v="1127.0637999999999"/>
    <s v="Mon"/>
    <s v="Mon"/>
  </r>
  <r>
    <s v="A00441"/>
    <s v="West"/>
    <s v="Khan"/>
    <s v="Deliver"/>
    <m/>
    <d v="2021-02-16T00:00:00"/>
    <d v="2021-03-03T00:00:00"/>
    <n v="1"/>
    <e v="#REF!"/>
    <m/>
    <m/>
    <n v="0.25"/>
    <n v="17.420000000000002"/>
    <n v="17.420000000000002"/>
    <s v="Account"/>
    <n v="15"/>
    <n v="80"/>
    <n v="20"/>
    <n v="20"/>
    <n v="17.420000000000002"/>
    <x v="310"/>
    <n v="37.42"/>
    <s v="Tue"/>
    <s v="Wed"/>
  </r>
  <r>
    <s v="A00442"/>
    <s v="Northwest"/>
    <s v="Cartier"/>
    <s v="Replace"/>
    <m/>
    <d v="2021-02-16T00:00:00"/>
    <d v="2021-03-08T00:00:00"/>
    <n v="2"/>
    <e v="#REF!"/>
    <m/>
    <m/>
    <n v="0.5"/>
    <n v="202"/>
    <n v="202"/>
    <s v="C.O.D."/>
    <n v="20"/>
    <n v="140"/>
    <n v="70"/>
    <n v="70"/>
    <n v="202"/>
    <x v="311"/>
    <n v="272"/>
    <s v="Tue"/>
    <s v="Mon"/>
  </r>
  <r>
    <s v="A00443"/>
    <s v="Southeast"/>
    <s v="Burton"/>
    <s v="Assess"/>
    <m/>
    <d v="2021-02-17T00:00:00"/>
    <d v="2021-02-22T00:00:00"/>
    <n v="1"/>
    <e v="#REF!"/>
    <m/>
    <m/>
    <n v="0.75"/>
    <n v="137.13"/>
    <n v="137.13"/>
    <s v="Account"/>
    <n v="5"/>
    <n v="80"/>
    <n v="60"/>
    <n v="60"/>
    <n v="137.13"/>
    <x v="312"/>
    <n v="197.13"/>
    <s v="Wed"/>
    <s v="Mon"/>
  </r>
  <r>
    <s v="A00444"/>
    <s v="West"/>
    <s v="Khan"/>
    <s v="Assess"/>
    <m/>
    <d v="2021-02-17T00:00:00"/>
    <d v="2021-03-01T00:00:00"/>
    <n v="1"/>
    <e v="#REF!"/>
    <m/>
    <m/>
    <n v="0.5"/>
    <n v="180"/>
    <n v="180"/>
    <s v="C.O.D."/>
    <n v="12"/>
    <n v="80"/>
    <n v="40"/>
    <n v="40"/>
    <n v="180"/>
    <x v="258"/>
    <n v="220"/>
    <s v="Wed"/>
    <s v="Mon"/>
  </r>
  <r>
    <s v="A00445"/>
    <s v="Central"/>
    <s v="Khan"/>
    <s v="Assess"/>
    <m/>
    <d v="2021-02-17T00:00:00"/>
    <d v="2021-03-01T00:00:00"/>
    <n v="1"/>
    <e v="#REF!"/>
    <m/>
    <m/>
    <n v="0.25"/>
    <n v="255.3433"/>
    <n v="255.3433"/>
    <s v="C.O.D."/>
    <n v="12"/>
    <n v="80"/>
    <n v="20"/>
    <n v="20"/>
    <n v="255.3433"/>
    <x v="313"/>
    <n v="275.3433"/>
    <s v="Wed"/>
    <s v="Mon"/>
  </r>
  <r>
    <s v="A00446"/>
    <s v="Northwest"/>
    <s v="Khan"/>
    <s v="Deliver"/>
    <m/>
    <d v="2021-02-17T00:00:00"/>
    <d v="2021-03-02T00:00:00"/>
    <n v="1"/>
    <e v="#REF!"/>
    <m/>
    <m/>
    <n v="0.25"/>
    <n v="48.372999999999998"/>
    <n v="48.372999999999998"/>
    <s v="P.O."/>
    <n v="13"/>
    <n v="80"/>
    <n v="20"/>
    <n v="20"/>
    <n v="48.372999999999998"/>
    <x v="314"/>
    <n v="68.37299999999999"/>
    <s v="Wed"/>
    <s v="Tue"/>
  </r>
  <r>
    <s v="A00447"/>
    <s v="North"/>
    <s v="Ling"/>
    <s v="Deliver"/>
    <m/>
    <d v="2021-02-17T00:00:00"/>
    <d v="2021-03-08T00:00:00"/>
    <n v="1"/>
    <e v="#REF!"/>
    <m/>
    <m/>
    <n v="0.25"/>
    <n v="40.200000000000003"/>
    <n v="40.200000000000003"/>
    <s v="Account"/>
    <n v="19"/>
    <n v="80"/>
    <n v="20"/>
    <n v="20"/>
    <n v="40.200000000000003"/>
    <x v="315"/>
    <n v="60.2"/>
    <s v="Wed"/>
    <s v="Mon"/>
  </r>
  <r>
    <s v="A00448"/>
    <s v="Central"/>
    <s v="Cartier"/>
    <s v="Deliver"/>
    <m/>
    <d v="2021-02-18T00:00:00"/>
    <d v="2021-03-06T00:00:00"/>
    <n v="1"/>
    <e v="#REF!"/>
    <m/>
    <m/>
    <n v="0.25"/>
    <n v="61.4985"/>
    <n v="61.4985"/>
    <s v="Account"/>
    <n v="16"/>
    <n v="80"/>
    <n v="20"/>
    <n v="20"/>
    <n v="61.4985"/>
    <x v="316"/>
    <n v="81.498500000000007"/>
    <s v="Thu"/>
    <s v="Sat"/>
  </r>
  <r>
    <s v="A00449"/>
    <s v="Northwest"/>
    <s v="Khan"/>
    <s v="Replace"/>
    <m/>
    <d v="2021-02-18T00:00:00"/>
    <d v="2021-03-02T00:00:00"/>
    <n v="1"/>
    <e v="#REF!"/>
    <m/>
    <m/>
    <n v="0.5"/>
    <n v="42.66"/>
    <n v="42.66"/>
    <s v="Account"/>
    <n v="12"/>
    <n v="80"/>
    <n v="40"/>
    <n v="40"/>
    <n v="42.66"/>
    <x v="317"/>
    <n v="82.66"/>
    <s v="Thu"/>
    <s v="Tue"/>
  </r>
  <r>
    <s v="A00450"/>
    <s v="North"/>
    <s v="Ling"/>
    <s v="Replace"/>
    <m/>
    <d v="2021-02-18T00:00:00"/>
    <d v="2021-03-10T00:00:00"/>
    <n v="1"/>
    <e v="#REF!"/>
    <m/>
    <m/>
    <n v="0.5"/>
    <n v="16.420000000000002"/>
    <n v="16.420000000000002"/>
    <s v="Credit"/>
    <n v="20"/>
    <n v="80"/>
    <n v="40"/>
    <n v="40"/>
    <n v="16.420000000000002"/>
    <x v="318"/>
    <n v="56.42"/>
    <s v="Thu"/>
    <s v="Wed"/>
  </r>
  <r>
    <s v="A00451"/>
    <s v="Southeast"/>
    <s v="Burton"/>
    <s v="Assess"/>
    <m/>
    <d v="2021-02-19T00:00:00"/>
    <d v="2021-03-09T00:00:00"/>
    <n v="2"/>
    <e v="#REF!"/>
    <m/>
    <m/>
    <n v="0.5"/>
    <n v="31.807600000000001"/>
    <n v="31.807600000000001"/>
    <s v="Account"/>
    <n v="18"/>
    <n v="140"/>
    <n v="70"/>
    <n v="70"/>
    <n v="31.807600000000001"/>
    <x v="319"/>
    <n v="101.80760000000001"/>
    <s v="Fri"/>
    <s v="Tue"/>
  </r>
  <r>
    <s v="A00452"/>
    <s v="North"/>
    <s v="Ling"/>
    <s v="Assess"/>
    <m/>
    <d v="2021-02-22T00:00:00"/>
    <d v="2021-03-29T00:00:00"/>
    <n v="2"/>
    <e v="#REF!"/>
    <m/>
    <m/>
    <n v="0.5"/>
    <n v="239.96940000000001"/>
    <n v="239.96940000000001"/>
    <s v="Account"/>
    <n v="35"/>
    <n v="140"/>
    <n v="70"/>
    <n v="70"/>
    <n v="239.96940000000001"/>
    <x v="320"/>
    <n v="309.96940000000001"/>
    <s v="Mon"/>
    <s v="Mon"/>
  </r>
  <r>
    <s v="A00453"/>
    <s v="Central"/>
    <s v="Burton"/>
    <s v="Repair"/>
    <m/>
    <d v="2021-02-23T00:00:00"/>
    <d v="2021-03-02T00:00:00"/>
    <n v="1"/>
    <e v="#REF!"/>
    <m/>
    <m/>
    <n v="1"/>
    <n v="90"/>
    <n v="90"/>
    <s v="C.O.D."/>
    <n v="7"/>
    <n v="80"/>
    <n v="80"/>
    <n v="80"/>
    <n v="90"/>
    <x v="321"/>
    <n v="170"/>
    <s v="Tue"/>
    <s v="Tue"/>
  </r>
  <r>
    <s v="A00454"/>
    <s v="South"/>
    <s v="Lopez"/>
    <s v="Deliver"/>
    <m/>
    <d v="2021-02-23T00:00:00"/>
    <d v="2021-03-16T00:00:00"/>
    <n v="1"/>
    <e v="#REF!"/>
    <m/>
    <m/>
    <n v="0.25"/>
    <n v="16.25"/>
    <n v="16.25"/>
    <s v="Account"/>
    <n v="21"/>
    <n v="80"/>
    <n v="20"/>
    <n v="20"/>
    <n v="16.25"/>
    <x v="3"/>
    <n v="36.25"/>
    <s v="Tue"/>
    <s v="Tue"/>
  </r>
  <r>
    <s v="A00455"/>
    <s v="Central"/>
    <s v="Cartier"/>
    <s v="Assess"/>
    <m/>
    <d v="2021-02-23T00:00:00"/>
    <d v="2021-04-01T00:00:00"/>
    <n v="2"/>
    <e v="#REF!"/>
    <m/>
    <m/>
    <n v="0.25"/>
    <n v="269.40269999999998"/>
    <n v="269.40269999999998"/>
    <s v="C.O.D."/>
    <n v="37"/>
    <n v="140"/>
    <n v="35"/>
    <n v="35"/>
    <n v="269.40269999999998"/>
    <x v="322"/>
    <n v="304.40269999999998"/>
    <s v="Tue"/>
    <s v="Thu"/>
  </r>
  <r>
    <s v="A00456"/>
    <s v="South"/>
    <s v="Lopez"/>
    <s v="Deliver"/>
    <m/>
    <d v="2021-02-24T00:00:00"/>
    <d v="2021-03-15T00:00:00"/>
    <n v="1"/>
    <e v="#REF!"/>
    <m/>
    <m/>
    <n v="0.25"/>
    <n v="33.497100000000003"/>
    <n v="33.497100000000003"/>
    <s v="Account"/>
    <n v="19"/>
    <n v="80"/>
    <n v="20"/>
    <n v="20"/>
    <n v="33.497100000000003"/>
    <x v="323"/>
    <n v="53.497100000000003"/>
    <s v="Wed"/>
    <s v="Mon"/>
  </r>
  <r>
    <s v="A00457"/>
    <s v="Central"/>
    <s v="Burton"/>
    <s v="Assess"/>
    <m/>
    <d v="2021-02-25T00:00:00"/>
    <d v="2021-03-08T00:00:00"/>
    <n v="1"/>
    <e v="#REF!"/>
    <m/>
    <m/>
    <n v="0.25"/>
    <n v="305.46260000000001"/>
    <n v="305.46260000000001"/>
    <s v="Account"/>
    <n v="11"/>
    <n v="80"/>
    <n v="20"/>
    <n v="20"/>
    <n v="305.46260000000001"/>
    <x v="324"/>
    <n v="325.46260000000001"/>
    <s v="Thu"/>
    <s v="Mon"/>
  </r>
  <r>
    <s v="A00458"/>
    <s v="South"/>
    <s v="Lopez"/>
    <s v="Replace"/>
    <m/>
    <d v="2021-02-25T00:00:00"/>
    <d v="2021-03-15T00:00:00"/>
    <n v="1"/>
    <e v="#REF!"/>
    <m/>
    <m/>
    <n v="0.75"/>
    <n v="50.672400000000003"/>
    <n v="50.672400000000003"/>
    <s v="P.O."/>
    <n v="18"/>
    <n v="80"/>
    <n v="60"/>
    <n v="60"/>
    <n v="50.672400000000003"/>
    <x v="325"/>
    <n v="110.67240000000001"/>
    <s v="Thu"/>
    <s v="Mon"/>
  </r>
  <r>
    <s v="A00459"/>
    <s v="South"/>
    <s v="Lopez"/>
    <s v="Replace"/>
    <m/>
    <d v="2021-02-25T00:00:00"/>
    <d v="2021-03-16T00:00:00"/>
    <n v="1"/>
    <e v="#REF!"/>
    <m/>
    <m/>
    <n v="0.5"/>
    <n v="45.63"/>
    <n v="45.63"/>
    <s v="P.O."/>
    <n v="19"/>
    <n v="80"/>
    <n v="40"/>
    <n v="40"/>
    <n v="45.63"/>
    <x v="326"/>
    <n v="85.63"/>
    <s v="Thu"/>
    <s v="Tue"/>
  </r>
  <r>
    <s v="A00460"/>
    <s v="West"/>
    <s v="Khan"/>
    <s v="Replace"/>
    <m/>
    <d v="2021-02-25T00:00:00"/>
    <d v="2021-03-24T00:00:00"/>
    <n v="1"/>
    <e v="#REF!"/>
    <m/>
    <m/>
    <n v="1"/>
    <n v="42.66"/>
    <n v="42.66"/>
    <s v="C.O.D."/>
    <n v="27"/>
    <n v="80"/>
    <n v="80"/>
    <n v="80"/>
    <n v="42.66"/>
    <x v="327"/>
    <n v="122.66"/>
    <s v="Thu"/>
    <s v="Wed"/>
  </r>
  <r>
    <s v="A00461"/>
    <s v="Central"/>
    <s v="Burton"/>
    <s v="Assess"/>
    <m/>
    <d v="2021-02-25T00:00:00"/>
    <d v="2021-04-07T00:00:00"/>
    <n v="1"/>
    <e v="#REF!"/>
    <m/>
    <m/>
    <n v="0.25"/>
    <n v="38.698399999999999"/>
    <n v="38.698399999999999"/>
    <s v="P.O."/>
    <n v="41"/>
    <n v="80"/>
    <n v="20"/>
    <n v="20"/>
    <n v="38.698399999999999"/>
    <x v="328"/>
    <n v="58.698399999999999"/>
    <s v="Thu"/>
    <s v="Wed"/>
  </r>
  <r>
    <s v="A00462"/>
    <s v="Central"/>
    <s v="Cartier"/>
    <s v="Assess"/>
    <m/>
    <d v="2021-03-01T00:00:00"/>
    <d v="2021-03-15T00:00:00"/>
    <n v="1"/>
    <e v="#REF!"/>
    <m/>
    <m/>
    <n v="0.25"/>
    <n v="164.22120000000001"/>
    <n v="164.22120000000001"/>
    <s v="Account"/>
    <n v="14"/>
    <n v="80"/>
    <n v="20"/>
    <n v="20"/>
    <n v="164.22120000000001"/>
    <x v="329"/>
    <n v="184.22120000000001"/>
    <s v="Mon"/>
    <s v="Mon"/>
  </r>
  <r>
    <s v="A00463"/>
    <s v="West"/>
    <s v="Khan"/>
    <s v="Replace"/>
    <m/>
    <d v="2021-03-01T00:00:00"/>
    <d v="2021-03-15T00:00:00"/>
    <n v="2"/>
    <e v="#REF!"/>
    <m/>
    <m/>
    <n v="0.5"/>
    <n v="24.38"/>
    <n v="24.38"/>
    <s v="Account"/>
    <n v="14"/>
    <n v="140"/>
    <n v="70"/>
    <n v="70"/>
    <n v="24.38"/>
    <x v="330"/>
    <n v="94.38"/>
    <s v="Mon"/>
    <s v="Mon"/>
  </r>
  <r>
    <s v="A00464"/>
    <s v="South"/>
    <s v="Lopez"/>
    <s v="Assess"/>
    <m/>
    <d v="2021-03-01T00:00:00"/>
    <d v="2021-03-24T00:00:00"/>
    <n v="1"/>
    <e v="#REF!"/>
    <m/>
    <m/>
    <n v="0.25"/>
    <n v="267.94040000000001"/>
    <n v="267.94040000000001"/>
    <s v="P.O."/>
    <n v="23"/>
    <n v="80"/>
    <n v="20"/>
    <n v="20"/>
    <n v="267.94040000000001"/>
    <x v="331"/>
    <n v="287.94040000000001"/>
    <s v="Mon"/>
    <s v="Wed"/>
  </r>
  <r>
    <s v="A00465"/>
    <s v="East"/>
    <s v="Ling"/>
    <s v="Assess"/>
    <m/>
    <d v="2021-03-01T00:00:00"/>
    <d v="2021-04-13T00:00:00"/>
    <n v="2"/>
    <e v="#REF!"/>
    <m/>
    <m/>
    <n v="0.5"/>
    <n v="175.8682"/>
    <n v="175.8682"/>
    <s v="Account"/>
    <n v="43"/>
    <n v="140"/>
    <n v="70"/>
    <n v="70"/>
    <n v="175.8682"/>
    <x v="332"/>
    <n v="245.8682"/>
    <s v="Mon"/>
    <s v="Tue"/>
  </r>
  <r>
    <s v="A00466"/>
    <s v="Central"/>
    <s v="Cartier"/>
    <s v="Deliver"/>
    <m/>
    <d v="2021-03-01T00:00:00"/>
    <d v="2021-04-20T00:00:00"/>
    <n v="1"/>
    <e v="#REF!"/>
    <s v="Yes"/>
    <s v="Yes"/>
    <n v="0.25"/>
    <n v="81.12"/>
    <n v="0"/>
    <s v="Warranty"/>
    <n v="50"/>
    <n v="80"/>
    <n v="20"/>
    <n v="0"/>
    <n v="0"/>
    <x v="333"/>
    <n v="0"/>
    <s v="Mon"/>
    <s v="Tue"/>
  </r>
  <r>
    <s v="A00467"/>
    <s v="North"/>
    <s v="Ling"/>
    <s v="Assess"/>
    <m/>
    <d v="2021-03-01T00:00:00"/>
    <d v="2021-04-29T00:00:00"/>
    <n v="2"/>
    <e v="#REF!"/>
    <s v="Yes"/>
    <s v="Yes"/>
    <n v="1"/>
    <n v="9.98"/>
    <n v="0"/>
    <s v="Warranty"/>
    <n v="59"/>
    <n v="140"/>
    <n v="140"/>
    <n v="0"/>
    <n v="0"/>
    <x v="334"/>
    <n v="0"/>
    <s v="Mon"/>
    <s v="Thu"/>
  </r>
  <r>
    <s v="A00468"/>
    <s v="Northwest"/>
    <s v="Khan"/>
    <s v="Assess"/>
    <m/>
    <d v="2021-03-02T00:00:00"/>
    <d v="2021-03-09T00:00:00"/>
    <n v="1"/>
    <e v="#REF!"/>
    <m/>
    <m/>
    <n v="1.25"/>
    <n v="340.70060000000001"/>
    <n v="340.70060000000001"/>
    <s v="Account"/>
    <n v="7"/>
    <n v="80"/>
    <n v="100"/>
    <n v="100"/>
    <n v="340.70060000000001"/>
    <x v="335"/>
    <n v="440.70060000000001"/>
    <s v="Tue"/>
    <s v="Tue"/>
  </r>
  <r>
    <s v="A00469"/>
    <s v="Northwest"/>
    <s v="Khan"/>
    <s v="Replace"/>
    <s v="Yes"/>
    <d v="2021-03-02T00:00:00"/>
    <d v="2021-03-10T00:00:00"/>
    <n v="1"/>
    <e v="#REF!"/>
    <m/>
    <m/>
    <n v="0.75"/>
    <n v="22.84"/>
    <n v="22.84"/>
    <s v="P.O."/>
    <n v="8"/>
    <n v="80"/>
    <n v="60"/>
    <n v="60"/>
    <n v="22.84"/>
    <x v="336"/>
    <n v="82.84"/>
    <s v="Tue"/>
    <s v="Wed"/>
  </r>
  <r>
    <s v="A00470"/>
    <s v="South"/>
    <s v="Lopez"/>
    <s v="Replace"/>
    <m/>
    <d v="2021-03-02T00:00:00"/>
    <d v="2021-03-11T00:00:00"/>
    <n v="1"/>
    <e v="#REF!"/>
    <m/>
    <m/>
    <n v="0.5"/>
    <n v="3.5750000000000002"/>
    <n v="3.5750000000000002"/>
    <s v="Account"/>
    <n v="9"/>
    <n v="80"/>
    <n v="40"/>
    <n v="40"/>
    <n v="3.5750000000000002"/>
    <x v="337"/>
    <n v="43.575000000000003"/>
    <s v="Tue"/>
    <s v="Thu"/>
  </r>
  <r>
    <s v="A00471"/>
    <s v="South"/>
    <s v="Lopez"/>
    <s v="Assess"/>
    <m/>
    <d v="2021-03-02T00:00:00"/>
    <d v="2021-03-11T00:00:00"/>
    <n v="1"/>
    <e v="#REF!"/>
    <m/>
    <m/>
    <n v="0.25"/>
    <n v="16.25"/>
    <n v="16.25"/>
    <s v="Account"/>
    <n v="9"/>
    <n v="80"/>
    <n v="20"/>
    <n v="20"/>
    <n v="16.25"/>
    <x v="3"/>
    <n v="36.25"/>
    <s v="Tue"/>
    <s v="Thu"/>
  </r>
  <r>
    <s v="A00472"/>
    <s v="Central"/>
    <s v="Burton"/>
    <s v="Replace"/>
    <m/>
    <d v="2021-03-02T00:00:00"/>
    <d v="2021-03-20T00:00:00"/>
    <n v="1"/>
    <e v="#REF!"/>
    <m/>
    <m/>
    <n v="0.75"/>
    <n v="19.196999999999999"/>
    <n v="19.196999999999999"/>
    <s v="P.O."/>
    <n v="18"/>
    <n v="80"/>
    <n v="60"/>
    <n v="60"/>
    <n v="19.196999999999999"/>
    <x v="338"/>
    <n v="79.197000000000003"/>
    <s v="Tue"/>
    <s v="Sat"/>
  </r>
  <r>
    <s v="A00473"/>
    <s v="Southeast"/>
    <s v="Cartier"/>
    <s v="Deliver"/>
    <m/>
    <d v="2021-03-02T00:00:00"/>
    <d v="2021-03-16T00:00:00"/>
    <n v="1"/>
    <e v="#REF!"/>
    <m/>
    <m/>
    <n v="0.25"/>
    <n v="73.508899999999997"/>
    <n v="73.508899999999997"/>
    <s v="P.O."/>
    <n v="14"/>
    <n v="80"/>
    <n v="20"/>
    <n v="20"/>
    <n v="73.508899999999997"/>
    <x v="339"/>
    <n v="93.508899999999997"/>
    <s v="Tue"/>
    <s v="Tue"/>
  </r>
  <r>
    <s v="A00474"/>
    <s v="Central"/>
    <s v="Burton"/>
    <s v="Assess"/>
    <m/>
    <d v="2021-03-02T00:00:00"/>
    <d v="2021-03-23T00:00:00"/>
    <n v="1"/>
    <e v="#REF!"/>
    <m/>
    <m/>
    <n v="0.25"/>
    <n v="144"/>
    <n v="144"/>
    <s v="P.O."/>
    <n v="21"/>
    <n v="80"/>
    <n v="20"/>
    <n v="20"/>
    <n v="144"/>
    <x v="47"/>
    <n v="164"/>
    <s v="Tue"/>
    <s v="Tue"/>
  </r>
  <r>
    <s v="A00475"/>
    <s v="Southeast"/>
    <s v="Burton"/>
    <s v="Install"/>
    <m/>
    <d v="2021-03-02T00:00:00"/>
    <d v="2021-03-23T00:00:00"/>
    <n v="1"/>
    <e v="#REF!"/>
    <m/>
    <s v="Yes"/>
    <n v="2"/>
    <n v="94.71"/>
    <n v="0"/>
    <s v="C.O.D."/>
    <n v="21"/>
    <n v="80"/>
    <n v="160"/>
    <n v="160"/>
    <n v="0"/>
    <x v="340"/>
    <n v="160"/>
    <s v="Tue"/>
    <s v="Tue"/>
  </r>
  <r>
    <s v="A00476"/>
    <s v="Central"/>
    <s v="Burton"/>
    <s v="Assess"/>
    <s v="Yes"/>
    <d v="2021-03-03T00:00:00"/>
    <d v="2021-03-09T00:00:00"/>
    <n v="2"/>
    <e v="#REF!"/>
    <m/>
    <m/>
    <n v="0.25"/>
    <n v="41.153799999999997"/>
    <n v="41.153799999999997"/>
    <s v="C.O.D."/>
    <n v="6"/>
    <n v="140"/>
    <n v="35"/>
    <n v="35"/>
    <n v="41.153799999999997"/>
    <x v="341"/>
    <n v="76.15379999999999"/>
    <s v="Wed"/>
    <s v="Tue"/>
  </r>
  <r>
    <s v="A00477"/>
    <s v="East"/>
    <s v="Ling"/>
    <s v="Replace"/>
    <m/>
    <d v="2021-03-03T00:00:00"/>
    <d v="2021-04-06T00:00:00"/>
    <n v="2"/>
    <e v="#REF!"/>
    <m/>
    <m/>
    <n v="0.5"/>
    <n v="76.9499"/>
    <n v="76.9499"/>
    <s v="C.O.D."/>
    <n v="34"/>
    <n v="140"/>
    <n v="70"/>
    <n v="70"/>
    <n v="76.9499"/>
    <x v="342"/>
    <n v="146.94990000000001"/>
    <s v="Wed"/>
    <s v="Tue"/>
  </r>
  <r>
    <s v="A00478"/>
    <s v="West"/>
    <s v="Khan"/>
    <s v="Assess"/>
    <m/>
    <d v="2021-03-03T00:00:00"/>
    <d v="2021-04-26T00:00:00"/>
    <n v="1"/>
    <e v="#REF!"/>
    <m/>
    <m/>
    <n v="0.5"/>
    <n v="25.24"/>
    <n v="25.24"/>
    <s v="P.O."/>
    <n v="54"/>
    <n v="80"/>
    <n v="40"/>
    <n v="40"/>
    <n v="25.24"/>
    <x v="343"/>
    <n v="65.239999999999995"/>
    <s v="Wed"/>
    <s v="Mon"/>
  </r>
  <r>
    <s v="A00479"/>
    <s v="Northwest"/>
    <s v="Burton"/>
    <s v="Assess"/>
    <s v="Yes"/>
    <d v="2021-03-03T00:00:00"/>
    <d v="2021-05-13T00:00:00"/>
    <n v="2"/>
    <e v="#REF!"/>
    <m/>
    <m/>
    <n v="0.75"/>
    <n v="572.62689999999998"/>
    <n v="572.62689999999998"/>
    <s v="C.O.D."/>
    <n v="71"/>
    <n v="140"/>
    <n v="105"/>
    <n v="105"/>
    <n v="572.62689999999998"/>
    <x v="344"/>
    <n v="677.62689999999998"/>
    <s v="Wed"/>
    <s v="Thu"/>
  </r>
  <r>
    <s v="A00480"/>
    <s v="South"/>
    <s v="Burton"/>
    <s v="Replace"/>
    <m/>
    <d v="2021-03-03T00:00:00"/>
    <d v="2021-07-12T00:00:00"/>
    <n v="2"/>
    <e v="#REF!"/>
    <m/>
    <m/>
    <n v="1.25"/>
    <n v="361.90370000000001"/>
    <n v="361.90370000000001"/>
    <s v="Account"/>
    <n v="131"/>
    <n v="140"/>
    <n v="175"/>
    <n v="175"/>
    <n v="361.90370000000001"/>
    <x v="345"/>
    <n v="536.90370000000007"/>
    <s v="Wed"/>
    <s v="Mon"/>
  </r>
  <r>
    <s v="A00481"/>
    <s v="Northwest"/>
    <s v="Cartier"/>
    <s v="Assess"/>
    <m/>
    <d v="2021-03-04T00:00:00"/>
    <d v="2021-03-08T00:00:00"/>
    <n v="1"/>
    <e v="#REF!"/>
    <m/>
    <m/>
    <n v="0.25"/>
    <n v="110.2272"/>
    <n v="110.2272"/>
    <s v="Account"/>
    <n v="4"/>
    <n v="80"/>
    <n v="20"/>
    <n v="20"/>
    <n v="110.2272"/>
    <x v="346"/>
    <n v="130.22719999999998"/>
    <s v="Thu"/>
    <s v="Mon"/>
  </r>
  <r>
    <s v="A00482"/>
    <s v="South"/>
    <s v="Lopez"/>
    <s v="Assess"/>
    <m/>
    <d v="2021-03-04T00:00:00"/>
    <d v="2021-03-15T00:00:00"/>
    <n v="1"/>
    <e v="#REF!"/>
    <m/>
    <m/>
    <n v="0.25"/>
    <n v="33.910499999999999"/>
    <n v="33.910499999999999"/>
    <s v="Account"/>
    <n v="11"/>
    <n v="80"/>
    <n v="20"/>
    <n v="20"/>
    <n v="33.910499999999999"/>
    <x v="347"/>
    <n v="53.910499999999999"/>
    <s v="Thu"/>
    <s v="Mon"/>
  </r>
  <r>
    <s v="A00483"/>
    <s v="North"/>
    <s v="Ling"/>
    <s v="Assess"/>
    <m/>
    <d v="2021-03-04T00:00:00"/>
    <d v="2021-03-24T00:00:00"/>
    <n v="2"/>
    <e v="#REF!"/>
    <m/>
    <m/>
    <n v="0.25"/>
    <n v="19"/>
    <n v="19"/>
    <s v="Account"/>
    <n v="20"/>
    <n v="140"/>
    <n v="35"/>
    <n v="35"/>
    <n v="19"/>
    <x v="348"/>
    <n v="54"/>
    <s v="Thu"/>
    <s v="Wed"/>
  </r>
  <r>
    <s v="A00484"/>
    <s v="West"/>
    <s v="Khan"/>
    <s v="Install"/>
    <m/>
    <d v="2021-03-04T00:00:00"/>
    <d v="2021-03-24T00:00:00"/>
    <n v="1"/>
    <e v="#REF!"/>
    <m/>
    <m/>
    <n v="1.25"/>
    <n v="294.77999999999997"/>
    <n v="294.77999999999997"/>
    <s v="P.O."/>
    <n v="20"/>
    <n v="80"/>
    <n v="100"/>
    <n v="100"/>
    <n v="294.77999999999997"/>
    <x v="349"/>
    <n v="394.78"/>
    <s v="Thu"/>
    <s v="Wed"/>
  </r>
  <r>
    <s v="A00485"/>
    <s v="East"/>
    <s v="Ling"/>
    <s v="Assess"/>
    <m/>
    <d v="2021-03-04T00:00:00"/>
    <d v="2021-04-26T00:00:00"/>
    <n v="2"/>
    <e v="#REF!"/>
    <m/>
    <m/>
    <n v="0.25"/>
    <n v="83.231700000000004"/>
    <n v="83.231700000000004"/>
    <s v="Account"/>
    <n v="53"/>
    <n v="140"/>
    <n v="35"/>
    <n v="35"/>
    <n v="83.231700000000004"/>
    <x v="350"/>
    <n v="118.2317"/>
    <s v="Thu"/>
    <s v="Mon"/>
  </r>
  <r>
    <s v="A00486"/>
    <s v="South"/>
    <s v="Lopez"/>
    <s v="Assess"/>
    <m/>
    <d v="2021-03-08T00:00:00"/>
    <d v="2021-03-16T00:00:00"/>
    <n v="1"/>
    <e v="#REF!"/>
    <m/>
    <m/>
    <n v="0.75"/>
    <n v="103.0842"/>
    <n v="103.0842"/>
    <s v="Account"/>
    <n v="8"/>
    <n v="80"/>
    <n v="60"/>
    <n v="60"/>
    <n v="103.0842"/>
    <x v="351"/>
    <n v="163.08420000000001"/>
    <s v="Mon"/>
    <s v="Tue"/>
  </r>
  <r>
    <s v="A00487"/>
    <s v="Central"/>
    <s v="Cartier"/>
    <s v="Replace"/>
    <m/>
    <d v="2021-03-08T00:00:00"/>
    <d v="2021-03-16T00:00:00"/>
    <n v="2"/>
    <e v="#REF!"/>
    <m/>
    <m/>
    <n v="0.5"/>
    <n v="144.30529999999999"/>
    <n v="144.30529999999999"/>
    <s v="C.O.D."/>
    <n v="8"/>
    <n v="140"/>
    <n v="70"/>
    <n v="70"/>
    <n v="144.30529999999999"/>
    <x v="352"/>
    <n v="214.30529999999999"/>
    <s v="Mon"/>
    <s v="Tue"/>
  </r>
  <r>
    <s v="A00488"/>
    <s v="North"/>
    <s v="Ling"/>
    <s v="Assess"/>
    <m/>
    <d v="2021-03-08T00:00:00"/>
    <d v="2021-03-25T00:00:00"/>
    <n v="2"/>
    <e v="#REF!"/>
    <m/>
    <m/>
    <n v="0.25"/>
    <n v="39"/>
    <n v="39"/>
    <s v="Account"/>
    <n v="17"/>
    <n v="140"/>
    <n v="35"/>
    <n v="35"/>
    <n v="39"/>
    <x v="353"/>
    <n v="74"/>
    <s v="Mon"/>
    <s v="Thu"/>
  </r>
  <r>
    <s v="A00489"/>
    <s v="Central"/>
    <s v="Burton"/>
    <s v="Install"/>
    <m/>
    <d v="2021-03-08T00:00:00"/>
    <d v="2021-03-27T00:00:00"/>
    <n v="2"/>
    <e v="#REF!"/>
    <m/>
    <m/>
    <n v="2.5"/>
    <n v="224"/>
    <n v="224"/>
    <s v="C.O.D."/>
    <n v="19"/>
    <n v="140"/>
    <n v="350"/>
    <n v="350"/>
    <n v="224"/>
    <x v="354"/>
    <n v="574"/>
    <s v="Mon"/>
    <s v="Sat"/>
  </r>
  <r>
    <s v="A00490"/>
    <s v="South"/>
    <s v="Lopez"/>
    <s v="Assess"/>
    <m/>
    <d v="2021-03-08T00:00:00"/>
    <d v="2021-06-12T00:00:00"/>
    <n v="1"/>
    <e v="#REF!"/>
    <m/>
    <m/>
    <n v="0.5"/>
    <n v="475.54"/>
    <n v="475.54"/>
    <s v="Account"/>
    <n v="96"/>
    <n v="80"/>
    <n v="40"/>
    <n v="40"/>
    <n v="475.54"/>
    <x v="355"/>
    <n v="515.54"/>
    <s v="Mon"/>
    <s v="Sat"/>
  </r>
  <r>
    <s v="A00491"/>
    <s v="Central"/>
    <s v="Khan"/>
    <s v="Assess"/>
    <m/>
    <d v="2021-03-09T00:00:00"/>
    <d v="2021-03-16T00:00:00"/>
    <n v="1"/>
    <e v="#REF!"/>
    <m/>
    <m/>
    <n v="1"/>
    <n v="46.036799999999999"/>
    <n v="46.036799999999999"/>
    <s v="C.O.D."/>
    <n v="7"/>
    <n v="80"/>
    <n v="80"/>
    <n v="80"/>
    <n v="46.036799999999999"/>
    <x v="356"/>
    <n v="126.0368"/>
    <s v="Tue"/>
    <s v="Tue"/>
  </r>
  <r>
    <s v="A00492"/>
    <s v="South"/>
    <s v="Lopez"/>
    <s v="Assess"/>
    <m/>
    <d v="2021-03-09T00:00:00"/>
    <d v="2021-03-16T00:00:00"/>
    <n v="1"/>
    <e v="#REF!"/>
    <m/>
    <m/>
    <n v="0.75"/>
    <n v="294.5514"/>
    <n v="294.5514"/>
    <s v="Account"/>
    <n v="7"/>
    <n v="80"/>
    <n v="60"/>
    <n v="60"/>
    <n v="294.5514"/>
    <x v="357"/>
    <n v="354.5514"/>
    <s v="Tue"/>
    <s v="Tue"/>
  </r>
  <r>
    <s v="A00493"/>
    <s v="West"/>
    <s v="Khan"/>
    <s v="Replace"/>
    <m/>
    <d v="2021-03-09T00:00:00"/>
    <d v="2021-05-25T00:00:00"/>
    <n v="2"/>
    <e v="#REF!"/>
    <m/>
    <m/>
    <n v="1"/>
    <n v="28.5"/>
    <n v="28.5"/>
    <s v="P.O."/>
    <n v="77"/>
    <n v="140"/>
    <n v="140"/>
    <n v="140"/>
    <n v="28.5"/>
    <x v="358"/>
    <n v="168.5"/>
    <s v="Tue"/>
    <s v="Tue"/>
  </r>
  <r>
    <s v="A00494"/>
    <s v="East"/>
    <s v="Ling"/>
    <s v="Install"/>
    <m/>
    <d v="2021-03-10T00:00:00"/>
    <d v="2021-03-12T00:00:00"/>
    <n v="2"/>
    <e v="#REF!"/>
    <m/>
    <m/>
    <n v="1.5"/>
    <n v="50"/>
    <n v="50"/>
    <s v="Account"/>
    <n v="2"/>
    <n v="140"/>
    <n v="210"/>
    <n v="210"/>
    <n v="50"/>
    <x v="123"/>
    <n v="260"/>
    <s v="Wed"/>
    <s v="Fri"/>
  </r>
  <r>
    <s v="A00495"/>
    <s v="Southeast"/>
    <s v="Khan"/>
    <s v="Assess"/>
    <m/>
    <d v="2021-03-10T00:00:00"/>
    <d v="2021-03-10T00:00:00"/>
    <n v="1"/>
    <e v="#REF!"/>
    <m/>
    <m/>
    <n v="0.5"/>
    <n v="10"/>
    <n v="10"/>
    <s v="Account"/>
    <n v="0"/>
    <n v="80"/>
    <n v="40"/>
    <n v="40"/>
    <n v="10"/>
    <x v="103"/>
    <n v="50"/>
    <s v="Wed"/>
    <s v="Wed"/>
  </r>
  <r>
    <s v="A00496"/>
    <s v="North"/>
    <s v="Ling"/>
    <s v="Install"/>
    <s v="Yes"/>
    <d v="2021-03-10T00:00:00"/>
    <d v="2021-03-17T00:00:00"/>
    <n v="2"/>
    <e v="#REF!"/>
    <m/>
    <m/>
    <n v="1.5"/>
    <n v="29.33"/>
    <n v="29.33"/>
    <s v="Account"/>
    <n v="7"/>
    <n v="140"/>
    <n v="210"/>
    <n v="210"/>
    <n v="29.33"/>
    <x v="359"/>
    <n v="239.32999999999998"/>
    <s v="Wed"/>
    <s v="Wed"/>
  </r>
  <r>
    <s v="A00497"/>
    <s v="South"/>
    <s v="Burton"/>
    <s v="Assess"/>
    <s v="Yes"/>
    <d v="2021-03-10T00:00:00"/>
    <d v="2021-03-17T00:00:00"/>
    <n v="1"/>
    <e v="#REF!"/>
    <m/>
    <s v="Yes"/>
    <n v="0.25"/>
    <n v="19.196999999999999"/>
    <n v="0"/>
    <s v="C.O.D."/>
    <n v="7"/>
    <n v="80"/>
    <n v="20"/>
    <n v="20"/>
    <n v="0"/>
    <x v="71"/>
    <n v="20"/>
    <s v="Wed"/>
    <s v="Wed"/>
  </r>
  <r>
    <s v="A00498"/>
    <s v="West"/>
    <s v="Khan"/>
    <s v="Replace"/>
    <m/>
    <d v="2021-03-10T00:00:00"/>
    <d v="2021-03-17T00:00:00"/>
    <n v="2"/>
    <e v="#REF!"/>
    <m/>
    <m/>
    <n v="0.5"/>
    <n v="24.186499999999999"/>
    <n v="24.186499999999999"/>
    <s v="C.O.D."/>
    <n v="7"/>
    <n v="140"/>
    <n v="70"/>
    <n v="70"/>
    <n v="24.186499999999999"/>
    <x v="360"/>
    <n v="94.186499999999995"/>
    <s v="Wed"/>
    <s v="Wed"/>
  </r>
  <r>
    <s v="A00499"/>
    <s v="East"/>
    <s v="Ling"/>
    <s v="Assess"/>
    <m/>
    <d v="2021-03-10T00:00:00"/>
    <d v="2021-03-18T00:00:00"/>
    <n v="2"/>
    <e v="#REF!"/>
    <m/>
    <m/>
    <n v="0.5"/>
    <n v="159"/>
    <n v="159"/>
    <s v="Account"/>
    <n v="8"/>
    <n v="140"/>
    <n v="70"/>
    <n v="70"/>
    <n v="159"/>
    <x v="361"/>
    <n v="229"/>
    <s v="Wed"/>
    <s v="Thu"/>
  </r>
  <r>
    <s v="A00500"/>
    <s v="Southeast"/>
    <s v="Burton"/>
    <s v="Assess"/>
    <m/>
    <d v="2021-03-10T00:00:00"/>
    <d v="2021-03-24T00:00:00"/>
    <n v="2"/>
    <e v="#REF!"/>
    <m/>
    <s v="Yes"/>
    <n v="0.5"/>
    <n v="411.09530000000001"/>
    <n v="0"/>
    <s v="C.O.D."/>
    <n v="14"/>
    <n v="140"/>
    <n v="70"/>
    <n v="70"/>
    <n v="0"/>
    <x v="362"/>
    <n v="70"/>
    <s v="Wed"/>
    <s v="Wed"/>
  </r>
  <r>
    <s v="A00501"/>
    <s v="North"/>
    <s v="Ling"/>
    <s v="Assess"/>
    <m/>
    <d v="2021-03-10T00:00:00"/>
    <d v="2021-04-08T00:00:00"/>
    <n v="1"/>
    <e v="#REF!"/>
    <m/>
    <m/>
    <n v="0.75"/>
    <n v="58.361699999999999"/>
    <n v="58.361699999999999"/>
    <s v="Account"/>
    <n v="29"/>
    <n v="80"/>
    <n v="60"/>
    <n v="60"/>
    <n v="58.361699999999999"/>
    <x v="363"/>
    <n v="118.3617"/>
    <s v="Wed"/>
    <s v="Thu"/>
  </r>
  <r>
    <s v="A00502"/>
    <s v="Southeast"/>
    <s v="Burton"/>
    <s v="Repair"/>
    <m/>
    <d v="2021-03-10T00:00:00"/>
    <d v="2021-04-20T00:00:00"/>
    <n v="1"/>
    <e v="#REF!"/>
    <m/>
    <s v="Yes"/>
    <n v="1.75"/>
    <n v="98.547600000000003"/>
    <n v="0"/>
    <s v="C.O.D."/>
    <n v="41"/>
    <n v="80"/>
    <n v="140"/>
    <n v="140"/>
    <n v="0"/>
    <x v="364"/>
    <n v="140"/>
    <s v="Wed"/>
    <s v="Tue"/>
  </r>
  <r>
    <s v="A00503"/>
    <s v="East"/>
    <s v="Ling"/>
    <s v="Repair"/>
    <m/>
    <d v="2021-03-10T00:00:00"/>
    <d v="2021-04-21T00:00:00"/>
    <n v="2"/>
    <e v="#REF!"/>
    <s v="Yes"/>
    <s v="Yes"/>
    <n v="2"/>
    <n v="145.14920000000001"/>
    <n v="0"/>
    <s v="Warranty"/>
    <n v="42"/>
    <n v="140"/>
    <n v="280"/>
    <n v="0"/>
    <n v="0"/>
    <x v="365"/>
    <n v="0"/>
    <s v="Wed"/>
    <s v="Wed"/>
  </r>
  <r>
    <s v="A00504"/>
    <s v="Southeast"/>
    <s v="Burton"/>
    <s v="Replace"/>
    <m/>
    <d v="2021-03-11T00:00:00"/>
    <d v="2021-03-11T00:00:00"/>
    <n v="2"/>
    <e v="#REF!"/>
    <m/>
    <m/>
    <n v="0.75"/>
    <n v="125.7273"/>
    <n v="125.7273"/>
    <s v="Account"/>
    <n v="0"/>
    <n v="140"/>
    <n v="105"/>
    <n v="105"/>
    <n v="125.7273"/>
    <x v="366"/>
    <n v="230.72730000000001"/>
    <s v="Thu"/>
    <s v="Thu"/>
  </r>
  <r>
    <s v="A00505"/>
    <s v="Northwest"/>
    <s v="Khan"/>
    <s v="Assess"/>
    <s v="Yes"/>
    <d v="2021-03-11T00:00:00"/>
    <d v="2021-06-01T00:00:00"/>
    <n v="1"/>
    <e v="#REF!"/>
    <m/>
    <m/>
    <n v="0.25"/>
    <n v="204.28399999999999"/>
    <n v="204.28399999999999"/>
    <s v="C.O.D."/>
    <n v="82"/>
    <n v="80"/>
    <n v="20"/>
    <n v="20"/>
    <n v="204.28399999999999"/>
    <x v="367"/>
    <n v="224.28399999999999"/>
    <s v="Thu"/>
    <s v="Tue"/>
  </r>
  <r>
    <s v="A00506"/>
    <s v="Central"/>
    <s v="Cartier"/>
    <s v="Deliver"/>
    <m/>
    <d v="2021-03-11T00:00:00"/>
    <d v="2021-07-17T00:00:00"/>
    <n v="1"/>
    <e v="#REF!"/>
    <m/>
    <m/>
    <n v="0.25"/>
    <n v="120"/>
    <n v="120"/>
    <s v="Account"/>
    <n v="128"/>
    <n v="80"/>
    <n v="20"/>
    <n v="20"/>
    <n v="120"/>
    <x v="2"/>
    <n v="140"/>
    <s v="Thu"/>
    <s v="Sat"/>
  </r>
  <r>
    <s v="A00507"/>
    <s v="North"/>
    <s v="Ling"/>
    <s v="Assess"/>
    <m/>
    <d v="2021-03-15T00:00:00"/>
    <d v="2021-03-27T00:00:00"/>
    <n v="2"/>
    <e v="#REF!"/>
    <m/>
    <m/>
    <n v="1"/>
    <n v="203"/>
    <n v="203"/>
    <s v="Account"/>
    <n v="12"/>
    <n v="140"/>
    <n v="140"/>
    <n v="140"/>
    <n v="203"/>
    <x v="368"/>
    <n v="343"/>
    <s v="Mon"/>
    <s v="Sat"/>
  </r>
  <r>
    <s v="A00508"/>
    <s v="East"/>
    <s v="Ling"/>
    <s v="Assess"/>
    <m/>
    <d v="2021-03-15T00:00:00"/>
    <d v="2021-03-23T00:00:00"/>
    <n v="2"/>
    <e v="#REF!"/>
    <s v="Yes"/>
    <s v="Yes"/>
    <n v="0.75"/>
    <n v="222.33"/>
    <n v="0"/>
    <s v="Warranty"/>
    <n v="8"/>
    <n v="140"/>
    <n v="105"/>
    <n v="0"/>
    <n v="0"/>
    <x v="369"/>
    <n v="0"/>
    <s v="Mon"/>
    <s v="Tue"/>
  </r>
  <r>
    <s v="A00509"/>
    <s v="Northwest"/>
    <s v="Cartier"/>
    <s v="Install"/>
    <m/>
    <d v="2021-03-15T00:00:00"/>
    <d v="2021-03-24T00:00:00"/>
    <n v="2"/>
    <e v="#REF!"/>
    <m/>
    <m/>
    <n v="4.75"/>
    <n v="56.4"/>
    <n v="56.4"/>
    <s v="Account"/>
    <n v="9"/>
    <n v="140"/>
    <n v="665"/>
    <n v="665"/>
    <n v="56.4"/>
    <x v="370"/>
    <n v="721.4"/>
    <s v="Mon"/>
    <s v="Wed"/>
  </r>
  <r>
    <s v="A00510"/>
    <s v="North"/>
    <s v="Ling"/>
    <s v="Install"/>
    <m/>
    <d v="2021-03-15T00:00:00"/>
    <d v="2021-03-29T00:00:00"/>
    <n v="2"/>
    <e v="#REF!"/>
    <m/>
    <s v="Yes"/>
    <n v="1"/>
    <n v="60"/>
    <n v="0"/>
    <s v="C.O.D."/>
    <n v="14"/>
    <n v="140"/>
    <n v="140"/>
    <n v="140"/>
    <n v="0"/>
    <x v="106"/>
    <n v="140"/>
    <s v="Mon"/>
    <s v="Mon"/>
  </r>
  <r>
    <s v="A00511"/>
    <s v="North"/>
    <s v="Ling"/>
    <s v="Assess"/>
    <m/>
    <d v="2021-03-15T00:00:00"/>
    <d v="2021-03-31T00:00:00"/>
    <n v="1"/>
    <e v="#REF!"/>
    <m/>
    <m/>
    <n v="0.75"/>
    <n v="21.33"/>
    <n v="21.33"/>
    <s v="Account"/>
    <n v="16"/>
    <n v="80"/>
    <n v="60"/>
    <n v="60"/>
    <n v="21.33"/>
    <x v="371"/>
    <n v="81.33"/>
    <s v="Mon"/>
    <s v="Wed"/>
  </r>
  <r>
    <s v="A00512"/>
    <s v="North"/>
    <s v="Ling"/>
    <s v="Deliver"/>
    <m/>
    <d v="2021-03-15T00:00:00"/>
    <d v="2021-03-30T00:00:00"/>
    <n v="1"/>
    <e v="#REF!"/>
    <m/>
    <m/>
    <n v="0.25"/>
    <n v="204.28399999999999"/>
    <n v="204.28399999999999"/>
    <s v="Account"/>
    <n v="15"/>
    <n v="80"/>
    <n v="20"/>
    <n v="20"/>
    <n v="204.28399999999999"/>
    <x v="367"/>
    <n v="224.28399999999999"/>
    <s v="Mon"/>
    <s v="Tue"/>
  </r>
  <r>
    <s v="A00513"/>
    <s v="Central"/>
    <s v="Burton"/>
    <s v="Repair"/>
    <m/>
    <d v="2021-03-15T00:00:00"/>
    <d v="2021-04-07T00:00:00"/>
    <n v="1"/>
    <e v="#REF!"/>
    <m/>
    <s v="Yes"/>
    <n v="1.5"/>
    <n v="95.042900000000003"/>
    <n v="0"/>
    <s v="C.O.D."/>
    <n v="23"/>
    <n v="80"/>
    <n v="120"/>
    <n v="120"/>
    <n v="0"/>
    <x v="372"/>
    <n v="120"/>
    <s v="Mon"/>
    <s v="Wed"/>
  </r>
  <r>
    <s v="A00514"/>
    <s v="Northwest"/>
    <s v="Cartier"/>
    <s v="Deliver"/>
    <s v="Yes"/>
    <d v="2021-03-15T00:00:00"/>
    <d v="2021-04-19T00:00:00"/>
    <n v="1"/>
    <e v="#REF!"/>
    <m/>
    <m/>
    <n v="0.25"/>
    <n v="23.401"/>
    <n v="23.401"/>
    <s v="Account"/>
    <n v="35"/>
    <n v="80"/>
    <n v="20"/>
    <n v="20"/>
    <n v="23.401"/>
    <x v="373"/>
    <n v="43.400999999999996"/>
    <s v="Mon"/>
    <s v="Mon"/>
  </r>
  <r>
    <s v="A00515"/>
    <s v="Central"/>
    <s v="Ling"/>
    <s v="Repair"/>
    <m/>
    <d v="2021-03-15T00:00:00"/>
    <d v="2021-05-08T00:00:00"/>
    <n v="2"/>
    <e v="#REF!"/>
    <s v="Yes"/>
    <s v="Yes"/>
    <n v="2.25"/>
    <n v="934.45389999999998"/>
    <n v="0"/>
    <s v="Warranty"/>
    <n v="54"/>
    <n v="140"/>
    <n v="315"/>
    <n v="0"/>
    <n v="0"/>
    <x v="374"/>
    <n v="0"/>
    <s v="Mon"/>
    <s v="Sat"/>
  </r>
  <r>
    <s v="A00516"/>
    <s v="West"/>
    <s v="Khan"/>
    <s v="Replace"/>
    <m/>
    <d v="2021-03-16T00:00:00"/>
    <d v="2021-03-17T00:00:00"/>
    <n v="1"/>
    <e v="#REF!"/>
    <m/>
    <m/>
    <n v="0.5"/>
    <n v="18"/>
    <n v="18"/>
    <s v="P.O."/>
    <n v="1"/>
    <n v="80"/>
    <n v="40"/>
    <n v="40"/>
    <n v="18"/>
    <x v="375"/>
    <n v="58"/>
    <s v="Tue"/>
    <s v="Wed"/>
  </r>
  <r>
    <s v="A00517"/>
    <s v="Southeast"/>
    <s v="Cartier"/>
    <s v="Assess"/>
    <s v="Yes"/>
    <d v="2021-03-16T00:00:00"/>
    <d v="2021-03-25T00:00:00"/>
    <n v="1"/>
    <e v="#REF!"/>
    <m/>
    <m/>
    <n v="0.25"/>
    <n v="134.84690000000001"/>
    <n v="134.84690000000001"/>
    <s v="C.O.D."/>
    <n v="9"/>
    <n v="80"/>
    <n v="20"/>
    <n v="20"/>
    <n v="134.84690000000001"/>
    <x v="376"/>
    <n v="154.84690000000001"/>
    <s v="Tue"/>
    <s v="Thu"/>
  </r>
  <r>
    <s v="A00518"/>
    <s v="Northwest"/>
    <s v="Cartier"/>
    <s v="Assess"/>
    <s v="Yes"/>
    <d v="2021-03-16T00:00:00"/>
    <d v="2021-03-23T00:00:00"/>
    <n v="1"/>
    <e v="#REF!"/>
    <m/>
    <m/>
    <n v="0.5"/>
    <n v="61.259"/>
    <n v="61.259"/>
    <s v="Account"/>
    <n v="7"/>
    <n v="80"/>
    <n v="40"/>
    <n v="40"/>
    <n v="61.259"/>
    <x v="377"/>
    <n v="101.259"/>
    <s v="Tue"/>
    <s v="Tue"/>
  </r>
  <r>
    <s v="A00519"/>
    <s v="Central"/>
    <s v="Burton"/>
    <s v="Replace"/>
    <m/>
    <d v="2021-03-16T00:00:00"/>
    <d v="2021-04-02T00:00:00"/>
    <n v="2"/>
    <e v="#REF!"/>
    <m/>
    <m/>
    <n v="4.5"/>
    <n v="658.67510000000004"/>
    <n v="658.67510000000004"/>
    <s v="Account"/>
    <n v="17"/>
    <n v="140"/>
    <n v="630"/>
    <n v="630"/>
    <n v="658.67510000000004"/>
    <x v="378"/>
    <n v="1288.6750999999999"/>
    <s v="Tue"/>
    <s v="Fri"/>
  </r>
  <r>
    <s v="A00520"/>
    <s v="Central"/>
    <s v="Burton"/>
    <s v="Repair"/>
    <m/>
    <d v="2021-03-16T00:00:00"/>
    <d v="2021-04-03T00:00:00"/>
    <n v="2"/>
    <e v="#REF!"/>
    <m/>
    <m/>
    <n v="8"/>
    <n v="1468.5196000000001"/>
    <n v="1468.5196000000001"/>
    <s v="Account"/>
    <n v="18"/>
    <n v="140"/>
    <n v="1120"/>
    <n v="1120"/>
    <n v="1468.5196000000001"/>
    <x v="379"/>
    <n v="2588.5196000000001"/>
    <s v="Tue"/>
    <s v="Sat"/>
  </r>
  <r>
    <s v="A00521"/>
    <s v="South"/>
    <s v="Lopez"/>
    <s v="Replace"/>
    <m/>
    <d v="2021-03-16T00:00:00"/>
    <d v="2021-03-31T00:00:00"/>
    <n v="1"/>
    <e v="#REF!"/>
    <m/>
    <m/>
    <n v="0.75"/>
    <n v="82.586500000000001"/>
    <n v="82.586500000000001"/>
    <s v="Account"/>
    <n v="15"/>
    <n v="80"/>
    <n v="60"/>
    <n v="60"/>
    <n v="82.586500000000001"/>
    <x v="380"/>
    <n v="142.5865"/>
    <s v="Tue"/>
    <s v="Wed"/>
  </r>
  <r>
    <s v="A00522"/>
    <s v="Northeast"/>
    <s v="Ling"/>
    <s v="Install"/>
    <m/>
    <d v="2021-03-16T00:00:00"/>
    <d v="2021-04-16T00:00:00"/>
    <n v="2"/>
    <e v="#REF!"/>
    <m/>
    <s v="Yes"/>
    <n v="2.75"/>
    <n v="340.54520000000002"/>
    <n v="0"/>
    <s v="C.O.D."/>
    <n v="31"/>
    <n v="140"/>
    <n v="385"/>
    <n v="385"/>
    <n v="0"/>
    <x v="381"/>
    <n v="385"/>
    <s v="Tue"/>
    <s v="Fri"/>
  </r>
  <r>
    <s v="A00523"/>
    <s v="Southeast"/>
    <s v="Khan"/>
    <s v="Assess"/>
    <m/>
    <d v="2021-03-16T00:00:00"/>
    <d v="2021-05-06T00:00:00"/>
    <n v="1"/>
    <e v="#REF!"/>
    <m/>
    <m/>
    <n v="0.25"/>
    <n v="72.061000000000007"/>
    <n v="72.061000000000007"/>
    <s v="C.O.D."/>
    <n v="51"/>
    <n v="80"/>
    <n v="20"/>
    <n v="20"/>
    <n v="72.061000000000007"/>
    <x v="382"/>
    <n v="92.061000000000007"/>
    <s v="Tue"/>
    <s v="Thu"/>
  </r>
  <r>
    <s v="A00524"/>
    <s v="Northeast"/>
    <s v="Burton"/>
    <s v="Assess"/>
    <m/>
    <d v="2021-03-17T00:00:00"/>
    <d v="2021-04-10T00:00:00"/>
    <n v="1"/>
    <e v="#REF!"/>
    <m/>
    <m/>
    <n v="0.5"/>
    <n v="48.990699999999997"/>
    <n v="48.990699999999997"/>
    <s v="Account"/>
    <n v="24"/>
    <n v="80"/>
    <n v="40"/>
    <n v="40"/>
    <n v="48.990699999999997"/>
    <x v="383"/>
    <n v="88.990700000000004"/>
    <s v="Wed"/>
    <s v="Sat"/>
  </r>
  <r>
    <s v="A00525"/>
    <s v="North"/>
    <s v="Ling"/>
    <s v="Deliver"/>
    <m/>
    <d v="2021-03-17T00:00:00"/>
    <d v="2021-04-10T00:00:00"/>
    <n v="1"/>
    <e v="#REF!"/>
    <m/>
    <m/>
    <n v="0.25"/>
    <n v="15.401"/>
    <n v="15.401"/>
    <s v="Account"/>
    <n v="24"/>
    <n v="80"/>
    <n v="20"/>
    <n v="20"/>
    <n v="15.401"/>
    <x v="384"/>
    <n v="35.400999999999996"/>
    <s v="Wed"/>
    <s v="Sat"/>
  </r>
  <r>
    <s v="A00526"/>
    <s v="East"/>
    <s v="Khan"/>
    <s v="Replace"/>
    <m/>
    <d v="2021-03-19T00:00:00"/>
    <d v="2021-05-06T00:00:00"/>
    <n v="1"/>
    <e v="#REF!"/>
    <m/>
    <m/>
    <n v="0.75"/>
    <n v="204.10079999999999"/>
    <n v="204.10079999999999"/>
    <s v="C.O.D."/>
    <n v="48"/>
    <n v="80"/>
    <n v="60"/>
    <n v="60"/>
    <n v="204.10079999999999"/>
    <x v="385"/>
    <n v="264.10079999999999"/>
    <s v="Fri"/>
    <s v="Thu"/>
  </r>
  <r>
    <s v="A00527"/>
    <s v="North"/>
    <s v="Ling"/>
    <s v="Assess"/>
    <m/>
    <d v="2021-03-20T00:00:00"/>
    <d v="2021-04-10T00:00:00"/>
    <n v="1"/>
    <e v="#REF!"/>
    <m/>
    <m/>
    <n v="0.25"/>
    <n v="12.63"/>
    <n v="12.63"/>
    <s v="Account"/>
    <n v="21"/>
    <n v="80"/>
    <n v="20"/>
    <n v="20"/>
    <n v="12.63"/>
    <x v="386"/>
    <n v="32.630000000000003"/>
    <s v="Sat"/>
    <s v="Sat"/>
  </r>
  <r>
    <s v="A00528"/>
    <s v="Northeast"/>
    <s v="Ling"/>
    <s v="Assess"/>
    <m/>
    <d v="2021-03-20T00:00:00"/>
    <d v="2021-04-13T00:00:00"/>
    <n v="1"/>
    <e v="#REF!"/>
    <m/>
    <m/>
    <n v="0.25"/>
    <n v="15.24"/>
    <n v="15.24"/>
    <s v="P.O."/>
    <n v="24"/>
    <n v="80"/>
    <n v="20"/>
    <n v="20"/>
    <n v="15.24"/>
    <x v="387"/>
    <n v="35.24"/>
    <s v="Sat"/>
    <s v="Tue"/>
  </r>
  <r>
    <s v="A00529"/>
    <s v="West"/>
    <s v="Khan"/>
    <s v="Assess"/>
    <m/>
    <d v="2021-03-22T00:00:00"/>
    <d v="2021-03-31T00:00:00"/>
    <n v="1"/>
    <e v="#REF!"/>
    <s v="Yes"/>
    <s v="Yes"/>
    <n v="0.5"/>
    <n v="50"/>
    <n v="0"/>
    <s v="Warranty"/>
    <n v="9"/>
    <n v="80"/>
    <n v="40"/>
    <n v="0"/>
    <n v="0"/>
    <x v="388"/>
    <n v="0"/>
    <s v="Mon"/>
    <s v="Wed"/>
  </r>
  <r>
    <s v="A00530"/>
    <s v="South"/>
    <s v="Burton"/>
    <s v="Repair"/>
    <m/>
    <d v="2021-03-22T00:00:00"/>
    <d v="2021-04-20T00:00:00"/>
    <n v="1"/>
    <e v="#REF!"/>
    <m/>
    <s v="Yes"/>
    <n v="1.5"/>
    <n v="272.55329999999998"/>
    <n v="0"/>
    <s v="C.O.D."/>
    <n v="29"/>
    <n v="80"/>
    <n v="120"/>
    <n v="120"/>
    <n v="0"/>
    <x v="389"/>
    <n v="120"/>
    <s v="Mon"/>
    <s v="Tue"/>
  </r>
  <r>
    <s v="A00531"/>
    <s v="Northwest"/>
    <s v="Cartier"/>
    <s v="Replace"/>
    <m/>
    <d v="2021-03-22T00:00:00"/>
    <d v="2021-04-20T00:00:00"/>
    <n v="2"/>
    <e v="#REF!"/>
    <m/>
    <m/>
    <n v="6.25"/>
    <n v="27"/>
    <n v="27"/>
    <s v="C.O.D."/>
    <n v="29"/>
    <n v="140"/>
    <n v="875"/>
    <n v="875"/>
    <n v="27"/>
    <x v="390"/>
    <n v="902"/>
    <s v="Mon"/>
    <s v="Tue"/>
  </r>
  <r>
    <s v="A00532"/>
    <s v="Southeast"/>
    <s v="Khan"/>
    <s v="Assess"/>
    <m/>
    <d v="2021-03-22T00:00:00"/>
    <d v="2021-04-22T00:00:00"/>
    <n v="1"/>
    <e v="#REF!"/>
    <s v="Yes"/>
    <s v="Yes"/>
    <n v="0.25"/>
    <n v="65.428799999999995"/>
    <n v="0"/>
    <s v="Warranty"/>
    <n v="31"/>
    <n v="80"/>
    <n v="20"/>
    <n v="0"/>
    <n v="0"/>
    <x v="391"/>
    <n v="0"/>
    <s v="Mon"/>
    <s v="Thu"/>
  </r>
  <r>
    <s v="A00533"/>
    <s v="North"/>
    <s v="Ling"/>
    <s v="Assess"/>
    <m/>
    <d v="2021-03-22T00:00:00"/>
    <d v="2021-05-06T00:00:00"/>
    <n v="2"/>
    <e v="#REF!"/>
    <m/>
    <m/>
    <n v="0.5"/>
    <n v="85.32"/>
    <n v="85.32"/>
    <s v="Account"/>
    <n v="45"/>
    <n v="140"/>
    <n v="70"/>
    <n v="70"/>
    <n v="85.32"/>
    <x v="392"/>
    <n v="155.32"/>
    <s v="Mon"/>
    <s v="Thu"/>
  </r>
  <r>
    <s v="A00534"/>
    <s v="South"/>
    <s v="Burton"/>
    <s v="Install"/>
    <m/>
    <d v="2021-03-22T00:00:00"/>
    <d v="2021-05-10T00:00:00"/>
    <n v="2"/>
    <e v="#REF!"/>
    <m/>
    <s v="Yes"/>
    <n v="1.5"/>
    <n v="572.1671"/>
    <n v="0"/>
    <s v="C.O.D."/>
    <n v="49"/>
    <n v="140"/>
    <n v="210"/>
    <n v="210"/>
    <n v="0"/>
    <x v="393"/>
    <n v="210"/>
    <s v="Mon"/>
    <s v="Mon"/>
  </r>
  <r>
    <s v="A00535"/>
    <s v="South"/>
    <s v="Burton"/>
    <s v="Repair"/>
    <m/>
    <d v="2021-03-22T00:00:00"/>
    <d v="2021-05-10T00:00:00"/>
    <n v="2"/>
    <e v="#REF!"/>
    <m/>
    <s v="Yes"/>
    <n v="4.5"/>
    <n v="937.97670000000005"/>
    <n v="0"/>
    <s v="C.O.D."/>
    <n v="49"/>
    <n v="140"/>
    <n v="630"/>
    <n v="630"/>
    <n v="0"/>
    <x v="394"/>
    <n v="630"/>
    <s v="Mon"/>
    <s v="Mon"/>
  </r>
  <r>
    <s v="A00536"/>
    <s v="Central"/>
    <s v="Burton"/>
    <s v="Replace"/>
    <m/>
    <d v="2021-03-23T00:00:00"/>
    <d v="2021-03-23T00:00:00"/>
    <n v="1"/>
    <e v="#REF!"/>
    <s v="Yes"/>
    <s v="Yes"/>
    <n v="0.5"/>
    <n v="165"/>
    <n v="0"/>
    <s v="Warranty"/>
    <n v="0"/>
    <n v="80"/>
    <n v="40"/>
    <n v="0"/>
    <n v="0"/>
    <x v="395"/>
    <n v="0"/>
    <s v="Tue"/>
    <s v="Tue"/>
  </r>
  <r>
    <s v="A00537"/>
    <s v="North"/>
    <s v="Ling"/>
    <s v="Assess"/>
    <m/>
    <d v="2021-03-23T00:00:00"/>
    <d v="2021-04-03T00:00:00"/>
    <n v="2"/>
    <e v="#REF!"/>
    <s v="Yes"/>
    <s v="Yes"/>
    <n v="0.25"/>
    <n v="55.295499999999997"/>
    <n v="0"/>
    <s v="Warranty"/>
    <n v="11"/>
    <n v="140"/>
    <n v="35"/>
    <n v="0"/>
    <n v="0"/>
    <x v="396"/>
    <n v="0"/>
    <s v="Tue"/>
    <s v="Sat"/>
  </r>
  <r>
    <s v="A00538"/>
    <s v="Southeast"/>
    <s v="Cartier"/>
    <s v="Replace"/>
    <m/>
    <d v="2021-03-23T00:00:00"/>
    <d v="2021-04-10T00:00:00"/>
    <n v="1"/>
    <e v="#REF!"/>
    <m/>
    <s v="Yes"/>
    <n v="2.75"/>
    <n v="534.56600000000003"/>
    <n v="0"/>
    <s v="C.O.D."/>
    <n v="18"/>
    <n v="80"/>
    <n v="220"/>
    <n v="220"/>
    <n v="0"/>
    <x v="397"/>
    <n v="220"/>
    <s v="Tue"/>
    <s v="Sat"/>
  </r>
  <r>
    <s v="A00539"/>
    <s v="Central"/>
    <s v="Burton"/>
    <s v="Assess"/>
    <m/>
    <d v="2021-03-23T00:00:00"/>
    <d v="2021-04-08T00:00:00"/>
    <n v="1"/>
    <e v="#REF!"/>
    <m/>
    <s v="Yes"/>
    <n v="1"/>
    <n v="448.26"/>
    <n v="0"/>
    <s v="C.O.D."/>
    <n v="16"/>
    <n v="80"/>
    <n v="80"/>
    <n v="80"/>
    <n v="0"/>
    <x v="398"/>
    <n v="80"/>
    <s v="Tue"/>
    <s v="Thu"/>
  </r>
  <r>
    <s v="A00540"/>
    <s v="Southwest"/>
    <s v="Burton"/>
    <s v="Assess"/>
    <m/>
    <d v="2021-03-23T00:00:00"/>
    <d v="2021-04-14T00:00:00"/>
    <n v="2"/>
    <e v="#REF!"/>
    <m/>
    <m/>
    <n v="1"/>
    <n v="123.208"/>
    <n v="123.208"/>
    <s v="C.O.D."/>
    <n v="22"/>
    <n v="140"/>
    <n v="140"/>
    <n v="140"/>
    <n v="123.208"/>
    <x v="399"/>
    <n v="263.20799999999997"/>
    <s v="Tue"/>
    <s v="Wed"/>
  </r>
  <r>
    <s v="A00541"/>
    <s v="Central"/>
    <s v="Khan"/>
    <s v="Deliver"/>
    <m/>
    <d v="2021-03-23T00:00:00"/>
    <d v="2021-04-12T00:00:00"/>
    <n v="1"/>
    <e v="#REF!"/>
    <m/>
    <m/>
    <n v="0.25"/>
    <n v="77.290000000000006"/>
    <n v="77.290000000000006"/>
    <s v="C.O.D."/>
    <n v="20"/>
    <n v="80"/>
    <n v="20"/>
    <n v="20"/>
    <n v="77.290000000000006"/>
    <x v="400"/>
    <n v="97.29"/>
    <s v="Tue"/>
    <s v="Mon"/>
  </r>
  <r>
    <s v="A00542"/>
    <s v="North"/>
    <s v="Ling"/>
    <s v="Install"/>
    <m/>
    <d v="2021-03-23T00:00:00"/>
    <d v="2021-04-12T00:00:00"/>
    <n v="2"/>
    <e v="#REF!"/>
    <s v="Yes"/>
    <s v="Yes"/>
    <n v="1"/>
    <n v="360"/>
    <n v="0"/>
    <s v="Warranty"/>
    <n v="20"/>
    <n v="140"/>
    <n v="140"/>
    <n v="0"/>
    <n v="0"/>
    <x v="401"/>
    <n v="0"/>
    <s v="Tue"/>
    <s v="Mon"/>
  </r>
  <r>
    <s v="A00543"/>
    <s v="Northwest"/>
    <s v="Burton"/>
    <s v="Repair"/>
    <m/>
    <d v="2021-03-23T00:00:00"/>
    <d v="2021-05-13T00:00:00"/>
    <n v="2"/>
    <e v="#REF!"/>
    <m/>
    <m/>
    <n v="3.5"/>
    <n v="653.00080000000003"/>
    <n v="653.00080000000003"/>
    <s v="C.O.D."/>
    <n v="51"/>
    <n v="140"/>
    <n v="490"/>
    <n v="490"/>
    <n v="653.00080000000003"/>
    <x v="402"/>
    <n v="1143.0008"/>
    <s v="Tue"/>
    <s v="Thu"/>
  </r>
  <r>
    <s v="A00544"/>
    <s v="South"/>
    <s v="Lopez"/>
    <s v="Install"/>
    <m/>
    <d v="2021-03-24T00:00:00"/>
    <d v="2021-04-06T00:00:00"/>
    <n v="1"/>
    <e v="#REF!"/>
    <m/>
    <m/>
    <n v="1.5"/>
    <n v="118.3"/>
    <n v="118.3"/>
    <s v="Account"/>
    <n v="13"/>
    <n v="80"/>
    <n v="120"/>
    <n v="120"/>
    <n v="118.3"/>
    <x v="403"/>
    <n v="238.3"/>
    <s v="Wed"/>
    <s v="Tue"/>
  </r>
  <r>
    <s v="A00545"/>
    <s v="Southwest"/>
    <s v="Ling"/>
    <s v="Repair"/>
    <m/>
    <d v="2021-03-24T00:00:00"/>
    <d v="2021-06-11T00:00:00"/>
    <n v="2"/>
    <e v="#REF!"/>
    <m/>
    <s v="Yes"/>
    <n v="2.5"/>
    <n v="1480.3623"/>
    <n v="0"/>
    <s v="C.O.D."/>
    <n v="79"/>
    <n v="140"/>
    <n v="350"/>
    <n v="350"/>
    <n v="0"/>
    <x v="404"/>
    <n v="350"/>
    <s v="Wed"/>
    <s v="Fri"/>
  </r>
  <r>
    <s v="A00546"/>
    <s v="East"/>
    <s v="Ling"/>
    <s v="Repair"/>
    <m/>
    <d v="2021-03-25T00:00:00"/>
    <d v="2021-05-11T00:00:00"/>
    <n v="2"/>
    <e v="#REF!"/>
    <m/>
    <m/>
    <n v="2.5"/>
    <n v="837.1567"/>
    <n v="837.1567"/>
    <s v="C.O.D."/>
    <n v="47"/>
    <n v="140"/>
    <n v="350"/>
    <n v="350"/>
    <n v="837.1567"/>
    <x v="405"/>
    <n v="1187.1567"/>
    <s v="Thu"/>
    <s v="Tue"/>
  </r>
  <r>
    <s v="A00547"/>
    <s v="North"/>
    <s v="Ling"/>
    <s v="Repair"/>
    <m/>
    <d v="2021-03-27T00:00:00"/>
    <d v="2021-06-30T00:00:00"/>
    <n v="2"/>
    <e v="#REF!"/>
    <m/>
    <m/>
    <n v="1.75"/>
    <n v="242.6396"/>
    <n v="242.6396"/>
    <s v="C.O.D."/>
    <n v="95"/>
    <n v="140"/>
    <n v="245"/>
    <n v="245"/>
    <n v="242.6396"/>
    <x v="406"/>
    <n v="487.63959999999997"/>
    <s v="Sat"/>
    <s v="Wed"/>
  </r>
  <r>
    <s v="A00548"/>
    <s v="Southeast"/>
    <s v="Cartier"/>
    <s v="Repair"/>
    <m/>
    <d v="2021-03-29T00:00:00"/>
    <d v="2021-04-07T00:00:00"/>
    <n v="1"/>
    <e v="#REF!"/>
    <m/>
    <s v="Yes"/>
    <n v="2"/>
    <n v="262.02800000000002"/>
    <n v="0"/>
    <s v="C.O.D."/>
    <n v="9"/>
    <n v="80"/>
    <n v="160"/>
    <n v="160"/>
    <n v="0"/>
    <x v="407"/>
    <n v="160"/>
    <s v="Mon"/>
    <s v="Wed"/>
  </r>
  <r>
    <s v="A00549"/>
    <s v="Southeast"/>
    <s v="Khan"/>
    <s v="Install"/>
    <m/>
    <d v="2021-03-29T00:00:00"/>
    <d v="2021-06-28T00:00:00"/>
    <n v="1"/>
    <e v="#REF!"/>
    <m/>
    <m/>
    <n v="1.75"/>
    <n v="473.60329999999999"/>
    <n v="473.60329999999999"/>
    <s v="C.O.D."/>
    <n v="91"/>
    <n v="80"/>
    <n v="140"/>
    <n v="140"/>
    <n v="473.60329999999999"/>
    <x v="408"/>
    <n v="613.60329999999999"/>
    <s v="Mon"/>
    <s v="Mon"/>
  </r>
  <r>
    <s v="A00550"/>
    <s v="Central"/>
    <s v="Khan"/>
    <s v="Repair"/>
    <m/>
    <d v="2021-03-30T00:00:00"/>
    <d v="2021-05-12T00:00:00"/>
    <n v="1"/>
    <e v="#REF!"/>
    <m/>
    <m/>
    <n v="2.75"/>
    <n v="708.02269999999999"/>
    <n v="708.02269999999999"/>
    <s v="C.O.D."/>
    <n v="43"/>
    <n v="80"/>
    <n v="220"/>
    <n v="220"/>
    <n v="708.02269999999999"/>
    <x v="409"/>
    <n v="928.02269999999999"/>
    <s v="Tue"/>
    <s v="Wed"/>
  </r>
  <r>
    <s v="A00551"/>
    <s v="Central"/>
    <s v="Burton"/>
    <s v="Replace"/>
    <m/>
    <d v="2021-03-31T00:00:00"/>
    <d v="2021-04-06T00:00:00"/>
    <n v="1"/>
    <e v="#REF!"/>
    <m/>
    <m/>
    <n v="0.5"/>
    <n v="13.321400000000001"/>
    <n v="13.321400000000001"/>
    <s v="C.O.D."/>
    <n v="6"/>
    <n v="80"/>
    <n v="40"/>
    <n v="40"/>
    <n v="13.321400000000001"/>
    <x v="410"/>
    <n v="53.321399999999997"/>
    <s v="Wed"/>
    <s v="Tue"/>
  </r>
  <r>
    <s v="A00552"/>
    <s v="Southwest"/>
    <s v="Burton"/>
    <s v="Replace"/>
    <s v="Yes"/>
    <d v="2021-03-31T00:00:00"/>
    <d v="2021-04-21T00:00:00"/>
    <n v="1"/>
    <e v="#REF!"/>
    <m/>
    <m/>
    <n v="0.75"/>
    <n v="51.29"/>
    <n v="51.29"/>
    <s v="C.O.D."/>
    <n v="21"/>
    <n v="80"/>
    <n v="60"/>
    <n v="60"/>
    <n v="51.29"/>
    <x v="411"/>
    <n v="111.28999999999999"/>
    <s v="Wed"/>
    <s v="Wed"/>
  </r>
  <r>
    <s v="A00553"/>
    <s v="North"/>
    <s v="Ling"/>
    <s v="Deliver"/>
    <m/>
    <d v="2021-04-01T00:00:00"/>
    <d v="2021-04-16T00:00:00"/>
    <n v="1"/>
    <e v="#REF!"/>
    <m/>
    <m/>
    <n v="0.25"/>
    <n v="89.5"/>
    <n v="89.5"/>
    <s v="Account"/>
    <n v="15"/>
    <n v="80"/>
    <n v="20"/>
    <n v="20"/>
    <n v="89.5"/>
    <x v="412"/>
    <n v="109.5"/>
    <s v="Thu"/>
    <s v="Fri"/>
  </r>
  <r>
    <s v="A00554"/>
    <s v="Northwest"/>
    <s v="Burton"/>
    <s v="Assess"/>
    <m/>
    <d v="2021-04-01T00:00:00"/>
    <d v="2021-04-12T00:00:00"/>
    <n v="1"/>
    <e v="#REF!"/>
    <m/>
    <m/>
    <n v="0.25"/>
    <n v="74.532399999999996"/>
    <n v="74.532399999999996"/>
    <s v="P.O."/>
    <n v="11"/>
    <n v="80"/>
    <n v="20"/>
    <n v="20"/>
    <n v="74.532399999999996"/>
    <x v="413"/>
    <n v="94.532399999999996"/>
    <s v="Thu"/>
    <s v="Mon"/>
  </r>
  <r>
    <s v="A00555"/>
    <s v="North"/>
    <s v="Ling"/>
    <s v="Repair"/>
    <m/>
    <d v="2021-04-01T00:00:00"/>
    <d v="2021-04-12T00:00:00"/>
    <n v="2"/>
    <e v="#REF!"/>
    <m/>
    <m/>
    <n v="1.5"/>
    <n v="64"/>
    <n v="64"/>
    <s v="Account"/>
    <n v="11"/>
    <n v="140"/>
    <n v="210"/>
    <n v="210"/>
    <n v="64"/>
    <x v="414"/>
    <n v="274"/>
    <s v="Thu"/>
    <s v="Mon"/>
  </r>
  <r>
    <s v="A00556"/>
    <s v="Northwest"/>
    <s v="Khan"/>
    <s v="Assess"/>
    <s v="Yes"/>
    <d v="2021-04-01T00:00:00"/>
    <d v="2021-04-14T00:00:00"/>
    <n v="1"/>
    <e v="#REF!"/>
    <m/>
    <m/>
    <n v="0.25"/>
    <n v="23.401"/>
    <n v="23.401"/>
    <s v="Account"/>
    <n v="13"/>
    <n v="80"/>
    <n v="20"/>
    <n v="20"/>
    <n v="23.401"/>
    <x v="373"/>
    <n v="43.400999999999996"/>
    <s v="Thu"/>
    <s v="Wed"/>
  </r>
  <r>
    <s v="A00557"/>
    <s v="East"/>
    <s v="Ling"/>
    <s v="Assess"/>
    <m/>
    <d v="2021-04-01T00:00:00"/>
    <d v="2021-04-26T00:00:00"/>
    <n v="2"/>
    <e v="#REF!"/>
    <m/>
    <m/>
    <n v="0.25"/>
    <n v="17.13"/>
    <n v="17.13"/>
    <s v="Account"/>
    <n v="25"/>
    <n v="140"/>
    <n v="35"/>
    <n v="35"/>
    <n v="17.13"/>
    <x v="415"/>
    <n v="52.129999999999995"/>
    <s v="Thu"/>
    <s v="Mon"/>
  </r>
  <r>
    <s v="A00558"/>
    <s v="West"/>
    <s v="Lopez"/>
    <s v="Assess"/>
    <m/>
    <d v="2021-04-01T00:00:00"/>
    <d v="2021-04-29T00:00:00"/>
    <n v="1"/>
    <e v="#REF!"/>
    <m/>
    <m/>
    <n v="0.5"/>
    <n v="149.5"/>
    <n v="149.5"/>
    <s v="P.O."/>
    <n v="28"/>
    <n v="80"/>
    <n v="40"/>
    <n v="40"/>
    <n v="149.5"/>
    <x v="416"/>
    <n v="189.5"/>
    <s v="Thu"/>
    <s v="Thu"/>
  </r>
  <r>
    <s v="A00559"/>
    <s v="Northwest"/>
    <s v="Burton"/>
    <s v="Assess"/>
    <m/>
    <d v="2021-04-02T00:00:00"/>
    <d v="2021-04-26T00:00:00"/>
    <n v="1"/>
    <e v="#REF!"/>
    <m/>
    <m/>
    <n v="0.5"/>
    <n v="163.197"/>
    <n v="163.197"/>
    <s v="P.O."/>
    <n v="24"/>
    <n v="80"/>
    <n v="40"/>
    <n v="40"/>
    <n v="163.197"/>
    <x v="417"/>
    <n v="203.197"/>
    <s v="Fri"/>
    <s v="Mon"/>
  </r>
  <r>
    <s v="A00560"/>
    <s v="North"/>
    <s v="Ling"/>
    <s v="Assess"/>
    <m/>
    <d v="2021-04-03T00:00:00"/>
    <d v="2021-04-15T00:00:00"/>
    <n v="2"/>
    <e v="#REF!"/>
    <m/>
    <m/>
    <n v="0.25"/>
    <n v="14.76"/>
    <n v="14.76"/>
    <s v="Account"/>
    <n v="12"/>
    <n v="140"/>
    <n v="35"/>
    <n v="35"/>
    <n v="14.76"/>
    <x v="418"/>
    <n v="49.76"/>
    <s v="Sat"/>
    <s v="Thu"/>
  </r>
  <r>
    <s v="A00561"/>
    <s v="Southeast"/>
    <s v="Cartier"/>
    <s v="Assess"/>
    <m/>
    <d v="2021-04-03T00:00:00"/>
    <d v="2021-04-27T00:00:00"/>
    <n v="1"/>
    <e v="#REF!"/>
    <m/>
    <m/>
    <n v="0.75"/>
    <n v="21.33"/>
    <n v="21.33"/>
    <s v="Account"/>
    <n v="24"/>
    <n v="80"/>
    <n v="60"/>
    <n v="60"/>
    <n v="21.33"/>
    <x v="371"/>
    <n v="81.33"/>
    <s v="Sat"/>
    <s v="Tue"/>
  </r>
  <r>
    <s v="A00562"/>
    <s v="Northwest"/>
    <s v="Burton"/>
    <s v="Assess"/>
    <m/>
    <d v="2021-04-03T00:00:00"/>
    <d v="2021-05-11T00:00:00"/>
    <n v="2"/>
    <e v="#REF!"/>
    <m/>
    <s v="Yes"/>
    <n v="1"/>
    <n v="304.50729999999999"/>
    <n v="0"/>
    <s v="C.O.D."/>
    <n v="38"/>
    <n v="140"/>
    <n v="140"/>
    <n v="140"/>
    <n v="0"/>
    <x v="419"/>
    <n v="140"/>
    <s v="Sat"/>
    <s v="Tue"/>
  </r>
  <r>
    <s v="A00563"/>
    <s v="Northeast"/>
    <s v="Khan"/>
    <s v="Assess"/>
    <s v="Yes"/>
    <d v="2021-04-03T00:00:00"/>
    <d v="2021-05-11T00:00:00"/>
    <n v="1"/>
    <e v="#REF!"/>
    <m/>
    <m/>
    <n v="0.5"/>
    <n v="36.3384"/>
    <n v="36.3384"/>
    <s v="Account"/>
    <n v="38"/>
    <n v="80"/>
    <n v="40"/>
    <n v="40"/>
    <n v="36.3384"/>
    <x v="420"/>
    <n v="76.338400000000007"/>
    <s v="Sat"/>
    <s v="Tue"/>
  </r>
  <r>
    <s v="A00564"/>
    <s v="East"/>
    <s v="Ling"/>
    <s v="Assess"/>
    <m/>
    <d v="2021-04-05T00:00:00"/>
    <d v="2021-04-14T00:00:00"/>
    <n v="2"/>
    <e v="#REF!"/>
    <m/>
    <m/>
    <n v="0.5"/>
    <n v="21.33"/>
    <n v="21.33"/>
    <s v="Account"/>
    <n v="9"/>
    <n v="140"/>
    <n v="70"/>
    <n v="70"/>
    <n v="21.33"/>
    <x v="279"/>
    <n v="91.33"/>
    <s v="Mon"/>
    <s v="Wed"/>
  </r>
  <r>
    <s v="A00565"/>
    <s v="North"/>
    <s v="Ling"/>
    <s v="Replace"/>
    <m/>
    <d v="2021-04-05T00:00:00"/>
    <d v="2021-04-23T00:00:00"/>
    <n v="2"/>
    <e v="#REF!"/>
    <m/>
    <m/>
    <n v="0.5"/>
    <n v="392.02480000000003"/>
    <n v="392.02480000000003"/>
    <s v="C.O.D."/>
    <n v="18"/>
    <n v="140"/>
    <n v="70"/>
    <n v="70"/>
    <n v="392.02480000000003"/>
    <x v="421"/>
    <n v="462.02480000000003"/>
    <s v="Mon"/>
    <s v="Fri"/>
  </r>
  <r>
    <s v="A00566"/>
    <s v="North"/>
    <s v="Ling"/>
    <s v="Assess"/>
    <m/>
    <d v="2021-04-05T00:00:00"/>
    <d v="2021-04-29T00:00:00"/>
    <n v="1"/>
    <e v="#REF!"/>
    <m/>
    <m/>
    <n v="0.25"/>
    <n v="151.78790000000001"/>
    <n v="151.78790000000001"/>
    <s v="Account"/>
    <n v="24"/>
    <n v="80"/>
    <n v="20"/>
    <n v="20"/>
    <n v="151.78790000000001"/>
    <x v="422"/>
    <n v="171.78790000000001"/>
    <s v="Mon"/>
    <s v="Thu"/>
  </r>
  <r>
    <s v="A00567"/>
    <s v="Northwest"/>
    <s v="Cartier"/>
    <s v="Assess"/>
    <m/>
    <d v="2021-04-05T00:00:00"/>
    <d v="2021-05-12T00:00:00"/>
    <n v="1"/>
    <e v="#REF!"/>
    <m/>
    <m/>
    <n v="0.25"/>
    <n v="30.1082"/>
    <n v="30.1082"/>
    <s v="Account"/>
    <n v="37"/>
    <n v="80"/>
    <n v="20"/>
    <n v="20"/>
    <n v="30.1082"/>
    <x v="423"/>
    <n v="50.108199999999997"/>
    <s v="Mon"/>
    <s v="Wed"/>
  </r>
  <r>
    <s v="A00568"/>
    <s v="East"/>
    <s v="Ling"/>
    <s v="Replace"/>
    <m/>
    <d v="2021-04-05T00:00:00"/>
    <d v="2021-05-17T00:00:00"/>
    <n v="2"/>
    <e v="#REF!"/>
    <m/>
    <m/>
    <n v="0.75"/>
    <n v="13.36"/>
    <n v="13.36"/>
    <s v="C.O.D."/>
    <n v="42"/>
    <n v="140"/>
    <n v="105"/>
    <n v="105"/>
    <n v="13.36"/>
    <x v="424"/>
    <n v="118.36"/>
    <s v="Mon"/>
    <s v="Mon"/>
  </r>
  <r>
    <s v="A00569"/>
    <s v="Central"/>
    <s v="Cartier"/>
    <s v="Repair"/>
    <m/>
    <d v="2021-04-05T00:00:00"/>
    <d v="2021-06-15T00:00:00"/>
    <n v="1"/>
    <e v="#REF!"/>
    <m/>
    <m/>
    <n v="4.25"/>
    <n v="21.33"/>
    <n v="21.33"/>
    <s v="Account"/>
    <n v="71"/>
    <n v="80"/>
    <n v="340"/>
    <n v="340"/>
    <n v="21.33"/>
    <x v="425"/>
    <n v="361.33"/>
    <s v="Mon"/>
    <s v="Tue"/>
  </r>
  <r>
    <s v="A00570"/>
    <s v="East"/>
    <s v="Ling"/>
    <s v="Assess"/>
    <s v="Yes"/>
    <d v="2021-04-06T00:00:00"/>
    <d v="2021-05-07T00:00:00"/>
    <n v="1"/>
    <e v="#REF!"/>
    <m/>
    <m/>
    <n v="0.75"/>
    <n v="21.33"/>
    <n v="21.33"/>
    <s v="C.O.D."/>
    <n v="31"/>
    <n v="80"/>
    <n v="60"/>
    <n v="60"/>
    <n v="21.33"/>
    <x v="371"/>
    <n v="81.33"/>
    <s v="Tue"/>
    <s v="Fri"/>
  </r>
  <r>
    <s v="A00571"/>
    <s v="East"/>
    <s v="Ling"/>
    <s v="Deliver"/>
    <s v="Yes"/>
    <d v="2021-04-06T00:00:00"/>
    <d v="2021-05-10T00:00:00"/>
    <n v="1"/>
    <e v="#REF!"/>
    <m/>
    <m/>
    <n v="0.25"/>
    <n v="21.6"/>
    <n v="21.6"/>
    <s v="Account"/>
    <n v="34"/>
    <n v="80"/>
    <n v="20"/>
    <n v="20"/>
    <n v="21.6"/>
    <x v="426"/>
    <n v="41.6"/>
    <s v="Tue"/>
    <s v="Mon"/>
  </r>
  <r>
    <s v="A00572"/>
    <s v="Southeast"/>
    <s v="Burton"/>
    <s v="Deliver"/>
    <s v="Yes"/>
    <d v="2021-04-06T00:00:00"/>
    <d v="2021-05-20T00:00:00"/>
    <n v="1"/>
    <e v="#REF!"/>
    <m/>
    <m/>
    <n v="0.25"/>
    <n v="108.9568"/>
    <n v="108.9568"/>
    <s v="C.O.D."/>
    <n v="44"/>
    <n v="80"/>
    <n v="20"/>
    <n v="20"/>
    <n v="108.9568"/>
    <x v="427"/>
    <n v="128.95679999999999"/>
    <s v="Tue"/>
    <s v="Thu"/>
  </r>
  <r>
    <s v="A00573"/>
    <s v="West"/>
    <s v="Khan"/>
    <s v="Deliver"/>
    <m/>
    <d v="2021-04-06T00:00:00"/>
    <d v="2021-05-25T00:00:00"/>
    <n v="1"/>
    <e v="#REF!"/>
    <m/>
    <m/>
    <n v="0.25"/>
    <n v="42.66"/>
    <n v="42.66"/>
    <s v="P.O."/>
    <n v="49"/>
    <n v="80"/>
    <n v="20"/>
    <n v="20"/>
    <n v="42.66"/>
    <x v="428"/>
    <n v="62.66"/>
    <s v="Tue"/>
    <s v="Tue"/>
  </r>
  <r>
    <s v="A00574"/>
    <s v="Southwest"/>
    <s v="Khan"/>
    <s v="Assess"/>
    <m/>
    <d v="2021-04-06T00:00:00"/>
    <d v="2021-05-27T00:00:00"/>
    <n v="1"/>
    <e v="#REF!"/>
    <m/>
    <m/>
    <n v="1.75"/>
    <n v="342.6"/>
    <n v="342.6"/>
    <s v="C.O.D."/>
    <n v="51"/>
    <n v="80"/>
    <n v="140"/>
    <n v="140"/>
    <n v="342.6"/>
    <x v="429"/>
    <n v="482.6"/>
    <s v="Tue"/>
    <s v="Thu"/>
  </r>
  <r>
    <s v="A00575"/>
    <s v="Northeast"/>
    <s v="Khan"/>
    <s v="Replace"/>
    <m/>
    <d v="2021-04-06T00:00:00"/>
    <d v="2021-06-29T00:00:00"/>
    <n v="2"/>
    <e v="#REF!"/>
    <m/>
    <m/>
    <n v="0.75"/>
    <n v="40"/>
    <n v="40"/>
    <s v="P.O."/>
    <n v="84"/>
    <n v="140"/>
    <n v="105"/>
    <n v="105"/>
    <n v="40"/>
    <x v="44"/>
    <n v="145"/>
    <s v="Tue"/>
    <s v="Tue"/>
  </r>
  <r>
    <s v="A00576"/>
    <s v="North"/>
    <s v="Ling"/>
    <s v="Deliver"/>
    <s v="Yes"/>
    <d v="2021-04-07T00:00:00"/>
    <d v="2021-04-14T00:00:00"/>
    <n v="1"/>
    <e v="#REF!"/>
    <m/>
    <m/>
    <n v="0.25"/>
    <n v="259.2"/>
    <n v="259.2"/>
    <s v="C.O.D."/>
    <n v="7"/>
    <n v="80"/>
    <n v="20"/>
    <n v="20"/>
    <n v="259.2"/>
    <x v="430"/>
    <n v="279.2"/>
    <s v="Wed"/>
    <s v="Wed"/>
  </r>
  <r>
    <s v="A00577"/>
    <s v="North"/>
    <s v="Ling"/>
    <s v="Assess"/>
    <m/>
    <d v="2021-04-07T00:00:00"/>
    <d v="2021-04-28T00:00:00"/>
    <n v="2"/>
    <e v="#REF!"/>
    <m/>
    <m/>
    <n v="0.25"/>
    <n v="26.582599999999999"/>
    <n v="26.582599999999999"/>
    <s v="Account"/>
    <n v="21"/>
    <n v="140"/>
    <n v="35"/>
    <n v="35"/>
    <n v="26.582599999999999"/>
    <x v="431"/>
    <n v="61.582599999999999"/>
    <s v="Wed"/>
    <s v="Wed"/>
  </r>
  <r>
    <s v="A00578"/>
    <s v="South"/>
    <s v="Cartier"/>
    <s v="Assess"/>
    <m/>
    <d v="2021-04-07T00:00:00"/>
    <d v="2021-04-29T00:00:00"/>
    <n v="1"/>
    <e v="#REF!"/>
    <m/>
    <m/>
    <n v="0.25"/>
    <n v="52.019799999999996"/>
    <n v="52.019799999999996"/>
    <s v="Account"/>
    <n v="22"/>
    <n v="80"/>
    <n v="20"/>
    <n v="20"/>
    <n v="52.019799999999996"/>
    <x v="432"/>
    <n v="72.019800000000004"/>
    <s v="Wed"/>
    <s v="Thu"/>
  </r>
  <r>
    <s v="A00579"/>
    <s v="North"/>
    <s v="Ling"/>
    <s v="Replace"/>
    <m/>
    <d v="2021-04-07T00:00:00"/>
    <d v="2021-04-29T00:00:00"/>
    <n v="2"/>
    <e v="#REF!"/>
    <s v="Yes"/>
    <s v="Yes"/>
    <n v="0.5"/>
    <n v="181.15710000000001"/>
    <n v="0"/>
    <s v="Warranty"/>
    <n v="22"/>
    <n v="140"/>
    <n v="70"/>
    <n v="0"/>
    <n v="0"/>
    <x v="433"/>
    <n v="0"/>
    <s v="Wed"/>
    <s v="Thu"/>
  </r>
  <r>
    <s v="A00580"/>
    <s v="Central"/>
    <s v="Khan"/>
    <s v="Repair"/>
    <m/>
    <d v="2021-04-07T00:00:00"/>
    <d v="2021-05-11T00:00:00"/>
    <n v="2"/>
    <e v="#REF!"/>
    <m/>
    <m/>
    <n v="2"/>
    <n v="2050.6"/>
    <n v="2050.6"/>
    <s v="Account"/>
    <n v="34"/>
    <n v="140"/>
    <n v="280"/>
    <n v="280"/>
    <n v="2050.6"/>
    <x v="434"/>
    <n v="2330.6"/>
    <s v="Wed"/>
    <s v="Tue"/>
  </r>
  <r>
    <s v="A00581"/>
    <s v="Northeast"/>
    <s v="Ling"/>
    <s v="Assess"/>
    <m/>
    <d v="2021-04-07T00:00:00"/>
    <m/>
    <n v="2"/>
    <e v="#REF!"/>
    <m/>
    <s v="Yes"/>
    <m/>
    <n v="1587.2547999999999"/>
    <n v="0"/>
    <s v="C.O.D."/>
    <s v=""/>
    <n v="140"/>
    <n v="0"/>
    <n v="0"/>
    <n v="0"/>
    <x v="435"/>
    <n v="0"/>
    <s v="Wed"/>
    <s v="Sat"/>
  </r>
  <r>
    <s v="A00582"/>
    <s v="North"/>
    <s v="Ling"/>
    <s v="Replace"/>
    <m/>
    <d v="2021-04-08T00:00:00"/>
    <d v="2021-04-22T00:00:00"/>
    <n v="2"/>
    <e v="#REF!"/>
    <m/>
    <m/>
    <n v="0.75"/>
    <n v="158"/>
    <n v="158"/>
    <s v="Account"/>
    <n v="14"/>
    <n v="140"/>
    <n v="105"/>
    <n v="105"/>
    <n v="158"/>
    <x v="436"/>
    <n v="263"/>
    <s v="Thu"/>
    <s v="Thu"/>
  </r>
  <r>
    <s v="A00583"/>
    <s v="Central"/>
    <s v="Khan"/>
    <s v="Deliver"/>
    <m/>
    <d v="2021-04-08T00:00:00"/>
    <d v="2021-04-28T00:00:00"/>
    <n v="1"/>
    <e v="#REF!"/>
    <s v="Yes"/>
    <s v="Yes"/>
    <n v="0.25"/>
    <n v="30"/>
    <n v="0"/>
    <s v="Warranty"/>
    <n v="20"/>
    <n v="80"/>
    <n v="20"/>
    <n v="0"/>
    <n v="0"/>
    <x v="103"/>
    <n v="0"/>
    <s v="Thu"/>
    <s v="Wed"/>
  </r>
  <r>
    <s v="A00584"/>
    <s v="Northeast"/>
    <s v="Burton"/>
    <s v="Repair"/>
    <m/>
    <d v="2021-04-08T00:00:00"/>
    <d v="2021-04-29T00:00:00"/>
    <n v="2"/>
    <e v="#REF!"/>
    <m/>
    <s v="Yes"/>
    <n v="1"/>
    <n v="54.28"/>
    <n v="0"/>
    <s v="C.O.D."/>
    <n v="21"/>
    <n v="140"/>
    <n v="140"/>
    <n v="140"/>
    <n v="0"/>
    <x v="437"/>
    <n v="140"/>
    <s v="Thu"/>
    <s v="Thu"/>
  </r>
  <r>
    <s v="A00585"/>
    <s v="North"/>
    <s v="Ling"/>
    <s v="Deliver"/>
    <s v="Yes"/>
    <d v="2021-04-08T00:00:00"/>
    <d v="2021-05-03T00:00:00"/>
    <n v="1"/>
    <e v="#REF!"/>
    <m/>
    <m/>
    <n v="0.25"/>
    <n v="85.32"/>
    <n v="85.32"/>
    <s v="C.O.D."/>
    <n v="25"/>
    <n v="80"/>
    <n v="20"/>
    <n v="20"/>
    <n v="85.32"/>
    <x v="438"/>
    <n v="105.32"/>
    <s v="Thu"/>
    <s v="Mon"/>
  </r>
  <r>
    <s v="A00586"/>
    <s v="Northeast"/>
    <s v="Ling"/>
    <s v="Assess"/>
    <m/>
    <d v="2021-04-08T00:00:00"/>
    <d v="2021-05-13T00:00:00"/>
    <n v="2"/>
    <e v="#REF!"/>
    <m/>
    <m/>
    <n v="0.25"/>
    <n v="30"/>
    <n v="30"/>
    <s v="C.O.D."/>
    <n v="35"/>
    <n v="140"/>
    <n v="35"/>
    <n v="35"/>
    <n v="30"/>
    <x v="439"/>
    <n v="65"/>
    <s v="Thu"/>
    <s v="Thu"/>
  </r>
  <r>
    <s v="A00587"/>
    <s v="Northwest"/>
    <s v="Cartier"/>
    <s v="Assess"/>
    <s v="Yes"/>
    <d v="2021-04-08T00:00:00"/>
    <d v="2021-05-21T00:00:00"/>
    <n v="2"/>
    <e v="#REF!"/>
    <m/>
    <m/>
    <n v="0.25"/>
    <n v="2.54"/>
    <n v="2.54"/>
    <s v="Account"/>
    <n v="43"/>
    <n v="140"/>
    <n v="35"/>
    <n v="35"/>
    <n v="2.54"/>
    <x v="440"/>
    <n v="37.54"/>
    <s v="Thu"/>
    <s v="Fri"/>
  </r>
  <r>
    <s v="A00588"/>
    <s v="North"/>
    <s v="Ling"/>
    <s v="Deliver"/>
    <m/>
    <d v="2021-04-08T00:00:00"/>
    <d v="2021-06-08T00:00:00"/>
    <n v="1"/>
    <e v="#REF!"/>
    <m/>
    <m/>
    <n v="0.25"/>
    <n v="66.864900000000006"/>
    <n v="66.864900000000006"/>
    <s v="Account"/>
    <n v="61"/>
    <n v="80"/>
    <n v="20"/>
    <n v="20"/>
    <n v="66.864900000000006"/>
    <x v="222"/>
    <n v="86.864900000000006"/>
    <s v="Thu"/>
    <s v="Tue"/>
  </r>
  <r>
    <s v="A00589"/>
    <s v="North"/>
    <s v="Ling"/>
    <s v="Replace"/>
    <m/>
    <d v="2021-04-10T00:00:00"/>
    <d v="2021-04-21T00:00:00"/>
    <n v="2"/>
    <e v="#REF!"/>
    <m/>
    <m/>
    <n v="0.75"/>
    <n v="108.9273"/>
    <n v="108.9273"/>
    <s v="Account"/>
    <n v="11"/>
    <n v="140"/>
    <n v="105"/>
    <n v="105"/>
    <n v="108.9273"/>
    <x v="441"/>
    <n v="213.9273"/>
    <s v="Sat"/>
    <s v="Wed"/>
  </r>
  <r>
    <s v="A00590"/>
    <s v="Southeast"/>
    <s v="Cartier"/>
    <s v="Repair"/>
    <m/>
    <d v="2021-04-10T00:00:00"/>
    <d v="2021-05-10T00:00:00"/>
    <n v="1"/>
    <e v="#REF!"/>
    <s v="Yes"/>
    <s v="Yes"/>
    <n v="4.75"/>
    <n v="397.36099999999999"/>
    <n v="0"/>
    <s v="Warranty"/>
    <n v="30"/>
    <n v="80"/>
    <n v="380"/>
    <n v="0"/>
    <n v="0"/>
    <x v="442"/>
    <n v="0"/>
    <s v="Sat"/>
    <s v="Mon"/>
  </r>
  <r>
    <s v="A00591"/>
    <s v="Southeast"/>
    <s v="Cartier"/>
    <s v="Assess"/>
    <m/>
    <d v="2021-04-12T00:00:00"/>
    <d v="2021-04-21T00:00:00"/>
    <n v="1"/>
    <e v="#REF!"/>
    <m/>
    <m/>
    <n v="0.25"/>
    <n v="156.40209999999999"/>
    <n v="156.40209999999999"/>
    <s v="Account"/>
    <n v="9"/>
    <n v="80"/>
    <n v="20"/>
    <n v="20"/>
    <n v="156.40209999999999"/>
    <x v="443"/>
    <n v="176.40209999999999"/>
    <s v="Mon"/>
    <s v="Wed"/>
  </r>
  <r>
    <s v="A00592"/>
    <s v="Central"/>
    <s v="Cartier"/>
    <s v="Assess"/>
    <m/>
    <d v="2021-04-12T00:00:00"/>
    <d v="2021-04-21T00:00:00"/>
    <n v="2"/>
    <e v="#REF!"/>
    <m/>
    <s v="Yes"/>
    <n v="0.5"/>
    <n v="176.22120000000001"/>
    <n v="0"/>
    <s v="C.O.D."/>
    <n v="9"/>
    <n v="140"/>
    <n v="70"/>
    <n v="70"/>
    <n v="0"/>
    <x v="444"/>
    <n v="70"/>
    <s v="Mon"/>
    <s v="Wed"/>
  </r>
  <r>
    <s v="A00593"/>
    <s v="North"/>
    <s v="Ling"/>
    <s v="Deliver"/>
    <m/>
    <d v="2021-04-12T00:00:00"/>
    <d v="2021-04-28T00:00:00"/>
    <n v="1"/>
    <e v="#REF!"/>
    <m/>
    <m/>
    <n v="0.25"/>
    <n v="4.99"/>
    <n v="4.99"/>
    <s v="C.O.D."/>
    <n v="16"/>
    <n v="80"/>
    <n v="20"/>
    <n v="20"/>
    <n v="4.99"/>
    <x v="445"/>
    <n v="24.990000000000002"/>
    <s v="Mon"/>
    <s v="Wed"/>
  </r>
  <r>
    <s v="A00594"/>
    <s v="Northwest"/>
    <s v="Burton"/>
    <s v="Deliver"/>
    <m/>
    <d v="2021-04-12T00:00:00"/>
    <d v="2021-05-03T00:00:00"/>
    <n v="1"/>
    <e v="#REF!"/>
    <m/>
    <m/>
    <n v="0.25"/>
    <n v="83.462900000000005"/>
    <n v="83.462900000000005"/>
    <s v="Account"/>
    <n v="21"/>
    <n v="80"/>
    <n v="20"/>
    <n v="20"/>
    <n v="83.462900000000005"/>
    <x v="446"/>
    <n v="103.4629"/>
    <s v="Mon"/>
    <s v="Mon"/>
  </r>
  <r>
    <s v="A00595"/>
    <s v="Central"/>
    <s v="Burton"/>
    <s v="Install"/>
    <m/>
    <d v="2021-04-12T00:00:00"/>
    <d v="2021-05-04T00:00:00"/>
    <n v="2"/>
    <e v="#REF!"/>
    <m/>
    <m/>
    <n v="2.25"/>
    <n v="52"/>
    <n v="52"/>
    <s v="Account"/>
    <n v="22"/>
    <n v="140"/>
    <n v="315"/>
    <n v="315"/>
    <n v="52"/>
    <x v="447"/>
    <n v="367"/>
    <s v="Mon"/>
    <s v="Tue"/>
  </r>
  <r>
    <s v="A00596"/>
    <s v="South"/>
    <s v="Lopez"/>
    <s v="Assess"/>
    <m/>
    <d v="2021-04-12T00:00:00"/>
    <d v="2021-05-04T00:00:00"/>
    <n v="1"/>
    <e v="#REF!"/>
    <m/>
    <m/>
    <n v="0.5"/>
    <n v="743.18399999999997"/>
    <n v="743.18399999999997"/>
    <s v="P.O."/>
    <n v="22"/>
    <n v="80"/>
    <n v="40"/>
    <n v="40"/>
    <n v="743.18399999999997"/>
    <x v="448"/>
    <n v="783.18399999999997"/>
    <s v="Mon"/>
    <s v="Tue"/>
  </r>
  <r>
    <s v="A00597"/>
    <s v="Central"/>
    <s v="Cartier"/>
    <s v="Replace"/>
    <m/>
    <d v="2021-04-12T00:00:00"/>
    <d v="2021-06-16T00:00:00"/>
    <n v="1"/>
    <e v="#REF!"/>
    <m/>
    <m/>
    <n v="0.5"/>
    <n v="144"/>
    <n v="144"/>
    <s v="C.O.D."/>
    <n v="65"/>
    <n v="80"/>
    <n v="40"/>
    <n v="40"/>
    <n v="144"/>
    <x v="90"/>
    <n v="184"/>
    <s v="Mon"/>
    <s v="Wed"/>
  </r>
  <r>
    <s v="A00598"/>
    <s v="North"/>
    <s v="Ling"/>
    <s v="Deliver"/>
    <m/>
    <d v="2021-04-13T00:00:00"/>
    <d v="2021-04-28T00:00:00"/>
    <n v="1"/>
    <e v="#REF!"/>
    <s v="Yes"/>
    <s v="Yes"/>
    <n v="0.25"/>
    <n v="38.124600000000001"/>
    <n v="0"/>
    <s v="Warranty"/>
    <n v="15"/>
    <n v="80"/>
    <n v="20"/>
    <n v="0"/>
    <n v="0"/>
    <x v="449"/>
    <n v="0"/>
    <s v="Tue"/>
    <s v="Wed"/>
  </r>
  <r>
    <s v="A00599"/>
    <s v="Central"/>
    <s v="Burton"/>
    <s v="Deliver"/>
    <m/>
    <d v="2021-04-13T00:00:00"/>
    <d v="2021-04-29T00:00:00"/>
    <n v="1"/>
    <e v="#REF!"/>
    <s v="Yes"/>
    <s v="Yes"/>
    <n v="0.25"/>
    <n v="25"/>
    <n v="0"/>
    <s v="Warranty"/>
    <n v="16"/>
    <n v="80"/>
    <n v="20"/>
    <n v="0"/>
    <n v="0"/>
    <x v="450"/>
    <n v="0"/>
    <s v="Tue"/>
    <s v="Thu"/>
  </r>
  <r>
    <s v="A00600"/>
    <s v="North"/>
    <s v="Ling"/>
    <s v="Assess"/>
    <m/>
    <d v="2021-04-13T00:00:00"/>
    <d v="2021-04-29T00:00:00"/>
    <n v="2"/>
    <e v="#REF!"/>
    <m/>
    <m/>
    <n v="0.25"/>
    <n v="175"/>
    <n v="175"/>
    <s v="Account"/>
    <n v="16"/>
    <n v="140"/>
    <n v="35"/>
    <n v="35"/>
    <n v="175"/>
    <x v="451"/>
    <n v="210"/>
    <s v="Tue"/>
    <s v="Thu"/>
  </r>
  <r>
    <s v="A00601"/>
    <s v="South"/>
    <s v="Lopez"/>
    <s v="Assess"/>
    <m/>
    <d v="2021-04-13T00:00:00"/>
    <d v="2021-05-04T00:00:00"/>
    <n v="1"/>
    <e v="#REF!"/>
    <m/>
    <m/>
    <n v="0.25"/>
    <n v="6.944"/>
    <n v="6.944"/>
    <s v="Account"/>
    <n v="21"/>
    <n v="80"/>
    <n v="20"/>
    <n v="20"/>
    <n v="6.944"/>
    <x v="452"/>
    <n v="26.943999999999999"/>
    <s v="Tue"/>
    <s v="Tue"/>
  </r>
  <r>
    <s v="A00602"/>
    <s v="South"/>
    <s v="Burton"/>
    <s v="Install"/>
    <m/>
    <d v="2021-04-13T00:00:00"/>
    <d v="2021-05-12T00:00:00"/>
    <n v="3"/>
    <e v="#REF!"/>
    <m/>
    <m/>
    <n v="3.25"/>
    <n v="640.42399999999998"/>
    <n v="640.42399999999998"/>
    <s v="C.O.D."/>
    <n v="29"/>
    <n v="195"/>
    <n v="633.75"/>
    <n v="633.75"/>
    <n v="640.42399999999998"/>
    <x v="453"/>
    <n v="1274.174"/>
    <s v="Tue"/>
    <s v="Wed"/>
  </r>
  <r>
    <s v="A00603"/>
    <s v="Southeast"/>
    <s v="Khan"/>
    <s v="Assess"/>
    <m/>
    <d v="2021-04-13T00:00:00"/>
    <d v="2021-05-13T00:00:00"/>
    <n v="1"/>
    <e v="#REF!"/>
    <m/>
    <m/>
    <n v="0.25"/>
    <n v="86.28"/>
    <n v="86.28"/>
    <s v="Account"/>
    <n v="30"/>
    <n v="80"/>
    <n v="20"/>
    <n v="20"/>
    <n v="86.28"/>
    <x v="454"/>
    <n v="106.28"/>
    <s v="Tue"/>
    <s v="Thu"/>
  </r>
  <r>
    <s v="A00604"/>
    <s v="Northwest"/>
    <s v="Cartier"/>
    <s v="Assess"/>
    <m/>
    <d v="2021-04-13T00:00:00"/>
    <d v="2021-05-21T00:00:00"/>
    <n v="1"/>
    <e v="#REF!"/>
    <m/>
    <s v="Yes"/>
    <n v="0.25"/>
    <n v="103.18"/>
    <n v="0"/>
    <s v="C.O.D."/>
    <n v="38"/>
    <n v="80"/>
    <n v="20"/>
    <n v="20"/>
    <n v="0"/>
    <x v="455"/>
    <n v="20"/>
    <s v="Tue"/>
    <s v="Fri"/>
  </r>
  <r>
    <s v="A00605"/>
    <s v="East"/>
    <s v="Ling"/>
    <s v="Repair"/>
    <m/>
    <d v="2021-04-13T00:00:00"/>
    <d v="2021-05-17T00:00:00"/>
    <n v="2"/>
    <e v="#REF!"/>
    <m/>
    <m/>
    <n v="1"/>
    <n v="464.4"/>
    <n v="464.4"/>
    <s v="Credit"/>
    <n v="34"/>
    <n v="140"/>
    <n v="140"/>
    <n v="140"/>
    <n v="464.4"/>
    <x v="456"/>
    <n v="604.4"/>
    <s v="Tue"/>
    <s v="Mon"/>
  </r>
  <r>
    <s v="A00606"/>
    <s v="Central"/>
    <s v="Cartier"/>
    <s v="Assess"/>
    <m/>
    <d v="2021-04-13T00:00:00"/>
    <d v="2021-06-15T00:00:00"/>
    <n v="1"/>
    <e v="#REF!"/>
    <m/>
    <m/>
    <n v="1"/>
    <n v="406.65719999999999"/>
    <n v="406.65719999999999"/>
    <s v="C.O.D."/>
    <n v="63"/>
    <n v="80"/>
    <n v="80"/>
    <n v="80"/>
    <n v="406.65719999999999"/>
    <x v="457"/>
    <n v="486.65719999999999"/>
    <s v="Tue"/>
    <s v="Tue"/>
  </r>
  <r>
    <s v="A00607"/>
    <s v="Northwest"/>
    <s v="Cartier"/>
    <s v="Replace"/>
    <m/>
    <d v="2021-04-14T00:00:00"/>
    <d v="2021-04-23T00:00:00"/>
    <n v="1"/>
    <e v="#REF!"/>
    <m/>
    <m/>
    <n v="0.5"/>
    <n v="21.33"/>
    <n v="21.33"/>
    <s v="Account"/>
    <n v="9"/>
    <n v="80"/>
    <n v="40"/>
    <n v="40"/>
    <n v="21.33"/>
    <x v="86"/>
    <n v="61.33"/>
    <s v="Wed"/>
    <s v="Fri"/>
  </r>
  <r>
    <s v="A00608"/>
    <s v="West"/>
    <s v="Khan"/>
    <s v="Repair"/>
    <m/>
    <d v="2021-04-14T00:00:00"/>
    <d v="2021-04-26T00:00:00"/>
    <n v="1"/>
    <e v="#REF!"/>
    <m/>
    <m/>
    <n v="1.5"/>
    <n v="15.15"/>
    <n v="15.15"/>
    <s v="Account"/>
    <n v="12"/>
    <n v="80"/>
    <n v="120"/>
    <n v="120"/>
    <n v="15.15"/>
    <x v="458"/>
    <n v="135.15"/>
    <s v="Wed"/>
    <s v="Mon"/>
  </r>
  <r>
    <s v="A00609"/>
    <s v="Southeast"/>
    <s v="Khan"/>
    <s v="Assess"/>
    <s v="Yes"/>
    <d v="2021-04-14T00:00:00"/>
    <d v="2021-04-27T00:00:00"/>
    <n v="1"/>
    <e v="#REF!"/>
    <m/>
    <s v="Yes"/>
    <n v="0.25"/>
    <n v="96.045299999999997"/>
    <n v="0"/>
    <s v="C.O.D."/>
    <n v="13"/>
    <n v="80"/>
    <n v="20"/>
    <n v="20"/>
    <n v="0"/>
    <x v="459"/>
    <n v="20"/>
    <s v="Wed"/>
    <s v="Tue"/>
  </r>
  <r>
    <s v="A00610"/>
    <s v="Northwest"/>
    <s v="Khan"/>
    <s v="Deliver"/>
    <s v="Yes"/>
    <d v="2021-04-14T00:00:00"/>
    <d v="2021-04-27T00:00:00"/>
    <n v="1"/>
    <e v="#REF!"/>
    <m/>
    <m/>
    <n v="0.25"/>
    <n v="127.40130000000001"/>
    <n v="127.40130000000001"/>
    <s v="C.O.D."/>
    <n v="13"/>
    <n v="80"/>
    <n v="20"/>
    <n v="20"/>
    <n v="127.40130000000001"/>
    <x v="460"/>
    <n v="147.40129999999999"/>
    <s v="Wed"/>
    <s v="Tue"/>
  </r>
  <r>
    <s v="A00611"/>
    <s v="South"/>
    <s v="Lopez"/>
    <s v="Replace"/>
    <m/>
    <d v="2021-04-14T00:00:00"/>
    <d v="2021-05-05T00:00:00"/>
    <n v="1"/>
    <e v="#REF!"/>
    <m/>
    <m/>
    <n v="0.5"/>
    <n v="95.471999999999994"/>
    <n v="95.471999999999994"/>
    <s v="P.O."/>
    <n v="21"/>
    <n v="80"/>
    <n v="40"/>
    <n v="40"/>
    <n v="95.471999999999994"/>
    <x v="461"/>
    <n v="135.47199999999998"/>
    <s v="Wed"/>
    <s v="Wed"/>
  </r>
  <r>
    <s v="A00612"/>
    <s v="Central"/>
    <s v="Cartier"/>
    <s v="Assess"/>
    <s v="Yes"/>
    <d v="2021-04-14T00:00:00"/>
    <d v="2021-05-05T00:00:00"/>
    <n v="1"/>
    <e v="#REF!"/>
    <m/>
    <m/>
    <n v="0.25"/>
    <n v="55.648400000000002"/>
    <n v="55.648400000000002"/>
    <s v="Account"/>
    <n v="21"/>
    <n v="80"/>
    <n v="20"/>
    <n v="20"/>
    <n v="55.648400000000002"/>
    <x v="462"/>
    <n v="75.648400000000009"/>
    <s v="Wed"/>
    <s v="Wed"/>
  </r>
  <r>
    <s v="A00613"/>
    <s v="West"/>
    <s v="Khan"/>
    <s v="Assess"/>
    <s v="Yes"/>
    <d v="2021-04-14T00:00:00"/>
    <d v="2021-05-06T00:00:00"/>
    <n v="1"/>
    <e v="#REF!"/>
    <m/>
    <s v="Yes"/>
    <n v="0.5"/>
    <n v="22.3"/>
    <n v="0"/>
    <s v="C.O.D."/>
    <n v="22"/>
    <n v="80"/>
    <n v="40"/>
    <n v="40"/>
    <n v="0"/>
    <x v="463"/>
    <n v="40"/>
    <s v="Wed"/>
    <s v="Thu"/>
  </r>
  <r>
    <s v="A00614"/>
    <s v="Northwest"/>
    <s v="Khan"/>
    <s v="Assess"/>
    <m/>
    <d v="2021-04-14T00:00:00"/>
    <d v="2021-05-12T00:00:00"/>
    <n v="1"/>
    <e v="#REF!"/>
    <m/>
    <m/>
    <n v="0.5"/>
    <n v="148.095"/>
    <n v="148.095"/>
    <s v="Account"/>
    <n v="28"/>
    <n v="80"/>
    <n v="40"/>
    <n v="40"/>
    <n v="148.095"/>
    <x v="464"/>
    <n v="188.095"/>
    <s v="Wed"/>
    <s v="Wed"/>
  </r>
  <r>
    <s v="A00615"/>
    <s v="South"/>
    <s v="Burton"/>
    <s v="Deliver"/>
    <m/>
    <d v="2021-04-14T00:00:00"/>
    <d v="2021-05-17T00:00:00"/>
    <n v="1"/>
    <e v="#REF!"/>
    <m/>
    <m/>
    <n v="0.25"/>
    <n v="18"/>
    <n v="18"/>
    <s v="P.O."/>
    <n v="33"/>
    <n v="80"/>
    <n v="20"/>
    <n v="20"/>
    <n v="18"/>
    <x v="465"/>
    <n v="38"/>
    <s v="Wed"/>
    <s v="Mon"/>
  </r>
  <r>
    <s v="A00616"/>
    <s v="Northwest"/>
    <s v="Cartier"/>
    <s v="Assess"/>
    <s v="Yes"/>
    <d v="2021-04-14T00:00:00"/>
    <d v="2021-05-17T00:00:00"/>
    <n v="1"/>
    <e v="#REF!"/>
    <m/>
    <s v="Yes"/>
    <n v="0.25"/>
    <n v="54.180599999999998"/>
    <n v="0"/>
    <s v="C.O.D."/>
    <n v="33"/>
    <n v="80"/>
    <n v="20"/>
    <n v="20"/>
    <n v="0"/>
    <x v="466"/>
    <n v="20"/>
    <s v="Wed"/>
    <s v="Mon"/>
  </r>
  <r>
    <s v="A00617"/>
    <s v="West"/>
    <s v="Khan"/>
    <s v="Replace"/>
    <m/>
    <d v="2021-04-14T00:00:00"/>
    <d v="2021-05-31T00:00:00"/>
    <n v="2"/>
    <e v="#REF!"/>
    <m/>
    <m/>
    <n v="0.75"/>
    <n v="197.9443"/>
    <n v="197.9443"/>
    <s v="C.O.D."/>
    <n v="47"/>
    <n v="140"/>
    <n v="105"/>
    <n v="105"/>
    <n v="197.9443"/>
    <x v="467"/>
    <n v="302.9443"/>
    <s v="Wed"/>
    <s v="Mon"/>
  </r>
  <r>
    <s v="A00618"/>
    <s v="Southeast"/>
    <s v="Burton"/>
    <s v="Deliver"/>
    <m/>
    <d v="2021-04-14T00:00:00"/>
    <d v="2021-06-17T00:00:00"/>
    <n v="1"/>
    <e v="#REF!"/>
    <s v="Yes"/>
    <s v="Yes"/>
    <n v="0.25"/>
    <n v="111.91240000000001"/>
    <n v="0"/>
    <s v="Warranty"/>
    <n v="64"/>
    <n v="80"/>
    <n v="20"/>
    <n v="0"/>
    <n v="0"/>
    <x v="468"/>
    <n v="0"/>
    <s v="Wed"/>
    <s v="Thu"/>
  </r>
  <r>
    <s v="A00619"/>
    <s v="North"/>
    <s v="Ling"/>
    <s v="Deliver"/>
    <m/>
    <d v="2021-04-15T00:00:00"/>
    <d v="2021-04-29T00:00:00"/>
    <n v="1"/>
    <e v="#REF!"/>
    <m/>
    <m/>
    <n v="0.25"/>
    <n v="118.0681"/>
    <n v="118.0681"/>
    <s v="Account"/>
    <n v="14"/>
    <n v="80"/>
    <n v="20"/>
    <n v="20"/>
    <n v="118.0681"/>
    <x v="469"/>
    <n v="138.06810000000002"/>
    <s v="Thu"/>
    <s v="Thu"/>
  </r>
  <r>
    <s v="A00620"/>
    <s v="South"/>
    <s v="Lopez"/>
    <s v="Replace"/>
    <m/>
    <d v="2021-04-15T00:00:00"/>
    <d v="2021-04-27T00:00:00"/>
    <n v="1"/>
    <e v="#REF!"/>
    <m/>
    <m/>
    <n v="0.5"/>
    <n v="48.75"/>
    <n v="48.75"/>
    <s v="Account"/>
    <n v="12"/>
    <n v="80"/>
    <n v="40"/>
    <n v="40"/>
    <n v="48.75"/>
    <x v="470"/>
    <n v="88.75"/>
    <s v="Thu"/>
    <s v="Tue"/>
  </r>
  <r>
    <s v="A00621"/>
    <s v="North"/>
    <s v="Ling"/>
    <s v="Assess"/>
    <m/>
    <d v="2021-04-15T00:00:00"/>
    <d v="2021-04-27T00:00:00"/>
    <n v="1"/>
    <e v="#REF!"/>
    <s v="Yes"/>
    <s v="Yes"/>
    <n v="0.25"/>
    <n v="144"/>
    <n v="0"/>
    <s v="Warranty"/>
    <n v="12"/>
    <n v="80"/>
    <n v="20"/>
    <n v="0"/>
    <n v="0"/>
    <x v="47"/>
    <n v="0"/>
    <s v="Thu"/>
    <s v="Tue"/>
  </r>
  <r>
    <s v="A00622"/>
    <s v="Southeast"/>
    <s v="Khan"/>
    <s v="Deliver"/>
    <m/>
    <d v="2021-04-15T00:00:00"/>
    <d v="2021-05-06T00:00:00"/>
    <n v="1"/>
    <e v="#REF!"/>
    <m/>
    <s v="Yes"/>
    <n v="0.25"/>
    <n v="50.603299999999997"/>
    <n v="0"/>
    <s v="C.O.D."/>
    <n v="21"/>
    <n v="80"/>
    <n v="20"/>
    <n v="20"/>
    <n v="0"/>
    <x v="471"/>
    <n v="20"/>
    <s v="Thu"/>
    <s v="Thu"/>
  </r>
  <r>
    <s v="A00623"/>
    <s v="Northwest"/>
    <s v="Burton"/>
    <s v="Deliver"/>
    <m/>
    <d v="2021-04-15T00:00:00"/>
    <d v="2021-05-07T00:00:00"/>
    <n v="1"/>
    <e v="#REF!"/>
    <s v="Yes"/>
    <s v="Yes"/>
    <n v="0.25"/>
    <n v="90.278800000000004"/>
    <n v="0"/>
    <s v="Warranty"/>
    <n v="22"/>
    <n v="80"/>
    <n v="20"/>
    <n v="0"/>
    <n v="0"/>
    <x v="472"/>
    <n v="0"/>
    <s v="Thu"/>
    <s v="Fri"/>
  </r>
  <r>
    <s v="A00624"/>
    <s v="Central"/>
    <s v="Cartier"/>
    <s v="Replace"/>
    <s v="Yes"/>
    <d v="2021-04-15T00:00:00"/>
    <d v="2021-05-06T00:00:00"/>
    <n v="1"/>
    <e v="#REF!"/>
    <m/>
    <m/>
    <n v="0.5"/>
    <n v="25"/>
    <n v="25"/>
    <s v="C.O.D."/>
    <n v="21"/>
    <n v="80"/>
    <n v="40"/>
    <n v="40"/>
    <n v="25"/>
    <x v="439"/>
    <n v="65"/>
    <s v="Thu"/>
    <s v="Thu"/>
  </r>
  <r>
    <s v="A00625"/>
    <s v="Southeast"/>
    <s v="Burton"/>
    <s v="Deliver"/>
    <m/>
    <d v="2021-04-15T00:00:00"/>
    <d v="2021-05-15T00:00:00"/>
    <n v="1"/>
    <e v="#REF!"/>
    <m/>
    <m/>
    <n v="0.25"/>
    <n v="34.08"/>
    <n v="34.08"/>
    <s v="P.O."/>
    <n v="30"/>
    <n v="80"/>
    <n v="20"/>
    <n v="20"/>
    <n v="34.08"/>
    <x v="473"/>
    <n v="54.08"/>
    <s v="Thu"/>
    <s v="Sat"/>
  </r>
  <r>
    <s v="A00626"/>
    <s v="Northwest"/>
    <s v="Cartier"/>
    <s v="Assess"/>
    <m/>
    <d v="2021-04-15T00:00:00"/>
    <d v="2021-05-17T00:00:00"/>
    <n v="1"/>
    <e v="#REF!"/>
    <m/>
    <m/>
    <n v="0.25"/>
    <n v="146.75530000000001"/>
    <n v="146.75530000000001"/>
    <s v="P.O."/>
    <n v="32"/>
    <n v="80"/>
    <n v="20"/>
    <n v="20"/>
    <n v="146.75530000000001"/>
    <x v="474"/>
    <n v="166.75530000000001"/>
    <s v="Thu"/>
    <s v="Mon"/>
  </r>
  <r>
    <s v="A00627"/>
    <s v="Northwest"/>
    <s v="Cartier"/>
    <s v="Install"/>
    <m/>
    <d v="2021-04-15T00:00:00"/>
    <d v="2021-05-20T00:00:00"/>
    <n v="1"/>
    <e v="#REF!"/>
    <s v="Yes"/>
    <s v="Yes"/>
    <n v="1.25"/>
    <n v="221.43"/>
    <n v="0"/>
    <s v="Warranty"/>
    <n v="35"/>
    <n v="80"/>
    <n v="100"/>
    <n v="0"/>
    <n v="0"/>
    <x v="475"/>
    <n v="0"/>
    <s v="Thu"/>
    <s v="Thu"/>
  </r>
  <r>
    <s v="A00628"/>
    <s v="Northwest"/>
    <s v="Cartier"/>
    <s v="Assess"/>
    <m/>
    <d v="2021-04-15T00:00:00"/>
    <d v="2021-05-26T00:00:00"/>
    <n v="1"/>
    <e v="#REF!"/>
    <m/>
    <s v="Yes"/>
    <n v="1"/>
    <n v="137.1969"/>
    <n v="0"/>
    <s v="C.O.D."/>
    <n v="41"/>
    <n v="80"/>
    <n v="80"/>
    <n v="80"/>
    <n v="0"/>
    <x v="476"/>
    <n v="80"/>
    <s v="Thu"/>
    <s v="Wed"/>
  </r>
  <r>
    <s v="A00629"/>
    <s v="Central"/>
    <s v="Khan"/>
    <s v="Install"/>
    <s v="Yes"/>
    <d v="2021-04-15T00:00:00"/>
    <d v="2021-06-14T00:00:00"/>
    <n v="1"/>
    <e v="#REF!"/>
    <m/>
    <m/>
    <n v="2.5"/>
    <n v="69.033299999999997"/>
    <n v="69.033299999999997"/>
    <s v="C.O.D."/>
    <n v="60"/>
    <n v="80"/>
    <n v="200"/>
    <n v="200"/>
    <n v="69.033299999999997"/>
    <x v="477"/>
    <n v="269.0333"/>
    <s v="Thu"/>
    <s v="Mon"/>
  </r>
  <r>
    <s v="A00630"/>
    <s v="Northeast"/>
    <s v="Ling"/>
    <s v="Assess"/>
    <m/>
    <d v="2021-04-15T00:00:00"/>
    <d v="2021-06-17T00:00:00"/>
    <n v="2"/>
    <e v="#REF!"/>
    <m/>
    <m/>
    <n v="0.25"/>
    <n v="54"/>
    <n v="54"/>
    <s v="Credit"/>
    <n v="63"/>
    <n v="140"/>
    <n v="35"/>
    <n v="35"/>
    <n v="54"/>
    <x v="478"/>
    <n v="89"/>
    <s v="Thu"/>
    <s v="Thu"/>
  </r>
  <r>
    <s v="A00631"/>
    <s v="Southeast"/>
    <s v="Khan"/>
    <s v="Deliver"/>
    <m/>
    <d v="2021-04-17T00:00:00"/>
    <d v="2021-05-08T00:00:00"/>
    <n v="1"/>
    <e v="#REF!"/>
    <m/>
    <s v="Yes"/>
    <n v="0.25"/>
    <n v="75.180800000000005"/>
    <n v="0"/>
    <s v="C.O.D."/>
    <n v="21"/>
    <n v="80"/>
    <n v="20"/>
    <n v="20"/>
    <n v="0"/>
    <x v="479"/>
    <n v="20"/>
    <s v="Sat"/>
    <s v="Sat"/>
  </r>
  <r>
    <s v="A00632"/>
    <s v="North"/>
    <s v="Ling"/>
    <s v="Assess"/>
    <s v="Yes"/>
    <d v="2021-04-17T00:00:00"/>
    <d v="2021-05-10T00:00:00"/>
    <n v="2"/>
    <e v="#REF!"/>
    <m/>
    <m/>
    <n v="0.75"/>
    <n v="262.11"/>
    <n v="262.11"/>
    <s v="Account"/>
    <n v="23"/>
    <n v="140"/>
    <n v="105"/>
    <n v="105"/>
    <n v="262.11"/>
    <x v="480"/>
    <n v="367.11"/>
    <s v="Sat"/>
    <s v="Mon"/>
  </r>
  <r>
    <s v="A00633"/>
    <s v="Northeast"/>
    <s v="Ling"/>
    <s v="Deliver"/>
    <m/>
    <d v="2021-04-19T00:00:00"/>
    <d v="2021-05-01T00:00:00"/>
    <n v="1"/>
    <e v="#REF!"/>
    <m/>
    <m/>
    <n v="0.25"/>
    <n v="61.259"/>
    <n v="61.259"/>
    <s v="C.O.D."/>
    <n v="12"/>
    <n v="80"/>
    <n v="20"/>
    <n v="20"/>
    <n v="61.259"/>
    <x v="481"/>
    <n v="81.259"/>
    <s v="Mon"/>
    <s v="Sat"/>
  </r>
  <r>
    <s v="A00634"/>
    <s v="Southeast"/>
    <s v="Cartier"/>
    <s v="Repair"/>
    <m/>
    <d v="2021-04-19T00:00:00"/>
    <d v="2021-05-01T00:00:00"/>
    <n v="1"/>
    <e v="#REF!"/>
    <m/>
    <s v="Yes"/>
    <n v="1"/>
    <n v="197.5849"/>
    <n v="0"/>
    <s v="C.O.D."/>
    <n v="12"/>
    <n v="80"/>
    <n v="80"/>
    <n v="80"/>
    <n v="0"/>
    <x v="482"/>
    <n v="80"/>
    <s v="Mon"/>
    <s v="Sat"/>
  </r>
  <r>
    <s v="A00635"/>
    <s v="North"/>
    <s v="Ling"/>
    <s v="Deliver"/>
    <m/>
    <d v="2021-04-19T00:00:00"/>
    <d v="2021-04-27T00:00:00"/>
    <n v="2"/>
    <e v="#REF!"/>
    <m/>
    <m/>
    <n v="0.25"/>
    <n v="158.9538"/>
    <n v="158.9538"/>
    <s v="Account"/>
    <n v="8"/>
    <n v="140"/>
    <n v="35"/>
    <n v="35"/>
    <n v="158.9538"/>
    <x v="483"/>
    <n v="193.9538"/>
    <s v="Mon"/>
    <s v="Tue"/>
  </r>
  <r>
    <s v="A00636"/>
    <s v="South"/>
    <s v="Lopez"/>
    <s v="Replace"/>
    <m/>
    <d v="2021-04-19T00:00:00"/>
    <d v="2021-04-28T00:00:00"/>
    <n v="1"/>
    <e v="#REF!"/>
    <m/>
    <m/>
    <n v="0.75"/>
    <n v="15.430999999999999"/>
    <n v="15.430999999999999"/>
    <s v="Account"/>
    <n v="9"/>
    <n v="80"/>
    <n v="60"/>
    <n v="60"/>
    <n v="15.430999999999999"/>
    <x v="484"/>
    <n v="75.430999999999997"/>
    <s v="Mon"/>
    <s v="Wed"/>
  </r>
  <r>
    <s v="A00637"/>
    <s v="Central"/>
    <s v="Cartier"/>
    <s v="Deliver"/>
    <s v="Yes"/>
    <d v="2021-04-19T00:00:00"/>
    <d v="2021-05-06T00:00:00"/>
    <n v="1"/>
    <e v="#REF!"/>
    <m/>
    <m/>
    <n v="0.25"/>
    <n v="72.350099999999998"/>
    <n v="72.350099999999998"/>
    <s v="C.O.D."/>
    <n v="17"/>
    <n v="80"/>
    <n v="20"/>
    <n v="20"/>
    <n v="72.350099999999998"/>
    <x v="255"/>
    <n v="92.350099999999998"/>
    <s v="Mon"/>
    <s v="Thu"/>
  </r>
  <r>
    <s v="A00638"/>
    <s v="Northwest"/>
    <s v="Khan"/>
    <s v="Replace"/>
    <m/>
    <d v="2021-04-19T00:00:00"/>
    <d v="2021-05-12T00:00:00"/>
    <n v="1"/>
    <e v="#REF!"/>
    <m/>
    <m/>
    <n v="0.5"/>
    <n v="7.3079999999999998"/>
    <n v="7.3079999999999998"/>
    <s v="C.O.D."/>
    <n v="23"/>
    <n v="80"/>
    <n v="40"/>
    <n v="40"/>
    <n v="7.3079999999999998"/>
    <x v="485"/>
    <n v="47.308"/>
    <s v="Mon"/>
    <s v="Wed"/>
  </r>
  <r>
    <s v="A00639"/>
    <s v="Central"/>
    <s v="Khan"/>
    <s v="Deliver"/>
    <m/>
    <d v="2021-04-19T00:00:00"/>
    <d v="2021-05-21T00:00:00"/>
    <n v="1"/>
    <e v="#REF!"/>
    <m/>
    <m/>
    <n v="0.25"/>
    <n v="120"/>
    <n v="120"/>
    <s v="C.O.D."/>
    <n v="32"/>
    <n v="80"/>
    <n v="20"/>
    <n v="20"/>
    <n v="120"/>
    <x v="2"/>
    <n v="140"/>
    <s v="Mon"/>
    <s v="Fri"/>
  </r>
  <r>
    <s v="A00640"/>
    <s v="Southeast"/>
    <s v="Burton"/>
    <s v="Assess"/>
    <m/>
    <d v="2021-04-19T00:00:00"/>
    <d v="2021-05-17T00:00:00"/>
    <n v="2"/>
    <e v="#REF!"/>
    <m/>
    <m/>
    <n v="0.5"/>
    <n v="173.29900000000001"/>
    <n v="173.29900000000001"/>
    <s v="C.O.D."/>
    <n v="28"/>
    <n v="140"/>
    <n v="70"/>
    <n v="70"/>
    <n v="173.29900000000001"/>
    <x v="486"/>
    <n v="243.29900000000001"/>
    <s v="Mon"/>
    <s v="Mon"/>
  </r>
  <r>
    <s v="A00641"/>
    <s v="North"/>
    <s v="Ling"/>
    <s v="Assess"/>
    <m/>
    <d v="2021-04-19T00:00:00"/>
    <d v="2021-05-25T00:00:00"/>
    <n v="1"/>
    <e v="#REF!"/>
    <m/>
    <m/>
    <n v="0.25"/>
    <n v="24.63"/>
    <n v="24.63"/>
    <s v="C.O.D."/>
    <n v="36"/>
    <n v="80"/>
    <n v="20"/>
    <n v="20"/>
    <n v="24.63"/>
    <x v="487"/>
    <n v="44.629999999999995"/>
    <s v="Mon"/>
    <s v="Tue"/>
  </r>
  <r>
    <s v="A00642"/>
    <s v="Southwest"/>
    <s v="Ling"/>
    <s v="Install"/>
    <s v="Yes"/>
    <d v="2021-04-19T00:00:00"/>
    <d v="2021-06-07T00:00:00"/>
    <n v="2"/>
    <e v="#REF!"/>
    <m/>
    <s v="Yes"/>
    <n v="7.5"/>
    <n v="1514.7836"/>
    <n v="0"/>
    <s v="C.O.D."/>
    <n v="49"/>
    <n v="140"/>
    <n v="1050"/>
    <n v="1050"/>
    <n v="0"/>
    <x v="488"/>
    <n v="1050"/>
    <s v="Mon"/>
    <s v="Mon"/>
  </r>
  <r>
    <s v="A00643"/>
    <s v="North"/>
    <s v="Ling"/>
    <s v="Replace"/>
    <m/>
    <d v="2021-04-19T00:00:00"/>
    <d v="2021-06-30T00:00:00"/>
    <n v="2"/>
    <e v="#REF!"/>
    <m/>
    <m/>
    <n v="0.75"/>
    <n v="106.65"/>
    <n v="106.65"/>
    <s v="C.O.D."/>
    <n v="72"/>
    <n v="140"/>
    <n v="105"/>
    <n v="105"/>
    <n v="106.65"/>
    <x v="489"/>
    <n v="211.65"/>
    <s v="Mon"/>
    <s v="Wed"/>
  </r>
  <r>
    <s v="A00644"/>
    <s v="Southeast"/>
    <s v="Cartier"/>
    <s v="Repair"/>
    <m/>
    <d v="2021-04-19T00:00:00"/>
    <m/>
    <n v="2"/>
    <e v="#REF!"/>
    <m/>
    <m/>
    <m/>
    <n v="427.83109999999999"/>
    <n v="427.83109999999999"/>
    <s v="C.O.D."/>
    <s v=""/>
    <n v="140"/>
    <n v="0"/>
    <n v="0"/>
    <n v="427.83109999999999"/>
    <x v="490"/>
    <n v="427.83109999999999"/>
    <s v="Mon"/>
    <s v="Sat"/>
  </r>
  <r>
    <s v="A00645"/>
    <s v="Northwest"/>
    <s v="Khan"/>
    <s v="Assess"/>
    <m/>
    <d v="2021-04-20T00:00:00"/>
    <d v="2021-05-11T00:00:00"/>
    <n v="1"/>
    <e v="#REF!"/>
    <m/>
    <m/>
    <n v="0.25"/>
    <n v="84.700599999999994"/>
    <n v="84.700599999999994"/>
    <s v="C.O.D."/>
    <n v="21"/>
    <n v="80"/>
    <n v="20"/>
    <n v="20"/>
    <n v="84.700599999999994"/>
    <x v="491"/>
    <n v="104.70059999999999"/>
    <s v="Tue"/>
    <s v="Tue"/>
  </r>
  <r>
    <s v="A00646"/>
    <s v="Southeast"/>
    <s v="Burton"/>
    <s v="Assess"/>
    <m/>
    <d v="2021-04-20T00:00:00"/>
    <d v="2021-05-10T00:00:00"/>
    <n v="1"/>
    <e v="#REF!"/>
    <m/>
    <m/>
    <n v="0.25"/>
    <n v="106.5408"/>
    <n v="106.5408"/>
    <s v="C.O.D."/>
    <n v="20"/>
    <n v="80"/>
    <n v="20"/>
    <n v="20"/>
    <n v="106.5408"/>
    <x v="492"/>
    <n v="126.5408"/>
    <s v="Tue"/>
    <s v="Mon"/>
  </r>
  <r>
    <s v="A00647"/>
    <s v="Central"/>
    <s v="Khan"/>
    <s v="Deliver"/>
    <m/>
    <d v="2021-04-20T00:00:00"/>
    <d v="2021-05-13T00:00:00"/>
    <n v="1"/>
    <e v="#REF!"/>
    <m/>
    <m/>
    <n v="0.25"/>
    <n v="108.69070000000001"/>
    <n v="108.69070000000001"/>
    <s v="C.O.D."/>
    <n v="23"/>
    <n v="80"/>
    <n v="20"/>
    <n v="20"/>
    <n v="108.69070000000001"/>
    <x v="493"/>
    <n v="128.69069999999999"/>
    <s v="Tue"/>
    <s v="Thu"/>
  </r>
  <r>
    <s v="A00648"/>
    <s v="Central"/>
    <s v="Khan"/>
    <s v="Replace"/>
    <m/>
    <d v="2021-04-20T00:00:00"/>
    <d v="2021-05-22T00:00:00"/>
    <n v="1"/>
    <e v="#REF!"/>
    <m/>
    <m/>
    <n v="1.25"/>
    <n v="405.55250000000001"/>
    <n v="405.55250000000001"/>
    <s v="C.O.D."/>
    <n v="32"/>
    <n v="80"/>
    <n v="100"/>
    <n v="100"/>
    <n v="405.55250000000001"/>
    <x v="494"/>
    <n v="505.55250000000001"/>
    <s v="Tue"/>
    <s v="Sat"/>
  </r>
  <r>
    <s v="A00649"/>
    <s v="North"/>
    <s v="Ling"/>
    <s v="Deliver"/>
    <m/>
    <d v="2021-04-20T00:00:00"/>
    <d v="2021-05-26T00:00:00"/>
    <n v="2"/>
    <e v="#REF!"/>
    <m/>
    <m/>
    <n v="0.25"/>
    <n v="240"/>
    <n v="240"/>
    <s v="Account"/>
    <n v="36"/>
    <n v="140"/>
    <n v="35"/>
    <n v="35"/>
    <n v="240"/>
    <x v="495"/>
    <n v="275"/>
    <s v="Tue"/>
    <s v="Wed"/>
  </r>
  <r>
    <s v="A00650"/>
    <s v="Northwest"/>
    <s v="Burton"/>
    <s v="Assess"/>
    <m/>
    <d v="2021-04-20T00:00:00"/>
    <d v="2021-05-31T00:00:00"/>
    <n v="2"/>
    <e v="#REF!"/>
    <m/>
    <m/>
    <n v="1"/>
    <n v="641.77440000000001"/>
    <n v="641.77440000000001"/>
    <s v="C.O.D."/>
    <n v="41"/>
    <n v="140"/>
    <n v="140"/>
    <n v="140"/>
    <n v="641.77440000000001"/>
    <x v="496"/>
    <n v="781.77440000000001"/>
    <s v="Tue"/>
    <s v="Mon"/>
  </r>
  <r>
    <s v="A00651"/>
    <s v="Southeast"/>
    <s v="Cartier"/>
    <s v="Replace"/>
    <m/>
    <d v="2021-04-20T00:00:00"/>
    <d v="2021-06-29T00:00:00"/>
    <n v="1"/>
    <e v="#REF!"/>
    <m/>
    <m/>
    <n v="1"/>
    <n v="89.452399999999997"/>
    <n v="89.452399999999997"/>
    <s v="C.O.D."/>
    <n v="70"/>
    <n v="80"/>
    <n v="80"/>
    <n v="80"/>
    <n v="89.452399999999997"/>
    <x v="497"/>
    <n v="169.45240000000001"/>
    <s v="Tue"/>
    <s v="Tue"/>
  </r>
  <r>
    <s v="A00652"/>
    <s v="East"/>
    <s v="Ling"/>
    <s v="Deliver"/>
    <m/>
    <d v="2021-04-20T00:00:00"/>
    <d v="2021-07-05T00:00:00"/>
    <n v="1"/>
    <e v="#REF!"/>
    <m/>
    <m/>
    <n v="0.25"/>
    <n v="2"/>
    <n v="2"/>
    <s v="C.O.D."/>
    <n v="76"/>
    <n v="80"/>
    <n v="20"/>
    <n v="20"/>
    <n v="2"/>
    <x v="498"/>
    <n v="22"/>
    <s v="Tue"/>
    <s v="Mon"/>
  </r>
  <r>
    <s v="A00653"/>
    <s v="South"/>
    <s v="Cartier"/>
    <s v="Assess"/>
    <m/>
    <d v="2021-04-21T00:00:00"/>
    <d v="2021-05-04T00:00:00"/>
    <n v="1"/>
    <e v="#REF!"/>
    <s v="Yes"/>
    <s v="Yes"/>
    <n v="0.25"/>
    <n v="248.09129999999999"/>
    <n v="0"/>
    <s v="Warranty"/>
    <n v="13"/>
    <n v="80"/>
    <n v="20"/>
    <n v="0"/>
    <n v="0"/>
    <x v="499"/>
    <n v="0"/>
    <s v="Wed"/>
    <s v="Tue"/>
  </r>
  <r>
    <s v="A00654"/>
    <s v="East"/>
    <s v="Ling"/>
    <s v="Assess"/>
    <m/>
    <d v="2021-04-21T00:00:00"/>
    <d v="2021-05-05T00:00:00"/>
    <n v="2"/>
    <e v="#REF!"/>
    <m/>
    <m/>
    <n v="0.25"/>
    <n v="180"/>
    <n v="180"/>
    <s v="Account"/>
    <n v="14"/>
    <n v="140"/>
    <n v="35"/>
    <n v="35"/>
    <n v="180"/>
    <x v="500"/>
    <n v="215"/>
    <s v="Wed"/>
    <s v="Wed"/>
  </r>
  <r>
    <s v="A00655"/>
    <s v="Southeast"/>
    <s v="Khan"/>
    <s v="Deliver"/>
    <m/>
    <d v="2021-04-21T00:00:00"/>
    <d v="2021-06-14T00:00:00"/>
    <n v="1"/>
    <e v="#REF!"/>
    <m/>
    <m/>
    <n v="0.25"/>
    <n v="45.944899999999997"/>
    <n v="45.944899999999997"/>
    <s v="C.O.D."/>
    <n v="54"/>
    <n v="80"/>
    <n v="20"/>
    <n v="20"/>
    <n v="45.944899999999997"/>
    <x v="501"/>
    <n v="65.94489999999999"/>
    <s v="Wed"/>
    <s v="Mon"/>
  </r>
  <r>
    <s v="A00656"/>
    <s v="Southeast"/>
    <s v="Burton"/>
    <s v="Assess"/>
    <m/>
    <d v="2021-04-21T00:00:00"/>
    <d v="2021-06-17T00:00:00"/>
    <n v="2"/>
    <e v="#REF!"/>
    <m/>
    <s v="Yes"/>
    <n v="0.25"/>
    <n v="125.76"/>
    <n v="0"/>
    <s v="C.O.D."/>
    <n v="57"/>
    <n v="140"/>
    <n v="35"/>
    <n v="35"/>
    <n v="0"/>
    <x v="502"/>
    <n v="35"/>
    <s v="Wed"/>
    <s v="Thu"/>
  </r>
  <r>
    <s v="A00657"/>
    <s v="Southeast"/>
    <s v="Cartier"/>
    <s v="Assess"/>
    <m/>
    <d v="2021-04-21T00:00:00"/>
    <d v="2021-07-05T00:00:00"/>
    <n v="2"/>
    <e v="#REF!"/>
    <m/>
    <m/>
    <n v="0.25"/>
    <n v="92.4375"/>
    <n v="92.4375"/>
    <s v="C.O.D."/>
    <n v="75"/>
    <n v="140"/>
    <n v="35"/>
    <n v="35"/>
    <n v="92.4375"/>
    <x v="503"/>
    <n v="127.4375"/>
    <s v="Wed"/>
    <s v="Mon"/>
  </r>
  <r>
    <s v="A00658"/>
    <s v="South"/>
    <s v="Burton"/>
    <s v="Replace"/>
    <m/>
    <d v="2021-04-21T00:00:00"/>
    <d v="2021-07-05T00:00:00"/>
    <n v="2"/>
    <e v="#REF!"/>
    <m/>
    <m/>
    <n v="1"/>
    <n v="183.5419"/>
    <n v="183.5419"/>
    <s v="Account"/>
    <n v="75"/>
    <n v="140"/>
    <n v="140"/>
    <n v="140"/>
    <n v="183.5419"/>
    <x v="504"/>
    <n v="323.5419"/>
    <s v="Wed"/>
    <s v="Mon"/>
  </r>
  <r>
    <s v="A00659"/>
    <s v="South"/>
    <s v="Burton"/>
    <s v="Replace"/>
    <m/>
    <d v="2021-04-21T00:00:00"/>
    <d v="2021-07-05T00:00:00"/>
    <n v="2"/>
    <e v="#REF!"/>
    <m/>
    <s v="Yes"/>
    <n v="1"/>
    <n v="244.7225"/>
    <n v="0"/>
    <s v="C.O.D."/>
    <n v="75"/>
    <n v="140"/>
    <n v="140"/>
    <n v="140"/>
    <n v="0"/>
    <x v="505"/>
    <n v="140"/>
    <s v="Wed"/>
    <s v="Mon"/>
  </r>
  <r>
    <s v="A00660"/>
    <s v="South"/>
    <s v="Burton"/>
    <s v="Replace"/>
    <m/>
    <d v="2021-04-21T00:00:00"/>
    <d v="2021-07-05T00:00:00"/>
    <n v="2"/>
    <e v="#REF!"/>
    <m/>
    <m/>
    <n v="1"/>
    <n v="305.17189999999999"/>
    <n v="305.17189999999999"/>
    <s v="Account"/>
    <n v="75"/>
    <n v="140"/>
    <n v="140"/>
    <n v="140"/>
    <n v="305.17189999999999"/>
    <x v="506"/>
    <n v="445.17189999999999"/>
    <s v="Wed"/>
    <s v="Mon"/>
  </r>
  <r>
    <s v="A00661"/>
    <s v="South"/>
    <s v="Burton"/>
    <s v="Assess"/>
    <m/>
    <d v="2021-04-21T00:00:00"/>
    <d v="2021-07-05T00:00:00"/>
    <n v="2"/>
    <e v="#REF!"/>
    <s v="Yes"/>
    <s v="Yes"/>
    <n v="0.5"/>
    <n v="747.10739999999998"/>
    <n v="0"/>
    <s v="Warranty"/>
    <n v="75"/>
    <n v="140"/>
    <n v="70"/>
    <n v="0"/>
    <n v="0"/>
    <x v="507"/>
    <n v="0"/>
    <s v="Wed"/>
    <s v="Mon"/>
  </r>
  <r>
    <s v="A00662"/>
    <s v="South"/>
    <s v="Burton"/>
    <s v="Install"/>
    <m/>
    <d v="2021-04-21T00:00:00"/>
    <d v="2021-07-05T00:00:00"/>
    <n v="2"/>
    <e v="#REF!"/>
    <m/>
    <s v="Yes"/>
    <n v="2.25"/>
    <n v="1499.3906999999999"/>
    <n v="0"/>
    <s v="C.O.D."/>
    <n v="75"/>
    <n v="140"/>
    <n v="315"/>
    <n v="315"/>
    <n v="0"/>
    <x v="508"/>
    <n v="315"/>
    <s v="Wed"/>
    <s v="Mon"/>
  </r>
  <r>
    <s v="A00663"/>
    <s v="South"/>
    <s v="Burton"/>
    <s v="Deliver"/>
    <m/>
    <d v="2021-04-21T00:00:00"/>
    <d v="2021-07-06T00:00:00"/>
    <n v="1"/>
    <e v="#REF!"/>
    <m/>
    <s v="Yes"/>
    <n v="0.25"/>
    <n v="119.18089999999999"/>
    <n v="0"/>
    <s v="C.O.D."/>
    <n v="76"/>
    <n v="80"/>
    <n v="20"/>
    <n v="20"/>
    <n v="0"/>
    <x v="509"/>
    <n v="20"/>
    <s v="Wed"/>
    <s v="Tue"/>
  </r>
  <r>
    <s v="A00664"/>
    <s v="South"/>
    <s v="Burton"/>
    <s v="Install"/>
    <m/>
    <d v="2021-04-21T00:00:00"/>
    <d v="2021-07-06T00:00:00"/>
    <n v="2"/>
    <e v="#REF!"/>
    <m/>
    <s v="Yes"/>
    <n v="1"/>
    <n v="248.72819999999999"/>
    <n v="0"/>
    <s v="C.O.D."/>
    <n v="76"/>
    <n v="140"/>
    <n v="140"/>
    <n v="140"/>
    <n v="0"/>
    <x v="510"/>
    <n v="140"/>
    <s v="Wed"/>
    <s v="Tue"/>
  </r>
  <r>
    <s v="A00665"/>
    <s v="South"/>
    <s v="Burton"/>
    <s v="Replace"/>
    <m/>
    <d v="2021-04-21T00:00:00"/>
    <d v="2021-07-06T00:00:00"/>
    <n v="2"/>
    <e v="#REF!"/>
    <s v="Yes"/>
    <s v="Yes"/>
    <n v="1.75"/>
    <n v="291.90300000000002"/>
    <n v="0"/>
    <s v="Warranty"/>
    <n v="76"/>
    <n v="140"/>
    <n v="245"/>
    <n v="0"/>
    <n v="0"/>
    <x v="511"/>
    <n v="0"/>
    <s v="Wed"/>
    <s v="Tue"/>
  </r>
  <r>
    <s v="A00666"/>
    <s v="South"/>
    <s v="Burton"/>
    <s v="Deliver"/>
    <m/>
    <d v="2021-04-21T00:00:00"/>
    <d v="2021-07-06T00:00:00"/>
    <n v="2"/>
    <e v="#REF!"/>
    <m/>
    <s v="Yes"/>
    <n v="0.25"/>
    <n v="371.1669"/>
    <n v="0"/>
    <s v="C.O.D."/>
    <n v="76"/>
    <n v="140"/>
    <n v="35"/>
    <n v="35"/>
    <n v="0"/>
    <x v="512"/>
    <n v="35"/>
    <s v="Wed"/>
    <s v="Tue"/>
  </r>
  <r>
    <s v="A00667"/>
    <s v="South"/>
    <s v="Burton"/>
    <s v="Replace"/>
    <m/>
    <d v="2021-04-21T00:00:00"/>
    <d v="2021-07-06T00:00:00"/>
    <n v="2"/>
    <e v="#REF!"/>
    <m/>
    <s v="Yes"/>
    <n v="0.75"/>
    <n v="380.3526"/>
    <n v="0"/>
    <s v="C.O.D."/>
    <n v="76"/>
    <n v="140"/>
    <n v="105"/>
    <n v="105"/>
    <n v="0"/>
    <x v="513"/>
    <n v="105"/>
    <s v="Wed"/>
    <s v="Tue"/>
  </r>
  <r>
    <s v="A00668"/>
    <s v="South"/>
    <s v="Burton"/>
    <s v="Repair"/>
    <m/>
    <d v="2021-04-21T00:00:00"/>
    <d v="2021-07-06T00:00:00"/>
    <n v="2"/>
    <e v="#REF!"/>
    <m/>
    <s v="Yes"/>
    <n v="1"/>
    <n v="423.08440000000002"/>
    <n v="0"/>
    <s v="C.O.D."/>
    <n v="76"/>
    <n v="140"/>
    <n v="140"/>
    <n v="140"/>
    <n v="0"/>
    <x v="514"/>
    <n v="140"/>
    <s v="Wed"/>
    <s v="Tue"/>
  </r>
  <r>
    <s v="A00669"/>
    <s v="South"/>
    <s v="Burton"/>
    <s v="Install"/>
    <m/>
    <d v="2021-04-21T00:00:00"/>
    <d v="2021-07-06T00:00:00"/>
    <n v="2"/>
    <e v="#REF!"/>
    <m/>
    <m/>
    <n v="1.75"/>
    <n v="395.08409999999998"/>
    <n v="395.08409999999998"/>
    <s v="Account"/>
    <n v="76"/>
    <n v="140"/>
    <n v="245"/>
    <n v="245"/>
    <n v="395.08409999999998"/>
    <x v="515"/>
    <n v="640.08410000000003"/>
    <s v="Wed"/>
    <s v="Tue"/>
  </r>
  <r>
    <s v="A00670"/>
    <s v="South"/>
    <s v="Burton"/>
    <s v="Assess"/>
    <m/>
    <d v="2021-04-21T00:00:00"/>
    <d v="2021-07-06T00:00:00"/>
    <n v="2"/>
    <e v="#REF!"/>
    <s v="Yes"/>
    <s v="Yes"/>
    <n v="0.5"/>
    <n v="442.18970000000002"/>
    <n v="0"/>
    <s v="Warranty"/>
    <n v="76"/>
    <n v="140"/>
    <n v="70"/>
    <n v="0"/>
    <n v="0"/>
    <x v="516"/>
    <n v="0"/>
    <s v="Wed"/>
    <s v="Tue"/>
  </r>
  <r>
    <s v="A00671"/>
    <s v="North"/>
    <s v="Khan"/>
    <s v="Assess"/>
    <m/>
    <d v="2021-04-21T00:00:00"/>
    <d v="2021-07-12T00:00:00"/>
    <n v="2"/>
    <e v="#REF!"/>
    <m/>
    <m/>
    <n v="0.25"/>
    <n v="54"/>
    <n v="54"/>
    <s v="P.O."/>
    <n v="82"/>
    <n v="140"/>
    <n v="35"/>
    <n v="35"/>
    <n v="54"/>
    <x v="478"/>
    <n v="89"/>
    <s v="Wed"/>
    <s v="Mon"/>
  </r>
  <r>
    <s v="A00672"/>
    <s v="North"/>
    <s v="Khan"/>
    <s v="Replace"/>
    <m/>
    <d v="2021-04-21T00:00:00"/>
    <d v="2021-07-12T00:00:00"/>
    <n v="2"/>
    <e v="#REF!"/>
    <m/>
    <m/>
    <n v="0.5"/>
    <n v="61.993600000000001"/>
    <n v="61.993600000000001"/>
    <s v="C.O.D."/>
    <n v="82"/>
    <n v="140"/>
    <n v="70"/>
    <n v="70"/>
    <n v="61.993600000000001"/>
    <x v="517"/>
    <n v="131.99360000000001"/>
    <s v="Wed"/>
    <s v="Mon"/>
  </r>
  <r>
    <s v="A00673"/>
    <s v="North"/>
    <s v="Ling"/>
    <s v="Deliver"/>
    <m/>
    <d v="2021-04-21T00:00:00"/>
    <d v="2021-07-12T00:00:00"/>
    <n v="1"/>
    <e v="#REF!"/>
    <m/>
    <m/>
    <n v="0.25"/>
    <n v="120"/>
    <n v="120"/>
    <s v="Account"/>
    <n v="82"/>
    <n v="80"/>
    <n v="20"/>
    <n v="20"/>
    <n v="120"/>
    <x v="2"/>
    <n v="140"/>
    <s v="Wed"/>
    <s v="Mon"/>
  </r>
  <r>
    <s v="A00674"/>
    <s v="South"/>
    <s v="Burton"/>
    <s v="Replace"/>
    <m/>
    <d v="2021-04-21T00:00:00"/>
    <d v="2021-07-12T00:00:00"/>
    <n v="2"/>
    <e v="#REF!"/>
    <m/>
    <m/>
    <n v="0.5"/>
    <n v="122.3613"/>
    <n v="122.3613"/>
    <s v="Account"/>
    <n v="82"/>
    <n v="140"/>
    <n v="70"/>
    <n v="70"/>
    <n v="122.3613"/>
    <x v="518"/>
    <n v="192.3613"/>
    <s v="Wed"/>
    <s v="Mon"/>
  </r>
  <r>
    <s v="A00675"/>
    <s v="South"/>
    <s v="Burton"/>
    <s v="Assess"/>
    <m/>
    <d v="2021-04-21T00:00:00"/>
    <d v="2021-07-12T00:00:00"/>
    <n v="2"/>
    <e v="#REF!"/>
    <m/>
    <m/>
    <n v="0.5"/>
    <n v="401.1669"/>
    <n v="401.1669"/>
    <s v="Account"/>
    <n v="82"/>
    <n v="140"/>
    <n v="70"/>
    <n v="70"/>
    <n v="401.1669"/>
    <x v="519"/>
    <n v="471.1669"/>
    <s v="Wed"/>
    <s v="Mon"/>
  </r>
  <r>
    <s v="A00676"/>
    <s v="North"/>
    <s v="Khan"/>
    <s v="Install"/>
    <m/>
    <d v="2021-04-21T00:00:00"/>
    <d v="2021-07-12T00:00:00"/>
    <n v="2"/>
    <e v="#REF!"/>
    <m/>
    <m/>
    <n v="1"/>
    <n v="427.88080000000002"/>
    <n v="427.88080000000002"/>
    <s v="C.O.D."/>
    <n v="82"/>
    <n v="140"/>
    <n v="140"/>
    <n v="140"/>
    <n v="427.88080000000002"/>
    <x v="520"/>
    <n v="567.88080000000002"/>
    <s v="Wed"/>
    <s v="Mon"/>
  </r>
  <r>
    <s v="A00677"/>
    <s v="East"/>
    <s v="Ling"/>
    <s v="Assess"/>
    <s v="Yes"/>
    <d v="2021-04-21T00:00:00"/>
    <d v="2021-07-13T00:00:00"/>
    <n v="1"/>
    <e v="#REF!"/>
    <m/>
    <m/>
    <n v="0.25"/>
    <n v="85.32"/>
    <n v="85.32"/>
    <s v="Account"/>
    <n v="83"/>
    <n v="80"/>
    <n v="20"/>
    <n v="20"/>
    <n v="85.32"/>
    <x v="438"/>
    <n v="105.32"/>
    <s v="Wed"/>
    <s v="Tue"/>
  </r>
  <r>
    <s v="A00678"/>
    <s v="West"/>
    <s v="Khan"/>
    <s v="Assess"/>
    <m/>
    <d v="2021-04-21T00:00:00"/>
    <d v="2021-07-13T00:00:00"/>
    <n v="2"/>
    <e v="#REF!"/>
    <m/>
    <m/>
    <n v="0.5"/>
    <n v="107.4011"/>
    <n v="107.4011"/>
    <s v="C.O.D."/>
    <n v="83"/>
    <n v="140"/>
    <n v="70"/>
    <n v="70"/>
    <n v="107.4011"/>
    <x v="521"/>
    <n v="177.40109999999999"/>
    <s v="Wed"/>
    <s v="Tue"/>
  </r>
  <r>
    <s v="A00679"/>
    <s v="South"/>
    <s v="Burton"/>
    <s v="Assess"/>
    <m/>
    <d v="2021-04-21T00:00:00"/>
    <d v="2021-07-13T00:00:00"/>
    <n v="2"/>
    <e v="#REF!"/>
    <m/>
    <m/>
    <n v="0.25"/>
    <n v="108.36109999999999"/>
    <n v="108.36109999999999"/>
    <s v="Account"/>
    <n v="83"/>
    <n v="140"/>
    <n v="35"/>
    <n v="35"/>
    <n v="108.36109999999999"/>
    <x v="522"/>
    <n v="143.36109999999999"/>
    <s v="Wed"/>
    <s v="Tue"/>
  </r>
  <r>
    <s v="A00680"/>
    <s v="East"/>
    <s v="Ling"/>
    <s v="Deliver"/>
    <m/>
    <d v="2021-04-21T00:00:00"/>
    <d v="2021-07-13T00:00:00"/>
    <n v="1"/>
    <e v="#REF!"/>
    <m/>
    <m/>
    <n v="0.25"/>
    <n v="120"/>
    <n v="120"/>
    <s v="C.O.D."/>
    <n v="83"/>
    <n v="80"/>
    <n v="20"/>
    <n v="20"/>
    <n v="120"/>
    <x v="2"/>
    <n v="140"/>
    <s v="Wed"/>
    <s v="Tue"/>
  </r>
  <r>
    <s v="A00681"/>
    <s v="South"/>
    <s v="Burton"/>
    <s v="Install"/>
    <m/>
    <d v="2021-04-21T00:00:00"/>
    <d v="2021-07-13T00:00:00"/>
    <n v="2"/>
    <e v="#REF!"/>
    <m/>
    <m/>
    <n v="1.75"/>
    <n v="416.85219999999998"/>
    <n v="416.85219999999998"/>
    <s v="Account"/>
    <n v="83"/>
    <n v="140"/>
    <n v="245"/>
    <n v="245"/>
    <n v="416.85219999999998"/>
    <x v="523"/>
    <n v="661.85220000000004"/>
    <s v="Wed"/>
    <s v="Tue"/>
  </r>
  <r>
    <s v="A00682"/>
    <s v="South"/>
    <s v="Burton"/>
    <s v="Install"/>
    <m/>
    <d v="2021-04-21T00:00:00"/>
    <d v="2021-07-13T00:00:00"/>
    <n v="2"/>
    <e v="#REF!"/>
    <m/>
    <m/>
    <n v="1.25"/>
    <n v="449.04039999999998"/>
    <n v="449.04039999999998"/>
    <s v="Account"/>
    <n v="83"/>
    <n v="140"/>
    <n v="175"/>
    <n v="175"/>
    <n v="449.04039999999998"/>
    <x v="524"/>
    <n v="624.04039999999998"/>
    <s v="Wed"/>
    <s v="Tue"/>
  </r>
  <r>
    <s v="A00683"/>
    <s v="North"/>
    <s v="Khan"/>
    <s v="Assess"/>
    <m/>
    <d v="2021-04-21T00:00:00"/>
    <d v="2021-07-13T00:00:00"/>
    <n v="2"/>
    <e v="#REF!"/>
    <m/>
    <m/>
    <n v="1"/>
    <n v="463.70929999999998"/>
    <n v="463.70929999999998"/>
    <s v="C.O.D."/>
    <n v="83"/>
    <n v="140"/>
    <n v="140"/>
    <n v="140"/>
    <n v="463.70929999999998"/>
    <x v="525"/>
    <n v="603.70929999999998"/>
    <s v="Wed"/>
    <s v="Tue"/>
  </r>
  <r>
    <s v="A00684"/>
    <s v="South"/>
    <s v="Burton"/>
    <s v="Install"/>
    <m/>
    <d v="2021-04-21T00:00:00"/>
    <d v="2021-07-13T00:00:00"/>
    <n v="2"/>
    <e v="#REF!"/>
    <m/>
    <m/>
    <n v="1.25"/>
    <n v="488.4255"/>
    <n v="488.4255"/>
    <s v="Account"/>
    <n v="83"/>
    <n v="140"/>
    <n v="175"/>
    <n v="175"/>
    <n v="488.4255"/>
    <x v="526"/>
    <n v="663.42550000000006"/>
    <s v="Wed"/>
    <s v="Tue"/>
  </r>
  <r>
    <s v="A00685"/>
    <s v="Central"/>
    <s v="Burton"/>
    <s v="Assess"/>
    <m/>
    <d v="2021-04-22T00:00:00"/>
    <d v="2021-05-14T00:00:00"/>
    <n v="1"/>
    <e v="#REF!"/>
    <m/>
    <m/>
    <n v="1"/>
    <n v="65.947800000000001"/>
    <n v="65.947800000000001"/>
    <s v="C.O.D."/>
    <n v="22"/>
    <n v="80"/>
    <n v="80"/>
    <n v="80"/>
    <n v="65.947800000000001"/>
    <x v="527"/>
    <n v="145.9478"/>
    <s v="Thu"/>
    <s v="Fri"/>
  </r>
  <r>
    <s v="A00686"/>
    <s v="North"/>
    <s v="Ling"/>
    <s v="Deliver"/>
    <m/>
    <d v="2021-04-22T00:00:00"/>
    <d v="2021-05-15T00:00:00"/>
    <n v="1"/>
    <e v="#REF!"/>
    <m/>
    <m/>
    <n v="0.25"/>
    <n v="109.2323"/>
    <n v="109.2323"/>
    <s v="Account"/>
    <n v="23"/>
    <n v="80"/>
    <n v="20"/>
    <n v="20"/>
    <n v="109.2323"/>
    <x v="528"/>
    <n v="129.23230000000001"/>
    <s v="Thu"/>
    <s v="Sat"/>
  </r>
  <r>
    <s v="A00687"/>
    <s v="North"/>
    <s v="Ling"/>
    <s v="Assess"/>
    <m/>
    <d v="2021-04-22T00:00:00"/>
    <d v="2021-05-25T00:00:00"/>
    <n v="2"/>
    <e v="#REF!"/>
    <m/>
    <m/>
    <n v="0.5"/>
    <n v="86"/>
    <n v="86"/>
    <s v="C.O.D."/>
    <n v="33"/>
    <n v="140"/>
    <n v="70"/>
    <n v="70"/>
    <n v="86"/>
    <x v="529"/>
    <n v="156"/>
    <s v="Thu"/>
    <s v="Tue"/>
  </r>
  <r>
    <s v="A00688"/>
    <s v="Southeast"/>
    <s v="Cartier"/>
    <s v="Deliver"/>
    <m/>
    <d v="2021-04-22T00:00:00"/>
    <d v="2021-07-03T00:00:00"/>
    <n v="1"/>
    <e v="#REF!"/>
    <m/>
    <m/>
    <n v="0.25"/>
    <n v="142.91249999999999"/>
    <n v="142.91249999999999"/>
    <s v="C.O.D."/>
    <n v="72"/>
    <n v="80"/>
    <n v="20"/>
    <n v="20"/>
    <n v="142.91249999999999"/>
    <x v="530"/>
    <n v="162.91249999999999"/>
    <s v="Thu"/>
    <s v="Sat"/>
  </r>
  <r>
    <s v="A00689"/>
    <s v="North"/>
    <s v="Ling"/>
    <s v="Assess"/>
    <m/>
    <d v="2021-04-23T00:00:00"/>
    <d v="2021-05-11T00:00:00"/>
    <n v="2"/>
    <e v="#REF!"/>
    <m/>
    <m/>
    <n v="0.25"/>
    <n v="82.98"/>
    <n v="82.98"/>
    <s v="Account"/>
    <n v="18"/>
    <n v="140"/>
    <n v="35"/>
    <n v="35"/>
    <n v="82.98"/>
    <x v="531"/>
    <n v="117.98"/>
    <s v="Fri"/>
    <s v="Tue"/>
  </r>
  <r>
    <s v="A00690"/>
    <s v="Southeast"/>
    <s v="Cartier"/>
    <s v="Deliver"/>
    <m/>
    <d v="2021-04-23T00:00:00"/>
    <d v="2021-05-29T00:00:00"/>
    <n v="1"/>
    <e v="#REF!"/>
    <m/>
    <m/>
    <n v="0.25"/>
    <n v="120"/>
    <n v="120"/>
    <s v="C.O.D."/>
    <n v="36"/>
    <n v="80"/>
    <n v="20"/>
    <n v="20"/>
    <n v="120"/>
    <x v="2"/>
    <n v="140"/>
    <s v="Fri"/>
    <s v="Sat"/>
  </r>
  <r>
    <s v="A00691"/>
    <s v="North"/>
    <s v="Ling"/>
    <s v="Assess"/>
    <m/>
    <d v="2021-04-23T00:00:00"/>
    <d v="2021-06-01T00:00:00"/>
    <n v="2"/>
    <e v="#REF!"/>
    <m/>
    <m/>
    <n v="0.25"/>
    <n v="120"/>
    <n v="120"/>
    <s v="Account"/>
    <n v="39"/>
    <n v="140"/>
    <n v="35"/>
    <n v="35"/>
    <n v="120"/>
    <x v="532"/>
    <n v="155"/>
    <s v="Fri"/>
    <s v="Tue"/>
  </r>
  <r>
    <s v="A00692"/>
    <s v="North"/>
    <s v="Ling"/>
    <s v="Install"/>
    <m/>
    <d v="2021-04-23T00:00:00"/>
    <m/>
    <n v="2"/>
    <e v="#REF!"/>
    <m/>
    <m/>
    <m/>
    <n v="356.23509999999999"/>
    <n v="356.23509999999999"/>
    <s v="C.O.D."/>
    <s v=""/>
    <n v="140"/>
    <n v="0"/>
    <n v="0"/>
    <n v="356.23509999999999"/>
    <x v="533"/>
    <n v="356.23509999999999"/>
    <s v="Fri"/>
    <s v="Sat"/>
  </r>
  <r>
    <s v="A00693"/>
    <s v="East"/>
    <s v="Ling"/>
    <s v="Replace"/>
    <m/>
    <d v="2021-04-24T00:00:00"/>
    <d v="2021-05-11T00:00:00"/>
    <n v="2"/>
    <e v="#REF!"/>
    <m/>
    <m/>
    <n v="0.75"/>
    <n v="200"/>
    <n v="200"/>
    <s v="Account"/>
    <n v="17"/>
    <n v="140"/>
    <n v="105"/>
    <n v="105"/>
    <n v="200"/>
    <x v="534"/>
    <n v="305"/>
    <s v="Sat"/>
    <s v="Tue"/>
  </r>
  <r>
    <s v="A00694"/>
    <s v="Southeast"/>
    <s v="Cartier"/>
    <s v="Assess"/>
    <m/>
    <d v="2021-04-26T00:00:00"/>
    <d v="2021-05-05T00:00:00"/>
    <n v="1"/>
    <e v="#REF!"/>
    <m/>
    <m/>
    <n v="0.5"/>
    <n v="180"/>
    <n v="180"/>
    <s v="Account"/>
    <n v="9"/>
    <n v="80"/>
    <n v="40"/>
    <n v="40"/>
    <n v="180"/>
    <x v="258"/>
    <n v="220"/>
    <s v="Mon"/>
    <s v="Wed"/>
  </r>
  <r>
    <s v="A00695"/>
    <s v="South"/>
    <s v="Lopez"/>
    <s v="Deliver"/>
    <m/>
    <d v="2021-04-26T00:00:00"/>
    <d v="2021-05-06T00:00:00"/>
    <n v="1"/>
    <e v="#REF!"/>
    <m/>
    <m/>
    <n v="0.25"/>
    <n v="41.359499999999997"/>
    <n v="41.359499999999997"/>
    <s v="Account"/>
    <n v="10"/>
    <n v="80"/>
    <n v="20"/>
    <n v="20"/>
    <n v="41.359499999999997"/>
    <x v="535"/>
    <n v="61.359499999999997"/>
    <s v="Mon"/>
    <s v="Thu"/>
  </r>
  <r>
    <s v="A00696"/>
    <s v="Central"/>
    <s v="Cartier"/>
    <s v="Deliver"/>
    <m/>
    <d v="2021-04-26T00:00:00"/>
    <d v="2021-05-07T00:00:00"/>
    <n v="2"/>
    <e v="#REF!"/>
    <m/>
    <m/>
    <n v="0.25"/>
    <n v="667.79300000000001"/>
    <n v="667.79300000000001"/>
    <s v="Account"/>
    <n v="11"/>
    <n v="140"/>
    <n v="35"/>
    <n v="35"/>
    <n v="667.79300000000001"/>
    <x v="536"/>
    <n v="702.79300000000001"/>
    <s v="Mon"/>
    <s v="Fri"/>
  </r>
  <r>
    <s v="A00697"/>
    <s v="South"/>
    <s v="Burton"/>
    <s v="Assess"/>
    <m/>
    <d v="2021-04-26T00:00:00"/>
    <d v="2021-05-12T00:00:00"/>
    <n v="1"/>
    <e v="#REF!"/>
    <m/>
    <m/>
    <n v="0.25"/>
    <n v="36.739400000000003"/>
    <n v="36.739400000000003"/>
    <s v="C.O.D."/>
    <n v="16"/>
    <n v="80"/>
    <n v="20"/>
    <n v="20"/>
    <n v="36.739400000000003"/>
    <x v="537"/>
    <n v="56.739400000000003"/>
    <s v="Mon"/>
    <s v="Wed"/>
  </r>
  <r>
    <s v="A00698"/>
    <s v="Northwest"/>
    <s v="Cartier"/>
    <s v="Deliver"/>
    <m/>
    <d v="2021-04-26T00:00:00"/>
    <d v="2021-05-12T00:00:00"/>
    <n v="1"/>
    <e v="#REF!"/>
    <m/>
    <m/>
    <n v="0.25"/>
    <n v="91.290899999999993"/>
    <n v="91.290899999999993"/>
    <s v="C.O.D."/>
    <n v="16"/>
    <n v="80"/>
    <n v="20"/>
    <n v="20"/>
    <n v="91.290899999999993"/>
    <x v="538"/>
    <n v="111.29089999999999"/>
    <s v="Mon"/>
    <s v="Wed"/>
  </r>
  <r>
    <s v="A00699"/>
    <s v="North"/>
    <s v="Ling"/>
    <s v="Deliver"/>
    <s v="Yes"/>
    <d v="2021-04-26T00:00:00"/>
    <d v="2021-05-18T00:00:00"/>
    <n v="1"/>
    <e v="#REF!"/>
    <m/>
    <m/>
    <n v="0.25"/>
    <n v="21.33"/>
    <n v="21.33"/>
    <s v="Account"/>
    <n v="22"/>
    <n v="80"/>
    <n v="20"/>
    <n v="20"/>
    <n v="21.33"/>
    <x v="31"/>
    <n v="41.33"/>
    <s v="Mon"/>
    <s v="Tue"/>
  </r>
  <r>
    <s v="A00700"/>
    <s v="Southwest"/>
    <s v="Cartier"/>
    <s v="Repair"/>
    <m/>
    <d v="2021-04-26T00:00:00"/>
    <d v="2021-05-19T00:00:00"/>
    <n v="2"/>
    <e v="#REF!"/>
    <m/>
    <m/>
    <n v="3.75"/>
    <n v="511.15660000000003"/>
    <n v="511.15660000000003"/>
    <s v="C.O.D."/>
    <n v="23"/>
    <n v="140"/>
    <n v="525"/>
    <n v="525"/>
    <n v="511.15660000000003"/>
    <x v="539"/>
    <n v="1036.1566"/>
    <s v="Mon"/>
    <s v="Wed"/>
  </r>
  <r>
    <s v="A00701"/>
    <s v="Northwest"/>
    <s v="Cartier"/>
    <s v="Assess"/>
    <m/>
    <d v="2021-04-26T00:00:00"/>
    <d v="2021-06-01T00:00:00"/>
    <n v="1"/>
    <e v="#REF!"/>
    <m/>
    <m/>
    <n v="0.5"/>
    <n v="24.406400000000001"/>
    <n v="24.406400000000001"/>
    <s v="P.O."/>
    <n v="36"/>
    <n v="80"/>
    <n v="40"/>
    <n v="40"/>
    <n v="24.406400000000001"/>
    <x v="540"/>
    <n v="64.406400000000005"/>
    <s v="Mon"/>
    <s v="Tue"/>
  </r>
  <r>
    <s v="A00702"/>
    <s v="Northwest"/>
    <s v="Cartier"/>
    <s v="Assess"/>
    <s v="Yes"/>
    <d v="2021-04-26T00:00:00"/>
    <d v="2021-06-01T00:00:00"/>
    <n v="2"/>
    <e v="#REF!"/>
    <m/>
    <s v="Yes"/>
    <n v="0.5"/>
    <n v="54.18"/>
    <n v="0"/>
    <s v="C.O.D."/>
    <n v="36"/>
    <n v="140"/>
    <n v="70"/>
    <n v="70"/>
    <n v="0"/>
    <x v="541"/>
    <n v="70"/>
    <s v="Mon"/>
    <s v="Tue"/>
  </r>
  <r>
    <s v="A00703"/>
    <s v="South"/>
    <s v="Lopez"/>
    <s v="Deliver"/>
    <m/>
    <d v="2021-04-26T00:00:00"/>
    <d v="2021-06-03T00:00:00"/>
    <n v="1"/>
    <e v="#REF!"/>
    <m/>
    <m/>
    <n v="0.25"/>
    <n v="93.6"/>
    <n v="93.6"/>
    <s v="P.O."/>
    <n v="38"/>
    <n v="80"/>
    <n v="20"/>
    <n v="20"/>
    <n v="93.6"/>
    <x v="542"/>
    <n v="113.6"/>
    <s v="Mon"/>
    <s v="Thu"/>
  </r>
  <r>
    <s v="A00704"/>
    <s v="South"/>
    <s v="Lopez"/>
    <s v="Assess"/>
    <m/>
    <d v="2021-04-26T00:00:00"/>
    <d v="2021-06-08T00:00:00"/>
    <n v="1"/>
    <e v="#REF!"/>
    <m/>
    <m/>
    <n v="0.25"/>
    <n v="810.30430000000001"/>
    <n v="810.30430000000001"/>
    <s v="P.O."/>
    <n v="43"/>
    <n v="80"/>
    <n v="20"/>
    <n v="20"/>
    <n v="810.30430000000001"/>
    <x v="543"/>
    <n v="830.30430000000001"/>
    <s v="Mon"/>
    <s v="Tue"/>
  </r>
  <r>
    <s v="A00705"/>
    <s v="Southeast"/>
    <s v="Burton"/>
    <s v="Assess"/>
    <m/>
    <d v="2021-04-26T00:00:00"/>
    <d v="2021-06-09T00:00:00"/>
    <n v="1"/>
    <e v="#REF!"/>
    <m/>
    <m/>
    <n v="0.5"/>
    <n v="91.041700000000006"/>
    <n v="91.041700000000006"/>
    <s v="Account"/>
    <n v="44"/>
    <n v="80"/>
    <n v="40"/>
    <n v="40"/>
    <n v="91.041700000000006"/>
    <x v="544"/>
    <n v="131.04169999999999"/>
    <s v="Mon"/>
    <s v="Wed"/>
  </r>
  <r>
    <s v="A00706"/>
    <s v="Central"/>
    <s v="Cartier"/>
    <s v="Deliver"/>
    <m/>
    <d v="2021-04-26T00:00:00"/>
    <d v="2021-06-21T00:00:00"/>
    <n v="1"/>
    <e v="#REF!"/>
    <m/>
    <m/>
    <n v="0.25"/>
    <n v="82.793999999999997"/>
    <n v="82.793999999999997"/>
    <s v="C.O.D."/>
    <n v="56"/>
    <n v="80"/>
    <n v="20"/>
    <n v="20"/>
    <n v="82.793999999999997"/>
    <x v="545"/>
    <n v="102.794"/>
    <s v="Mon"/>
    <s v="Mon"/>
  </r>
  <r>
    <s v="A00707"/>
    <s v="Central"/>
    <s v="Khan"/>
    <s v="Install"/>
    <m/>
    <d v="2021-04-26T00:00:00"/>
    <d v="2021-06-24T00:00:00"/>
    <n v="1"/>
    <e v="#REF!"/>
    <s v="Yes"/>
    <s v="Yes"/>
    <n v="3"/>
    <n v="226.7655"/>
    <n v="0"/>
    <s v="Warranty"/>
    <n v="59"/>
    <n v="80"/>
    <n v="240"/>
    <n v="0"/>
    <n v="0"/>
    <x v="546"/>
    <n v="0"/>
    <s v="Mon"/>
    <s v="Thu"/>
  </r>
  <r>
    <s v="A00708"/>
    <s v="North"/>
    <s v="Ling"/>
    <s v="Assess"/>
    <m/>
    <d v="2021-04-26T00:00:00"/>
    <m/>
    <n v="2"/>
    <e v="#REF!"/>
    <m/>
    <m/>
    <m/>
    <n v="106.65"/>
    <n v="106.65"/>
    <s v="Account"/>
    <s v=""/>
    <n v="140"/>
    <n v="0"/>
    <n v="0"/>
    <n v="106.65"/>
    <x v="547"/>
    <n v="106.65"/>
    <s v="Mon"/>
    <s v="Sat"/>
  </r>
  <r>
    <s v="A00709"/>
    <s v="North"/>
    <s v="Ling"/>
    <s v="Assess"/>
    <m/>
    <d v="2021-04-27T00:00:00"/>
    <d v="2021-05-03T00:00:00"/>
    <n v="2"/>
    <e v="#REF!"/>
    <m/>
    <m/>
    <n v="0.25"/>
    <n v="108.9273"/>
    <n v="108.9273"/>
    <s v="C.O.D."/>
    <n v="6"/>
    <n v="140"/>
    <n v="35"/>
    <n v="35"/>
    <n v="108.9273"/>
    <x v="548"/>
    <n v="143.9273"/>
    <s v="Tue"/>
    <s v="Mon"/>
  </r>
  <r>
    <s v="A00710"/>
    <s v="Southeast"/>
    <s v="Cartier"/>
    <s v="Replace"/>
    <m/>
    <d v="2021-04-27T00:00:00"/>
    <d v="2021-05-05T00:00:00"/>
    <n v="1"/>
    <e v="#REF!"/>
    <m/>
    <m/>
    <n v="1"/>
    <n v="270.06360000000001"/>
    <n v="270.06360000000001"/>
    <s v="Account"/>
    <n v="8"/>
    <n v="80"/>
    <n v="80"/>
    <n v="80"/>
    <n v="270.06360000000001"/>
    <x v="549"/>
    <n v="350.06360000000001"/>
    <s v="Tue"/>
    <s v="Wed"/>
  </r>
  <r>
    <s v="A00711"/>
    <s v="East"/>
    <s v="Ling"/>
    <s v="Deliver"/>
    <m/>
    <d v="2021-04-27T00:00:00"/>
    <d v="2021-05-17T00:00:00"/>
    <n v="2"/>
    <e v="#REF!"/>
    <m/>
    <m/>
    <n v="0.25"/>
    <n v="145.89689999999999"/>
    <n v="145.89689999999999"/>
    <s v="Account"/>
    <n v="20"/>
    <n v="140"/>
    <n v="35"/>
    <n v="35"/>
    <n v="145.89689999999999"/>
    <x v="550"/>
    <n v="180.89689999999999"/>
    <s v="Tue"/>
    <s v="Mon"/>
  </r>
  <r>
    <s v="A00712"/>
    <s v="Southeast"/>
    <s v="Cartier"/>
    <s v="Assess"/>
    <m/>
    <d v="2021-04-27T00:00:00"/>
    <d v="2021-05-17T00:00:00"/>
    <n v="1"/>
    <e v="#REF!"/>
    <m/>
    <m/>
    <n v="0.25"/>
    <n v="150.36160000000001"/>
    <n v="150.36160000000001"/>
    <s v="Account"/>
    <n v="20"/>
    <n v="80"/>
    <n v="20"/>
    <n v="20"/>
    <n v="150.36160000000001"/>
    <x v="551"/>
    <n v="170.36160000000001"/>
    <s v="Tue"/>
    <s v="Mon"/>
  </r>
  <r>
    <s v="A00713"/>
    <s v="Southwest"/>
    <s v="Cartier"/>
    <s v="Deliver"/>
    <m/>
    <d v="2021-04-27T00:00:00"/>
    <d v="2021-05-19T00:00:00"/>
    <n v="1"/>
    <e v="#REF!"/>
    <m/>
    <s v="Yes"/>
    <n v="0.25"/>
    <n v="127.40130000000001"/>
    <n v="0"/>
    <s v="C.O.D."/>
    <n v="22"/>
    <n v="80"/>
    <n v="20"/>
    <n v="20"/>
    <n v="0"/>
    <x v="460"/>
    <n v="20"/>
    <s v="Tue"/>
    <s v="Wed"/>
  </r>
  <r>
    <s v="A00714"/>
    <s v="Northeast"/>
    <s v="Ling"/>
    <s v="Assess"/>
    <m/>
    <d v="2021-04-27T00:00:00"/>
    <d v="2021-06-01T00:00:00"/>
    <n v="2"/>
    <e v="#REF!"/>
    <m/>
    <m/>
    <n v="0.25"/>
    <n v="142.51349999999999"/>
    <n v="142.51349999999999"/>
    <s v="Account"/>
    <n v="35"/>
    <n v="140"/>
    <n v="35"/>
    <n v="35"/>
    <n v="142.51349999999999"/>
    <x v="552"/>
    <n v="177.51349999999999"/>
    <s v="Tue"/>
    <s v="Tue"/>
  </r>
  <r>
    <s v="A00715"/>
    <s v="East"/>
    <s v="Ling"/>
    <s v="Assess"/>
    <s v="Yes"/>
    <d v="2021-04-27T00:00:00"/>
    <d v="2021-06-07T00:00:00"/>
    <n v="1"/>
    <e v="#REF!"/>
    <m/>
    <m/>
    <n v="0.25"/>
    <n v="31.995000000000001"/>
    <n v="31.995000000000001"/>
    <s v="Account"/>
    <n v="41"/>
    <n v="80"/>
    <n v="20"/>
    <n v="20"/>
    <n v="31.995000000000001"/>
    <x v="553"/>
    <n v="51.995000000000005"/>
    <s v="Tue"/>
    <s v="Mon"/>
  </r>
  <r>
    <s v="A00716"/>
    <s v="Southeast"/>
    <s v="Cartier"/>
    <s v="Assess"/>
    <m/>
    <d v="2021-04-27T00:00:00"/>
    <d v="2021-06-16T00:00:00"/>
    <n v="1"/>
    <e v="#REF!"/>
    <m/>
    <m/>
    <n v="0.25"/>
    <n v="61.085900000000002"/>
    <n v="61.085900000000002"/>
    <s v="C.O.D."/>
    <n v="50"/>
    <n v="80"/>
    <n v="20"/>
    <n v="20"/>
    <n v="61.085900000000002"/>
    <x v="554"/>
    <n v="81.085900000000009"/>
    <s v="Tue"/>
    <s v="Wed"/>
  </r>
  <r>
    <s v="A00717"/>
    <s v="North"/>
    <s v="Ling"/>
    <s v="Replace"/>
    <m/>
    <d v="2021-04-28T00:00:00"/>
    <d v="2021-05-07T00:00:00"/>
    <n v="2"/>
    <e v="#REF!"/>
    <m/>
    <m/>
    <n v="1"/>
    <n v="171.26259999999999"/>
    <n v="171.26259999999999"/>
    <s v="Account"/>
    <n v="9"/>
    <n v="140"/>
    <n v="140"/>
    <n v="140"/>
    <n v="171.26259999999999"/>
    <x v="555"/>
    <n v="311.26260000000002"/>
    <s v="Wed"/>
    <s v="Fri"/>
  </r>
  <r>
    <s v="A00718"/>
    <s v="Northwest"/>
    <s v="Cartier"/>
    <s v="Repair"/>
    <m/>
    <d v="2021-04-28T00:00:00"/>
    <d v="2021-05-06T00:00:00"/>
    <n v="1"/>
    <e v="#REF!"/>
    <m/>
    <m/>
    <n v="1.75"/>
    <n v="92.75"/>
    <n v="92.75"/>
    <s v="Account"/>
    <n v="8"/>
    <n v="80"/>
    <n v="140"/>
    <n v="140"/>
    <n v="92.75"/>
    <x v="556"/>
    <n v="232.75"/>
    <s v="Wed"/>
    <s v="Thu"/>
  </r>
  <r>
    <s v="A00719"/>
    <s v="East"/>
    <s v="Ling"/>
    <s v="Replace"/>
    <m/>
    <d v="2021-04-28T00:00:00"/>
    <d v="2021-05-20T00:00:00"/>
    <n v="2"/>
    <e v="#REF!"/>
    <m/>
    <m/>
    <n v="0.5"/>
    <n v="174.76169999999999"/>
    <n v="174.76169999999999"/>
    <s v="Account"/>
    <n v="22"/>
    <n v="140"/>
    <n v="70"/>
    <n v="70"/>
    <n v="174.76169999999999"/>
    <x v="557"/>
    <n v="244.76169999999999"/>
    <s v="Wed"/>
    <s v="Thu"/>
  </r>
  <r>
    <s v="A00720"/>
    <s v="Southwest"/>
    <s v="Khan"/>
    <s v="Assess"/>
    <m/>
    <d v="2021-04-28T00:00:00"/>
    <d v="2021-05-24T00:00:00"/>
    <n v="1"/>
    <e v="#REF!"/>
    <m/>
    <m/>
    <n v="0.25"/>
    <n v="33.571800000000003"/>
    <n v="33.571800000000003"/>
    <s v="C.O.D."/>
    <n v="26"/>
    <n v="80"/>
    <n v="20"/>
    <n v="20"/>
    <n v="33.571800000000003"/>
    <x v="558"/>
    <n v="53.571800000000003"/>
    <s v="Wed"/>
    <s v="Mon"/>
  </r>
  <r>
    <s v="A00721"/>
    <s v="Southeast"/>
    <s v="Burton"/>
    <s v="Deliver"/>
    <m/>
    <d v="2021-04-28T00:00:00"/>
    <d v="2021-06-10T00:00:00"/>
    <n v="1"/>
    <e v="#REF!"/>
    <s v="Yes"/>
    <s v="Yes"/>
    <n v="0.25"/>
    <n v="222.3365"/>
    <n v="0"/>
    <s v="Warranty"/>
    <n v="43"/>
    <n v="80"/>
    <n v="20"/>
    <n v="0"/>
    <n v="0"/>
    <x v="559"/>
    <n v="0"/>
    <s v="Wed"/>
    <s v="Thu"/>
  </r>
  <r>
    <s v="A00722"/>
    <s v="Central"/>
    <s v="Burton"/>
    <s v="Replace"/>
    <m/>
    <d v="2021-04-29T00:00:00"/>
    <d v="2021-05-13T00:00:00"/>
    <n v="1"/>
    <e v="#REF!"/>
    <m/>
    <m/>
    <n v="1.25"/>
    <n v="153.941"/>
    <n v="153.941"/>
    <s v="C.O.D."/>
    <n v="14"/>
    <n v="80"/>
    <n v="100"/>
    <n v="100"/>
    <n v="153.941"/>
    <x v="560"/>
    <n v="253.941"/>
    <s v="Thu"/>
    <s v="Thu"/>
  </r>
  <r>
    <s v="A00723"/>
    <s v="Northwest"/>
    <s v="Khan"/>
    <s v="Assess"/>
    <m/>
    <d v="2021-04-29T00:00:00"/>
    <d v="2021-05-12T00:00:00"/>
    <n v="1"/>
    <e v="#REF!"/>
    <m/>
    <m/>
    <n v="0.75"/>
    <n v="30"/>
    <n v="30"/>
    <s v="C.O.D."/>
    <n v="13"/>
    <n v="80"/>
    <n v="60"/>
    <n v="60"/>
    <n v="30"/>
    <x v="388"/>
    <n v="90"/>
    <s v="Thu"/>
    <s v="Wed"/>
  </r>
  <r>
    <s v="A00724"/>
    <s v="North"/>
    <s v="Ling"/>
    <s v="Deliver"/>
    <m/>
    <d v="2021-04-29T00:00:00"/>
    <d v="2021-05-13T00:00:00"/>
    <n v="1"/>
    <e v="#REF!"/>
    <m/>
    <m/>
    <n v="0.25"/>
    <n v="19"/>
    <n v="19"/>
    <s v="Account"/>
    <n v="14"/>
    <n v="80"/>
    <n v="20"/>
    <n v="20"/>
    <n v="19"/>
    <x v="561"/>
    <n v="39"/>
    <s v="Thu"/>
    <s v="Thu"/>
  </r>
  <r>
    <s v="A00725"/>
    <s v="Southeast"/>
    <s v="Cartier"/>
    <s v="Assess"/>
    <m/>
    <d v="2021-04-29T00:00:00"/>
    <d v="2021-05-17T00:00:00"/>
    <n v="1"/>
    <e v="#REF!"/>
    <m/>
    <m/>
    <n v="0.25"/>
    <n v="75.180800000000005"/>
    <n v="75.180800000000005"/>
    <s v="Account"/>
    <n v="18"/>
    <n v="80"/>
    <n v="20"/>
    <n v="20"/>
    <n v="75.180800000000005"/>
    <x v="479"/>
    <n v="95.180800000000005"/>
    <s v="Thu"/>
    <s v="Mon"/>
  </r>
  <r>
    <s v="A00726"/>
    <s v="South"/>
    <s v="Lopez"/>
    <s v="Assess"/>
    <m/>
    <d v="2021-04-29T00:00:00"/>
    <d v="2021-06-07T00:00:00"/>
    <n v="1"/>
    <e v="#REF!"/>
    <m/>
    <m/>
    <n v="0.75"/>
    <n v="1180.1566"/>
    <n v="1180.1566"/>
    <s v="Account"/>
    <n v="39"/>
    <n v="80"/>
    <n v="60"/>
    <n v="60"/>
    <n v="1180.1566"/>
    <x v="562"/>
    <n v="1240.1566"/>
    <s v="Thu"/>
    <s v="Mon"/>
  </r>
  <r>
    <s v="A00727"/>
    <s v="Central"/>
    <s v="Cartier"/>
    <s v="Repair"/>
    <m/>
    <d v="2021-04-29T00:00:00"/>
    <d v="2021-06-03T00:00:00"/>
    <n v="2"/>
    <e v="#REF!"/>
    <m/>
    <s v="Yes"/>
    <n v="2"/>
    <n v="125.7766"/>
    <n v="0"/>
    <s v="C.O.D."/>
    <n v="35"/>
    <n v="140"/>
    <n v="280"/>
    <n v="280"/>
    <n v="0"/>
    <x v="563"/>
    <n v="280"/>
    <s v="Thu"/>
    <s v="Thu"/>
  </r>
  <r>
    <s v="A00728"/>
    <s v="North"/>
    <s v="Ling"/>
    <s v="Deliver"/>
    <m/>
    <d v="2021-04-29T00:00:00"/>
    <d v="2021-06-09T00:00:00"/>
    <n v="1"/>
    <e v="#REF!"/>
    <m/>
    <m/>
    <n v="0.25"/>
    <n v="75.0822"/>
    <n v="75.0822"/>
    <s v="Account"/>
    <n v="41"/>
    <n v="80"/>
    <n v="20"/>
    <n v="20"/>
    <n v="75.0822"/>
    <x v="564"/>
    <n v="95.0822"/>
    <s v="Thu"/>
    <s v="Wed"/>
  </r>
  <r>
    <s v="A00729"/>
    <s v="Northeast"/>
    <s v="Ling"/>
    <s v="Replace"/>
    <m/>
    <d v="2021-04-29T00:00:00"/>
    <d v="2021-06-25T00:00:00"/>
    <n v="2"/>
    <e v="#REF!"/>
    <m/>
    <m/>
    <n v="0.5"/>
    <n v="103.18"/>
    <n v="103.18"/>
    <s v="C.O.D."/>
    <n v="57"/>
    <n v="140"/>
    <n v="70"/>
    <n v="70"/>
    <n v="103.18"/>
    <x v="565"/>
    <n v="173.18"/>
    <s v="Thu"/>
    <s v="Fri"/>
  </r>
  <r>
    <s v="A00730"/>
    <s v="Northwest"/>
    <s v="Khan"/>
    <s v="Assess"/>
    <m/>
    <d v="2021-04-29T00:00:00"/>
    <m/>
    <n v="2"/>
    <e v="#REF!"/>
    <m/>
    <m/>
    <m/>
    <n v="591.75"/>
    <n v="591.75"/>
    <s v="Account"/>
    <s v=""/>
    <n v="140"/>
    <n v="0"/>
    <n v="0"/>
    <n v="591.75"/>
    <x v="566"/>
    <n v="591.75"/>
    <s v="Thu"/>
    <s v="Sat"/>
  </r>
  <r>
    <s v="A00731"/>
    <s v="Southeast"/>
    <s v="Khan"/>
    <s v="Assess"/>
    <m/>
    <d v="2021-05-03T00:00:00"/>
    <d v="2021-05-14T00:00:00"/>
    <n v="1"/>
    <e v="#REF!"/>
    <m/>
    <m/>
    <n v="0.25"/>
    <n v="25.711400000000001"/>
    <n v="25.711400000000001"/>
    <s v="C.O.D."/>
    <n v="11"/>
    <n v="80"/>
    <n v="20"/>
    <n v="20"/>
    <n v="25.711400000000001"/>
    <x v="567"/>
    <n v="45.711399999999998"/>
    <s v="Mon"/>
    <s v="Fri"/>
  </r>
  <r>
    <s v="A00732"/>
    <s v="North"/>
    <s v="Ling"/>
    <s v="Deliver"/>
    <m/>
    <d v="2021-05-03T00:00:00"/>
    <d v="2021-05-13T00:00:00"/>
    <n v="1"/>
    <e v="#REF!"/>
    <m/>
    <m/>
    <n v="0.25"/>
    <n v="36.754399999999997"/>
    <n v="36.754399999999997"/>
    <s v="Account"/>
    <n v="10"/>
    <n v="80"/>
    <n v="20"/>
    <n v="20"/>
    <n v="36.754399999999997"/>
    <x v="183"/>
    <n v="56.754399999999997"/>
    <s v="Mon"/>
    <s v="Thu"/>
  </r>
  <r>
    <s v="A00733"/>
    <s v="Central"/>
    <s v="Khan"/>
    <s v="Deliver"/>
    <m/>
    <d v="2021-05-03T00:00:00"/>
    <d v="2021-05-13T00:00:00"/>
    <n v="1"/>
    <e v="#REF!"/>
    <m/>
    <m/>
    <n v="0.25"/>
    <n v="128.6842"/>
    <n v="128.6842"/>
    <s v="C.O.D."/>
    <n v="10"/>
    <n v="80"/>
    <n v="20"/>
    <n v="20"/>
    <n v="128.6842"/>
    <x v="568"/>
    <n v="148.6842"/>
    <s v="Mon"/>
    <s v="Thu"/>
  </r>
  <r>
    <s v="A00734"/>
    <s v="Southeast"/>
    <s v="Khan"/>
    <s v="Assess"/>
    <m/>
    <d v="2021-05-03T00:00:00"/>
    <d v="2021-05-13T00:00:00"/>
    <n v="1"/>
    <e v="#REF!"/>
    <m/>
    <m/>
    <n v="1.25"/>
    <n v="240.54859999999999"/>
    <n v="240.54859999999999"/>
    <s v="Account"/>
    <n v="10"/>
    <n v="80"/>
    <n v="100"/>
    <n v="100"/>
    <n v="240.54859999999999"/>
    <x v="569"/>
    <n v="340.54859999999996"/>
    <s v="Mon"/>
    <s v="Thu"/>
  </r>
  <r>
    <s v="A00735"/>
    <s v="Northwest"/>
    <s v="Burton"/>
    <s v="Assess"/>
    <m/>
    <d v="2021-05-03T00:00:00"/>
    <d v="2021-05-13T00:00:00"/>
    <n v="2"/>
    <e v="#REF!"/>
    <m/>
    <m/>
    <n v="0.5"/>
    <n v="357.9837"/>
    <n v="357.9837"/>
    <s v="C.O.D."/>
    <n v="10"/>
    <n v="140"/>
    <n v="70"/>
    <n v="70"/>
    <n v="357.9837"/>
    <x v="570"/>
    <n v="427.9837"/>
    <s v="Mon"/>
    <s v="Thu"/>
  </r>
  <r>
    <s v="A00736"/>
    <s v="Central"/>
    <s v="Khan"/>
    <s v="Replace"/>
    <m/>
    <d v="2021-05-03T00:00:00"/>
    <d v="2021-05-18T00:00:00"/>
    <n v="1"/>
    <e v="#REF!"/>
    <m/>
    <m/>
    <n v="0.5"/>
    <n v="6.399"/>
    <n v="6.399"/>
    <s v="C.O.D."/>
    <n v="15"/>
    <n v="80"/>
    <n v="40"/>
    <n v="40"/>
    <n v="6.399"/>
    <x v="571"/>
    <n v="46.399000000000001"/>
    <s v="Mon"/>
    <s v="Tue"/>
  </r>
  <r>
    <s v="A00737"/>
    <s v="Southeast"/>
    <s v="Burton"/>
    <s v="Replace"/>
    <m/>
    <d v="2021-05-03T00:00:00"/>
    <d v="2021-05-19T00:00:00"/>
    <n v="2"/>
    <e v="#REF!"/>
    <s v="Yes"/>
    <s v="Yes"/>
    <n v="1"/>
    <n v="182.08340000000001"/>
    <n v="0"/>
    <s v="Warranty"/>
    <n v="16"/>
    <n v="140"/>
    <n v="140"/>
    <n v="0"/>
    <n v="0"/>
    <x v="572"/>
    <n v="0"/>
    <s v="Mon"/>
    <s v="Wed"/>
  </r>
  <r>
    <s v="A00738"/>
    <s v="North"/>
    <s v="Ling"/>
    <s v="Deliver"/>
    <m/>
    <d v="2021-05-03T00:00:00"/>
    <d v="2021-05-18T00:00:00"/>
    <n v="2"/>
    <e v="#REF!"/>
    <m/>
    <m/>
    <n v="0.25"/>
    <n v="149.24420000000001"/>
    <n v="149.24420000000001"/>
    <s v="Account"/>
    <n v="15"/>
    <n v="140"/>
    <n v="35"/>
    <n v="35"/>
    <n v="149.24420000000001"/>
    <x v="573"/>
    <n v="184.24420000000001"/>
    <s v="Mon"/>
    <s v="Tue"/>
  </r>
  <r>
    <s v="A00739"/>
    <s v="Northeast"/>
    <s v="Ling"/>
    <s v="Assess"/>
    <m/>
    <d v="2021-05-03T00:00:00"/>
    <d v="2021-05-20T00:00:00"/>
    <n v="2"/>
    <e v="#REF!"/>
    <m/>
    <m/>
    <n v="0.25"/>
    <n v="26.59"/>
    <n v="26.59"/>
    <s v="Credit"/>
    <n v="17"/>
    <n v="140"/>
    <n v="35"/>
    <n v="35"/>
    <n v="26.59"/>
    <x v="574"/>
    <n v="61.59"/>
    <s v="Mon"/>
    <s v="Thu"/>
  </r>
  <r>
    <s v="A00740"/>
    <s v="West"/>
    <s v="Khan"/>
    <s v="Replace"/>
    <m/>
    <d v="2021-05-03T00:00:00"/>
    <d v="2021-06-02T00:00:00"/>
    <n v="1"/>
    <e v="#REF!"/>
    <m/>
    <m/>
    <n v="0.5"/>
    <n v="29.727799999999998"/>
    <n v="29.727799999999998"/>
    <s v="Account"/>
    <n v="30"/>
    <n v="80"/>
    <n v="40"/>
    <n v="40"/>
    <n v="29.727799999999998"/>
    <x v="575"/>
    <n v="69.727800000000002"/>
    <s v="Mon"/>
    <s v="Wed"/>
  </r>
  <r>
    <s v="A00741"/>
    <s v="North"/>
    <s v="Ling"/>
    <s v="Deliver"/>
    <m/>
    <d v="2021-05-03T00:00:00"/>
    <d v="2021-06-07T00:00:00"/>
    <n v="1"/>
    <e v="#REF!"/>
    <m/>
    <m/>
    <n v="0.25"/>
    <n v="21.33"/>
    <n v="21.33"/>
    <s v="Account"/>
    <n v="35"/>
    <n v="80"/>
    <n v="20"/>
    <n v="20"/>
    <n v="21.33"/>
    <x v="31"/>
    <n v="41.33"/>
    <s v="Mon"/>
    <s v="Mon"/>
  </r>
  <r>
    <s v="A00742"/>
    <s v="East"/>
    <s v="Ling"/>
    <s v="Deliver"/>
    <m/>
    <d v="2021-05-03T00:00:00"/>
    <d v="2021-06-14T00:00:00"/>
    <n v="1"/>
    <e v="#REF!"/>
    <m/>
    <m/>
    <n v="0.25"/>
    <n v="64.171000000000006"/>
    <n v="64.171000000000006"/>
    <s v="Account"/>
    <n v="42"/>
    <n v="80"/>
    <n v="20"/>
    <n v="20"/>
    <n v="64.171000000000006"/>
    <x v="576"/>
    <n v="84.171000000000006"/>
    <s v="Mon"/>
    <s v="Mon"/>
  </r>
  <r>
    <s v="A00743"/>
    <s v="West"/>
    <s v="Khan"/>
    <s v="Deliver"/>
    <m/>
    <d v="2021-05-03T00:00:00"/>
    <d v="2021-06-21T00:00:00"/>
    <n v="1"/>
    <e v="#REF!"/>
    <m/>
    <m/>
    <n v="0.25"/>
    <n v="70.8215"/>
    <n v="70.8215"/>
    <s v="P.O."/>
    <n v="49"/>
    <n v="80"/>
    <n v="20"/>
    <n v="20"/>
    <n v="70.8215"/>
    <x v="249"/>
    <n v="90.8215"/>
    <s v="Mon"/>
    <s v="Mon"/>
  </r>
  <r>
    <s v="A00744"/>
    <s v="Southwest"/>
    <s v="Burton"/>
    <s v="Replace"/>
    <m/>
    <d v="2021-05-03T00:00:00"/>
    <d v="2021-07-12T00:00:00"/>
    <n v="1"/>
    <e v="#REF!"/>
    <m/>
    <m/>
    <n v="2.5"/>
    <n v="271.90960000000001"/>
    <n v="271.90960000000001"/>
    <s v="C.O.D."/>
    <n v="70"/>
    <n v="80"/>
    <n v="200"/>
    <n v="200"/>
    <n v="271.90960000000001"/>
    <x v="577"/>
    <n v="471.90960000000001"/>
    <s v="Mon"/>
    <s v="Mon"/>
  </r>
  <r>
    <s v="A00745"/>
    <s v="Central"/>
    <s v="Khan"/>
    <s v="Assess"/>
    <m/>
    <d v="2021-05-04T00:00:00"/>
    <d v="2021-05-13T00:00:00"/>
    <n v="1"/>
    <e v="#REF!"/>
    <m/>
    <m/>
    <n v="0.75"/>
    <n v="146.2002"/>
    <n v="146.2002"/>
    <s v="C.O.D."/>
    <n v="9"/>
    <n v="80"/>
    <n v="60"/>
    <n v="60"/>
    <n v="146.2002"/>
    <x v="578"/>
    <n v="206.2002"/>
    <s v="Tue"/>
    <s v="Thu"/>
  </r>
  <r>
    <s v="A00746"/>
    <s v="Central"/>
    <s v="Khan"/>
    <s v="Replace"/>
    <m/>
    <d v="2021-05-04T00:00:00"/>
    <d v="2021-05-20T00:00:00"/>
    <n v="1"/>
    <e v="#REF!"/>
    <m/>
    <m/>
    <n v="0.5"/>
    <n v="150"/>
    <n v="150"/>
    <s v="Account"/>
    <n v="16"/>
    <n v="80"/>
    <n v="40"/>
    <n v="40"/>
    <n v="150"/>
    <x v="12"/>
    <n v="190"/>
    <s v="Tue"/>
    <s v="Thu"/>
  </r>
  <r>
    <s v="A00747"/>
    <s v="Central"/>
    <s v="Cartier"/>
    <s v="Deliver"/>
    <m/>
    <d v="2021-05-04T00:00:00"/>
    <d v="2021-06-03T00:00:00"/>
    <n v="1"/>
    <e v="#REF!"/>
    <m/>
    <m/>
    <n v="0.25"/>
    <n v="140.5"/>
    <n v="140.5"/>
    <s v="C.O.D."/>
    <n v="30"/>
    <n v="80"/>
    <n v="20"/>
    <n v="20"/>
    <n v="140.5"/>
    <x v="579"/>
    <n v="160.5"/>
    <s v="Tue"/>
    <s v="Thu"/>
  </r>
  <r>
    <s v="A00748"/>
    <s v="South"/>
    <s v="Lopez"/>
    <s v="Deliver"/>
    <m/>
    <d v="2021-05-04T00:00:00"/>
    <d v="2021-06-10T00:00:00"/>
    <n v="1"/>
    <e v="#REF!"/>
    <m/>
    <m/>
    <n v="0.25"/>
    <n v="39"/>
    <n v="39"/>
    <s v="Account"/>
    <n v="37"/>
    <n v="80"/>
    <n v="20"/>
    <n v="20"/>
    <n v="39"/>
    <x v="218"/>
    <n v="59"/>
    <s v="Tue"/>
    <s v="Thu"/>
  </r>
  <r>
    <s v="A00749"/>
    <s v="North"/>
    <s v="Khan"/>
    <s v="Repair"/>
    <m/>
    <d v="2021-05-04T00:00:00"/>
    <d v="2021-07-12T00:00:00"/>
    <n v="2"/>
    <e v="#REF!"/>
    <m/>
    <m/>
    <n v="2.25"/>
    <n v="716.98710000000005"/>
    <n v="716.98710000000005"/>
    <s v="C.O.D."/>
    <n v="69"/>
    <n v="140"/>
    <n v="315"/>
    <n v="315"/>
    <n v="716.98710000000005"/>
    <x v="580"/>
    <n v="1031.9871000000001"/>
    <s v="Tue"/>
    <s v="Mon"/>
  </r>
  <r>
    <s v="A00750"/>
    <s v="Northeast"/>
    <s v="Ling"/>
    <s v="Deliver"/>
    <m/>
    <d v="2021-05-04T00:00:00"/>
    <m/>
    <n v="1"/>
    <e v="#REF!"/>
    <m/>
    <m/>
    <m/>
    <n v="118.8969"/>
    <n v="118.8969"/>
    <s v="Account"/>
    <s v=""/>
    <n v="80"/>
    <n v="0"/>
    <n v="0"/>
    <n v="118.8969"/>
    <x v="581"/>
    <n v="118.8969"/>
    <s v="Tue"/>
    <s v="Sat"/>
  </r>
  <r>
    <s v="A00751"/>
    <s v="South"/>
    <s v="Burton"/>
    <s v="Assess"/>
    <m/>
    <d v="2021-05-05T00:00:00"/>
    <d v="2021-05-17T00:00:00"/>
    <n v="2"/>
    <e v="#REF!"/>
    <m/>
    <s v="Yes"/>
    <n v="0.25"/>
    <n v="24"/>
    <n v="0"/>
    <s v="C.O.D."/>
    <n v="12"/>
    <n v="140"/>
    <n v="35"/>
    <n v="35"/>
    <n v="0"/>
    <x v="218"/>
    <n v="35"/>
    <s v="Wed"/>
    <s v="Mon"/>
  </r>
  <r>
    <s v="A00752"/>
    <s v="Southeast"/>
    <s v="Cartier"/>
    <s v="Assess"/>
    <m/>
    <d v="2021-05-05T00:00:00"/>
    <d v="2021-05-17T00:00:00"/>
    <n v="1"/>
    <e v="#REF!"/>
    <m/>
    <m/>
    <n v="0.25"/>
    <n v="28.036799999999999"/>
    <n v="28.036799999999999"/>
    <s v="Account"/>
    <n v="12"/>
    <n v="80"/>
    <n v="20"/>
    <n v="20"/>
    <n v="28.036799999999999"/>
    <x v="582"/>
    <n v="48.036799999999999"/>
    <s v="Wed"/>
    <s v="Mon"/>
  </r>
  <r>
    <s v="A00753"/>
    <s v="South"/>
    <s v="Burton"/>
    <s v="Assess"/>
    <m/>
    <d v="2021-05-05T00:00:00"/>
    <d v="2021-05-17T00:00:00"/>
    <n v="2"/>
    <e v="#REF!"/>
    <m/>
    <m/>
    <n v="0.5"/>
    <n v="291.10989999999998"/>
    <n v="291.10989999999998"/>
    <s v="C.O.D."/>
    <n v="12"/>
    <n v="140"/>
    <n v="70"/>
    <n v="70"/>
    <n v="291.10989999999998"/>
    <x v="583"/>
    <n v="361.10989999999998"/>
    <s v="Wed"/>
    <s v="Mon"/>
  </r>
  <r>
    <s v="A00754"/>
    <s v="Northeast"/>
    <s v="Ling"/>
    <s v="Assess"/>
    <m/>
    <d v="2021-05-05T00:00:00"/>
    <d v="2021-05-24T00:00:00"/>
    <n v="2"/>
    <e v="#REF!"/>
    <m/>
    <m/>
    <n v="0.25"/>
    <n v="36.3384"/>
    <n v="36.3384"/>
    <s v="Account"/>
    <n v="19"/>
    <n v="140"/>
    <n v="35"/>
    <n v="35"/>
    <n v="36.3384"/>
    <x v="584"/>
    <n v="71.338400000000007"/>
    <s v="Wed"/>
    <s v="Mon"/>
  </r>
  <r>
    <s v="A00755"/>
    <s v="Central"/>
    <s v="Burton"/>
    <s v="Repair"/>
    <m/>
    <d v="2021-05-05T00:00:00"/>
    <d v="2021-05-27T00:00:00"/>
    <n v="1"/>
    <e v="#REF!"/>
    <m/>
    <m/>
    <n v="1"/>
    <n v="26.84"/>
    <n v="26.84"/>
    <s v="C.O.D."/>
    <n v="22"/>
    <n v="80"/>
    <n v="80"/>
    <n v="80"/>
    <n v="26.84"/>
    <x v="585"/>
    <n v="106.84"/>
    <s v="Wed"/>
    <s v="Thu"/>
  </r>
  <r>
    <s v="A00756"/>
    <s v="Central"/>
    <s v="Khan"/>
    <s v="Deliver"/>
    <m/>
    <d v="2021-05-06T00:00:00"/>
    <d v="2021-05-20T00:00:00"/>
    <n v="1"/>
    <e v="#REF!"/>
    <m/>
    <m/>
    <n v="0.25"/>
    <n v="56.107500000000002"/>
    <n v="56.107500000000002"/>
    <s v="Account"/>
    <n v="14"/>
    <n v="80"/>
    <n v="20"/>
    <n v="20"/>
    <n v="56.107500000000002"/>
    <x v="586"/>
    <n v="76.107500000000002"/>
    <s v="Thu"/>
    <s v="Thu"/>
  </r>
  <r>
    <s v="A00757"/>
    <s v="North"/>
    <s v="Ling"/>
    <s v="Replace"/>
    <m/>
    <d v="2021-05-06T00:00:00"/>
    <d v="2021-05-19T00:00:00"/>
    <n v="2"/>
    <e v="#REF!"/>
    <m/>
    <m/>
    <n v="0.5"/>
    <n v="205.53"/>
    <n v="205.53"/>
    <s v="Account"/>
    <n v="13"/>
    <n v="140"/>
    <n v="70"/>
    <n v="70"/>
    <n v="205.53"/>
    <x v="587"/>
    <n v="275.52999999999997"/>
    <s v="Thu"/>
    <s v="Wed"/>
  </r>
  <r>
    <s v="A00758"/>
    <s v="Northwest"/>
    <s v="Cartier"/>
    <s v="Repair"/>
    <m/>
    <d v="2021-05-06T00:00:00"/>
    <d v="2021-05-26T00:00:00"/>
    <n v="1"/>
    <e v="#REF!"/>
    <m/>
    <m/>
    <n v="1"/>
    <n v="77.805000000000007"/>
    <n v="77.805000000000007"/>
    <s v="C.O.D."/>
    <n v="20"/>
    <n v="80"/>
    <n v="80"/>
    <n v="80"/>
    <n v="77.805000000000007"/>
    <x v="588"/>
    <n v="157.80500000000001"/>
    <s v="Thu"/>
    <s v="Wed"/>
  </r>
  <r>
    <s v="A00759"/>
    <s v="Southeast"/>
    <s v="Cartier"/>
    <s v="Replace"/>
    <m/>
    <d v="2021-05-06T00:00:00"/>
    <d v="2021-05-27T00:00:00"/>
    <n v="1"/>
    <e v="#REF!"/>
    <m/>
    <m/>
    <n v="0.5"/>
    <n v="205.06549999999999"/>
    <n v="205.06549999999999"/>
    <s v="C.O.D."/>
    <n v="21"/>
    <n v="80"/>
    <n v="40"/>
    <n v="40"/>
    <n v="205.06549999999999"/>
    <x v="589"/>
    <n v="245.06549999999999"/>
    <s v="Thu"/>
    <s v="Thu"/>
  </r>
  <r>
    <s v="A00760"/>
    <s v="Southeast"/>
    <s v="Cartier"/>
    <s v="Repair"/>
    <m/>
    <d v="2021-05-07T00:00:00"/>
    <d v="2021-07-20T00:00:00"/>
    <n v="1"/>
    <e v="#REF!"/>
    <m/>
    <m/>
    <n v="1.25"/>
    <n v="30"/>
    <n v="30"/>
    <s v="C.O.D."/>
    <n v="74"/>
    <n v="80"/>
    <n v="100"/>
    <n v="100"/>
    <n v="30"/>
    <x v="590"/>
    <n v="130"/>
    <s v="Fri"/>
    <s v="Tue"/>
  </r>
  <r>
    <s v="A00761"/>
    <s v="South"/>
    <s v="Lopez"/>
    <s v="Assess"/>
    <m/>
    <d v="2021-05-10T00:00:00"/>
    <d v="2021-05-19T00:00:00"/>
    <n v="1"/>
    <e v="#REF!"/>
    <m/>
    <m/>
    <n v="0.5"/>
    <n v="92.585999999999999"/>
    <n v="92.585999999999999"/>
    <s v="P.O."/>
    <n v="9"/>
    <n v="80"/>
    <n v="40"/>
    <n v="40"/>
    <n v="92.585999999999999"/>
    <x v="591"/>
    <n v="132.58600000000001"/>
    <s v="Mon"/>
    <s v="Wed"/>
  </r>
  <r>
    <s v="A00762"/>
    <s v="North"/>
    <s v="Ling"/>
    <s v="Assess"/>
    <m/>
    <d v="2021-05-10T00:00:00"/>
    <d v="2021-05-31T00:00:00"/>
    <n v="1"/>
    <e v="#REF!"/>
    <m/>
    <m/>
    <n v="0.25"/>
    <n v="58.24"/>
    <n v="58.24"/>
    <s v="Account"/>
    <n v="21"/>
    <n v="80"/>
    <n v="20"/>
    <n v="20"/>
    <n v="58.24"/>
    <x v="592"/>
    <n v="78.240000000000009"/>
    <s v="Mon"/>
    <s v="Mon"/>
  </r>
  <r>
    <s v="A00763"/>
    <s v="Northwest"/>
    <s v="Burton"/>
    <s v="Replace"/>
    <s v="Yes"/>
    <d v="2021-05-10T00:00:00"/>
    <d v="2021-06-05T00:00:00"/>
    <n v="2"/>
    <e v="#REF!"/>
    <m/>
    <m/>
    <n v="0.5"/>
    <n v="69.6571"/>
    <n v="69.6571"/>
    <s v="P.O."/>
    <n v="26"/>
    <n v="140"/>
    <n v="70"/>
    <n v="70"/>
    <n v="69.6571"/>
    <x v="593"/>
    <n v="139.65710000000001"/>
    <s v="Mon"/>
    <s v="Sat"/>
  </r>
  <r>
    <s v="A00764"/>
    <s v="Central"/>
    <s v="Cartier"/>
    <s v="Install"/>
    <s v="Yes"/>
    <d v="2021-05-10T00:00:00"/>
    <d v="2021-06-02T00:00:00"/>
    <n v="2"/>
    <e v="#REF!"/>
    <m/>
    <m/>
    <n v="1"/>
    <n v="51.8767"/>
    <n v="51.8767"/>
    <s v="C.O.D."/>
    <n v="23"/>
    <n v="140"/>
    <n v="140"/>
    <n v="140"/>
    <n v="51.8767"/>
    <x v="594"/>
    <n v="191.8767"/>
    <s v="Mon"/>
    <s v="Wed"/>
  </r>
  <r>
    <s v="A00765"/>
    <s v="Southwest"/>
    <s v="Cartier"/>
    <s v="Assess"/>
    <m/>
    <d v="2021-05-10T00:00:00"/>
    <d v="2021-06-10T00:00:00"/>
    <n v="2"/>
    <e v="#REF!"/>
    <m/>
    <m/>
    <n v="0.5"/>
    <n v="103.1811"/>
    <n v="103.1811"/>
    <s v="C.O.D."/>
    <n v="31"/>
    <n v="140"/>
    <n v="70"/>
    <n v="70"/>
    <n v="103.1811"/>
    <x v="595"/>
    <n v="173.18110000000001"/>
    <s v="Mon"/>
    <s v="Thu"/>
  </r>
  <r>
    <s v="A00766"/>
    <s v="North"/>
    <s v="Ling"/>
    <s v="Assess"/>
    <m/>
    <d v="2021-05-10T00:00:00"/>
    <d v="2021-06-10T00:00:00"/>
    <n v="2"/>
    <e v="#REF!"/>
    <m/>
    <m/>
    <n v="0.25"/>
    <n v="122.633"/>
    <n v="122.633"/>
    <s v="C.O.D."/>
    <n v="31"/>
    <n v="140"/>
    <n v="35"/>
    <n v="35"/>
    <n v="122.633"/>
    <x v="596"/>
    <n v="157.63299999999998"/>
    <s v="Mon"/>
    <s v="Thu"/>
  </r>
  <r>
    <s v="A00767"/>
    <s v="Southeast"/>
    <s v="Cartier"/>
    <s v="Assess"/>
    <m/>
    <d v="2021-05-10T00:00:00"/>
    <d v="2021-06-14T00:00:00"/>
    <n v="1"/>
    <e v="#REF!"/>
    <m/>
    <m/>
    <n v="0.25"/>
    <n v="73.810299999999998"/>
    <n v="73.810299999999998"/>
    <s v="C.O.D."/>
    <n v="35"/>
    <n v="80"/>
    <n v="20"/>
    <n v="20"/>
    <n v="73.810299999999998"/>
    <x v="597"/>
    <n v="93.810299999999998"/>
    <s v="Mon"/>
    <s v="Mon"/>
  </r>
  <r>
    <s v="A00768"/>
    <s v="Northwest"/>
    <s v="Burton"/>
    <s v="Deliver"/>
    <m/>
    <d v="2021-05-11T00:00:00"/>
    <d v="2021-05-24T00:00:00"/>
    <n v="2"/>
    <e v="#REF!"/>
    <m/>
    <m/>
    <n v="0.25"/>
    <n v="479.36"/>
    <n v="479.36"/>
    <s v="Account"/>
    <n v="13"/>
    <n v="140"/>
    <n v="35"/>
    <n v="35"/>
    <n v="479.36"/>
    <x v="598"/>
    <n v="514.36"/>
    <s v="Tue"/>
    <s v="Mon"/>
  </r>
  <r>
    <s v="A00769"/>
    <s v="West"/>
    <s v="Khan"/>
    <s v="Assess"/>
    <m/>
    <d v="2021-05-11T00:00:00"/>
    <d v="2021-06-02T00:00:00"/>
    <n v="1"/>
    <e v="#REF!"/>
    <m/>
    <m/>
    <n v="0.25"/>
    <n v="180"/>
    <n v="180"/>
    <s v="P.O."/>
    <n v="22"/>
    <n v="80"/>
    <n v="20"/>
    <n v="20"/>
    <n v="180"/>
    <x v="106"/>
    <n v="200"/>
    <s v="Tue"/>
    <s v="Wed"/>
  </r>
  <r>
    <s v="A00770"/>
    <s v="Central"/>
    <s v="Cartier"/>
    <s v="Replace"/>
    <s v="Yes"/>
    <d v="2021-05-11T00:00:00"/>
    <d v="2021-07-22T00:00:00"/>
    <n v="1"/>
    <e v="#REF!"/>
    <m/>
    <m/>
    <n v="1"/>
    <n v="117.44840000000001"/>
    <n v="117.44840000000001"/>
    <s v="Account"/>
    <n v="72"/>
    <n v="80"/>
    <n v="80"/>
    <n v="80"/>
    <n v="117.44840000000001"/>
    <x v="599"/>
    <n v="197.44839999999999"/>
    <s v="Tue"/>
    <s v="Thu"/>
  </r>
  <r>
    <s v="A00771"/>
    <s v="West"/>
    <s v="Khan"/>
    <s v="Assess"/>
    <m/>
    <d v="2021-05-12T00:00:00"/>
    <d v="2021-06-02T00:00:00"/>
    <n v="1"/>
    <e v="#REF!"/>
    <m/>
    <m/>
    <n v="0.25"/>
    <n v="240.28399999999999"/>
    <n v="240.28399999999999"/>
    <s v="P.O."/>
    <n v="21"/>
    <n v="80"/>
    <n v="20"/>
    <n v="20"/>
    <n v="240.28399999999999"/>
    <x v="600"/>
    <n v="260.28399999999999"/>
    <s v="Wed"/>
    <s v="Wed"/>
  </r>
  <r>
    <s v="A00772"/>
    <s v="Southwest"/>
    <s v="Khan"/>
    <s v="Replace"/>
    <m/>
    <d v="2021-05-12T00:00:00"/>
    <d v="2021-06-16T00:00:00"/>
    <n v="2"/>
    <e v="#REF!"/>
    <m/>
    <m/>
    <n v="0.5"/>
    <n v="176.31290000000001"/>
    <n v="176.31290000000001"/>
    <s v="C.O.D."/>
    <n v="35"/>
    <n v="140"/>
    <n v="70"/>
    <n v="70"/>
    <n v="176.31290000000001"/>
    <x v="601"/>
    <n v="246.31290000000001"/>
    <s v="Wed"/>
    <s v="Wed"/>
  </r>
  <r>
    <s v="A00773"/>
    <s v="Central"/>
    <s v="Cartier"/>
    <s v="Assess"/>
    <m/>
    <d v="2021-05-12T00:00:00"/>
    <d v="2021-06-23T00:00:00"/>
    <n v="1"/>
    <e v="#REF!"/>
    <m/>
    <m/>
    <n v="0.5"/>
    <n v="280"/>
    <n v="280"/>
    <s v="Account"/>
    <n v="42"/>
    <n v="80"/>
    <n v="40"/>
    <n v="40"/>
    <n v="280"/>
    <x v="602"/>
    <n v="320"/>
    <s v="Wed"/>
    <s v="Wed"/>
  </r>
  <r>
    <s v="A00774"/>
    <s v="Central"/>
    <s v="Khan"/>
    <s v="Repair"/>
    <m/>
    <d v="2021-05-12T00:00:00"/>
    <d v="2021-07-20T00:00:00"/>
    <n v="2"/>
    <e v="#REF!"/>
    <m/>
    <m/>
    <n v="2"/>
    <n v="345.72890000000001"/>
    <n v="345.72890000000001"/>
    <s v="C.O.D."/>
    <n v="69"/>
    <n v="140"/>
    <n v="280"/>
    <n v="280"/>
    <n v="345.72890000000001"/>
    <x v="603"/>
    <n v="625.72890000000007"/>
    <s v="Wed"/>
    <s v="Tue"/>
  </r>
  <r>
    <s v="A00775"/>
    <s v="North"/>
    <s v="Ling"/>
    <s v="Replace"/>
    <m/>
    <d v="2021-05-13T00:00:00"/>
    <d v="2021-05-31T00:00:00"/>
    <n v="2"/>
    <e v="#REF!"/>
    <m/>
    <m/>
    <n v="1"/>
    <n v="158.29130000000001"/>
    <n v="158.29130000000001"/>
    <s v="Account"/>
    <n v="18"/>
    <n v="140"/>
    <n v="140"/>
    <n v="140"/>
    <n v="158.29130000000001"/>
    <x v="604"/>
    <n v="298.29129999999998"/>
    <s v="Thu"/>
    <s v="Mon"/>
  </r>
  <r>
    <s v="A00776"/>
    <s v="Northwest"/>
    <s v="Cartier"/>
    <s v="Replace"/>
    <m/>
    <d v="2021-05-13T00:00:00"/>
    <d v="2021-06-01T00:00:00"/>
    <n v="1"/>
    <e v="#REF!"/>
    <m/>
    <m/>
    <n v="0.5"/>
    <n v="14.42"/>
    <n v="14.42"/>
    <s v="Account"/>
    <n v="19"/>
    <n v="80"/>
    <n v="40"/>
    <n v="40"/>
    <n v="14.42"/>
    <x v="605"/>
    <n v="54.42"/>
    <s v="Thu"/>
    <s v="Tue"/>
  </r>
  <r>
    <s v="A00777"/>
    <s v="South"/>
    <s v="Lopez"/>
    <s v="Replace"/>
    <m/>
    <d v="2021-05-13T00:00:00"/>
    <d v="2021-06-08T00:00:00"/>
    <n v="1"/>
    <e v="#REF!"/>
    <m/>
    <m/>
    <n v="0.75"/>
    <n v="62.970199999999998"/>
    <n v="62.970199999999998"/>
    <s v="Account"/>
    <n v="26"/>
    <n v="80"/>
    <n v="60"/>
    <n v="60"/>
    <n v="62.970199999999998"/>
    <x v="606"/>
    <n v="122.97020000000001"/>
    <s v="Thu"/>
    <s v="Tue"/>
  </r>
  <r>
    <s v="A00778"/>
    <s v="North"/>
    <s v="Ling"/>
    <s v="Assess"/>
    <m/>
    <d v="2021-05-13T00:00:00"/>
    <d v="2021-06-08T00:00:00"/>
    <n v="2"/>
    <e v="#REF!"/>
    <m/>
    <m/>
    <n v="0.25"/>
    <n v="63.441299999999998"/>
    <n v="63.441299999999998"/>
    <s v="Account"/>
    <n v="26"/>
    <n v="140"/>
    <n v="35"/>
    <n v="35"/>
    <n v="63.441299999999998"/>
    <x v="607"/>
    <n v="98.441299999999998"/>
    <s v="Thu"/>
    <s v="Tue"/>
  </r>
  <r>
    <s v="A00779"/>
    <s v="Central"/>
    <s v="Cartier"/>
    <s v="Replace"/>
    <m/>
    <d v="2021-05-13T00:00:00"/>
    <d v="2021-06-16T00:00:00"/>
    <n v="1"/>
    <e v="#REF!"/>
    <m/>
    <m/>
    <n v="0.5"/>
    <n v="30"/>
    <n v="30"/>
    <s v="C.O.D."/>
    <n v="34"/>
    <n v="80"/>
    <n v="40"/>
    <n v="40"/>
    <n v="30"/>
    <x v="46"/>
    <n v="70"/>
    <s v="Thu"/>
    <s v="Wed"/>
  </r>
  <r>
    <s v="A00780"/>
    <s v="Northeast"/>
    <s v="Ling"/>
    <s v="Replace"/>
    <m/>
    <d v="2021-05-13T00:00:00"/>
    <d v="2021-06-17T00:00:00"/>
    <n v="1"/>
    <e v="#REF!"/>
    <m/>
    <m/>
    <n v="0.5"/>
    <n v="496"/>
    <n v="496"/>
    <s v="Account"/>
    <n v="35"/>
    <n v="80"/>
    <n v="40"/>
    <n v="40"/>
    <n v="496"/>
    <x v="608"/>
    <n v="536"/>
    <s v="Thu"/>
    <s v="Thu"/>
  </r>
  <r>
    <s v="A00781"/>
    <s v="Northwest"/>
    <s v="Cartier"/>
    <s v="Replace"/>
    <s v="Yes"/>
    <d v="2021-05-13T00:00:00"/>
    <m/>
    <n v="1"/>
    <e v="#REF!"/>
    <m/>
    <s v="Yes"/>
    <m/>
    <n v="126.81"/>
    <n v="0"/>
    <s v="C.O.D."/>
    <s v=""/>
    <n v="80"/>
    <n v="0"/>
    <n v="0"/>
    <n v="0"/>
    <x v="609"/>
    <n v="0"/>
    <s v="Thu"/>
    <s v="Sat"/>
  </r>
  <r>
    <s v="A00782"/>
    <s v="West"/>
    <s v="Khan"/>
    <s v="Install"/>
    <m/>
    <d v="2021-05-13T00:00:00"/>
    <m/>
    <n v="2"/>
    <e v="#REF!"/>
    <m/>
    <m/>
    <m/>
    <n v="144"/>
    <n v="144"/>
    <s v="C.O.D."/>
    <s v=""/>
    <n v="140"/>
    <n v="0"/>
    <n v="0"/>
    <n v="144"/>
    <x v="610"/>
    <n v="144"/>
    <s v="Thu"/>
    <s v="Sat"/>
  </r>
  <r>
    <s v="A00783"/>
    <s v="East"/>
    <s v="Ling"/>
    <s v="Replace"/>
    <m/>
    <d v="2021-05-15T00:00:00"/>
    <d v="2021-06-07T00:00:00"/>
    <n v="2"/>
    <e v="#REF!"/>
    <m/>
    <s v="Yes"/>
    <n v="0.5"/>
    <n v="494.92989999999998"/>
    <n v="0"/>
    <s v="C.O.D."/>
    <n v="23"/>
    <n v="140"/>
    <n v="70"/>
    <n v="70"/>
    <n v="0"/>
    <x v="611"/>
    <n v="70"/>
    <s v="Sat"/>
    <s v="Mon"/>
  </r>
  <r>
    <s v="A00784"/>
    <s v="North"/>
    <s v="Ling"/>
    <s v="Assess"/>
    <m/>
    <d v="2021-05-15T00:00:00"/>
    <d v="2021-06-08T00:00:00"/>
    <n v="2"/>
    <e v="#REF!"/>
    <m/>
    <m/>
    <n v="0.25"/>
    <n v="30.0473"/>
    <n v="30.0473"/>
    <s v="C.O.D."/>
    <n v="24"/>
    <n v="140"/>
    <n v="35"/>
    <n v="35"/>
    <n v="30.0473"/>
    <x v="612"/>
    <n v="65.047300000000007"/>
    <s v="Sat"/>
    <s v="Tue"/>
  </r>
  <r>
    <s v="A00785"/>
    <s v="Southeast"/>
    <s v="Burton"/>
    <s v="Assess"/>
    <s v="Yes"/>
    <d v="2021-05-17T00:00:00"/>
    <d v="2021-05-25T00:00:00"/>
    <n v="1"/>
    <e v="#REF!"/>
    <m/>
    <m/>
    <n v="0.25"/>
    <n v="147.63820000000001"/>
    <n v="147.63820000000001"/>
    <s v="Account"/>
    <n v="8"/>
    <n v="80"/>
    <n v="20"/>
    <n v="20"/>
    <n v="147.63820000000001"/>
    <x v="613"/>
    <n v="167.63820000000001"/>
    <s v="Mon"/>
    <s v="Tue"/>
  </r>
  <r>
    <s v="A00786"/>
    <s v="North"/>
    <s v="Ling"/>
    <s v="Replace"/>
    <m/>
    <d v="2021-05-17T00:00:00"/>
    <d v="2021-05-28T00:00:00"/>
    <n v="2"/>
    <e v="#REF!"/>
    <m/>
    <m/>
    <n v="0.5"/>
    <n v="37.44"/>
    <n v="37.44"/>
    <s v="C.O.D."/>
    <n v="11"/>
    <n v="140"/>
    <n v="70"/>
    <n v="70"/>
    <n v="37.44"/>
    <x v="614"/>
    <n v="107.44"/>
    <s v="Mon"/>
    <s v="Fri"/>
  </r>
  <r>
    <s v="A00787"/>
    <s v="Northeast"/>
    <s v="Ling"/>
    <s v="Assess"/>
    <m/>
    <d v="2021-05-17T00:00:00"/>
    <d v="2021-06-02T00:00:00"/>
    <n v="2"/>
    <e v="#REF!"/>
    <m/>
    <m/>
    <n v="0.5"/>
    <n v="288"/>
    <n v="288"/>
    <s v="Account"/>
    <n v="16"/>
    <n v="140"/>
    <n v="70"/>
    <n v="70"/>
    <n v="288"/>
    <x v="615"/>
    <n v="358"/>
    <s v="Mon"/>
    <s v="Wed"/>
  </r>
  <r>
    <s v="A00788"/>
    <s v="Northwest"/>
    <s v="Cartier"/>
    <s v="Assess"/>
    <m/>
    <d v="2021-05-17T00:00:00"/>
    <d v="2021-06-02T00:00:00"/>
    <n v="2"/>
    <e v="#REF!"/>
    <m/>
    <m/>
    <n v="1"/>
    <n v="150"/>
    <n v="150"/>
    <s v="C.O.D."/>
    <n v="16"/>
    <n v="140"/>
    <n v="140"/>
    <n v="140"/>
    <n v="150"/>
    <x v="616"/>
    <n v="290"/>
    <s v="Mon"/>
    <s v="Wed"/>
  </r>
  <r>
    <s v="A00789"/>
    <s v="North"/>
    <s v="Ling"/>
    <s v="Deliver"/>
    <m/>
    <d v="2021-05-17T00:00:00"/>
    <d v="2021-06-08T00:00:00"/>
    <n v="1"/>
    <e v="#REF!"/>
    <m/>
    <m/>
    <n v="0.25"/>
    <n v="42.66"/>
    <n v="42.66"/>
    <s v="Account"/>
    <n v="22"/>
    <n v="80"/>
    <n v="20"/>
    <n v="20"/>
    <n v="42.66"/>
    <x v="428"/>
    <n v="62.66"/>
    <s v="Mon"/>
    <s v="Tue"/>
  </r>
  <r>
    <s v="A00790"/>
    <s v="North"/>
    <s v="Ling"/>
    <s v="Assess"/>
    <m/>
    <d v="2021-05-17T00:00:00"/>
    <d v="2021-06-08T00:00:00"/>
    <n v="1"/>
    <e v="#REF!"/>
    <m/>
    <m/>
    <n v="0.25"/>
    <n v="287.25"/>
    <n v="287.25"/>
    <s v="Account"/>
    <n v="22"/>
    <n v="80"/>
    <n v="20"/>
    <n v="20"/>
    <n v="287.25"/>
    <x v="617"/>
    <n v="307.25"/>
    <s v="Mon"/>
    <s v="Tue"/>
  </r>
  <r>
    <s v="A00791"/>
    <s v="West"/>
    <s v="Cartier"/>
    <s v="Deliver"/>
    <m/>
    <d v="2021-05-17T00:00:00"/>
    <d v="2021-06-11T00:00:00"/>
    <n v="2"/>
    <e v="#REF!"/>
    <m/>
    <m/>
    <n v="0.25"/>
    <n v="147.4015"/>
    <n v="147.4015"/>
    <s v="C.O.D."/>
    <n v="25"/>
    <n v="140"/>
    <n v="35"/>
    <n v="35"/>
    <n v="147.4015"/>
    <x v="618"/>
    <n v="182.4015"/>
    <s v="Mon"/>
    <s v="Fri"/>
  </r>
  <r>
    <s v="A00792"/>
    <s v="North"/>
    <s v="Ling"/>
    <s v="Deliver"/>
    <m/>
    <d v="2021-05-17T00:00:00"/>
    <d v="2021-06-19T00:00:00"/>
    <n v="1"/>
    <e v="#REF!"/>
    <m/>
    <m/>
    <n v="0.25"/>
    <n v="59.242100000000001"/>
    <n v="59.242100000000001"/>
    <s v="C.O.D."/>
    <n v="33"/>
    <n v="80"/>
    <n v="20"/>
    <n v="20"/>
    <n v="59.242100000000001"/>
    <x v="619"/>
    <n v="79.242099999999994"/>
    <s v="Mon"/>
    <s v="Sat"/>
  </r>
  <r>
    <s v="A00793"/>
    <s v="North"/>
    <s v="Ling"/>
    <s v="Assess"/>
    <m/>
    <d v="2021-05-17T00:00:00"/>
    <d v="2021-06-14T00:00:00"/>
    <n v="1"/>
    <e v="#REF!"/>
    <m/>
    <m/>
    <n v="0.25"/>
    <n v="240"/>
    <n v="240"/>
    <s v="Account"/>
    <n v="28"/>
    <n v="80"/>
    <n v="20"/>
    <n v="20"/>
    <n v="240"/>
    <x v="123"/>
    <n v="260"/>
    <s v="Mon"/>
    <s v="Mon"/>
  </r>
  <r>
    <s v="A00794"/>
    <s v="North"/>
    <s v="Ling"/>
    <s v="Deliver"/>
    <m/>
    <d v="2021-05-17T00:00:00"/>
    <d v="2021-06-22T00:00:00"/>
    <n v="2"/>
    <e v="#REF!"/>
    <m/>
    <m/>
    <n v="0.25"/>
    <n v="197.47"/>
    <n v="197.47"/>
    <s v="C.O.D."/>
    <n v="36"/>
    <n v="140"/>
    <n v="35"/>
    <n v="35"/>
    <n v="197.47"/>
    <x v="620"/>
    <n v="232.47"/>
    <s v="Mon"/>
    <s v="Tue"/>
  </r>
  <r>
    <s v="A00795"/>
    <s v="Northeast"/>
    <s v="Ling"/>
    <s v="Assess"/>
    <m/>
    <d v="2021-05-17T00:00:00"/>
    <d v="2021-07-16T00:00:00"/>
    <n v="2"/>
    <e v="#REF!"/>
    <m/>
    <m/>
    <n v="0.5"/>
    <n v="304.19459999999998"/>
    <n v="304.19459999999998"/>
    <s v="C.O.D."/>
    <n v="60"/>
    <n v="140"/>
    <n v="70"/>
    <n v="70"/>
    <n v="304.19459999999998"/>
    <x v="621"/>
    <n v="374.19459999999998"/>
    <s v="Mon"/>
    <s v="Fri"/>
  </r>
  <r>
    <s v="A00796"/>
    <s v="Southeast"/>
    <s v="Burton"/>
    <s v="Replace"/>
    <m/>
    <d v="2021-05-18T00:00:00"/>
    <d v="2021-05-27T00:00:00"/>
    <n v="1"/>
    <e v="#REF!"/>
    <m/>
    <m/>
    <n v="0.5"/>
    <n v="64.342100000000002"/>
    <n v="64.342100000000002"/>
    <s v="Account"/>
    <n v="9"/>
    <n v="80"/>
    <n v="40"/>
    <n v="40"/>
    <n v="64.342100000000002"/>
    <x v="622"/>
    <n v="104.3421"/>
    <s v="Tue"/>
    <s v="Thu"/>
  </r>
  <r>
    <s v="A00797"/>
    <s v="South"/>
    <s v="Lopez"/>
    <s v="Replace"/>
    <m/>
    <d v="2021-05-18T00:00:00"/>
    <d v="2021-05-31T00:00:00"/>
    <n v="1"/>
    <e v="#REF!"/>
    <m/>
    <m/>
    <n v="0.5"/>
    <n v="10.27"/>
    <n v="10.27"/>
    <s v="Account"/>
    <n v="13"/>
    <n v="80"/>
    <n v="40"/>
    <n v="40"/>
    <n v="10.27"/>
    <x v="623"/>
    <n v="50.269999999999996"/>
    <s v="Tue"/>
    <s v="Mon"/>
  </r>
  <r>
    <s v="A00798"/>
    <s v="Northwest"/>
    <s v="Burton"/>
    <s v="Assess"/>
    <m/>
    <d v="2021-05-18T00:00:00"/>
    <d v="2021-06-03T00:00:00"/>
    <n v="2"/>
    <e v="#REF!"/>
    <m/>
    <m/>
    <n v="0.75"/>
    <n v="319.02080000000001"/>
    <n v="319.02080000000001"/>
    <s v="C.O.D."/>
    <n v="16"/>
    <n v="140"/>
    <n v="105"/>
    <n v="105"/>
    <n v="319.02080000000001"/>
    <x v="624"/>
    <n v="424.02080000000001"/>
    <s v="Tue"/>
    <s v="Thu"/>
  </r>
  <r>
    <s v="A00799"/>
    <s v="Northwest"/>
    <s v="Khan"/>
    <s v="Replace"/>
    <m/>
    <d v="2021-05-18T00:00:00"/>
    <d v="2021-06-01T00:00:00"/>
    <n v="1"/>
    <e v="#REF!"/>
    <m/>
    <m/>
    <n v="0.75"/>
    <n v="131"/>
    <n v="131"/>
    <s v="C.O.D."/>
    <n v="14"/>
    <n v="80"/>
    <n v="60"/>
    <n v="60"/>
    <n v="131"/>
    <x v="625"/>
    <n v="191"/>
    <s v="Tue"/>
    <s v="Tue"/>
  </r>
  <r>
    <s v="A00800"/>
    <s v="North"/>
    <s v="Ling"/>
    <s v="Assess"/>
    <m/>
    <d v="2021-05-18T00:00:00"/>
    <d v="2021-06-02T00:00:00"/>
    <n v="2"/>
    <e v="#REF!"/>
    <m/>
    <m/>
    <n v="0.25"/>
    <n v="167"/>
    <n v="167"/>
    <s v="Account"/>
    <n v="15"/>
    <n v="140"/>
    <n v="35"/>
    <n v="35"/>
    <n v="167"/>
    <x v="626"/>
    <n v="202"/>
    <s v="Tue"/>
    <s v="Wed"/>
  </r>
  <r>
    <s v="A00801"/>
    <s v="Southeast"/>
    <s v="Burton"/>
    <s v="Replace"/>
    <m/>
    <d v="2021-05-18T00:00:00"/>
    <d v="2021-06-09T00:00:00"/>
    <n v="1"/>
    <e v="#REF!"/>
    <m/>
    <m/>
    <n v="0.5"/>
    <n v="91.041700000000006"/>
    <n v="91.041700000000006"/>
    <s v="Account"/>
    <n v="22"/>
    <n v="80"/>
    <n v="40"/>
    <n v="40"/>
    <n v="91.041700000000006"/>
    <x v="544"/>
    <n v="131.04169999999999"/>
    <s v="Tue"/>
    <s v="Wed"/>
  </r>
  <r>
    <s v="A00802"/>
    <s v="West"/>
    <s v="Khan"/>
    <s v="Assess"/>
    <m/>
    <d v="2021-05-18T00:00:00"/>
    <d v="2021-06-22T00:00:00"/>
    <n v="1"/>
    <e v="#REF!"/>
    <m/>
    <m/>
    <n v="0.25"/>
    <n v="44.9221"/>
    <n v="44.9221"/>
    <s v="C.O.D."/>
    <n v="35"/>
    <n v="80"/>
    <n v="20"/>
    <n v="20"/>
    <n v="44.9221"/>
    <x v="627"/>
    <n v="64.9221"/>
    <s v="Tue"/>
    <s v="Tue"/>
  </r>
  <r>
    <s v="A00803"/>
    <s v="Northwest"/>
    <s v="Cartier"/>
    <s v="Replace"/>
    <m/>
    <d v="2021-05-18T00:00:00"/>
    <d v="2021-07-23T00:00:00"/>
    <n v="1"/>
    <e v="#REF!"/>
    <s v="Yes"/>
    <s v="Yes"/>
    <n v="1"/>
    <n v="163.92760000000001"/>
    <n v="0"/>
    <s v="Warranty"/>
    <n v="66"/>
    <n v="80"/>
    <n v="80"/>
    <n v="0"/>
    <n v="0"/>
    <x v="628"/>
    <n v="0"/>
    <s v="Tue"/>
    <s v="Fri"/>
  </r>
  <r>
    <s v="A00804"/>
    <s v="Southeast"/>
    <s v="Cartier"/>
    <s v="Install"/>
    <m/>
    <d v="2021-05-18T00:00:00"/>
    <m/>
    <n v="2"/>
    <e v="#REF!"/>
    <m/>
    <m/>
    <m/>
    <n v="281.61579999999998"/>
    <n v="281.61579999999998"/>
    <s v="Account"/>
    <s v=""/>
    <n v="140"/>
    <n v="0"/>
    <n v="0"/>
    <n v="281.61579999999998"/>
    <x v="629"/>
    <n v="281.61579999999998"/>
    <s v="Tue"/>
    <s v="Sat"/>
  </r>
  <r>
    <s v="A00805"/>
    <s v="South"/>
    <s v="Lopez"/>
    <s v="Assess"/>
    <m/>
    <d v="2021-05-19T00:00:00"/>
    <d v="2021-05-31T00:00:00"/>
    <n v="1"/>
    <e v="#REF!"/>
    <m/>
    <m/>
    <n v="0.5"/>
    <n v="7.02"/>
    <n v="7.02"/>
    <s v="P.O."/>
    <n v="12"/>
    <n v="80"/>
    <n v="40"/>
    <n v="40"/>
    <n v="7.02"/>
    <x v="630"/>
    <n v="47.019999999999996"/>
    <s v="Wed"/>
    <s v="Mon"/>
  </r>
  <r>
    <s v="A00806"/>
    <s v="South"/>
    <s v="Lopez"/>
    <s v="Assess"/>
    <m/>
    <d v="2021-05-19T00:00:00"/>
    <d v="2021-05-31T00:00:00"/>
    <n v="1"/>
    <e v="#REF!"/>
    <m/>
    <m/>
    <n v="0.5"/>
    <n v="28.996500000000001"/>
    <n v="28.996500000000001"/>
    <s v="Account"/>
    <n v="12"/>
    <n v="80"/>
    <n v="40"/>
    <n v="40"/>
    <n v="28.996500000000001"/>
    <x v="631"/>
    <n v="68.996499999999997"/>
    <s v="Wed"/>
    <s v="Mon"/>
  </r>
  <r>
    <s v="A00807"/>
    <s v="South"/>
    <s v="Lopez"/>
    <s v="Assess"/>
    <m/>
    <d v="2021-05-19T00:00:00"/>
    <d v="2021-05-31T00:00:00"/>
    <n v="1"/>
    <e v="#REF!"/>
    <m/>
    <m/>
    <n v="0.5"/>
    <n v="50.57"/>
    <n v="50.57"/>
    <s v="P.O."/>
    <n v="12"/>
    <n v="80"/>
    <n v="40"/>
    <n v="40"/>
    <n v="50.57"/>
    <x v="632"/>
    <n v="90.57"/>
    <s v="Wed"/>
    <s v="Mon"/>
  </r>
  <r>
    <s v="A00808"/>
    <s v="East"/>
    <s v="Ling"/>
    <s v="Replace"/>
    <m/>
    <d v="2021-05-19T00:00:00"/>
    <d v="2021-06-03T00:00:00"/>
    <n v="2"/>
    <e v="#REF!"/>
    <m/>
    <m/>
    <n v="0.5"/>
    <n v="271.791"/>
    <n v="271.791"/>
    <s v="C.O.D."/>
    <n v="15"/>
    <n v="140"/>
    <n v="70"/>
    <n v="70"/>
    <n v="271.791"/>
    <x v="633"/>
    <n v="341.791"/>
    <s v="Wed"/>
    <s v="Thu"/>
  </r>
  <r>
    <s v="A00809"/>
    <s v="East"/>
    <s v="Ling"/>
    <s v="Assess"/>
    <m/>
    <d v="2021-05-19T00:00:00"/>
    <d v="2021-06-29T00:00:00"/>
    <n v="2"/>
    <e v="#REF!"/>
    <s v="Yes"/>
    <s v="Yes"/>
    <n v="0.25"/>
    <n v="14.702999999999999"/>
    <n v="0"/>
    <s v="Warranty"/>
    <n v="41"/>
    <n v="140"/>
    <n v="35"/>
    <n v="0"/>
    <n v="0"/>
    <x v="634"/>
    <n v="0"/>
    <s v="Wed"/>
    <s v="Tue"/>
  </r>
  <r>
    <s v="A00810"/>
    <s v="Southeast"/>
    <s v="Cartier"/>
    <s v="Replace"/>
    <m/>
    <d v="2021-05-20T00:00:00"/>
    <d v="2021-06-08T00:00:00"/>
    <n v="2"/>
    <e v="#REF!"/>
    <m/>
    <s v="Yes"/>
    <n v="3.25"/>
    <n v="311.3621"/>
    <n v="0"/>
    <s v="C.O.D."/>
    <n v="19"/>
    <n v="140"/>
    <n v="455"/>
    <n v="455"/>
    <n v="0"/>
    <x v="635"/>
    <n v="455"/>
    <s v="Thu"/>
    <s v="Tue"/>
  </r>
  <r>
    <s v="A00811"/>
    <s v="Central"/>
    <s v="Cartier"/>
    <s v="Replace"/>
    <m/>
    <d v="2021-05-20T00:00:00"/>
    <d v="2021-06-11T00:00:00"/>
    <n v="1"/>
    <e v="#REF!"/>
    <m/>
    <m/>
    <n v="0.75"/>
    <n v="189.31800000000001"/>
    <n v="189.31800000000001"/>
    <s v="C.O.D."/>
    <n v="22"/>
    <n v="80"/>
    <n v="60"/>
    <n v="60"/>
    <n v="189.31800000000001"/>
    <x v="636"/>
    <n v="249.31800000000001"/>
    <s v="Thu"/>
    <s v="Fri"/>
  </r>
  <r>
    <s v="A00812"/>
    <s v="Northwest"/>
    <s v="Cartier"/>
    <s v="Assess"/>
    <m/>
    <d v="2021-05-20T00:00:00"/>
    <d v="2021-06-17T00:00:00"/>
    <n v="1"/>
    <e v="#REF!"/>
    <m/>
    <m/>
    <n v="0.5"/>
    <n v="74.532399999999996"/>
    <n v="74.532399999999996"/>
    <s v="Account"/>
    <n v="28"/>
    <n v="80"/>
    <n v="40"/>
    <n v="40"/>
    <n v="74.532399999999996"/>
    <x v="637"/>
    <n v="114.5324"/>
    <s v="Thu"/>
    <s v="Thu"/>
  </r>
  <r>
    <s v="A00813"/>
    <s v="Central"/>
    <s v="Cartier"/>
    <s v="Repair"/>
    <m/>
    <d v="2021-05-20T00:00:00"/>
    <d v="2021-06-28T00:00:00"/>
    <n v="1"/>
    <e v="#REF!"/>
    <m/>
    <m/>
    <n v="1.5"/>
    <n v="673.21600000000001"/>
    <n v="673.21600000000001"/>
    <s v="C.O.D."/>
    <n v="39"/>
    <n v="80"/>
    <n v="120"/>
    <n v="120"/>
    <n v="673.21600000000001"/>
    <x v="638"/>
    <n v="793.21600000000001"/>
    <s v="Thu"/>
    <s v="Mon"/>
  </r>
  <r>
    <s v="A00814"/>
    <s v="Central"/>
    <s v="Burton"/>
    <s v="Repair"/>
    <m/>
    <d v="2021-05-20T00:00:00"/>
    <d v="2021-07-07T00:00:00"/>
    <n v="2"/>
    <e v="#REF!"/>
    <m/>
    <m/>
    <n v="3.5"/>
    <n v="230.39570000000001"/>
    <n v="230.39570000000001"/>
    <s v="C.O.D."/>
    <n v="48"/>
    <n v="140"/>
    <n v="490"/>
    <n v="490"/>
    <n v="230.39570000000001"/>
    <x v="639"/>
    <n v="720.39570000000003"/>
    <s v="Thu"/>
    <s v="Wed"/>
  </r>
  <r>
    <s v="A00815"/>
    <s v="North"/>
    <s v="Ling"/>
    <s v="Assess"/>
    <m/>
    <d v="2021-05-20T00:00:00"/>
    <d v="2021-07-16T00:00:00"/>
    <n v="2"/>
    <e v="#REF!"/>
    <m/>
    <m/>
    <n v="0.25"/>
    <n v="14.42"/>
    <n v="14.42"/>
    <s v="Account"/>
    <n v="57"/>
    <n v="140"/>
    <n v="35"/>
    <n v="35"/>
    <n v="14.42"/>
    <x v="640"/>
    <n v="49.42"/>
    <s v="Thu"/>
    <s v="Fri"/>
  </r>
  <r>
    <s v="A00816"/>
    <s v="Southwest"/>
    <s v="Burton"/>
    <s v="Repair"/>
    <m/>
    <d v="2021-05-20T00:00:00"/>
    <m/>
    <n v="2"/>
    <e v="#REF!"/>
    <m/>
    <m/>
    <m/>
    <n v="852.54669999999999"/>
    <n v="852.54669999999999"/>
    <s v="C.O.D."/>
    <s v=""/>
    <n v="140"/>
    <n v="0"/>
    <n v="0"/>
    <n v="852.54669999999999"/>
    <x v="641"/>
    <n v="852.54669999999999"/>
    <s v="Thu"/>
    <s v="Sat"/>
  </r>
  <r>
    <s v="A00817"/>
    <s v="Northwest"/>
    <s v="Burton"/>
    <s v="Replace"/>
    <s v="Yes"/>
    <d v="2021-05-21T00:00:00"/>
    <d v="2021-06-01T00:00:00"/>
    <n v="1"/>
    <e v="#REF!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818"/>
    <s v="Northwest"/>
    <s v="Cartier"/>
    <s v="Install"/>
    <m/>
    <d v="2021-05-21T00:00:00"/>
    <d v="2021-06-22T00:00:00"/>
    <n v="1"/>
    <e v="#REF!"/>
    <m/>
    <m/>
    <n v="1"/>
    <n v="57.966200000000001"/>
    <n v="57.966200000000001"/>
    <s v="P.O."/>
    <n v="32"/>
    <n v="80"/>
    <n v="80"/>
    <n v="80"/>
    <n v="57.966200000000001"/>
    <x v="642"/>
    <n v="137.96620000000001"/>
    <s v="Fri"/>
    <s v="Tue"/>
  </r>
  <r>
    <s v="A00819"/>
    <s v="Northwest"/>
    <s v="Cartier"/>
    <s v="Replace"/>
    <m/>
    <d v="2021-05-21T00:00:00"/>
    <m/>
    <n v="1"/>
    <e v="#REF!"/>
    <m/>
    <m/>
    <m/>
    <n v="90"/>
    <n v="90"/>
    <s v="P.O."/>
    <s v=""/>
    <n v="80"/>
    <n v="0"/>
    <n v="0"/>
    <n v="90"/>
    <x v="388"/>
    <n v="90"/>
    <s v="Fri"/>
    <s v="Sat"/>
  </r>
  <r>
    <s v="A00820"/>
    <s v="Northwest"/>
    <s v="Burton"/>
    <s v="Replace"/>
    <s v="Yes"/>
    <d v="2021-05-22T00:00:00"/>
    <m/>
    <n v="1"/>
    <e v="#REF!"/>
    <m/>
    <m/>
    <m/>
    <n v="108.51300000000001"/>
    <n v="108.51300000000001"/>
    <s v="C.O.D."/>
    <s v=""/>
    <n v="80"/>
    <n v="0"/>
    <n v="0"/>
    <n v="108.51300000000001"/>
    <x v="643"/>
    <n v="108.51300000000001"/>
    <s v="Sat"/>
    <s v="Sat"/>
  </r>
  <r>
    <s v="A00821"/>
    <s v="North"/>
    <s v="Ling"/>
    <s v="Deliver"/>
    <m/>
    <d v="2021-05-24T00:00:00"/>
    <d v="2021-06-02T00:00:00"/>
    <n v="1"/>
    <e v="#REF!"/>
    <m/>
    <m/>
    <n v="0.25"/>
    <n v="22"/>
    <n v="22"/>
    <s v="Account"/>
    <n v="9"/>
    <n v="80"/>
    <n v="20"/>
    <n v="20"/>
    <n v="22"/>
    <x v="644"/>
    <n v="42"/>
    <s v="Mon"/>
    <s v="Wed"/>
  </r>
  <r>
    <s v="A00822"/>
    <s v="Southeast"/>
    <s v="Cartier"/>
    <s v="Deliver"/>
    <m/>
    <d v="2021-05-24T00:00:00"/>
    <d v="2021-06-03T00:00:00"/>
    <n v="1"/>
    <e v="#REF!"/>
    <m/>
    <m/>
    <n v="0.25"/>
    <n v="66.864900000000006"/>
    <n v="66.864900000000006"/>
    <s v="C.O.D."/>
    <n v="10"/>
    <n v="80"/>
    <n v="20"/>
    <n v="20"/>
    <n v="66.864900000000006"/>
    <x v="222"/>
    <n v="86.864900000000006"/>
    <s v="Mon"/>
    <s v="Thu"/>
  </r>
  <r>
    <s v="A00823"/>
    <s v="South"/>
    <s v="Lopez"/>
    <s v="Replace"/>
    <m/>
    <d v="2021-05-24T00:00:00"/>
    <d v="2021-06-15T00:00:00"/>
    <n v="1"/>
    <e v="#REF!"/>
    <m/>
    <m/>
    <n v="0.75"/>
    <n v="111.15"/>
    <n v="111.15"/>
    <s v="Account"/>
    <n v="22"/>
    <n v="80"/>
    <n v="60"/>
    <n v="60"/>
    <n v="111.15"/>
    <x v="645"/>
    <n v="171.15"/>
    <s v="Mon"/>
    <s v="Tue"/>
  </r>
  <r>
    <s v="A00824"/>
    <s v="South"/>
    <s v="Burton"/>
    <s v="Assess"/>
    <m/>
    <d v="2021-05-24T00:00:00"/>
    <d v="2021-07-12T00:00:00"/>
    <n v="2"/>
    <e v="#REF!"/>
    <m/>
    <m/>
    <n v="0.75"/>
    <n v="239.54249999999999"/>
    <n v="239.54249999999999"/>
    <s v="Account"/>
    <n v="49"/>
    <n v="140"/>
    <n v="105"/>
    <n v="105"/>
    <n v="239.54249999999999"/>
    <x v="646"/>
    <n v="344.54250000000002"/>
    <s v="Mon"/>
    <s v="Mon"/>
  </r>
  <r>
    <s v="A00825"/>
    <s v="Central"/>
    <s v="Cartier"/>
    <s v="Replace"/>
    <m/>
    <d v="2021-05-24T00:00:00"/>
    <d v="2021-07-15T00:00:00"/>
    <n v="1"/>
    <e v="#REF!"/>
    <m/>
    <m/>
    <n v="0.5"/>
    <n v="657.69"/>
    <n v="657.69"/>
    <s v="C.O.D."/>
    <n v="52"/>
    <n v="80"/>
    <n v="40"/>
    <n v="40"/>
    <n v="657.69"/>
    <x v="647"/>
    <n v="697.69"/>
    <s v="Mon"/>
    <s v="Thu"/>
  </r>
  <r>
    <s v="A00826"/>
    <s v="Southeast"/>
    <s v="Burton"/>
    <s v="Assess"/>
    <m/>
    <d v="2021-05-24T00:00:00"/>
    <d v="2021-07-19T00:00:00"/>
    <n v="1"/>
    <e v="#REF!"/>
    <m/>
    <m/>
    <n v="0.25"/>
    <n v="30"/>
    <n v="30"/>
    <s v="C.O.D."/>
    <n v="56"/>
    <n v="80"/>
    <n v="20"/>
    <n v="20"/>
    <n v="30"/>
    <x v="103"/>
    <n v="50"/>
    <s v="Mon"/>
    <s v="Mon"/>
  </r>
  <r>
    <s v="A00827"/>
    <s v="Southeast"/>
    <s v="Khan"/>
    <s v="Assess"/>
    <m/>
    <d v="2021-05-25T00:00:00"/>
    <d v="2021-06-19T00:00:00"/>
    <n v="1"/>
    <e v="#REF!"/>
    <m/>
    <m/>
    <n v="0.5"/>
    <n v="26.567499999999999"/>
    <n v="26.567499999999999"/>
    <s v="C.O.D."/>
    <n v="25"/>
    <n v="80"/>
    <n v="40"/>
    <n v="40"/>
    <n v="26.567499999999999"/>
    <x v="648"/>
    <n v="66.567499999999995"/>
    <s v="Tue"/>
    <s v="Sat"/>
  </r>
  <r>
    <s v="A00828"/>
    <s v="West"/>
    <s v="Burton"/>
    <s v="Assess"/>
    <m/>
    <d v="2021-05-25T00:00:00"/>
    <d v="2021-06-14T00:00:00"/>
    <n v="2"/>
    <e v="#REF!"/>
    <m/>
    <m/>
    <n v="1.25"/>
    <n v="9.6"/>
    <n v="9.6"/>
    <s v="C.O.D."/>
    <n v="20"/>
    <n v="140"/>
    <n v="175"/>
    <n v="175"/>
    <n v="9.6"/>
    <x v="649"/>
    <n v="184.6"/>
    <s v="Tue"/>
    <s v="Mon"/>
  </r>
  <r>
    <s v="A00829"/>
    <s v="West"/>
    <s v="Khan"/>
    <s v="Assess"/>
    <m/>
    <d v="2021-05-25T00:00:00"/>
    <d v="2021-06-16T00:00:00"/>
    <n v="2"/>
    <e v="#REF!"/>
    <m/>
    <m/>
    <n v="0.25"/>
    <n v="396.29149999999998"/>
    <n v="396.29149999999998"/>
    <s v="C.O.D."/>
    <n v="22"/>
    <n v="140"/>
    <n v="35"/>
    <n v="35"/>
    <n v="396.29149999999998"/>
    <x v="650"/>
    <n v="431.29149999999998"/>
    <s v="Tue"/>
    <s v="Wed"/>
  </r>
  <r>
    <s v="A00830"/>
    <s v="East"/>
    <s v="Ling"/>
    <s v="Replace"/>
    <m/>
    <d v="2021-05-25T00:00:00"/>
    <d v="2021-07-05T00:00:00"/>
    <n v="2"/>
    <e v="#REF!"/>
    <m/>
    <m/>
    <n v="0.5"/>
    <n v="108"/>
    <n v="108"/>
    <s v="C.O.D."/>
    <n v="41"/>
    <n v="140"/>
    <n v="70"/>
    <n v="70"/>
    <n v="108"/>
    <x v="651"/>
    <n v="178"/>
    <s v="Tue"/>
    <s v="Mon"/>
  </r>
  <r>
    <s v="A00831"/>
    <s v="Northwest"/>
    <s v="Cartier"/>
    <s v="Assess"/>
    <m/>
    <d v="2021-05-25T00:00:00"/>
    <d v="2021-07-19T00:00:00"/>
    <n v="1"/>
    <e v="#REF!"/>
    <m/>
    <m/>
    <n v="0.5"/>
    <n v="147.2441"/>
    <n v="147.2441"/>
    <s v="C.O.D."/>
    <n v="55"/>
    <n v="80"/>
    <n v="40"/>
    <n v="40"/>
    <n v="147.2441"/>
    <x v="652"/>
    <n v="187.2441"/>
    <s v="Tue"/>
    <s v="Mon"/>
  </r>
  <r>
    <s v="A00832"/>
    <s v="Central"/>
    <s v="Burton"/>
    <s v="Install"/>
    <m/>
    <d v="2021-05-25T00:00:00"/>
    <m/>
    <n v="1"/>
    <e v="#REF!"/>
    <m/>
    <s v="Yes"/>
    <m/>
    <n v="151.28020000000001"/>
    <n v="0"/>
    <s v="C.O.D."/>
    <s v=""/>
    <n v="80"/>
    <n v="0"/>
    <n v="0"/>
    <n v="0"/>
    <x v="653"/>
    <n v="0"/>
    <s v="Tue"/>
    <s v="Sat"/>
  </r>
  <r>
    <s v="A00833"/>
    <s v="Northwest"/>
    <s v="Cartier"/>
    <s v="Replace"/>
    <m/>
    <d v="2021-05-25T00:00:00"/>
    <m/>
    <n v="1"/>
    <e v="#REF!"/>
    <m/>
    <m/>
    <m/>
    <n v="47.046399999999998"/>
    <n v="47.046399999999998"/>
    <s v="P.O."/>
    <s v=""/>
    <n v="80"/>
    <n v="0"/>
    <n v="0"/>
    <n v="47.046399999999998"/>
    <x v="654"/>
    <n v="47.046399999999998"/>
    <s v="Tue"/>
    <s v="Sat"/>
  </r>
  <r>
    <s v="A00834"/>
    <s v="Northwest"/>
    <s v="Burton"/>
    <s v="Deliver"/>
    <m/>
    <d v="2021-05-26T00:00:00"/>
    <d v="2021-06-05T00:00:00"/>
    <n v="1"/>
    <e v="#REF!"/>
    <m/>
    <m/>
    <n v="0.25"/>
    <n v="51.73"/>
    <n v="51.73"/>
    <s v="C.O.D."/>
    <n v="10"/>
    <n v="80"/>
    <n v="20"/>
    <n v="20"/>
    <n v="51.73"/>
    <x v="655"/>
    <n v="71.72999999999999"/>
    <s v="Wed"/>
    <s v="Sat"/>
  </r>
  <r>
    <s v="A00835"/>
    <s v="Southeast"/>
    <s v="Cartier"/>
    <s v="Assess"/>
    <m/>
    <d v="2021-05-26T00:00:00"/>
    <d v="2021-06-02T00:00:00"/>
    <n v="2"/>
    <e v="#REF!"/>
    <m/>
    <m/>
    <n v="0.25"/>
    <n v="445.78460000000001"/>
    <n v="445.78460000000001"/>
    <s v="Account"/>
    <n v="7"/>
    <n v="140"/>
    <n v="35"/>
    <n v="35"/>
    <n v="445.78460000000001"/>
    <x v="656"/>
    <n v="480.78460000000001"/>
    <s v="Wed"/>
    <s v="Wed"/>
  </r>
  <r>
    <s v="A00836"/>
    <s v="Southeast"/>
    <s v="Cartier"/>
    <s v="Assess"/>
    <m/>
    <d v="2021-05-26T00:00:00"/>
    <d v="2021-06-14T00:00:00"/>
    <n v="2"/>
    <e v="#REF!"/>
    <m/>
    <s v="Yes"/>
    <n v="0.25"/>
    <n v="27.486699999999999"/>
    <n v="0"/>
    <s v="C.O.D."/>
    <n v="19"/>
    <n v="140"/>
    <n v="35"/>
    <n v="35"/>
    <n v="0"/>
    <x v="657"/>
    <n v="35"/>
    <s v="Wed"/>
    <s v="Mon"/>
  </r>
  <r>
    <s v="A00837"/>
    <s v="West"/>
    <s v="Burton"/>
    <s v="Assess"/>
    <m/>
    <d v="2021-05-26T00:00:00"/>
    <d v="2021-06-14T00:00:00"/>
    <n v="1"/>
    <e v="#REF!"/>
    <m/>
    <m/>
    <n v="0.25"/>
    <n v="42.66"/>
    <n v="42.66"/>
    <s v="Account"/>
    <n v="19"/>
    <n v="80"/>
    <n v="20"/>
    <n v="20"/>
    <n v="42.66"/>
    <x v="428"/>
    <n v="62.66"/>
    <s v="Wed"/>
    <s v="Mon"/>
  </r>
  <r>
    <s v="A00838"/>
    <s v="Southeast"/>
    <s v="Cartier"/>
    <s v="Deliver"/>
    <m/>
    <d v="2021-05-26T00:00:00"/>
    <d v="2021-06-14T00:00:00"/>
    <n v="1"/>
    <e v="#REF!"/>
    <m/>
    <m/>
    <n v="0.25"/>
    <n v="185.11340000000001"/>
    <n v="185.11340000000001"/>
    <s v="C.O.D."/>
    <n v="19"/>
    <n v="80"/>
    <n v="20"/>
    <n v="20"/>
    <n v="185.11340000000001"/>
    <x v="658"/>
    <n v="205.11340000000001"/>
    <s v="Wed"/>
    <s v="Mon"/>
  </r>
  <r>
    <s v="A00839"/>
    <s v="Northwest"/>
    <s v="Cartier"/>
    <s v="Replace"/>
    <m/>
    <d v="2021-05-26T00:00:00"/>
    <d v="2021-06-17T00:00:00"/>
    <n v="1"/>
    <e v="#REF!"/>
    <m/>
    <s v="Yes"/>
    <n v="0.75"/>
    <n v="70"/>
    <n v="0"/>
    <s v="C.O.D."/>
    <n v="22"/>
    <n v="80"/>
    <n v="60"/>
    <n v="60"/>
    <n v="0"/>
    <x v="590"/>
    <n v="60"/>
    <s v="Wed"/>
    <s v="Thu"/>
  </r>
  <r>
    <s v="A00840"/>
    <s v="Southeast"/>
    <s v="Cartier"/>
    <s v="Assess"/>
    <m/>
    <d v="2021-05-26T00:00:00"/>
    <d v="2021-06-22T00:00:00"/>
    <n v="1"/>
    <e v="#REF!"/>
    <m/>
    <m/>
    <n v="0.25"/>
    <n v="120"/>
    <n v="120"/>
    <s v="Account"/>
    <n v="27"/>
    <n v="80"/>
    <n v="20"/>
    <n v="20"/>
    <n v="120"/>
    <x v="2"/>
    <n v="140"/>
    <s v="Wed"/>
    <s v="Tue"/>
  </r>
  <r>
    <s v="A00841"/>
    <s v="Southeast"/>
    <s v="Cartier"/>
    <s v="Assess"/>
    <m/>
    <d v="2021-05-26T00:00:00"/>
    <d v="2021-06-30T00:00:00"/>
    <n v="1"/>
    <e v="#REF!"/>
    <m/>
    <m/>
    <n v="0.25"/>
    <n v="178.36179999999999"/>
    <n v="178.36179999999999"/>
    <s v="C.O.D."/>
    <n v="35"/>
    <n v="80"/>
    <n v="20"/>
    <n v="20"/>
    <n v="178.36179999999999"/>
    <x v="659"/>
    <n v="198.36179999999999"/>
    <s v="Wed"/>
    <s v="Wed"/>
  </r>
  <r>
    <s v="A00842"/>
    <s v="Northeast"/>
    <s v="Khan"/>
    <s v="Install"/>
    <m/>
    <d v="2021-05-26T00:00:00"/>
    <d v="2021-06-28T00:00:00"/>
    <n v="1"/>
    <e v="#REF!"/>
    <s v="Yes"/>
    <s v="Yes"/>
    <n v="1.5"/>
    <n v="477.78149999999999"/>
    <n v="0"/>
    <s v="Warranty"/>
    <n v="33"/>
    <n v="80"/>
    <n v="120"/>
    <n v="0"/>
    <n v="0"/>
    <x v="660"/>
    <n v="0"/>
    <s v="Wed"/>
    <s v="Mon"/>
  </r>
  <r>
    <s v="A00843"/>
    <s v="Northwest"/>
    <s v="Khan"/>
    <s v="Repair"/>
    <s v="Yes"/>
    <d v="2021-05-26T00:00:00"/>
    <d v="2021-06-30T00:00:00"/>
    <n v="1"/>
    <e v="#REF!"/>
    <m/>
    <m/>
    <n v="1"/>
    <n v="67.969700000000003"/>
    <n v="67.969700000000003"/>
    <s v="P.O."/>
    <n v="35"/>
    <n v="80"/>
    <n v="80"/>
    <n v="80"/>
    <n v="67.969700000000003"/>
    <x v="661"/>
    <n v="147.96969999999999"/>
    <s v="Wed"/>
    <s v="Wed"/>
  </r>
  <r>
    <s v="A00844"/>
    <s v="South"/>
    <s v="Burton"/>
    <s v="Assess"/>
    <m/>
    <d v="2021-05-26T00:00:00"/>
    <d v="2021-07-05T00:00:00"/>
    <n v="2"/>
    <e v="#REF!"/>
    <m/>
    <s v="Yes"/>
    <n v="1.25"/>
    <n v="300.72309999999999"/>
    <n v="0"/>
    <s v="C.O.D."/>
    <n v="40"/>
    <n v="140"/>
    <n v="175"/>
    <n v="175"/>
    <n v="0"/>
    <x v="662"/>
    <n v="175"/>
    <s v="Wed"/>
    <s v="Mon"/>
  </r>
  <r>
    <s v="A00845"/>
    <s v="Central"/>
    <s v="Burton"/>
    <s v="Assess"/>
    <m/>
    <d v="2021-05-26T00:00:00"/>
    <m/>
    <n v="1"/>
    <e v="#REF!"/>
    <m/>
    <m/>
    <m/>
    <n v="377.6"/>
    <n v="377.6"/>
    <s v="Account"/>
    <s v=""/>
    <n v="80"/>
    <n v="0"/>
    <n v="0"/>
    <n v="377.6"/>
    <x v="663"/>
    <n v="377.6"/>
    <s v="Wed"/>
    <s v="Sat"/>
  </r>
  <r>
    <s v="A00846"/>
    <s v="Northwest"/>
    <s v="Cartier"/>
    <s v="Assess"/>
    <m/>
    <d v="2021-05-26T00:00:00"/>
    <m/>
    <n v="1"/>
    <e v="#REF!"/>
    <m/>
    <m/>
    <m/>
    <n v="70"/>
    <n v="70"/>
    <s v="P.O."/>
    <s v=""/>
    <n v="80"/>
    <n v="0"/>
    <n v="0"/>
    <n v="70"/>
    <x v="46"/>
    <n v="70"/>
    <s v="Wed"/>
    <s v="Sat"/>
  </r>
  <r>
    <s v="A00847"/>
    <s v="Northwest"/>
    <s v="Cartier"/>
    <s v="Replace"/>
    <m/>
    <d v="2021-05-26T00:00:00"/>
    <m/>
    <n v="1"/>
    <e v="#REF!"/>
    <m/>
    <m/>
    <m/>
    <n v="177.0504"/>
    <n v="177.0504"/>
    <s v="P.O."/>
    <s v=""/>
    <n v="80"/>
    <n v="0"/>
    <n v="0"/>
    <n v="177.0504"/>
    <x v="664"/>
    <n v="177.0504"/>
    <s v="Wed"/>
    <s v="Sat"/>
  </r>
  <r>
    <s v="A00848"/>
    <s v="Central"/>
    <s v="Burton"/>
    <s v="Replace"/>
    <m/>
    <d v="2021-05-26T00:00:00"/>
    <m/>
    <n v="2"/>
    <e v="#REF!"/>
    <m/>
    <m/>
    <m/>
    <n v="839.67849999999999"/>
    <n v="839.67849999999999"/>
    <s v="C.O.D."/>
    <s v=""/>
    <n v="140"/>
    <n v="0"/>
    <n v="0"/>
    <n v="839.67849999999999"/>
    <x v="665"/>
    <n v="839.67849999999999"/>
    <s v="Wed"/>
    <s v="Sat"/>
  </r>
  <r>
    <s v="A00849"/>
    <s v="North"/>
    <s v="Ling"/>
    <s v="Assess"/>
    <m/>
    <d v="2021-05-27T00:00:00"/>
    <d v="2021-06-03T00:00:00"/>
    <n v="1"/>
    <e v="#REF!"/>
    <m/>
    <m/>
    <n v="0.25"/>
    <n v="120"/>
    <n v="120"/>
    <s v="Account"/>
    <n v="7"/>
    <n v="80"/>
    <n v="20"/>
    <n v="20"/>
    <n v="120"/>
    <x v="2"/>
    <n v="140"/>
    <s v="Thu"/>
    <s v="Thu"/>
  </r>
  <r>
    <s v="A00850"/>
    <s v="Northeast"/>
    <s v="Khan"/>
    <s v="Assess"/>
    <m/>
    <d v="2021-05-27T00:00:00"/>
    <d v="2021-06-10T00:00:00"/>
    <n v="1"/>
    <e v="#REF!"/>
    <m/>
    <m/>
    <n v="0.25"/>
    <n v="156.4932"/>
    <n v="156.4932"/>
    <s v="C.O.D."/>
    <n v="14"/>
    <n v="80"/>
    <n v="20"/>
    <n v="20"/>
    <n v="156.4932"/>
    <x v="666"/>
    <n v="176.4932"/>
    <s v="Thu"/>
    <s v="Thu"/>
  </r>
  <r>
    <s v="A00851"/>
    <s v="North"/>
    <s v="Ling"/>
    <s v="Deliver"/>
    <m/>
    <d v="2021-05-27T00:00:00"/>
    <d v="2021-06-15T00:00:00"/>
    <n v="2"/>
    <e v="#REF!"/>
    <m/>
    <m/>
    <n v="0.25"/>
    <n v="155"/>
    <n v="155"/>
    <s v="Account"/>
    <n v="19"/>
    <n v="140"/>
    <n v="35"/>
    <n v="35"/>
    <n v="155"/>
    <x v="12"/>
    <n v="190"/>
    <s v="Thu"/>
    <s v="Tue"/>
  </r>
  <r>
    <s v="A00852"/>
    <s v="Central"/>
    <s v="Khan"/>
    <s v="Replace"/>
    <m/>
    <d v="2021-05-27T00:00:00"/>
    <d v="2021-06-17T00:00:00"/>
    <n v="1"/>
    <e v="#REF!"/>
    <m/>
    <m/>
    <n v="0.5"/>
    <n v="20.83"/>
    <n v="20.83"/>
    <s v="Account"/>
    <n v="21"/>
    <n v="80"/>
    <n v="40"/>
    <n v="40"/>
    <n v="20.83"/>
    <x v="667"/>
    <n v="60.83"/>
    <s v="Thu"/>
    <s v="Thu"/>
  </r>
  <r>
    <s v="A00853"/>
    <s v="Central"/>
    <s v="Cartier"/>
    <s v="Assess"/>
    <s v="Yes"/>
    <d v="2021-05-27T00:00:00"/>
    <d v="2021-06-22T00:00:00"/>
    <n v="1"/>
    <e v="#REF!"/>
    <s v="Yes"/>
    <s v="Yes"/>
    <n v="0.5"/>
    <n v="50"/>
    <n v="0"/>
    <s v="Warranty"/>
    <n v="26"/>
    <n v="80"/>
    <n v="40"/>
    <n v="0"/>
    <n v="0"/>
    <x v="388"/>
    <n v="0"/>
    <s v="Thu"/>
    <s v="Tue"/>
  </r>
  <r>
    <s v="A00854"/>
    <s v="South"/>
    <s v="Burton"/>
    <s v="Deliver"/>
    <m/>
    <d v="2021-05-27T00:00:00"/>
    <d v="2021-07-13T00:00:00"/>
    <n v="1"/>
    <e v="#REF!"/>
    <m/>
    <m/>
    <n v="0.25"/>
    <n v="120"/>
    <n v="120"/>
    <s v="C.O.D."/>
    <n v="47"/>
    <n v="80"/>
    <n v="20"/>
    <n v="20"/>
    <n v="120"/>
    <x v="2"/>
    <n v="140"/>
    <s v="Thu"/>
    <s v="Tue"/>
  </r>
  <r>
    <s v="A00855"/>
    <s v="Central"/>
    <s v="Burton"/>
    <s v="Repair"/>
    <m/>
    <d v="2021-05-28T00:00:00"/>
    <m/>
    <n v="1"/>
    <e v="#REF!"/>
    <m/>
    <s v="Yes"/>
    <m/>
    <n v="17.064"/>
    <n v="0"/>
    <s v="C.O.D."/>
    <s v=""/>
    <n v="80"/>
    <n v="0"/>
    <n v="0"/>
    <n v="0"/>
    <x v="668"/>
    <n v="0"/>
    <s v="Fri"/>
    <s v="Sat"/>
  </r>
  <r>
    <s v="A00856"/>
    <s v="Southeast"/>
    <s v="Burton"/>
    <s v="Assess"/>
    <m/>
    <d v="2021-05-31T00:00:00"/>
    <d v="2021-06-09T00:00:00"/>
    <n v="1"/>
    <e v="#REF!"/>
    <m/>
    <m/>
    <n v="0.25"/>
    <n v="182.08340000000001"/>
    <n v="182.08340000000001"/>
    <s v="C.O.D."/>
    <n v="9"/>
    <n v="80"/>
    <n v="20"/>
    <n v="20"/>
    <n v="182.08340000000001"/>
    <x v="669"/>
    <n v="202.08340000000001"/>
    <s v="Mon"/>
    <s v="Wed"/>
  </r>
  <r>
    <s v="A00857"/>
    <s v="North"/>
    <s v="Ling"/>
    <s v="Assess"/>
    <m/>
    <d v="2021-05-31T00:00:00"/>
    <d v="2021-06-21T00:00:00"/>
    <n v="2"/>
    <e v="#REF!"/>
    <m/>
    <m/>
    <n v="0.25"/>
    <n v="19.548100000000002"/>
    <n v="19.548100000000002"/>
    <s v="Account"/>
    <n v="21"/>
    <n v="140"/>
    <n v="35"/>
    <n v="35"/>
    <n v="19.548100000000002"/>
    <x v="670"/>
    <n v="54.548100000000005"/>
    <s v="Mon"/>
    <s v="Mon"/>
  </r>
  <r>
    <s v="A00858"/>
    <s v="North"/>
    <s v="Ling"/>
    <s v="Assess"/>
    <m/>
    <d v="2021-05-31T00:00:00"/>
    <d v="2021-06-21T00:00:00"/>
    <n v="2"/>
    <e v="#REF!"/>
    <m/>
    <m/>
    <n v="0.5"/>
    <n v="144"/>
    <n v="144"/>
    <s v="C.O.D."/>
    <n v="21"/>
    <n v="140"/>
    <n v="70"/>
    <n v="70"/>
    <n v="144"/>
    <x v="41"/>
    <n v="214"/>
    <s v="Mon"/>
    <s v="Mon"/>
  </r>
  <r>
    <s v="A00859"/>
    <s v="West"/>
    <s v="Lopez"/>
    <s v="Assess"/>
    <m/>
    <d v="2021-05-31T00:00:00"/>
    <d v="2021-06-24T00:00:00"/>
    <n v="1"/>
    <e v="#REF!"/>
    <m/>
    <m/>
    <n v="0.75"/>
    <n v="86.4786"/>
    <n v="86.4786"/>
    <s v="P.O."/>
    <n v="24"/>
    <n v="80"/>
    <n v="60"/>
    <n v="60"/>
    <n v="86.4786"/>
    <x v="671"/>
    <n v="146.4786"/>
    <s v="Mon"/>
    <s v="Thu"/>
  </r>
  <r>
    <s v="A00860"/>
    <s v="Southeast"/>
    <s v="Cartier"/>
    <s v="Assess"/>
    <m/>
    <d v="2021-05-31T00:00:00"/>
    <d v="2021-06-24T00:00:00"/>
    <n v="1"/>
    <e v="#REF!"/>
    <m/>
    <s v="Yes"/>
    <n v="0.25"/>
    <n v="69.154700000000005"/>
    <n v="0"/>
    <s v="C.O.D."/>
    <n v="24"/>
    <n v="80"/>
    <n v="20"/>
    <n v="20"/>
    <n v="0"/>
    <x v="672"/>
    <n v="20"/>
    <s v="Mon"/>
    <s v="Thu"/>
  </r>
  <r>
    <s v="A00861"/>
    <s v="North"/>
    <s v="Ling"/>
    <s v="Repair"/>
    <m/>
    <d v="2021-05-31T00:00:00"/>
    <d v="2021-07-12T00:00:00"/>
    <n v="2"/>
    <e v="#REF!"/>
    <m/>
    <m/>
    <n v="1.25"/>
    <n v="156"/>
    <n v="156"/>
    <s v="C.O.D."/>
    <n v="42"/>
    <n v="140"/>
    <n v="175"/>
    <n v="175"/>
    <n v="156"/>
    <x v="673"/>
    <n v="331"/>
    <s v="Mon"/>
    <s v="Mon"/>
  </r>
  <r>
    <s v="A00862"/>
    <s v="West"/>
    <s v="Khan"/>
    <s v="Replace"/>
    <m/>
    <d v="2021-05-31T00:00:00"/>
    <m/>
    <n v="2"/>
    <e v="#REF!"/>
    <m/>
    <m/>
    <m/>
    <n v="72.350099999999998"/>
    <n v="72.350099999999998"/>
    <s v="Account"/>
    <s v=""/>
    <n v="140"/>
    <n v="0"/>
    <n v="0"/>
    <n v="72.350099999999998"/>
    <x v="674"/>
    <n v="72.350099999999998"/>
    <s v="Mon"/>
    <s v="Sat"/>
  </r>
  <r>
    <s v="A00863"/>
    <s v="North"/>
    <s v="Ling"/>
    <s v="Deliver"/>
    <m/>
    <d v="2021-06-01T00:00:00"/>
    <d v="2021-06-15T00:00:00"/>
    <n v="1"/>
    <e v="#REF!"/>
    <s v="Yes"/>
    <s v="Yes"/>
    <n v="0.25"/>
    <n v="240"/>
    <n v="0"/>
    <s v="Warranty"/>
    <n v="14"/>
    <n v="80"/>
    <n v="20"/>
    <n v="0"/>
    <n v="0"/>
    <x v="123"/>
    <n v="0"/>
    <s v="Tue"/>
    <s v="Tue"/>
  </r>
  <r>
    <s v="A00864"/>
    <s v="Northwest"/>
    <s v="Khan"/>
    <s v="Repair"/>
    <m/>
    <d v="2021-06-01T00:00:00"/>
    <d v="2021-06-21T00:00:00"/>
    <n v="1"/>
    <e v="#REF!"/>
    <s v="Yes"/>
    <s v="Yes"/>
    <n v="4.25"/>
    <n v="558.10940000000005"/>
    <n v="0"/>
    <s v="Warranty"/>
    <n v="20"/>
    <n v="80"/>
    <n v="340"/>
    <n v="0"/>
    <n v="0"/>
    <x v="675"/>
    <n v="0"/>
    <s v="Tue"/>
    <s v="Mon"/>
  </r>
  <r>
    <s v="A00865"/>
    <s v="Northwest"/>
    <s v="Cartier"/>
    <s v="Assess"/>
    <m/>
    <d v="2021-06-01T00:00:00"/>
    <d v="2021-06-29T00:00:00"/>
    <n v="1"/>
    <e v="#REF!"/>
    <s v="Yes"/>
    <s v="Yes"/>
    <n v="1"/>
    <n v="43.433999999999997"/>
    <n v="0"/>
    <s v="Warranty"/>
    <n v="28"/>
    <n v="80"/>
    <n v="80"/>
    <n v="0"/>
    <n v="0"/>
    <x v="676"/>
    <n v="0"/>
    <s v="Tue"/>
    <s v="Tue"/>
  </r>
  <r>
    <s v="A00866"/>
    <s v="South"/>
    <s v="Burton"/>
    <s v="Deliver"/>
    <m/>
    <d v="2021-06-01T00:00:00"/>
    <d v="2021-07-05T00:00:00"/>
    <n v="1"/>
    <e v="#REF!"/>
    <s v="Yes"/>
    <s v="Yes"/>
    <n v="0.25"/>
    <n v="141.90299999999999"/>
    <n v="0"/>
    <s v="Warranty"/>
    <n v="34"/>
    <n v="80"/>
    <n v="20"/>
    <n v="0"/>
    <n v="0"/>
    <x v="677"/>
    <n v="0"/>
    <s v="Tue"/>
    <s v="Mon"/>
  </r>
  <r>
    <s v="A00867"/>
    <s v="Southeast"/>
    <s v="Khan"/>
    <s v="Assess"/>
    <m/>
    <d v="2021-06-01T00:00:00"/>
    <d v="2021-07-24T00:00:00"/>
    <n v="2"/>
    <e v="#REF!"/>
    <m/>
    <m/>
    <n v="1"/>
    <n v="136.70920000000001"/>
    <n v="136.70920000000001"/>
    <s v="C.O.D."/>
    <n v="53"/>
    <n v="140"/>
    <n v="140"/>
    <n v="140"/>
    <n v="136.70920000000001"/>
    <x v="678"/>
    <n v="276.70920000000001"/>
    <s v="Tue"/>
    <s v="Sat"/>
  </r>
  <r>
    <s v="A00868"/>
    <s v="Northwest"/>
    <s v="Cartier"/>
    <s v="Assess"/>
    <m/>
    <d v="2021-06-01T00:00:00"/>
    <m/>
    <n v="2"/>
    <e v="#REF!"/>
    <m/>
    <m/>
    <m/>
    <n v="85.351200000000006"/>
    <n v="85.351200000000006"/>
    <s v="P.O."/>
    <s v=""/>
    <n v="140"/>
    <n v="0"/>
    <n v="0"/>
    <n v="85.351200000000006"/>
    <x v="679"/>
    <n v="85.351200000000006"/>
    <s v="Tue"/>
    <s v="Sat"/>
  </r>
  <r>
    <s v="A00869"/>
    <s v="East"/>
    <s v="Ling"/>
    <s v="Assess"/>
    <m/>
    <d v="2021-06-02T00:00:00"/>
    <d v="2021-06-07T00:00:00"/>
    <n v="1"/>
    <e v="#REF!"/>
    <m/>
    <m/>
    <n v="0.5"/>
    <n v="85.32"/>
    <n v="85.32"/>
    <s v="C.O.D."/>
    <n v="5"/>
    <n v="80"/>
    <n v="40"/>
    <n v="40"/>
    <n v="85.32"/>
    <x v="680"/>
    <n v="125.32"/>
    <s v="Wed"/>
    <s v="Mon"/>
  </r>
  <r>
    <s v="A00870"/>
    <s v="South"/>
    <s v="Lopez"/>
    <s v="Replace"/>
    <m/>
    <d v="2021-06-02T00:00:00"/>
    <d v="2021-06-17T00:00:00"/>
    <n v="1"/>
    <e v="#REF!"/>
    <m/>
    <m/>
    <n v="0.75"/>
    <n v="42.418999999999997"/>
    <n v="42.418999999999997"/>
    <s v="Account"/>
    <n v="15"/>
    <n v="80"/>
    <n v="60"/>
    <n v="60"/>
    <n v="42.418999999999997"/>
    <x v="681"/>
    <n v="102.419"/>
    <s v="Wed"/>
    <s v="Thu"/>
  </r>
  <r>
    <s v="A00871"/>
    <s v="Southeast"/>
    <s v="Burton"/>
    <s v="Replace"/>
    <m/>
    <d v="2021-06-02T00:00:00"/>
    <d v="2021-06-17T00:00:00"/>
    <n v="2"/>
    <e v="#REF!"/>
    <m/>
    <m/>
    <n v="0.75"/>
    <n v="184.04640000000001"/>
    <n v="184.04640000000001"/>
    <s v="C.O.D."/>
    <n v="15"/>
    <n v="140"/>
    <n v="105"/>
    <n v="105"/>
    <n v="184.04640000000001"/>
    <x v="682"/>
    <n v="289.04640000000001"/>
    <s v="Wed"/>
    <s v="Thu"/>
  </r>
  <r>
    <s v="A00872"/>
    <s v="Central"/>
    <s v="Khan"/>
    <s v="Repair"/>
    <m/>
    <d v="2021-06-02T00:00:00"/>
    <d v="2021-06-17T00:00:00"/>
    <n v="1"/>
    <e v="#REF!"/>
    <m/>
    <m/>
    <n v="1"/>
    <n v="272.24990000000003"/>
    <n v="272.24990000000003"/>
    <s v="C.O.D."/>
    <n v="15"/>
    <n v="80"/>
    <n v="80"/>
    <n v="80"/>
    <n v="272.24990000000003"/>
    <x v="683"/>
    <n v="352.24990000000003"/>
    <s v="Wed"/>
    <s v="Thu"/>
  </r>
  <r>
    <s v="A00873"/>
    <s v="West"/>
    <s v="Khan"/>
    <s v="Deliver"/>
    <m/>
    <d v="2021-06-02T00:00:00"/>
    <d v="2021-06-21T00:00:00"/>
    <n v="1"/>
    <e v="#REF!"/>
    <m/>
    <m/>
    <n v="0.25"/>
    <n v="204.28399999999999"/>
    <n v="204.28399999999999"/>
    <s v="Account"/>
    <n v="19"/>
    <n v="80"/>
    <n v="20"/>
    <n v="20"/>
    <n v="204.28399999999999"/>
    <x v="367"/>
    <n v="224.28399999999999"/>
    <s v="Wed"/>
    <s v="Mon"/>
  </r>
  <r>
    <s v="A00874"/>
    <s v="South"/>
    <s v="Khan"/>
    <s v="Deliver"/>
    <m/>
    <d v="2021-06-02T00:00:00"/>
    <d v="2021-06-23T00:00:00"/>
    <n v="1"/>
    <e v="#REF!"/>
    <m/>
    <m/>
    <n v="0.25"/>
    <n v="84.0779"/>
    <n v="84.0779"/>
    <s v="C.O.D."/>
    <n v="21"/>
    <n v="80"/>
    <n v="20"/>
    <n v="20"/>
    <n v="84.0779"/>
    <x v="684"/>
    <n v="104.0779"/>
    <s v="Wed"/>
    <s v="Wed"/>
  </r>
  <r>
    <s v="A00875"/>
    <s v="North"/>
    <s v="Ling"/>
    <s v="Assess"/>
    <m/>
    <d v="2021-06-02T00:00:00"/>
    <d v="2021-07-03T00:00:00"/>
    <n v="2"/>
    <e v="#REF!"/>
    <m/>
    <m/>
    <n v="0.25"/>
    <n v="57.39"/>
    <n v="57.39"/>
    <s v="Account"/>
    <n v="31"/>
    <n v="140"/>
    <n v="35"/>
    <n v="35"/>
    <n v="57.39"/>
    <x v="685"/>
    <n v="92.39"/>
    <s v="Wed"/>
    <s v="Sat"/>
  </r>
  <r>
    <s v="A00876"/>
    <s v="Central"/>
    <s v="Khan"/>
    <s v="Repair"/>
    <m/>
    <d v="2021-06-02T00:00:00"/>
    <d v="2021-07-03T00:00:00"/>
    <n v="1"/>
    <e v="#REF!"/>
    <m/>
    <m/>
    <n v="2"/>
    <n v="192.44470000000001"/>
    <n v="192.44470000000001"/>
    <s v="C.O.D."/>
    <n v="31"/>
    <n v="80"/>
    <n v="160"/>
    <n v="160"/>
    <n v="192.44470000000001"/>
    <x v="686"/>
    <n v="352.44470000000001"/>
    <s v="Wed"/>
    <s v="Sat"/>
  </r>
  <r>
    <s v="A00877"/>
    <s v="Southeast"/>
    <s v="Khan"/>
    <s v="Assess"/>
    <m/>
    <d v="2021-06-02T00:00:00"/>
    <d v="2021-06-30T00:00:00"/>
    <n v="1"/>
    <e v="#REF!"/>
    <m/>
    <m/>
    <n v="0.5"/>
    <n v="271.9169"/>
    <n v="271.9169"/>
    <s v="C.O.D."/>
    <n v="28"/>
    <n v="80"/>
    <n v="40"/>
    <n v="40"/>
    <n v="271.9169"/>
    <x v="687"/>
    <n v="311.9169"/>
    <s v="Wed"/>
    <s v="Wed"/>
  </r>
  <r>
    <s v="A00878"/>
    <s v="Central"/>
    <s v="Khan"/>
    <s v="Assess"/>
    <m/>
    <d v="2021-06-02T00:00:00"/>
    <d v="2021-06-30T00:00:00"/>
    <n v="1"/>
    <e v="#REF!"/>
    <m/>
    <m/>
    <n v="0.5"/>
    <n v="588.54999999999995"/>
    <n v="588.54999999999995"/>
    <s v="Account"/>
    <n v="28"/>
    <n v="80"/>
    <n v="40"/>
    <n v="40"/>
    <n v="588.54999999999995"/>
    <x v="688"/>
    <n v="628.54999999999995"/>
    <s v="Wed"/>
    <s v="Wed"/>
  </r>
  <r>
    <s v="A00879"/>
    <s v="North"/>
    <s v="Ling"/>
    <s v="Deliver"/>
    <m/>
    <d v="2021-06-02T00:00:00"/>
    <d v="2021-06-28T00:00:00"/>
    <n v="1"/>
    <e v="#REF!"/>
    <m/>
    <m/>
    <n v="0.25"/>
    <n v="52.350099999999998"/>
    <n v="52.350099999999998"/>
    <s v="Account"/>
    <n v="26"/>
    <n v="80"/>
    <n v="20"/>
    <n v="20"/>
    <n v="52.350099999999998"/>
    <x v="674"/>
    <n v="72.350099999999998"/>
    <s v="Wed"/>
    <s v="Mon"/>
  </r>
  <r>
    <s v="A00880"/>
    <s v="South"/>
    <s v="Lopez"/>
    <s v="Assess"/>
    <m/>
    <d v="2021-06-02T00:00:00"/>
    <d v="2021-07-07T00:00:00"/>
    <n v="1"/>
    <e v="#REF!"/>
    <m/>
    <m/>
    <n v="0.5"/>
    <n v="240.5908"/>
    <n v="240.5908"/>
    <s v="P.O."/>
    <n v="35"/>
    <n v="80"/>
    <n v="40"/>
    <n v="40"/>
    <n v="240.5908"/>
    <x v="689"/>
    <n v="280.5908"/>
    <s v="Wed"/>
    <s v="Wed"/>
  </r>
  <r>
    <s v="A00881"/>
    <s v="West"/>
    <s v="Khan"/>
    <s v="Deliver"/>
    <m/>
    <d v="2021-06-02T00:00:00"/>
    <d v="2021-07-14T00:00:00"/>
    <n v="1"/>
    <e v="#REF!"/>
    <m/>
    <m/>
    <n v="0.25"/>
    <n v="76.864900000000006"/>
    <n v="76.864900000000006"/>
    <s v="C.O.D."/>
    <n v="42"/>
    <n v="80"/>
    <n v="20"/>
    <n v="20"/>
    <n v="76.864900000000006"/>
    <x v="690"/>
    <n v="96.864900000000006"/>
    <s v="Wed"/>
    <s v="Wed"/>
  </r>
  <r>
    <s v="A00882"/>
    <s v="Central"/>
    <s v="Khan"/>
    <s v="Replace"/>
    <m/>
    <d v="2021-06-02T00:00:00"/>
    <d v="2021-07-24T00:00:00"/>
    <n v="2"/>
    <e v="#REF!"/>
    <m/>
    <m/>
    <n v="0.5"/>
    <n v="519.01250000000005"/>
    <n v="519.01250000000005"/>
    <s v="C.O.D."/>
    <n v="52"/>
    <n v="140"/>
    <n v="70"/>
    <n v="70"/>
    <n v="519.01250000000005"/>
    <x v="691"/>
    <n v="589.01250000000005"/>
    <s v="Wed"/>
    <s v="Sat"/>
  </r>
  <r>
    <s v="A00883"/>
    <s v="South"/>
    <s v="Lopez"/>
    <s v="Assess"/>
    <m/>
    <d v="2021-06-03T00:00:00"/>
    <d v="2021-06-10T00:00:00"/>
    <n v="1"/>
    <e v="#REF!"/>
    <m/>
    <m/>
    <n v="0.25"/>
    <n v="7.02"/>
    <n v="7.02"/>
    <s v="P.O."/>
    <n v="7"/>
    <n v="80"/>
    <n v="20"/>
    <n v="20"/>
    <n v="7.02"/>
    <x v="692"/>
    <n v="27.02"/>
    <s v="Thu"/>
    <s v="Thu"/>
  </r>
  <r>
    <s v="A00884"/>
    <s v="North"/>
    <s v="Ling"/>
    <s v="Deliver"/>
    <m/>
    <d v="2021-06-03T00:00:00"/>
    <d v="2021-06-17T00:00:00"/>
    <n v="1"/>
    <e v="#REF!"/>
    <m/>
    <m/>
    <n v="0.25"/>
    <n v="42.66"/>
    <n v="42.66"/>
    <s v="Account"/>
    <n v="14"/>
    <n v="80"/>
    <n v="20"/>
    <n v="20"/>
    <n v="42.66"/>
    <x v="428"/>
    <n v="62.66"/>
    <s v="Thu"/>
    <s v="Thu"/>
  </r>
  <r>
    <s v="A00885"/>
    <s v="Southeast"/>
    <s v="Cartier"/>
    <s v="Assess"/>
    <m/>
    <d v="2021-06-03T00:00:00"/>
    <d v="2021-06-24T00:00:00"/>
    <n v="1"/>
    <e v="#REF!"/>
    <m/>
    <m/>
    <n v="0.25"/>
    <n v="179.5359"/>
    <n v="179.5359"/>
    <s v="C.O.D."/>
    <n v="21"/>
    <n v="80"/>
    <n v="20"/>
    <n v="20"/>
    <n v="179.5359"/>
    <x v="693"/>
    <n v="199.5359"/>
    <s v="Thu"/>
    <s v="Thu"/>
  </r>
  <r>
    <s v="A00886"/>
    <s v="Southeast"/>
    <s v="Cartier"/>
    <s v="Assess"/>
    <m/>
    <d v="2021-06-03T00:00:00"/>
    <d v="2021-06-28T00:00:00"/>
    <n v="1"/>
    <e v="#REF!"/>
    <m/>
    <m/>
    <n v="0.25"/>
    <n v="7.8"/>
    <n v="7.8"/>
    <s v="C.O.D."/>
    <n v="25"/>
    <n v="80"/>
    <n v="20"/>
    <n v="20"/>
    <n v="7.8"/>
    <x v="694"/>
    <n v="27.8"/>
    <s v="Thu"/>
    <s v="Mon"/>
  </r>
  <r>
    <s v="A00887"/>
    <s v="North"/>
    <s v="Ling"/>
    <s v="Deliver"/>
    <m/>
    <d v="2021-06-03T00:00:00"/>
    <d v="2021-07-07T00:00:00"/>
    <n v="1"/>
    <e v="#REF!"/>
    <m/>
    <m/>
    <n v="0.25"/>
    <n v="107.52"/>
    <n v="107.52"/>
    <s v="C.O.D."/>
    <n v="34"/>
    <n v="80"/>
    <n v="20"/>
    <n v="20"/>
    <n v="107.52"/>
    <x v="695"/>
    <n v="127.52"/>
    <s v="Thu"/>
    <s v="Wed"/>
  </r>
  <r>
    <s v="A00888"/>
    <s v="Northwest"/>
    <s v="Khan"/>
    <s v="Replace"/>
    <m/>
    <d v="2021-06-03T00:00:00"/>
    <d v="2021-07-21T00:00:00"/>
    <n v="2"/>
    <e v="#REF!"/>
    <m/>
    <m/>
    <n v="0.5"/>
    <n v="150"/>
    <n v="150"/>
    <s v="Account"/>
    <n v="48"/>
    <n v="140"/>
    <n v="70"/>
    <n v="70"/>
    <n v="150"/>
    <x v="258"/>
    <n v="220"/>
    <s v="Thu"/>
    <s v="Wed"/>
  </r>
  <r>
    <s v="A00889"/>
    <s v="North"/>
    <s v="Ling"/>
    <s v="Replace"/>
    <m/>
    <d v="2021-06-03T00:00:00"/>
    <m/>
    <n v="2"/>
    <e v="#REF!"/>
    <m/>
    <m/>
    <m/>
    <n v="42.66"/>
    <n v="42.66"/>
    <s v="Account"/>
    <s v=""/>
    <n v="140"/>
    <n v="0"/>
    <n v="0"/>
    <n v="42.66"/>
    <x v="696"/>
    <n v="42.66"/>
    <s v="Thu"/>
    <s v="Sat"/>
  </r>
  <r>
    <s v="A00890"/>
    <s v="Central"/>
    <s v="Cartier"/>
    <s v="Assess"/>
    <m/>
    <d v="2021-06-03T00:00:00"/>
    <m/>
    <n v="2"/>
    <e v="#REF!"/>
    <m/>
    <m/>
    <m/>
    <n v="20.010000000000002"/>
    <n v="20.010000000000002"/>
    <s v="C.O.D."/>
    <s v=""/>
    <n v="140"/>
    <n v="0"/>
    <n v="0"/>
    <n v="20.010000000000002"/>
    <x v="697"/>
    <n v="20.010000000000002"/>
    <s v="Thu"/>
    <s v="Sat"/>
  </r>
  <r>
    <s v="A00891"/>
    <s v="West"/>
    <s v="Khan"/>
    <s v="Deliver"/>
    <m/>
    <d v="2021-06-04T00:00:00"/>
    <d v="2021-07-19T00:00:00"/>
    <n v="1"/>
    <e v="#REF!"/>
    <m/>
    <m/>
    <n v="0.25"/>
    <n v="180"/>
    <n v="180"/>
    <s v="C.O.D."/>
    <n v="45"/>
    <n v="80"/>
    <n v="20"/>
    <n v="20"/>
    <n v="180"/>
    <x v="106"/>
    <n v="200"/>
    <s v="Fri"/>
    <s v="Mon"/>
  </r>
  <r>
    <s v="A00892"/>
    <s v="Southeast"/>
    <s v="Burton"/>
    <s v="Deliver"/>
    <m/>
    <d v="2021-06-05T00:00:00"/>
    <d v="2021-06-23T00:00:00"/>
    <n v="1"/>
    <e v="#REF!"/>
    <m/>
    <m/>
    <n v="0.25"/>
    <n v="30"/>
    <n v="30"/>
    <s v="C.O.D."/>
    <n v="18"/>
    <n v="80"/>
    <n v="20"/>
    <n v="20"/>
    <n v="30"/>
    <x v="103"/>
    <n v="50"/>
    <s v="Sat"/>
    <s v="Wed"/>
  </r>
  <r>
    <s v="A00893"/>
    <s v="North"/>
    <s v="Ling"/>
    <s v="Deliver"/>
    <m/>
    <d v="2021-06-07T00:00:00"/>
    <d v="2021-06-10T00:00:00"/>
    <n v="1"/>
    <e v="#REF!"/>
    <m/>
    <m/>
    <n v="0.25"/>
    <n v="0.45600000000000002"/>
    <n v="0.45600000000000002"/>
    <s v="C.O.D."/>
    <n v="3"/>
    <n v="80"/>
    <n v="20"/>
    <n v="20"/>
    <n v="0.45600000000000002"/>
    <x v="698"/>
    <n v="20.456"/>
    <s v="Mon"/>
    <s v="Thu"/>
  </r>
  <r>
    <s v="A00894"/>
    <s v="Central"/>
    <s v="Cartier"/>
    <s v="Assess"/>
    <m/>
    <d v="2021-06-07T00:00:00"/>
    <d v="2021-06-14T00:00:00"/>
    <n v="2"/>
    <e v="#REF!"/>
    <m/>
    <s v="Yes"/>
    <n v="1.5"/>
    <n v="105.9778"/>
    <n v="0"/>
    <s v="C.O.D."/>
    <n v="7"/>
    <n v="140"/>
    <n v="210"/>
    <n v="210"/>
    <n v="0"/>
    <x v="699"/>
    <n v="210"/>
    <s v="Mon"/>
    <s v="Mon"/>
  </r>
  <r>
    <s v="A00895"/>
    <s v="North"/>
    <s v="Ling"/>
    <s v="Assess"/>
    <m/>
    <d v="2021-06-07T00:00:00"/>
    <d v="2021-06-15T00:00:00"/>
    <n v="2"/>
    <e v="#REF!"/>
    <m/>
    <m/>
    <n v="0.25"/>
    <n v="19.196999999999999"/>
    <n v="19.196999999999999"/>
    <s v="Account"/>
    <n v="8"/>
    <n v="140"/>
    <n v="35"/>
    <n v="35"/>
    <n v="19.196999999999999"/>
    <x v="700"/>
    <n v="54.197000000000003"/>
    <s v="Mon"/>
    <s v="Tue"/>
  </r>
  <r>
    <s v="A00896"/>
    <s v="West"/>
    <s v="Khan"/>
    <s v="Deliver"/>
    <m/>
    <d v="2021-06-07T00:00:00"/>
    <d v="2021-06-21T00:00:00"/>
    <n v="1"/>
    <e v="#REF!"/>
    <m/>
    <m/>
    <n v="0.25"/>
    <n v="180"/>
    <n v="180"/>
    <s v="C.O.D."/>
    <n v="14"/>
    <n v="80"/>
    <n v="20"/>
    <n v="20"/>
    <n v="180"/>
    <x v="106"/>
    <n v="200"/>
    <s v="Mon"/>
    <s v="Mon"/>
  </r>
  <r>
    <s v="A00897"/>
    <s v="Southeast"/>
    <s v="Burton"/>
    <s v="Replace"/>
    <m/>
    <d v="2021-06-07T00:00:00"/>
    <d v="2021-07-14T00:00:00"/>
    <n v="1"/>
    <e v="#REF!"/>
    <m/>
    <s v="Yes"/>
    <n v="0.5"/>
    <n v="240.6737"/>
    <n v="0"/>
    <s v="C.O.D."/>
    <n v="37"/>
    <n v="80"/>
    <n v="40"/>
    <n v="40"/>
    <n v="0"/>
    <x v="701"/>
    <n v="40"/>
    <s v="Mon"/>
    <s v="Wed"/>
  </r>
  <r>
    <s v="A00898"/>
    <s v="Central"/>
    <s v="Burton"/>
    <s v="Replace"/>
    <m/>
    <d v="2021-06-07T00:00:00"/>
    <d v="2021-07-21T00:00:00"/>
    <n v="1"/>
    <e v="#REF!"/>
    <m/>
    <m/>
    <n v="2"/>
    <n v="425.89949999999999"/>
    <n v="425.89949999999999"/>
    <s v="C.O.D."/>
    <n v="44"/>
    <n v="80"/>
    <n v="160"/>
    <n v="160"/>
    <n v="425.89949999999999"/>
    <x v="702"/>
    <n v="585.89949999999999"/>
    <s v="Mon"/>
    <s v="Wed"/>
  </r>
  <r>
    <s v="A00899"/>
    <s v="Northwest"/>
    <s v="Cartier"/>
    <s v="Install"/>
    <m/>
    <d v="2021-06-07T00:00:00"/>
    <m/>
    <n v="2"/>
    <e v="#REF!"/>
    <m/>
    <m/>
    <m/>
    <n v="346.24380000000002"/>
    <n v="346.24380000000002"/>
    <s v="C.O.D."/>
    <s v=""/>
    <n v="140"/>
    <n v="0"/>
    <n v="0"/>
    <n v="346.24380000000002"/>
    <x v="703"/>
    <n v="346.24380000000002"/>
    <s v="Mon"/>
    <s v="Sat"/>
  </r>
  <r>
    <s v="A00900"/>
    <s v="North"/>
    <s v="Ling"/>
    <s v="Deliver"/>
    <m/>
    <d v="2021-06-08T00:00:00"/>
    <d v="2021-06-14T00:00:00"/>
    <n v="2"/>
    <e v="#REF!"/>
    <m/>
    <m/>
    <n v="0.25"/>
    <n v="146.75530000000001"/>
    <n v="146.75530000000001"/>
    <s v="C.O.D."/>
    <n v="6"/>
    <n v="140"/>
    <n v="35"/>
    <n v="35"/>
    <n v="146.75530000000001"/>
    <x v="704"/>
    <n v="181.75530000000001"/>
    <s v="Tue"/>
    <s v="Mon"/>
  </r>
  <r>
    <s v="A00901"/>
    <s v="Central"/>
    <s v="Cartier"/>
    <s v="Replace"/>
    <m/>
    <d v="2021-06-08T00:00:00"/>
    <d v="2021-06-16T00:00:00"/>
    <n v="1"/>
    <e v="#REF!"/>
    <m/>
    <m/>
    <n v="0.5"/>
    <n v="120"/>
    <n v="120"/>
    <s v="C.O.D."/>
    <n v="8"/>
    <n v="80"/>
    <n v="40"/>
    <n v="40"/>
    <n v="120"/>
    <x v="27"/>
    <n v="160"/>
    <s v="Tue"/>
    <s v="Wed"/>
  </r>
  <r>
    <s v="A00902"/>
    <s v="Northwest"/>
    <s v="Cartier"/>
    <s v="Assess"/>
    <m/>
    <d v="2021-06-08T00:00:00"/>
    <d v="2021-06-17T00:00:00"/>
    <n v="1"/>
    <e v="#REF!"/>
    <m/>
    <m/>
    <n v="0.5"/>
    <n v="45.877499999999998"/>
    <n v="45.877499999999998"/>
    <s v="P.O."/>
    <n v="9"/>
    <n v="80"/>
    <n v="40"/>
    <n v="40"/>
    <n v="45.877499999999998"/>
    <x v="705"/>
    <n v="85.877499999999998"/>
    <s v="Tue"/>
    <s v="Thu"/>
  </r>
  <r>
    <s v="A00903"/>
    <s v="South"/>
    <s v="Lopez"/>
    <s v="Install"/>
    <m/>
    <d v="2021-06-08T00:00:00"/>
    <d v="2021-06-22T00:00:00"/>
    <n v="1"/>
    <e v="#REF!"/>
    <m/>
    <m/>
    <n v="1.25"/>
    <n v="30.42"/>
    <n v="30.42"/>
    <s v="Account"/>
    <n v="14"/>
    <n v="80"/>
    <n v="100"/>
    <n v="100"/>
    <n v="30.42"/>
    <x v="706"/>
    <n v="130.42000000000002"/>
    <s v="Tue"/>
    <s v="Tue"/>
  </r>
  <r>
    <s v="A00904"/>
    <s v="South"/>
    <s v="Lopez"/>
    <s v="Deliver"/>
    <m/>
    <d v="2021-06-08T00:00:00"/>
    <d v="2021-06-22T00:00:00"/>
    <n v="1"/>
    <e v="#REF!"/>
    <m/>
    <m/>
    <n v="0.25"/>
    <n v="30"/>
    <n v="30"/>
    <s v="Account"/>
    <n v="14"/>
    <n v="80"/>
    <n v="20"/>
    <n v="20"/>
    <n v="30"/>
    <x v="103"/>
    <n v="50"/>
    <s v="Tue"/>
    <s v="Tue"/>
  </r>
  <r>
    <s v="A00905"/>
    <s v="North"/>
    <s v="Ling"/>
    <s v="Deliver"/>
    <m/>
    <d v="2021-06-08T00:00:00"/>
    <d v="2021-06-22T00:00:00"/>
    <n v="1"/>
    <e v="#REF!"/>
    <m/>
    <m/>
    <n v="0.25"/>
    <n v="90.630399999999995"/>
    <n v="90.630399999999995"/>
    <s v="C.O.D."/>
    <n v="14"/>
    <n v="80"/>
    <n v="20"/>
    <n v="20"/>
    <n v="90.630399999999995"/>
    <x v="707"/>
    <n v="110.63039999999999"/>
    <s v="Tue"/>
    <s v="Tue"/>
  </r>
  <r>
    <s v="A00906"/>
    <s v="North"/>
    <s v="Ling"/>
    <s v="Assess"/>
    <m/>
    <d v="2021-06-08T00:00:00"/>
    <d v="2021-07-07T00:00:00"/>
    <n v="2"/>
    <e v="#REF!"/>
    <m/>
    <m/>
    <n v="0.25"/>
    <n v="120"/>
    <n v="120"/>
    <s v="C.O.D."/>
    <n v="29"/>
    <n v="140"/>
    <n v="35"/>
    <n v="35"/>
    <n v="120"/>
    <x v="532"/>
    <n v="155"/>
    <s v="Tue"/>
    <s v="Wed"/>
  </r>
  <r>
    <s v="A00907"/>
    <s v="Southeast"/>
    <s v="Khan"/>
    <s v="Assess"/>
    <s v="Yes"/>
    <d v="2021-06-08T00:00:00"/>
    <d v="2021-07-12T00:00:00"/>
    <n v="1"/>
    <e v="#REF!"/>
    <m/>
    <m/>
    <n v="0.75"/>
    <n v="8.92"/>
    <n v="8.92"/>
    <s v="Account"/>
    <n v="34"/>
    <n v="80"/>
    <n v="60"/>
    <n v="60"/>
    <n v="8.92"/>
    <x v="708"/>
    <n v="68.92"/>
    <s v="Tue"/>
    <s v="Mon"/>
  </r>
  <r>
    <s v="A00908"/>
    <s v="South"/>
    <s v="Burton"/>
    <s v="Repair"/>
    <m/>
    <d v="2021-06-08T00:00:00"/>
    <d v="2021-07-12T00:00:00"/>
    <n v="2"/>
    <e v="#REF!"/>
    <m/>
    <m/>
    <n v="1.25"/>
    <n v="244.7225"/>
    <n v="244.7225"/>
    <s v="Account"/>
    <n v="34"/>
    <n v="140"/>
    <n v="175"/>
    <n v="175"/>
    <n v="244.7225"/>
    <x v="709"/>
    <n v="419.72249999999997"/>
    <s v="Tue"/>
    <s v="Mon"/>
  </r>
  <r>
    <s v="A00909"/>
    <s v="Northwest"/>
    <s v="Cartier"/>
    <s v="Assess"/>
    <m/>
    <d v="2021-06-08T00:00:00"/>
    <m/>
    <n v="2"/>
    <e v="#REF!"/>
    <m/>
    <m/>
    <m/>
    <n v="150"/>
    <n v="150"/>
    <s v="Account"/>
    <s v=""/>
    <n v="140"/>
    <n v="0"/>
    <n v="0"/>
    <n v="150"/>
    <x v="710"/>
    <n v="150"/>
    <s v="Tue"/>
    <s v="Sat"/>
  </r>
  <r>
    <s v="A00910"/>
    <s v="Southeast"/>
    <s v="Cartier"/>
    <s v="Assess"/>
    <m/>
    <d v="2021-06-09T00:00:00"/>
    <d v="2021-06-18T00:00:00"/>
    <n v="2"/>
    <e v="#REF!"/>
    <m/>
    <m/>
    <n v="0.25"/>
    <n v="52.172199999999997"/>
    <n v="52.172199999999997"/>
    <s v="Account"/>
    <n v="9"/>
    <n v="140"/>
    <n v="35"/>
    <n v="35"/>
    <n v="52.172199999999997"/>
    <x v="711"/>
    <n v="87.172200000000004"/>
    <s v="Wed"/>
    <s v="Fri"/>
  </r>
  <r>
    <s v="A00911"/>
    <s v="North"/>
    <s v="Ling"/>
    <s v="Deliver"/>
    <m/>
    <d v="2021-06-09T00:00:00"/>
    <d v="2021-07-01T00:00:00"/>
    <n v="1"/>
    <e v="#REF!"/>
    <m/>
    <m/>
    <n v="0.25"/>
    <n v="41.712299999999999"/>
    <n v="41.712299999999999"/>
    <s v="Account"/>
    <n v="22"/>
    <n v="80"/>
    <n v="20"/>
    <n v="20"/>
    <n v="41.712299999999999"/>
    <x v="712"/>
    <n v="61.712299999999999"/>
    <s v="Wed"/>
    <s v="Thu"/>
  </r>
  <r>
    <s v="A00912"/>
    <s v="North"/>
    <s v="Burton"/>
    <s v="Repair"/>
    <m/>
    <d v="2021-06-10T00:00:00"/>
    <d v="2021-06-12T00:00:00"/>
    <n v="1"/>
    <e v="#REF!"/>
    <m/>
    <m/>
    <n v="1"/>
    <n v="1800.24"/>
    <n v="1800.24"/>
    <s v="C.O.D."/>
    <n v="2"/>
    <n v="80"/>
    <n v="80"/>
    <n v="80"/>
    <n v="1800.24"/>
    <x v="713"/>
    <n v="1880.24"/>
    <s v="Thu"/>
    <s v="Sat"/>
  </r>
  <r>
    <s v="A00913"/>
    <s v="Central"/>
    <s v="Khan"/>
    <s v="Assess"/>
    <m/>
    <d v="2021-06-10T00:00:00"/>
    <d v="2021-06-21T00:00:00"/>
    <n v="1"/>
    <e v="#REF!"/>
    <m/>
    <m/>
    <n v="0.5"/>
    <n v="144"/>
    <n v="144"/>
    <s v="C.O.D."/>
    <n v="11"/>
    <n v="80"/>
    <n v="40"/>
    <n v="40"/>
    <n v="144"/>
    <x v="90"/>
    <n v="184"/>
    <s v="Thu"/>
    <s v="Mon"/>
  </r>
  <r>
    <s v="A00914"/>
    <s v="West"/>
    <s v="Khan"/>
    <s v="Assess"/>
    <s v="Yes"/>
    <d v="2021-06-10T00:00:00"/>
    <d v="2021-06-21T00:00:00"/>
    <n v="1"/>
    <e v="#REF!"/>
    <m/>
    <m/>
    <n v="0.5"/>
    <n v="39.953899999999997"/>
    <n v="39.953899999999997"/>
    <s v="Account"/>
    <n v="11"/>
    <n v="80"/>
    <n v="40"/>
    <n v="40"/>
    <n v="39.953899999999997"/>
    <x v="714"/>
    <n v="79.953900000000004"/>
    <s v="Thu"/>
    <s v="Mon"/>
  </r>
  <r>
    <s v="A00915"/>
    <s v="North"/>
    <s v="Ling"/>
    <s v="Replace"/>
    <m/>
    <d v="2021-06-10T00:00:00"/>
    <d v="2021-06-26T00:00:00"/>
    <n v="2"/>
    <e v="#REF!"/>
    <m/>
    <m/>
    <n v="0.5"/>
    <n v="180"/>
    <n v="180"/>
    <s v="Account"/>
    <n v="16"/>
    <n v="140"/>
    <n v="70"/>
    <n v="70"/>
    <n v="180"/>
    <x v="715"/>
    <n v="250"/>
    <s v="Thu"/>
    <s v="Sat"/>
  </r>
  <r>
    <s v="A00916"/>
    <s v="South"/>
    <s v="Khan"/>
    <s v="Assess"/>
    <m/>
    <d v="2021-06-10T00:00:00"/>
    <d v="2021-06-23T00:00:00"/>
    <n v="1"/>
    <e v="#REF!"/>
    <m/>
    <m/>
    <n v="0.25"/>
    <n v="150.36160000000001"/>
    <n v="150.36160000000001"/>
    <s v="C.O.D."/>
    <n v="13"/>
    <n v="80"/>
    <n v="20"/>
    <n v="20"/>
    <n v="150.36160000000001"/>
    <x v="551"/>
    <n v="170.36160000000001"/>
    <s v="Thu"/>
    <s v="Wed"/>
  </r>
  <r>
    <s v="A00917"/>
    <s v="South"/>
    <s v="Lopez"/>
    <s v="Deliver"/>
    <s v="Yes"/>
    <d v="2021-06-10T00:00:00"/>
    <d v="2021-07-09T00:00:00"/>
    <n v="1"/>
    <e v="#REF!"/>
    <s v="Yes"/>
    <s v="Yes"/>
    <n v="0.25"/>
    <n v="110.11"/>
    <n v="0"/>
    <s v="Warranty"/>
    <n v="29"/>
    <n v="80"/>
    <n v="20"/>
    <n v="0"/>
    <n v="0"/>
    <x v="716"/>
    <n v="0"/>
    <s v="Thu"/>
    <s v="Fri"/>
  </r>
  <r>
    <s v="A00918"/>
    <s v="North"/>
    <s v="Ling"/>
    <s v="Deliver"/>
    <m/>
    <d v="2021-06-10T00:00:00"/>
    <d v="2021-07-15T00:00:00"/>
    <n v="1"/>
    <e v="#REF!"/>
    <m/>
    <m/>
    <n v="0.25"/>
    <n v="120"/>
    <n v="120"/>
    <s v="Account"/>
    <n v="35"/>
    <n v="80"/>
    <n v="20"/>
    <n v="20"/>
    <n v="120"/>
    <x v="2"/>
    <n v="140"/>
    <s v="Thu"/>
    <s v="Thu"/>
  </r>
  <r>
    <s v="A00919"/>
    <s v="North"/>
    <s v="Ling"/>
    <s v="Replace"/>
    <m/>
    <d v="2021-06-10T00:00:00"/>
    <d v="2021-07-12T00:00:00"/>
    <n v="2"/>
    <e v="#REF!"/>
    <m/>
    <m/>
    <n v="0.5"/>
    <n v="272.49689999999998"/>
    <n v="272.49689999999998"/>
    <s v="Account"/>
    <n v="32"/>
    <n v="140"/>
    <n v="70"/>
    <n v="70"/>
    <n v="272.49689999999998"/>
    <x v="717"/>
    <n v="342.49689999999998"/>
    <s v="Thu"/>
    <s v="Mon"/>
  </r>
  <r>
    <s v="A00920"/>
    <s v="West"/>
    <s v="Khan"/>
    <s v="Assess"/>
    <m/>
    <d v="2021-06-10T00:00:00"/>
    <d v="2021-07-14T00:00:00"/>
    <n v="1"/>
    <e v="#REF!"/>
    <m/>
    <m/>
    <n v="0.25"/>
    <n v="34.5"/>
    <n v="34.5"/>
    <s v="P.O."/>
    <n v="34"/>
    <n v="80"/>
    <n v="20"/>
    <n v="20"/>
    <n v="34.5"/>
    <x v="718"/>
    <n v="54.5"/>
    <s v="Thu"/>
    <s v="Wed"/>
  </r>
  <r>
    <s v="A00921"/>
    <s v="Central"/>
    <s v="Khan"/>
    <s v="Repair"/>
    <m/>
    <d v="2021-06-10T00:00:00"/>
    <d v="2021-07-15T00:00:00"/>
    <n v="2"/>
    <e v="#REF!"/>
    <m/>
    <m/>
    <n v="3"/>
    <n v="44.064"/>
    <n v="44.064"/>
    <s v="C.O.D."/>
    <n v="35"/>
    <n v="140"/>
    <n v="420"/>
    <n v="420"/>
    <n v="44.064"/>
    <x v="719"/>
    <n v="464.06400000000002"/>
    <s v="Thu"/>
    <s v="Thu"/>
  </r>
  <r>
    <s v="A00922"/>
    <s v="Northwest"/>
    <s v="Cartier"/>
    <s v="Repair"/>
    <m/>
    <d v="2021-06-10T00:00:00"/>
    <m/>
    <n v="2"/>
    <e v="#REF!"/>
    <m/>
    <m/>
    <m/>
    <n v="67.843599999999995"/>
    <n v="67.843599999999995"/>
    <s v="P.O."/>
    <s v=""/>
    <n v="140"/>
    <n v="0"/>
    <n v="0"/>
    <n v="67.843599999999995"/>
    <x v="720"/>
    <n v="67.843599999999995"/>
    <s v="Thu"/>
    <s v="Sat"/>
  </r>
  <r>
    <s v="A00923"/>
    <s v="Central"/>
    <s v="Khan"/>
    <s v="Assess"/>
    <m/>
    <d v="2021-06-10T00:00:00"/>
    <m/>
    <n v="2"/>
    <e v="#REF!"/>
    <m/>
    <m/>
    <m/>
    <n v="165.8691"/>
    <n v="165.8691"/>
    <s v="C.O.D."/>
    <s v=""/>
    <n v="140"/>
    <n v="0"/>
    <n v="0"/>
    <n v="165.8691"/>
    <x v="721"/>
    <n v="165.8691"/>
    <s v="Thu"/>
    <s v="Sat"/>
  </r>
  <r>
    <s v="A00924"/>
    <s v="East"/>
    <s v="Ling"/>
    <s v="Replace"/>
    <m/>
    <d v="2021-06-10T00:00:00"/>
    <m/>
    <n v="2"/>
    <e v="#REF!"/>
    <m/>
    <m/>
    <m/>
    <n v="42.66"/>
    <n v="42.66"/>
    <s v="Credit"/>
    <s v=""/>
    <n v="140"/>
    <n v="0"/>
    <n v="0"/>
    <n v="42.66"/>
    <x v="696"/>
    <n v="42.66"/>
    <s v="Thu"/>
    <s v="Sat"/>
  </r>
  <r>
    <s v="A00925"/>
    <s v="Southeast"/>
    <s v="Burton"/>
    <s v="Replace"/>
    <m/>
    <d v="2021-06-10T00:00:00"/>
    <m/>
    <n v="1"/>
    <e v="#REF!"/>
    <m/>
    <m/>
    <m/>
    <n v="101.9011"/>
    <n v="101.9011"/>
    <s v="Account"/>
    <s v=""/>
    <n v="80"/>
    <n v="0"/>
    <n v="0"/>
    <n v="101.9011"/>
    <x v="722"/>
    <n v="101.9011"/>
    <s v="Thu"/>
    <s v="Sat"/>
  </r>
  <r>
    <s v="A00926"/>
    <s v="Southwest"/>
    <s v="Burton"/>
    <s v="Repair"/>
    <m/>
    <d v="2021-06-10T00:00:00"/>
    <m/>
    <n v="2"/>
    <e v="#REF!"/>
    <m/>
    <m/>
    <m/>
    <n v="222.5367"/>
    <n v="222.5367"/>
    <s v="C.O.D."/>
    <s v=""/>
    <n v="140"/>
    <n v="0"/>
    <n v="0"/>
    <n v="222.5367"/>
    <x v="723"/>
    <n v="222.5367"/>
    <s v="Thu"/>
    <s v="Sat"/>
  </r>
  <r>
    <s v="A00927"/>
    <s v="Southeast"/>
    <s v="Burton"/>
    <s v="Replace"/>
    <m/>
    <d v="2021-06-11T00:00:00"/>
    <d v="2021-07-16T00:00:00"/>
    <n v="1"/>
    <e v="#REF!"/>
    <s v="Yes"/>
    <s v="Yes"/>
    <n v="0.5"/>
    <n v="344.76940000000002"/>
    <n v="0"/>
    <s v="Warranty"/>
    <n v="35"/>
    <n v="80"/>
    <n v="40"/>
    <n v="0"/>
    <n v="0"/>
    <x v="724"/>
    <n v="0"/>
    <s v="Fri"/>
    <s v="Fri"/>
  </r>
  <r>
    <s v="A00928"/>
    <s v="North"/>
    <s v="Ling"/>
    <s v="Deliver"/>
    <m/>
    <d v="2021-06-12T00:00:00"/>
    <d v="2021-06-29T00:00:00"/>
    <n v="1"/>
    <e v="#REF!"/>
    <m/>
    <m/>
    <n v="0.25"/>
    <n v="22"/>
    <n v="22"/>
    <s v="Account"/>
    <n v="17"/>
    <n v="80"/>
    <n v="20"/>
    <n v="20"/>
    <n v="22"/>
    <x v="644"/>
    <n v="42"/>
    <s v="Sat"/>
    <s v="Tue"/>
  </r>
  <r>
    <s v="A00929"/>
    <s v="Central"/>
    <s v="Cartier"/>
    <s v="Replace"/>
    <m/>
    <d v="2021-06-14T00:00:00"/>
    <d v="2021-06-23T00:00:00"/>
    <n v="1"/>
    <e v="#REF!"/>
    <m/>
    <m/>
    <n v="0.5"/>
    <n v="120"/>
    <n v="120"/>
    <s v="Account"/>
    <n v="9"/>
    <n v="80"/>
    <n v="40"/>
    <n v="40"/>
    <n v="120"/>
    <x v="27"/>
    <n v="160"/>
    <s v="Mon"/>
    <s v="Wed"/>
  </r>
  <r>
    <s v="A00930"/>
    <s v="Central"/>
    <s v="Khan"/>
    <s v="Replace"/>
    <s v="Yes"/>
    <d v="2021-06-14T00:00:00"/>
    <d v="2021-06-24T00:00:00"/>
    <n v="1"/>
    <e v="#REF!"/>
    <s v="Yes"/>
    <s v="Yes"/>
    <n v="0.5"/>
    <n v="204.28399999999999"/>
    <n v="0"/>
    <s v="Warranty"/>
    <n v="10"/>
    <n v="80"/>
    <n v="40"/>
    <n v="0"/>
    <n v="0"/>
    <x v="725"/>
    <n v="0"/>
    <s v="Mon"/>
    <s v="Thu"/>
  </r>
  <r>
    <s v="A00931"/>
    <s v="West"/>
    <s v="Burton"/>
    <s v="Replace"/>
    <m/>
    <d v="2021-06-14T00:00:00"/>
    <d v="2021-07-07T00:00:00"/>
    <n v="2"/>
    <e v="#REF!"/>
    <m/>
    <s v="Yes"/>
    <n v="5"/>
    <n v="2048.5612000000001"/>
    <n v="0"/>
    <s v="C.O.D."/>
    <n v="23"/>
    <n v="140"/>
    <n v="700"/>
    <n v="700"/>
    <n v="0"/>
    <x v="726"/>
    <n v="700"/>
    <s v="Mon"/>
    <s v="Wed"/>
  </r>
  <r>
    <s v="A00932"/>
    <s v="Southeast"/>
    <s v="Khan"/>
    <s v="Deliver"/>
    <m/>
    <d v="2021-06-14T00:00:00"/>
    <d v="2021-07-22T00:00:00"/>
    <n v="1"/>
    <e v="#REF!"/>
    <m/>
    <m/>
    <n v="0.25"/>
    <n v="8.5495999999999999"/>
    <n v="8.5495999999999999"/>
    <s v="C.O.D."/>
    <n v="38"/>
    <n v="80"/>
    <n v="20"/>
    <n v="20"/>
    <n v="8.5495999999999999"/>
    <x v="727"/>
    <n v="28.549599999999998"/>
    <s v="Mon"/>
    <s v="Thu"/>
  </r>
  <r>
    <s v="A00933"/>
    <s v="Central"/>
    <s v="Cartier"/>
    <s v="Assess"/>
    <m/>
    <d v="2021-06-14T00:00:00"/>
    <d v="2021-07-22T00:00:00"/>
    <n v="1"/>
    <e v="#REF!"/>
    <m/>
    <m/>
    <n v="0.5"/>
    <n v="120.54089999999999"/>
    <n v="120.54089999999999"/>
    <s v="C.O.D."/>
    <n v="38"/>
    <n v="80"/>
    <n v="40"/>
    <n v="40"/>
    <n v="120.54089999999999"/>
    <x v="728"/>
    <n v="160.54089999999999"/>
    <s v="Mon"/>
    <s v="Thu"/>
  </r>
  <r>
    <s v="A00934"/>
    <s v="Northwest"/>
    <s v="Cartier"/>
    <s v="Replace"/>
    <m/>
    <d v="2021-06-14T00:00:00"/>
    <m/>
    <n v="2"/>
    <e v="#REF!"/>
    <m/>
    <m/>
    <m/>
    <n v="52.350099999999998"/>
    <n v="52.350099999999998"/>
    <s v="P.O."/>
    <s v=""/>
    <n v="140"/>
    <n v="0"/>
    <n v="0"/>
    <n v="52.350099999999998"/>
    <x v="729"/>
    <n v="52.350099999999998"/>
    <s v="Mon"/>
    <s v="Sat"/>
  </r>
  <r>
    <s v="A00935"/>
    <s v="Central"/>
    <s v="Khan"/>
    <s v="Install"/>
    <m/>
    <d v="2021-06-14T00:00:00"/>
    <m/>
    <n v="2"/>
    <e v="#REF!"/>
    <m/>
    <m/>
    <m/>
    <n v="406.70679999999999"/>
    <n v="406.70679999999999"/>
    <s v="C.O.D."/>
    <s v=""/>
    <n v="140"/>
    <n v="0"/>
    <n v="0"/>
    <n v="406.70679999999999"/>
    <x v="730"/>
    <n v="406.70679999999999"/>
    <s v="Mon"/>
    <s v="Sat"/>
  </r>
  <r>
    <s v="A00936"/>
    <s v="South"/>
    <s v="Lopez"/>
    <s v="Deliver"/>
    <m/>
    <d v="2021-06-15T00:00:00"/>
    <d v="2021-07-09T00:00:00"/>
    <n v="1"/>
    <e v="#REF!"/>
    <m/>
    <m/>
    <n v="0.25"/>
    <n v="70.5334"/>
    <n v="70.5334"/>
    <s v="Account"/>
    <n v="24"/>
    <n v="80"/>
    <n v="20"/>
    <n v="20"/>
    <n v="70.5334"/>
    <x v="731"/>
    <n v="90.5334"/>
    <s v="Tue"/>
    <s v="Fri"/>
  </r>
  <r>
    <s v="A00937"/>
    <s v="Northeast"/>
    <s v="Ling"/>
    <s v="Assess"/>
    <m/>
    <d v="2021-06-15T00:00:00"/>
    <d v="2021-07-12T00:00:00"/>
    <n v="2"/>
    <e v="#REF!"/>
    <m/>
    <m/>
    <n v="0.25"/>
    <n v="14.4"/>
    <n v="14.4"/>
    <s v="Account"/>
    <n v="27"/>
    <n v="140"/>
    <n v="35"/>
    <n v="35"/>
    <n v="14.4"/>
    <x v="732"/>
    <n v="49.4"/>
    <s v="Tue"/>
    <s v="Mon"/>
  </r>
  <r>
    <s v="A00938"/>
    <s v="Southeast"/>
    <s v="Burton"/>
    <s v="Assess"/>
    <m/>
    <d v="2021-06-15T00:00:00"/>
    <d v="2021-07-14T00:00:00"/>
    <n v="1"/>
    <e v="#REF!"/>
    <m/>
    <m/>
    <n v="0.25"/>
    <n v="144"/>
    <n v="144"/>
    <s v="P.O."/>
    <n v="29"/>
    <n v="80"/>
    <n v="20"/>
    <n v="20"/>
    <n v="144"/>
    <x v="47"/>
    <n v="164"/>
    <s v="Tue"/>
    <s v="Wed"/>
  </r>
  <r>
    <s v="A00939"/>
    <s v="North"/>
    <s v="Ling"/>
    <s v="Assess"/>
    <m/>
    <d v="2021-06-15T00:00:00"/>
    <d v="2021-07-19T00:00:00"/>
    <n v="1"/>
    <e v="#REF!"/>
    <m/>
    <m/>
    <n v="0.5"/>
    <n v="5.4"/>
    <n v="5.4"/>
    <s v="C.O.D."/>
    <n v="34"/>
    <n v="80"/>
    <n v="40"/>
    <n v="40"/>
    <n v="5.4"/>
    <x v="733"/>
    <n v="45.4"/>
    <s v="Tue"/>
    <s v="Mon"/>
  </r>
  <r>
    <s v="A00940"/>
    <s v="West"/>
    <s v="Lopez"/>
    <s v="Assess"/>
    <m/>
    <d v="2021-06-16T00:00:00"/>
    <d v="2021-06-24T00:00:00"/>
    <n v="1"/>
    <e v="#REF!"/>
    <m/>
    <m/>
    <n v="0.25"/>
    <n v="23.1465"/>
    <n v="23.1465"/>
    <s v="P.O."/>
    <n v="8"/>
    <n v="80"/>
    <n v="20"/>
    <n v="20"/>
    <n v="23.1465"/>
    <x v="734"/>
    <n v="43.146500000000003"/>
    <s v="Wed"/>
    <s v="Thu"/>
  </r>
  <r>
    <s v="A00941"/>
    <s v="Central"/>
    <s v="Khan"/>
    <s v="Replace"/>
    <m/>
    <d v="2021-06-16T00:00:00"/>
    <d v="2021-06-24T00:00:00"/>
    <n v="1"/>
    <e v="#REF!"/>
    <m/>
    <s v="Yes"/>
    <n v="0.5"/>
    <n v="25.0718"/>
    <n v="0"/>
    <s v="C.O.D."/>
    <n v="8"/>
    <n v="80"/>
    <n v="40"/>
    <n v="40"/>
    <n v="0"/>
    <x v="735"/>
    <n v="40"/>
    <s v="Wed"/>
    <s v="Thu"/>
  </r>
  <r>
    <s v="A00942"/>
    <s v="Southeast"/>
    <s v="Burton"/>
    <s v="Assess"/>
    <m/>
    <d v="2021-06-16T00:00:00"/>
    <d v="2021-07-15T00:00:00"/>
    <n v="1"/>
    <e v="#REF!"/>
    <m/>
    <m/>
    <n v="0.5"/>
    <n v="175.21770000000001"/>
    <n v="175.21770000000001"/>
    <s v="C.O.D."/>
    <n v="29"/>
    <n v="80"/>
    <n v="40"/>
    <n v="40"/>
    <n v="175.21770000000001"/>
    <x v="736"/>
    <n v="215.21770000000001"/>
    <s v="Wed"/>
    <s v="Thu"/>
  </r>
  <r>
    <s v="A00943"/>
    <s v="Northwest"/>
    <s v="Khan"/>
    <s v="Repair"/>
    <m/>
    <d v="2021-06-16T00:00:00"/>
    <d v="2021-07-21T00:00:00"/>
    <n v="2"/>
    <e v="#REF!"/>
    <m/>
    <m/>
    <n v="3.5"/>
    <n v="23"/>
    <n v="23"/>
    <s v="Account"/>
    <n v="35"/>
    <n v="140"/>
    <n v="490"/>
    <n v="490"/>
    <n v="23"/>
    <x v="737"/>
    <n v="513"/>
    <s v="Wed"/>
    <s v="Wed"/>
  </r>
  <r>
    <s v="A00944"/>
    <s v="West"/>
    <s v="Khan"/>
    <s v="Assess"/>
    <m/>
    <d v="2021-06-16T00:00:00"/>
    <m/>
    <n v="2"/>
    <e v="#REF!"/>
    <m/>
    <m/>
    <m/>
    <n v="30"/>
    <n v="30"/>
    <s v="C.O.D."/>
    <s v=""/>
    <n v="140"/>
    <n v="0"/>
    <n v="0"/>
    <n v="30"/>
    <x v="738"/>
    <n v="30"/>
    <s v="Wed"/>
    <s v="Sat"/>
  </r>
  <r>
    <s v="A00945"/>
    <s v="Central"/>
    <s v="Cartier"/>
    <s v="Deliver"/>
    <m/>
    <d v="2021-06-16T00:00:00"/>
    <m/>
    <n v="1"/>
    <e v="#REF!"/>
    <m/>
    <m/>
    <m/>
    <n v="161.08420000000001"/>
    <n v="161.08420000000001"/>
    <s v="Account"/>
    <s v=""/>
    <n v="80"/>
    <n v="0"/>
    <n v="0"/>
    <n v="161.08420000000001"/>
    <x v="739"/>
    <n v="161.08420000000001"/>
    <s v="Wed"/>
    <s v="Sat"/>
  </r>
  <r>
    <s v="A00946"/>
    <s v="Central"/>
    <s v="Khan"/>
    <s v="Deliver"/>
    <m/>
    <d v="2021-06-16T00:00:00"/>
    <m/>
    <n v="1"/>
    <e v="#REF!"/>
    <m/>
    <m/>
    <m/>
    <n v="59.807400000000001"/>
    <n v="59.807400000000001"/>
    <s v="C.O.D."/>
    <s v=""/>
    <n v="80"/>
    <n v="0"/>
    <n v="0"/>
    <n v="59.807400000000001"/>
    <x v="740"/>
    <n v="59.807400000000001"/>
    <s v="Wed"/>
    <s v="Sat"/>
  </r>
  <r>
    <s v="A00947"/>
    <s v="West"/>
    <s v="Khan"/>
    <s v="Assess"/>
    <m/>
    <d v="2021-06-16T00:00:00"/>
    <m/>
    <n v="1"/>
    <e v="#REF!"/>
    <m/>
    <m/>
    <m/>
    <n v="19.196999999999999"/>
    <n v="19.196999999999999"/>
    <s v="C.O.D."/>
    <s v=""/>
    <n v="80"/>
    <n v="0"/>
    <n v="0"/>
    <n v="19.196999999999999"/>
    <x v="741"/>
    <n v="19.196999999999999"/>
    <s v="Wed"/>
    <s v="Sat"/>
  </r>
  <r>
    <s v="A00948"/>
    <s v="North"/>
    <s v="Ling"/>
    <s v="Deliver"/>
    <s v="Yes"/>
    <d v="2021-06-16T00:00:00"/>
    <m/>
    <n v="1"/>
    <e v="#REF!"/>
    <m/>
    <m/>
    <m/>
    <n v="50.79"/>
    <n v="50.79"/>
    <s v="Account"/>
    <s v=""/>
    <n v="80"/>
    <n v="0"/>
    <n v="0"/>
    <n v="50.79"/>
    <x v="742"/>
    <n v="50.79"/>
    <s v="Wed"/>
    <s v="Sat"/>
  </r>
  <r>
    <s v="A00949"/>
    <s v="North"/>
    <s v="Ling"/>
    <s v="Assess"/>
    <m/>
    <d v="2021-06-17T00:00:00"/>
    <d v="2021-06-30T00:00:00"/>
    <n v="2"/>
    <e v="#REF!"/>
    <m/>
    <m/>
    <n v="1.25"/>
    <n v="122.80759999999999"/>
    <n v="122.80759999999999"/>
    <s v="C.O.D."/>
    <n v="13"/>
    <n v="140"/>
    <n v="175"/>
    <n v="175"/>
    <n v="122.80759999999999"/>
    <x v="743"/>
    <n v="297.80759999999998"/>
    <s v="Thu"/>
    <s v="Wed"/>
  </r>
  <r>
    <s v="A00950"/>
    <s v="West"/>
    <s v="Cartier"/>
    <s v="Assess"/>
    <m/>
    <d v="2021-06-17T00:00:00"/>
    <d v="2021-07-06T00:00:00"/>
    <n v="1"/>
    <e v="#REF!"/>
    <m/>
    <m/>
    <n v="0.25"/>
    <n v="54.8215"/>
    <n v="54.8215"/>
    <s v="Account"/>
    <n v="19"/>
    <n v="80"/>
    <n v="20"/>
    <n v="20"/>
    <n v="54.8215"/>
    <x v="744"/>
    <n v="74.8215"/>
    <s v="Thu"/>
    <s v="Tue"/>
  </r>
  <r>
    <s v="A00951"/>
    <s v="Central"/>
    <s v="Cartier"/>
    <s v="Replace"/>
    <m/>
    <d v="2021-06-17T00:00:00"/>
    <d v="2021-07-22T00:00:00"/>
    <n v="2"/>
    <e v="#REF!"/>
    <m/>
    <m/>
    <n v="2.5"/>
    <n v="86.423400000000001"/>
    <n v="86.423400000000001"/>
    <s v="C.O.D."/>
    <n v="35"/>
    <n v="140"/>
    <n v="350"/>
    <n v="350"/>
    <n v="86.423400000000001"/>
    <x v="745"/>
    <n v="436.42340000000002"/>
    <s v="Thu"/>
    <s v="Thu"/>
  </r>
  <r>
    <s v="A00952"/>
    <s v="Northeast"/>
    <s v="Ling"/>
    <s v="Assess"/>
    <m/>
    <d v="2021-06-17T00:00:00"/>
    <m/>
    <n v="2"/>
    <e v="#REF!"/>
    <m/>
    <m/>
    <m/>
    <n v="100.60380000000001"/>
    <n v="100.60380000000001"/>
    <s v="C.O.D."/>
    <s v=""/>
    <n v="140"/>
    <n v="0"/>
    <n v="0"/>
    <n v="100.60380000000001"/>
    <x v="746"/>
    <n v="100.60380000000001"/>
    <s v="Thu"/>
    <s v="Sat"/>
  </r>
  <r>
    <s v="A00953"/>
    <s v="North"/>
    <s v="Ling"/>
    <s v="Deliver"/>
    <m/>
    <d v="2021-06-17T00:00:00"/>
    <m/>
    <n v="1"/>
    <e v="#REF!"/>
    <m/>
    <m/>
    <m/>
    <n v="17.170000000000002"/>
    <n v="17.170000000000002"/>
    <s v="Account"/>
    <s v=""/>
    <n v="80"/>
    <n v="0"/>
    <n v="0"/>
    <n v="17.170000000000002"/>
    <x v="747"/>
    <n v="17.170000000000002"/>
    <s v="Thu"/>
    <s v="Sat"/>
  </r>
  <r>
    <s v="A00954"/>
    <s v="West"/>
    <s v="Burton"/>
    <s v="Assess"/>
    <m/>
    <d v="2021-06-17T00:00:00"/>
    <m/>
    <n v="1"/>
    <e v="#REF!"/>
    <m/>
    <m/>
    <m/>
    <n v="10.307499999999999"/>
    <n v="10.307499999999999"/>
    <s v="P.O."/>
    <s v=""/>
    <n v="80"/>
    <n v="0"/>
    <n v="0"/>
    <n v="10.307499999999999"/>
    <x v="748"/>
    <n v="10.307499999999999"/>
    <s v="Thu"/>
    <s v="Sat"/>
  </r>
  <r>
    <s v="A00955"/>
    <s v="North"/>
    <s v="Ling"/>
    <s v="Assess"/>
    <m/>
    <d v="2021-06-17T00:00:00"/>
    <m/>
    <n v="2"/>
    <e v="#REF!"/>
    <m/>
    <m/>
    <m/>
    <n v="18.63"/>
    <n v="18.63"/>
    <s v="Account"/>
    <s v=""/>
    <n v="140"/>
    <n v="0"/>
    <n v="0"/>
    <n v="18.63"/>
    <x v="749"/>
    <n v="18.63"/>
    <s v="Thu"/>
    <s v="Sat"/>
  </r>
  <r>
    <s v="A00956"/>
    <s v="North"/>
    <s v="Ling"/>
    <s v="Assess"/>
    <m/>
    <d v="2021-06-17T00:00:00"/>
    <m/>
    <n v="2"/>
    <e v="#REF!"/>
    <m/>
    <m/>
    <m/>
    <n v="32"/>
    <n v="32"/>
    <s v="Account"/>
    <s v=""/>
    <n v="140"/>
    <n v="0"/>
    <n v="0"/>
    <n v="32"/>
    <x v="750"/>
    <n v="32"/>
    <s v="Thu"/>
    <s v="Sat"/>
  </r>
  <r>
    <s v="A00957"/>
    <s v="North"/>
    <s v="Ling"/>
    <s v="Deliver"/>
    <m/>
    <d v="2021-06-17T00:00:00"/>
    <m/>
    <n v="1"/>
    <e v="#REF!"/>
    <m/>
    <m/>
    <m/>
    <n v="14.13"/>
    <n v="14.13"/>
    <s v="P.O."/>
    <s v=""/>
    <n v="80"/>
    <n v="0"/>
    <n v="0"/>
    <n v="14.13"/>
    <x v="751"/>
    <n v="14.13"/>
    <s v="Thu"/>
    <s v="Sat"/>
  </r>
  <r>
    <s v="A00958"/>
    <s v="North"/>
    <s v="Ling"/>
    <s v="Repair"/>
    <m/>
    <d v="2021-06-17T00:00:00"/>
    <m/>
    <n v="1"/>
    <e v="#REF!"/>
    <m/>
    <m/>
    <m/>
    <n v="322"/>
    <n v="322"/>
    <s v="Account"/>
    <s v=""/>
    <n v="80"/>
    <n v="0"/>
    <n v="0"/>
    <n v="322"/>
    <x v="752"/>
    <n v="322"/>
    <s v="Thu"/>
    <s v="Sat"/>
  </r>
  <r>
    <s v="A00959"/>
    <s v="Northeast"/>
    <s v="Ling"/>
    <s v="Assess"/>
    <m/>
    <d v="2021-06-17T00:00:00"/>
    <m/>
    <n v="2"/>
    <e v="#REF!"/>
    <m/>
    <m/>
    <m/>
    <n v="50.603299999999997"/>
    <n v="50.603299999999997"/>
    <s v="C.O.D."/>
    <s v=""/>
    <n v="140"/>
    <n v="0"/>
    <n v="0"/>
    <n v="50.603299999999997"/>
    <x v="753"/>
    <n v="50.603299999999997"/>
    <s v="Thu"/>
    <s v="Sat"/>
  </r>
  <r>
    <s v="A00960"/>
    <s v="Southwest"/>
    <s v="Burton"/>
    <s v="Assess"/>
    <m/>
    <d v="2021-06-18T00:00:00"/>
    <d v="2021-07-12T00:00:00"/>
    <n v="2"/>
    <e v="#REF!"/>
    <m/>
    <m/>
    <n v="2"/>
    <n v="134.50059999999999"/>
    <n v="134.50059999999999"/>
    <s v="C.O.D."/>
    <n v="24"/>
    <n v="140"/>
    <n v="280"/>
    <n v="280"/>
    <n v="134.50059999999999"/>
    <x v="754"/>
    <n v="414.50059999999996"/>
    <s v="Fri"/>
    <s v="Mon"/>
  </r>
  <r>
    <s v="A00961"/>
    <s v="Southeast"/>
    <s v="Cartier"/>
    <s v="Replace"/>
    <m/>
    <d v="2021-06-19T00:00:00"/>
    <d v="2021-07-03T00:00:00"/>
    <n v="1"/>
    <e v="#REF!"/>
    <m/>
    <m/>
    <n v="0.5"/>
    <n v="78.333299999999994"/>
    <n v="78.333299999999994"/>
    <s v="C.O.D."/>
    <n v="14"/>
    <n v="80"/>
    <n v="40"/>
    <n v="40"/>
    <n v="78.333299999999994"/>
    <x v="755"/>
    <n v="118.33329999999999"/>
    <s v="Sat"/>
    <s v="Sat"/>
  </r>
  <r>
    <s v="A00962"/>
    <s v="Northwest"/>
    <s v="Khan"/>
    <s v="Install"/>
    <m/>
    <d v="2021-06-21T00:00:00"/>
    <d v="2021-06-30T00:00:00"/>
    <n v="1"/>
    <e v="#REF!"/>
    <m/>
    <m/>
    <n v="1.5"/>
    <n v="202.8"/>
    <n v="202.8"/>
    <s v="Account"/>
    <n v="9"/>
    <n v="80"/>
    <n v="120"/>
    <n v="120"/>
    <n v="202.8"/>
    <x v="756"/>
    <n v="322.8"/>
    <s v="Mon"/>
    <s v="Wed"/>
  </r>
  <r>
    <s v="A00963"/>
    <s v="Central"/>
    <s v="Burton"/>
    <s v="Replace"/>
    <m/>
    <d v="2021-06-21T00:00:00"/>
    <d v="2021-07-09T00:00:00"/>
    <n v="1"/>
    <e v="#REF!"/>
    <m/>
    <m/>
    <n v="0.5"/>
    <n v="67.903400000000005"/>
    <n v="67.903400000000005"/>
    <s v="C.O.D."/>
    <n v="18"/>
    <n v="80"/>
    <n v="40"/>
    <n v="40"/>
    <n v="67.903400000000005"/>
    <x v="757"/>
    <n v="107.9034"/>
    <s v="Mon"/>
    <s v="Fri"/>
  </r>
  <r>
    <s v="A00964"/>
    <s v="Northeast"/>
    <s v="Ling"/>
    <s v="Assess"/>
    <m/>
    <d v="2021-06-21T00:00:00"/>
    <d v="2021-07-12T00:00:00"/>
    <n v="2"/>
    <e v="#REF!"/>
    <m/>
    <m/>
    <n v="1"/>
    <n v="144"/>
    <n v="144"/>
    <s v="C.O.D."/>
    <n v="21"/>
    <n v="140"/>
    <n v="140"/>
    <n v="140"/>
    <n v="144"/>
    <x v="758"/>
    <n v="284"/>
    <s v="Mon"/>
    <s v="Mon"/>
  </r>
  <r>
    <s v="A00965"/>
    <s v="South"/>
    <s v="Burton"/>
    <s v="Deliver"/>
    <m/>
    <d v="2021-06-21T00:00:00"/>
    <d v="2021-07-13T00:00:00"/>
    <n v="2"/>
    <e v="#REF!"/>
    <m/>
    <m/>
    <n v="0.25"/>
    <n v="178.36179999999999"/>
    <n v="178.36179999999999"/>
    <s v="Account"/>
    <n v="22"/>
    <n v="140"/>
    <n v="35"/>
    <n v="35"/>
    <n v="178.36179999999999"/>
    <x v="759"/>
    <n v="213.36179999999999"/>
    <s v="Mon"/>
    <s v="Tue"/>
  </r>
  <r>
    <s v="A00966"/>
    <s v="East"/>
    <s v="Ling"/>
    <s v="Deliver"/>
    <m/>
    <d v="2021-06-21T00:00:00"/>
    <d v="2021-07-14T00:00:00"/>
    <n v="1"/>
    <e v="#REF!"/>
    <m/>
    <m/>
    <n v="0.25"/>
    <n v="7.3140000000000001"/>
    <n v="7.3140000000000001"/>
    <s v="P.O."/>
    <n v="23"/>
    <n v="80"/>
    <n v="20"/>
    <n v="20"/>
    <n v="7.3140000000000001"/>
    <x v="760"/>
    <n v="27.314"/>
    <s v="Mon"/>
    <s v="Wed"/>
  </r>
  <r>
    <s v="A00967"/>
    <s v="East"/>
    <s v="Ling"/>
    <s v="Assess"/>
    <m/>
    <d v="2021-06-21T00:00:00"/>
    <m/>
    <n v="2"/>
    <e v="#REF!"/>
    <m/>
    <m/>
    <m/>
    <n v="120"/>
    <n v="120"/>
    <s v="Account"/>
    <s v=""/>
    <n v="140"/>
    <n v="0"/>
    <n v="0"/>
    <n v="120"/>
    <x v="761"/>
    <n v="120"/>
    <s v="Mon"/>
    <s v="Sat"/>
  </r>
  <r>
    <s v="A00968"/>
    <s v="Northwest"/>
    <s v="Cartier"/>
    <s v="Assess"/>
    <m/>
    <d v="2021-06-21T00:00:00"/>
    <m/>
    <n v="1"/>
    <e v="#REF!"/>
    <m/>
    <m/>
    <m/>
    <n v="193.8409"/>
    <n v="193.8409"/>
    <s v="C.O.D."/>
    <s v=""/>
    <n v="80"/>
    <n v="0"/>
    <n v="0"/>
    <n v="193.8409"/>
    <x v="762"/>
    <n v="193.8409"/>
    <s v="Mon"/>
    <s v="Sat"/>
  </r>
  <r>
    <s v="A00969"/>
    <s v="Northwest"/>
    <s v="Cartier"/>
    <s v="Assess"/>
    <m/>
    <d v="2021-06-21T00:00:00"/>
    <m/>
    <n v="1"/>
    <e v="#REF!"/>
    <m/>
    <m/>
    <m/>
    <n v="901.5"/>
    <n v="901.5"/>
    <s v="P.O."/>
    <s v=""/>
    <n v="80"/>
    <n v="0"/>
    <n v="0"/>
    <n v="901.5"/>
    <x v="763"/>
    <n v="901.5"/>
    <s v="Mon"/>
    <s v="Sat"/>
  </r>
  <r>
    <s v="A00970"/>
    <s v="Central"/>
    <s v="Cartier"/>
    <s v="Deliver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1"/>
    <s v="Central"/>
    <s v="Cartier"/>
    <s v="Deliver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2"/>
    <s v="Central"/>
    <s v="Burton"/>
    <s v="Assess"/>
    <m/>
    <d v="2021-06-21T00:00:00"/>
    <m/>
    <n v="2"/>
    <e v="#REF!"/>
    <m/>
    <m/>
    <m/>
    <n v="282"/>
    <n v="282"/>
    <s v="C.O.D."/>
    <s v=""/>
    <n v="140"/>
    <n v="0"/>
    <n v="0"/>
    <n v="282"/>
    <x v="765"/>
    <n v="282"/>
    <s v="Mon"/>
    <s v="Sat"/>
  </r>
  <r>
    <s v="A00973"/>
    <s v="West"/>
    <s v="Khan"/>
    <s v="Deliver"/>
    <m/>
    <d v="2021-06-22T00:00:00"/>
    <d v="2021-07-16T00:00:00"/>
    <n v="1"/>
    <e v="#REF!"/>
    <m/>
    <m/>
    <n v="0.25"/>
    <n v="21.33"/>
    <n v="21.33"/>
    <s v="Account"/>
    <n v="24"/>
    <n v="80"/>
    <n v="20"/>
    <n v="20"/>
    <n v="21.33"/>
    <x v="31"/>
    <n v="41.33"/>
    <s v="Tue"/>
    <s v="Fri"/>
  </r>
  <r>
    <s v="A00974"/>
    <s v="North"/>
    <s v="Ling"/>
    <s v="Assess"/>
    <m/>
    <d v="2021-06-22T00:00:00"/>
    <d v="2021-07-19T00:00:00"/>
    <n v="2"/>
    <e v="#REF!"/>
    <m/>
    <m/>
    <n v="0.25"/>
    <n v="55.89"/>
    <n v="55.89"/>
    <s v="Account"/>
    <n v="27"/>
    <n v="140"/>
    <n v="35"/>
    <n v="35"/>
    <n v="55.89"/>
    <x v="766"/>
    <n v="90.89"/>
    <s v="Tue"/>
    <s v="Mon"/>
  </r>
  <r>
    <s v="A00975"/>
    <s v="Northwest"/>
    <s v="Khan"/>
    <s v="Replace"/>
    <m/>
    <d v="2021-06-22T00:00:00"/>
    <d v="2021-07-21T00:00:00"/>
    <n v="2"/>
    <e v="#REF!"/>
    <m/>
    <m/>
    <n v="0.5"/>
    <n v="227.13"/>
    <n v="227.13"/>
    <s v="Account"/>
    <n v="29"/>
    <n v="140"/>
    <n v="70"/>
    <n v="70"/>
    <n v="227.13"/>
    <x v="767"/>
    <n v="297.13"/>
    <s v="Tue"/>
    <s v="Wed"/>
  </r>
  <r>
    <s v="A00976"/>
    <s v="Northwest"/>
    <s v="Cartier"/>
    <s v="Replace"/>
    <m/>
    <d v="2021-06-22T00:00:00"/>
    <m/>
    <n v="2"/>
    <e v="#REF!"/>
    <s v="Yes"/>
    <s v="Yes"/>
    <m/>
    <n v="593.44470000000001"/>
    <n v="0"/>
    <s v="Warranty"/>
    <s v=""/>
    <n v="140"/>
    <n v="0"/>
    <n v="0"/>
    <n v="0"/>
    <x v="768"/>
    <n v="0"/>
    <s v="Tue"/>
    <s v="Sat"/>
  </r>
  <r>
    <s v="A00977"/>
    <s v="Central"/>
    <s v="Burton"/>
    <s v="Replace"/>
    <m/>
    <d v="2021-06-22T00:00:00"/>
    <m/>
    <n v="1"/>
    <e v="#REF!"/>
    <m/>
    <m/>
    <m/>
    <n v="65.496899999999997"/>
    <n v="65.496899999999997"/>
    <s v="Account"/>
    <s v=""/>
    <n v="80"/>
    <n v="0"/>
    <n v="0"/>
    <n v="65.496899999999997"/>
    <x v="769"/>
    <n v="65.496899999999997"/>
    <s v="Tue"/>
    <s v="Sat"/>
  </r>
  <r>
    <s v="A00978"/>
    <s v="East"/>
    <s v="Ling"/>
    <s v="Replace"/>
    <m/>
    <d v="2021-06-22T00:00:00"/>
    <m/>
    <n v="2"/>
    <e v="#REF!"/>
    <m/>
    <m/>
    <m/>
    <n v="1137.74"/>
    <n v="1137.74"/>
    <s v="Account"/>
    <s v=""/>
    <n v="140"/>
    <n v="0"/>
    <n v="0"/>
    <n v="1137.74"/>
    <x v="770"/>
    <n v="1137.74"/>
    <s v="Tue"/>
    <s v="Sat"/>
  </r>
  <r>
    <s v="A00979"/>
    <s v="Central"/>
    <s v="Cartier"/>
    <s v="Repair"/>
    <m/>
    <d v="2021-06-22T00:00:00"/>
    <m/>
    <n v="1"/>
    <e v="#REF!"/>
    <m/>
    <m/>
    <m/>
    <n v="272.99959999999999"/>
    <n v="272.99959999999999"/>
    <s v="C.O.D."/>
    <s v=""/>
    <n v="80"/>
    <n v="0"/>
    <n v="0"/>
    <n v="272.99959999999999"/>
    <x v="771"/>
    <n v="272.99959999999999"/>
    <s v="Tue"/>
    <s v="Sat"/>
  </r>
  <r>
    <s v="A00980"/>
    <s v="South"/>
    <s v="Lopez"/>
    <s v="Deliver"/>
    <m/>
    <d v="2021-06-23T00:00:00"/>
    <d v="2021-06-25T00:00:00"/>
    <n v="1"/>
    <e v="#REF!"/>
    <m/>
    <m/>
    <n v="0.25"/>
    <n v="270.44560000000001"/>
    <n v="270.44560000000001"/>
    <s v="Account"/>
    <n v="2"/>
    <n v="80"/>
    <n v="20"/>
    <n v="20"/>
    <n v="270.44560000000001"/>
    <x v="772"/>
    <n v="290.44560000000001"/>
    <s v="Wed"/>
    <s v="Fri"/>
  </r>
  <r>
    <s v="A00981"/>
    <s v="Central"/>
    <s v="Khan"/>
    <s v="Assess"/>
    <m/>
    <d v="2021-06-23T00:00:00"/>
    <d v="2021-07-03T00:00:00"/>
    <n v="1"/>
    <e v="#REF!"/>
    <m/>
    <m/>
    <n v="1"/>
    <n v="180"/>
    <n v="180"/>
    <s v="P.O."/>
    <n v="10"/>
    <n v="80"/>
    <n v="80"/>
    <n v="80"/>
    <n v="180"/>
    <x v="123"/>
    <n v="260"/>
    <s v="Wed"/>
    <s v="Sat"/>
  </r>
  <r>
    <s v="A00982"/>
    <s v="South"/>
    <s v="Lopez"/>
    <s v="Repair"/>
    <m/>
    <d v="2021-06-23T00:00:00"/>
    <d v="2021-07-13T00:00:00"/>
    <n v="1"/>
    <e v="#REF!"/>
    <m/>
    <m/>
    <n v="1"/>
    <n v="188.9469"/>
    <n v="188.9469"/>
    <s v="Account"/>
    <n v="20"/>
    <n v="80"/>
    <n v="80"/>
    <n v="80"/>
    <n v="188.9469"/>
    <x v="773"/>
    <n v="268.94690000000003"/>
    <s v="Wed"/>
    <s v="Tue"/>
  </r>
  <r>
    <s v="A00983"/>
    <s v="Northeast"/>
    <s v="Ling"/>
    <s v="Deliver"/>
    <m/>
    <d v="2021-06-23T00:00:00"/>
    <d v="2021-07-21T00:00:00"/>
    <n v="1"/>
    <e v="#REF!"/>
    <m/>
    <m/>
    <n v="0.25"/>
    <n v="37.582099999999997"/>
    <n v="37.582099999999997"/>
    <s v="Account"/>
    <n v="28"/>
    <n v="80"/>
    <n v="20"/>
    <n v="20"/>
    <n v="37.582099999999997"/>
    <x v="774"/>
    <n v="57.582099999999997"/>
    <s v="Wed"/>
    <s v="Wed"/>
  </r>
  <r>
    <s v="A00984"/>
    <s v="Northwest"/>
    <s v="Cartier"/>
    <s v="Replace"/>
    <m/>
    <d v="2021-06-23T00:00:00"/>
    <d v="2021-07-19T00:00:00"/>
    <n v="1"/>
    <e v="#REF!"/>
    <m/>
    <m/>
    <n v="0.5"/>
    <n v="20"/>
    <n v="20"/>
    <s v="Account"/>
    <n v="26"/>
    <n v="80"/>
    <n v="40"/>
    <n v="40"/>
    <n v="20"/>
    <x v="113"/>
    <n v="60"/>
    <s v="Wed"/>
    <s v="Mon"/>
  </r>
  <r>
    <s v="A00985"/>
    <s v="South"/>
    <s v="Burton"/>
    <s v="Deliver"/>
    <m/>
    <d v="2021-06-23T00:00:00"/>
    <d v="2021-07-19T00:00:00"/>
    <n v="1"/>
    <e v="#REF!"/>
    <m/>
    <m/>
    <n v="0.25"/>
    <n v="78.278999999999996"/>
    <n v="78.278999999999996"/>
    <s v="C.O.D."/>
    <n v="26"/>
    <n v="80"/>
    <n v="20"/>
    <n v="20"/>
    <n v="78.278999999999996"/>
    <x v="775"/>
    <n v="98.278999999999996"/>
    <s v="Wed"/>
    <s v="Mon"/>
  </r>
  <r>
    <s v="A00986"/>
    <s v="South"/>
    <s v="Ling"/>
    <s v="Deliver"/>
    <m/>
    <d v="2021-06-23T00:00:00"/>
    <d v="2021-07-22T00:00:00"/>
    <n v="1"/>
    <e v="#REF!"/>
    <m/>
    <m/>
    <n v="0.25"/>
    <n v="37.293500000000002"/>
    <n v="37.293500000000002"/>
    <s v="Account"/>
    <n v="29"/>
    <n v="80"/>
    <n v="20"/>
    <n v="20"/>
    <n v="37.293500000000002"/>
    <x v="776"/>
    <n v="57.293500000000002"/>
    <s v="Wed"/>
    <s v="Thu"/>
  </r>
  <r>
    <s v="A00987"/>
    <s v="North"/>
    <s v="Ling"/>
    <s v="Deliver"/>
    <s v="Yes"/>
    <d v="2021-06-23T00:00:00"/>
    <m/>
    <n v="1"/>
    <e v="#REF!"/>
    <m/>
    <m/>
    <m/>
    <n v="48.586199999999998"/>
    <n v="48.586199999999998"/>
    <s v="C.O.D."/>
    <s v=""/>
    <n v="80"/>
    <n v="0"/>
    <n v="0"/>
    <n v="48.586199999999998"/>
    <x v="777"/>
    <n v="48.586199999999998"/>
    <s v="Wed"/>
    <s v="Sat"/>
  </r>
  <r>
    <s v="A00988"/>
    <s v="Central"/>
    <s v="Burton"/>
    <s v="Assess"/>
    <m/>
    <d v="2021-06-23T00:00:00"/>
    <m/>
    <n v="2"/>
    <e v="#REF!"/>
    <m/>
    <m/>
    <m/>
    <n v="164.4"/>
    <n v="164.4"/>
    <s v="C.O.D."/>
    <s v=""/>
    <n v="140"/>
    <n v="0"/>
    <n v="0"/>
    <n v="164.4"/>
    <x v="778"/>
    <n v="164.4"/>
    <s v="Wed"/>
    <s v="Sat"/>
  </r>
  <r>
    <s v="A00989"/>
    <s v="North"/>
    <s v="Ling"/>
    <s v="Deliver"/>
    <m/>
    <d v="2021-06-24T00:00:00"/>
    <d v="2021-07-15T00:00:00"/>
    <n v="2"/>
    <e v="#REF!"/>
    <m/>
    <m/>
    <n v="0.25"/>
    <n v="268.05579999999998"/>
    <n v="268.05579999999998"/>
    <s v="Account"/>
    <n v="21"/>
    <n v="140"/>
    <n v="35"/>
    <n v="35"/>
    <n v="268.05579999999998"/>
    <x v="779"/>
    <n v="303.05579999999998"/>
    <s v="Thu"/>
    <s v="Thu"/>
  </r>
  <r>
    <s v="A00990"/>
    <s v="West"/>
    <s v="Khan"/>
    <s v="Deliver"/>
    <m/>
    <d v="2021-06-24T00:00:00"/>
    <d v="2021-07-23T00:00:00"/>
    <n v="1"/>
    <e v="#REF!"/>
    <m/>
    <m/>
    <n v="0.25"/>
    <n v="19.196999999999999"/>
    <n v="19.196999999999999"/>
    <s v="P.O."/>
    <n v="29"/>
    <n v="80"/>
    <n v="20"/>
    <n v="20"/>
    <n v="19.196999999999999"/>
    <x v="71"/>
    <n v="39.197000000000003"/>
    <s v="Thu"/>
    <s v="Fri"/>
  </r>
  <r>
    <s v="A00991"/>
    <s v="North"/>
    <s v="Ling"/>
    <s v="Assess"/>
    <m/>
    <d v="2021-06-24T00:00:00"/>
    <d v="2021-07-19T00:00:00"/>
    <n v="2"/>
    <e v="#REF!"/>
    <m/>
    <m/>
    <n v="0.25"/>
    <n v="21.33"/>
    <n v="21.33"/>
    <s v="Account"/>
    <n v="25"/>
    <n v="140"/>
    <n v="35"/>
    <n v="35"/>
    <n v="21.33"/>
    <x v="158"/>
    <n v="56.33"/>
    <s v="Thu"/>
    <s v="Mon"/>
  </r>
  <r>
    <s v="A00992"/>
    <s v="North"/>
    <s v="Burton"/>
    <s v="Replace"/>
    <m/>
    <d v="2021-06-24T00:00:00"/>
    <m/>
    <n v="1"/>
    <e v="#REF!"/>
    <m/>
    <m/>
    <m/>
    <n v="7.5"/>
    <n v="7.5"/>
    <s v="C.O.D."/>
    <s v=""/>
    <n v="80"/>
    <n v="0"/>
    <n v="0"/>
    <n v="7.5"/>
    <x v="780"/>
    <n v="7.5"/>
    <s v="Thu"/>
    <s v="Sat"/>
  </r>
  <r>
    <s v="A00993"/>
    <s v="North"/>
    <s v="Ling"/>
    <s v="Deliver"/>
    <m/>
    <d v="2021-06-24T00:00:00"/>
    <m/>
    <n v="1"/>
    <e v="#REF!"/>
    <m/>
    <m/>
    <m/>
    <n v="115.1866"/>
    <n v="115.1866"/>
    <s v="Account"/>
    <s v=""/>
    <n v="80"/>
    <n v="0"/>
    <n v="0"/>
    <n v="115.1866"/>
    <x v="781"/>
    <n v="115.1866"/>
    <s v="Thu"/>
    <s v="Sat"/>
  </r>
  <r>
    <s v="A00994"/>
    <s v="North"/>
    <s v="Ling"/>
    <s v="Deliver"/>
    <m/>
    <d v="2021-06-24T00:00:00"/>
    <m/>
    <n v="1"/>
    <e v="#REF!"/>
    <m/>
    <m/>
    <m/>
    <n v="120"/>
    <n v="120"/>
    <s v="Account"/>
    <s v=""/>
    <n v="80"/>
    <n v="0"/>
    <n v="0"/>
    <n v="120"/>
    <x v="761"/>
    <n v="120"/>
    <s v="Thu"/>
    <s v="Sat"/>
  </r>
  <r>
    <s v="A00995"/>
    <s v="East"/>
    <s v="Ling"/>
    <s v="Deliver"/>
    <m/>
    <d v="2021-06-24T00:00:00"/>
    <m/>
    <n v="1"/>
    <e v="#REF!"/>
    <m/>
    <m/>
    <m/>
    <n v="21"/>
    <n v="21"/>
    <s v="Account"/>
    <s v=""/>
    <n v="80"/>
    <n v="0"/>
    <n v="0"/>
    <n v="21"/>
    <x v="782"/>
    <n v="21"/>
    <s v="Thu"/>
    <s v="Sat"/>
  </r>
  <r>
    <s v="A00996"/>
    <s v="East"/>
    <s v="Ling"/>
    <s v="Assess"/>
    <m/>
    <d v="2021-06-24T00:00:00"/>
    <m/>
    <n v="1"/>
    <e v="#REF!"/>
    <m/>
    <m/>
    <m/>
    <n v="58.89"/>
    <n v="58.89"/>
    <s v="C.O.D."/>
    <s v=""/>
    <n v="80"/>
    <n v="0"/>
    <n v="0"/>
    <n v="58.89"/>
    <x v="783"/>
    <n v="58.89"/>
    <s v="Thu"/>
    <s v="Sat"/>
  </r>
  <r>
    <s v="A00997"/>
    <s v="Central"/>
    <s v="Burton"/>
    <s v="Deliver"/>
    <m/>
    <d v="2021-06-24T00:00:00"/>
    <m/>
    <n v="1"/>
    <e v="#REF!"/>
    <m/>
    <m/>
    <m/>
    <n v="32.6706"/>
    <n v="32.6706"/>
    <s v="C.O.D."/>
    <s v=""/>
    <n v="80"/>
    <n v="0"/>
    <n v="0"/>
    <n v="32.6706"/>
    <x v="784"/>
    <n v="32.6706"/>
    <s v="Thu"/>
    <s v="Sat"/>
  </r>
  <r>
    <s v="A00998"/>
    <s v="Southeast"/>
    <s v="Burton"/>
    <s v="Repair"/>
    <m/>
    <d v="2021-06-24T00:00:00"/>
    <m/>
    <n v="2"/>
    <e v="#REF!"/>
    <m/>
    <m/>
    <m/>
    <n v="205.28129999999999"/>
    <n v="205.28129999999999"/>
    <s v="C.O.D."/>
    <s v=""/>
    <n v="140"/>
    <n v="0"/>
    <n v="0"/>
    <n v="205.28129999999999"/>
    <x v="785"/>
    <n v="205.28129999999999"/>
    <s v="Thu"/>
    <s v="Sat"/>
  </r>
  <r>
    <s v="A00999"/>
    <s v="Central"/>
    <s v="Khan"/>
    <s v="Replace"/>
    <m/>
    <d v="2021-06-24T00:00:00"/>
    <m/>
    <n v="2"/>
    <e v="#REF!"/>
    <m/>
    <m/>
    <m/>
    <n v="223.64769999999999"/>
    <n v="223.64769999999999"/>
    <s v="Account"/>
    <s v=""/>
    <n v="140"/>
    <n v="0"/>
    <n v="0"/>
    <n v="223.64769999999999"/>
    <x v="786"/>
    <n v="223.64769999999999"/>
    <s v="Thu"/>
    <s v="Sat"/>
  </r>
  <r>
    <s v="A01000"/>
    <s v="Northwest"/>
    <s v="Khan"/>
    <s v="Repair"/>
    <m/>
    <d v="2021-06-25T00:00:00"/>
    <d v="2021-07-16T00:00:00"/>
    <n v="1"/>
    <e v="#REF!"/>
    <m/>
    <m/>
    <n v="6.25"/>
    <n v="20"/>
    <n v="20"/>
    <s v="C.O.D."/>
    <n v="21"/>
    <n v="80"/>
    <n v="500"/>
    <n v="500"/>
    <n v="20"/>
    <x v="787"/>
    <n v="520"/>
    <s v="Fri"/>
    <s v="Fri"/>
  </r>
  <r>
    <s v="A01001"/>
    <s v="Northwest"/>
    <s v="Khan"/>
    <s v="Repair"/>
    <m/>
    <d v="2021-06-25T00:00:00"/>
    <m/>
    <n v="1"/>
    <e v="#REF!"/>
    <m/>
    <m/>
    <m/>
    <n v="415.28449999999998"/>
    <n v="415.28449999999998"/>
    <s v="P.O."/>
    <s v=""/>
    <n v="80"/>
    <n v="0"/>
    <n v="0"/>
    <n v="415.28449999999998"/>
    <x v="788"/>
    <n v="415.28449999999998"/>
    <s v="Fri"/>
    <s v="Sat"/>
  </r>
  <r>
    <s v="A01002"/>
    <s v="Southeast"/>
    <s v="Khan"/>
    <s v="Assess"/>
    <m/>
    <d v="2021-06-26T00:00:00"/>
    <d v="2021-07-24T00:00:00"/>
    <n v="2"/>
    <e v="#REF!"/>
    <m/>
    <m/>
    <n v="0.25"/>
    <n v="237.208"/>
    <n v="237.208"/>
    <s v="C.O.D."/>
    <n v="28"/>
    <n v="140"/>
    <n v="35"/>
    <n v="35"/>
    <n v="237.208"/>
    <x v="789"/>
    <n v="272.20799999999997"/>
    <s v="Sat"/>
    <s v="Sat"/>
  </r>
  <r>
    <s v="A01003"/>
    <s v="North"/>
    <s v="Ling"/>
    <s v="Replace"/>
    <m/>
    <d v="2021-06-28T00:00:00"/>
    <d v="2021-07-19T00:00:00"/>
    <n v="2"/>
    <e v="#REF!"/>
    <m/>
    <m/>
    <n v="2.5"/>
    <n v="106.65"/>
    <n v="106.65"/>
    <s v="Account"/>
    <n v="21"/>
    <n v="140"/>
    <n v="350"/>
    <n v="350"/>
    <n v="106.65"/>
    <x v="790"/>
    <n v="456.65"/>
    <s v="Mon"/>
    <s v="Mon"/>
  </r>
  <r>
    <s v="A01004"/>
    <s v="Central"/>
    <s v="Cartier"/>
    <s v="Replace"/>
    <s v="Yes"/>
    <d v="2021-06-28T00:00:00"/>
    <m/>
    <n v="2"/>
    <e v="#REF!"/>
    <m/>
    <m/>
    <m/>
    <n v="60"/>
    <n v="60"/>
    <s v="C.O.D."/>
    <s v=""/>
    <n v="140"/>
    <n v="0"/>
    <n v="0"/>
    <n v="60"/>
    <x v="113"/>
    <n v="60"/>
    <s v="Mon"/>
    <s v="Sat"/>
  </r>
  <r>
    <s v="A01005"/>
    <s v="North"/>
    <s v="Ling"/>
    <s v="Deliver"/>
    <m/>
    <d v="2021-06-29T00:00:00"/>
    <d v="2021-07-09T00:00:00"/>
    <n v="1"/>
    <e v="#REF!"/>
    <m/>
    <m/>
    <n v="0.25"/>
    <n v="20.07"/>
    <n v="20.07"/>
    <s v="Account"/>
    <n v="10"/>
    <n v="80"/>
    <n v="20"/>
    <n v="20"/>
    <n v="20.07"/>
    <x v="791"/>
    <n v="40.07"/>
    <s v="Tue"/>
    <s v="Fri"/>
  </r>
  <r>
    <s v="A01006"/>
    <s v="South"/>
    <s v="Burton"/>
    <s v="Replace"/>
    <m/>
    <d v="2021-06-29T00:00:00"/>
    <d v="2021-07-15T00:00:00"/>
    <n v="2"/>
    <e v="#REF!"/>
    <m/>
    <m/>
    <n v="0.5"/>
    <n v="215.99090000000001"/>
    <n v="215.99090000000001"/>
    <s v="Account"/>
    <n v="16"/>
    <n v="140"/>
    <n v="70"/>
    <n v="70"/>
    <n v="215.99090000000001"/>
    <x v="792"/>
    <n v="285.99090000000001"/>
    <s v="Tue"/>
    <s v="Thu"/>
  </r>
  <r>
    <s v="A01007"/>
    <s v="West"/>
    <s v="Khan"/>
    <s v="Deliver"/>
    <m/>
    <d v="2021-06-29T00:00:00"/>
    <d v="2021-07-14T00:00:00"/>
    <n v="1"/>
    <e v="#REF!"/>
    <m/>
    <m/>
    <n v="0.25"/>
    <n v="18"/>
    <n v="18"/>
    <s v="C.O.D."/>
    <n v="15"/>
    <n v="80"/>
    <n v="20"/>
    <n v="20"/>
    <n v="18"/>
    <x v="465"/>
    <n v="38"/>
    <s v="Tue"/>
    <s v="Wed"/>
  </r>
  <r>
    <s v="A01008"/>
    <s v="North"/>
    <s v="Ling"/>
    <s v="Deliver"/>
    <m/>
    <d v="2021-06-29T00:00:00"/>
    <m/>
    <n v="1"/>
    <e v="#REF!"/>
    <m/>
    <m/>
    <m/>
    <n v="43.011800000000001"/>
    <n v="43.011800000000001"/>
    <s v="C.O.D."/>
    <s v=""/>
    <n v="80"/>
    <n v="0"/>
    <n v="0"/>
    <n v="43.011800000000001"/>
    <x v="793"/>
    <n v="43.011800000000001"/>
    <s v="Tue"/>
    <s v="Sat"/>
  </r>
  <r>
    <s v="A01009"/>
    <s v="North"/>
    <s v="Ling"/>
    <s v="Assess"/>
    <m/>
    <d v="2021-06-29T00:00:00"/>
    <m/>
    <n v="1"/>
    <e v="#REF!"/>
    <m/>
    <m/>
    <m/>
    <n v="58.5"/>
    <n v="58.5"/>
    <s v="Account"/>
    <s v=""/>
    <n v="80"/>
    <n v="0"/>
    <n v="0"/>
    <n v="58.5"/>
    <x v="794"/>
    <n v="58.5"/>
    <s v="Tue"/>
    <s v="Sat"/>
  </r>
  <r>
    <s v="A01010"/>
    <s v="Southeast"/>
    <s v="Khan"/>
    <s v="Replace"/>
    <m/>
    <d v="2021-06-29T00:00:00"/>
    <m/>
    <n v="1"/>
    <e v="#REF!"/>
    <m/>
    <m/>
    <m/>
    <n v="146.7174"/>
    <n v="146.7174"/>
    <s v="C.O.D."/>
    <s v=""/>
    <n v="80"/>
    <n v="0"/>
    <n v="0"/>
    <n v="146.7174"/>
    <x v="795"/>
    <n v="146.7174"/>
    <s v="Tue"/>
    <s v="Sat"/>
  </r>
  <r>
    <s v="A01011"/>
    <s v="Central"/>
    <s v="Cartier"/>
    <s v="Install"/>
    <m/>
    <d v="2021-06-29T00:00:00"/>
    <m/>
    <n v="1"/>
    <e v="#REF!"/>
    <m/>
    <m/>
    <m/>
    <n v="60"/>
    <n v="60"/>
    <s v="Account"/>
    <s v=""/>
    <n v="80"/>
    <n v="0"/>
    <n v="0"/>
    <n v="60"/>
    <x v="113"/>
    <n v="60"/>
    <s v="Tue"/>
    <s v="Sat"/>
  </r>
  <r>
    <s v="A01012"/>
    <s v="Southeast"/>
    <s v="Burton"/>
    <s v="Assess"/>
    <m/>
    <d v="2021-06-29T00:00:00"/>
    <m/>
    <n v="2"/>
    <e v="#REF!"/>
    <m/>
    <m/>
    <m/>
    <n v="180"/>
    <n v="180"/>
    <s v="C.O.D."/>
    <s v=""/>
    <n v="140"/>
    <n v="0"/>
    <n v="0"/>
    <n v="180"/>
    <x v="56"/>
    <n v="180"/>
    <s v="Tue"/>
    <s v="Sat"/>
  </r>
  <r>
    <s v="A01013"/>
    <s v="East"/>
    <s v="Ling"/>
    <s v="Install"/>
    <m/>
    <d v="2021-06-29T00:00:00"/>
    <m/>
    <n v="2"/>
    <e v="#REF!"/>
    <m/>
    <m/>
    <m/>
    <n v="165"/>
    <n v="165"/>
    <s v="Account"/>
    <s v=""/>
    <n v="140"/>
    <n v="0"/>
    <n v="0"/>
    <n v="165"/>
    <x v="117"/>
    <n v="165"/>
    <s v="Tue"/>
    <s v="Sat"/>
  </r>
  <r>
    <s v="A01014"/>
    <s v="South"/>
    <s v="Burton"/>
    <s v="Install"/>
    <m/>
    <d v="2021-06-30T00:00:00"/>
    <d v="2021-07-12T00:00:00"/>
    <n v="2"/>
    <e v="#REF!"/>
    <m/>
    <m/>
    <n v="1"/>
    <n v="183.5419"/>
    <n v="183.5419"/>
    <s v="Account"/>
    <n v="12"/>
    <n v="140"/>
    <n v="140"/>
    <n v="140"/>
    <n v="183.5419"/>
    <x v="504"/>
    <n v="323.5419"/>
    <s v="Wed"/>
    <s v="Mon"/>
  </r>
  <r>
    <s v="A01015"/>
    <s v="South"/>
    <s v="Burton"/>
    <s v="Repair"/>
    <m/>
    <d v="2021-06-30T00:00:00"/>
    <d v="2021-07-13T00:00:00"/>
    <n v="2"/>
    <e v="#REF!"/>
    <m/>
    <m/>
    <n v="1.75"/>
    <n v="333.90350000000001"/>
    <n v="333.90350000000001"/>
    <s v="Account"/>
    <n v="13"/>
    <n v="140"/>
    <n v="245"/>
    <n v="245"/>
    <n v="333.90350000000001"/>
    <x v="796"/>
    <n v="578.90350000000001"/>
    <s v="Wed"/>
    <s v="Tue"/>
  </r>
  <r>
    <s v="A01016"/>
    <s v="Northwest"/>
    <s v="Khan"/>
    <s v="Assess"/>
    <s v="Yes"/>
    <d v="2021-06-30T00:00:00"/>
    <d v="2021-07-21T00:00:00"/>
    <n v="2"/>
    <e v="#REF!"/>
    <m/>
    <m/>
    <n v="0.5"/>
    <n v="23.899000000000001"/>
    <n v="23.899000000000001"/>
    <s v="Account"/>
    <n v="21"/>
    <n v="140"/>
    <n v="70"/>
    <n v="70"/>
    <n v="23.899000000000001"/>
    <x v="797"/>
    <n v="93.899000000000001"/>
    <s v="Wed"/>
    <s v="Wed"/>
  </r>
  <r>
    <s v="A01017"/>
    <s v="Northwest"/>
    <s v="Khan"/>
    <s v="Assess"/>
    <s v="Yes"/>
    <d v="2021-06-30T00:00:00"/>
    <d v="2021-07-21T00:00:00"/>
    <n v="2"/>
    <e v="#REF!"/>
    <m/>
    <m/>
    <n v="0.5"/>
    <n v="38.496899999999997"/>
    <n v="38.496899999999997"/>
    <s v="Account"/>
    <n v="21"/>
    <n v="140"/>
    <n v="70"/>
    <n v="70"/>
    <n v="38.496899999999997"/>
    <x v="798"/>
    <n v="108.4969"/>
    <s v="Wed"/>
    <s v="Wed"/>
  </r>
  <r>
    <s v="A01018"/>
    <s v="Central"/>
    <s v="Khan"/>
    <s v="Replace"/>
    <m/>
    <d v="2021-06-30T00:00:00"/>
    <m/>
    <n v="2"/>
    <e v="#REF!"/>
    <m/>
    <m/>
    <m/>
    <n v="103.1811"/>
    <n v="103.1811"/>
    <s v="C.O.D."/>
    <s v=""/>
    <n v="140"/>
    <n v="0"/>
    <n v="0"/>
    <n v="103.1811"/>
    <x v="799"/>
    <n v="103.1811"/>
    <s v="Wed"/>
    <s v="Sat"/>
  </r>
  <r>
    <s v="A01019"/>
    <s v="Northwest"/>
    <s v="Khan"/>
    <s v="Assess"/>
    <m/>
    <d v="2021-06-30T00:00:00"/>
    <m/>
    <n v="1"/>
    <e v="#REF!"/>
    <m/>
    <m/>
    <m/>
    <n v="68.496899999999997"/>
    <n v="68.496899999999997"/>
    <s v="Account"/>
    <s v=""/>
    <n v="80"/>
    <n v="0"/>
    <n v="0"/>
    <n v="68.496899999999997"/>
    <x v="800"/>
    <n v="68.496899999999997"/>
    <s v="Wed"/>
    <s v="Sat"/>
  </r>
  <r>
    <s v="A01020"/>
    <s v="Southeast"/>
    <s v="Burton"/>
    <s v="Repair"/>
    <m/>
    <d v="2021-06-30T00:00:00"/>
    <m/>
    <n v="2"/>
    <e v="#REF!"/>
    <m/>
    <m/>
    <m/>
    <n v="309.64389999999997"/>
    <n v="309.64389999999997"/>
    <s v="C.O.D."/>
    <s v=""/>
    <n v="140"/>
    <n v="0"/>
    <n v="0"/>
    <n v="309.64389999999997"/>
    <x v="801"/>
    <n v="309.64389999999997"/>
    <s v="Wed"/>
    <s v="Sat"/>
  </r>
  <r>
    <s v="A01021"/>
    <s v="Northeast"/>
    <s v="Ling"/>
    <s v="Install"/>
    <m/>
    <d v="2021-06-30T00:00:00"/>
    <m/>
    <n v="2"/>
    <e v="#REF!"/>
    <m/>
    <m/>
    <m/>
    <n v="625.5"/>
    <n v="625.5"/>
    <s v="Account"/>
    <s v=""/>
    <n v="140"/>
    <n v="0"/>
    <n v="0"/>
    <n v="625.5"/>
    <x v="802"/>
    <n v="625.5"/>
    <s v="Wed"/>
    <s v="Sat"/>
  </r>
  <r>
    <s v="A01022"/>
    <s v="North"/>
    <s v="Ling"/>
    <s v="Repair"/>
    <m/>
    <d v="2021-06-30T00:00:00"/>
    <m/>
    <n v="2"/>
    <e v="#REF!"/>
    <m/>
    <m/>
    <m/>
    <n v="687.92430000000002"/>
    <n v="687.92430000000002"/>
    <s v="C.O.D."/>
    <s v=""/>
    <n v="140"/>
    <n v="0"/>
    <n v="0"/>
    <n v="687.92430000000002"/>
    <x v="803"/>
    <n v="687.92430000000002"/>
    <s v="Wed"/>
    <s v="Sat"/>
  </r>
  <r>
    <s v="A01023"/>
    <s v="West"/>
    <s v="Khan"/>
    <s v="Assess"/>
    <m/>
    <d v="2021-06-30T00:00:00"/>
    <m/>
    <n v="1"/>
    <e v="#REF!"/>
    <m/>
    <m/>
    <m/>
    <n v="110.6918"/>
    <n v="110.6918"/>
    <s v="P.O."/>
    <s v=""/>
    <n v="80"/>
    <n v="0"/>
    <n v="0"/>
    <n v="110.6918"/>
    <x v="804"/>
    <n v="110.6918"/>
    <s v="Wed"/>
    <s v="Sat"/>
  </r>
  <r>
    <s v="A01024"/>
    <s v="Southwest"/>
    <s v="Burton"/>
    <s v="Assess"/>
    <m/>
    <d v="2021-06-30T00:00:00"/>
    <m/>
    <n v="2"/>
    <e v="#REF!"/>
    <m/>
    <m/>
    <m/>
    <n v="151.8099"/>
    <n v="151.8099"/>
    <s v="C.O.D."/>
    <s v=""/>
    <n v="140"/>
    <n v="0"/>
    <n v="0"/>
    <n v="151.8099"/>
    <x v="805"/>
    <n v="151.8099"/>
    <s v="Wed"/>
    <s v="Sat"/>
  </r>
  <r>
    <s v="A01025"/>
    <s v="North"/>
    <s v="Ling"/>
    <s v="Assess"/>
    <m/>
    <d v="2021-07-01T00:00:00"/>
    <m/>
    <n v="2"/>
    <e v="#REF!"/>
    <m/>
    <m/>
    <m/>
    <n v="120"/>
    <n v="120"/>
    <s v="Account"/>
    <s v=""/>
    <n v="140"/>
    <n v="0"/>
    <n v="0"/>
    <n v="120"/>
    <x v="761"/>
    <n v="120"/>
    <s v="Thu"/>
    <s v="Sat"/>
  </r>
  <r>
    <s v="A01026"/>
    <s v="West"/>
    <s v="Khan"/>
    <s v="Deliver"/>
    <m/>
    <d v="2021-07-02T00:00:00"/>
    <m/>
    <n v="1"/>
    <e v="#REF!"/>
    <m/>
    <m/>
    <m/>
    <n v="74.7804"/>
    <n v="74.7804"/>
    <s v="Account"/>
    <s v=""/>
    <n v="80"/>
    <n v="0"/>
    <n v="0"/>
    <n v="74.7804"/>
    <x v="806"/>
    <n v="74.7804"/>
    <s v="Fri"/>
    <s v="Sat"/>
  </r>
  <r>
    <s v="A01027"/>
    <s v="Central"/>
    <s v="Cartier"/>
    <s v="Install"/>
    <m/>
    <d v="2021-07-02T00:00:00"/>
    <m/>
    <n v="2"/>
    <e v="#REF!"/>
    <m/>
    <m/>
    <m/>
    <n v="445.16059999999999"/>
    <n v="445.16059999999999"/>
    <s v="C.O.D."/>
    <s v=""/>
    <n v="140"/>
    <n v="0"/>
    <n v="0"/>
    <n v="445.16059999999999"/>
    <x v="807"/>
    <n v="445.16059999999999"/>
    <s v="Fri"/>
    <s v="Sat"/>
  </r>
  <r>
    <s v="A01028"/>
    <s v="Central"/>
    <s v="Khan"/>
    <s v="Assess"/>
    <m/>
    <d v="2021-07-05T00:00:00"/>
    <d v="2021-07-20T00:00:00"/>
    <n v="2"/>
    <e v="#REF!"/>
    <m/>
    <m/>
    <n v="0.5"/>
    <n v="85.32"/>
    <n v="85.32"/>
    <s v="Account"/>
    <n v="15"/>
    <n v="140"/>
    <n v="70"/>
    <n v="70"/>
    <n v="85.32"/>
    <x v="392"/>
    <n v="155.32"/>
    <s v="Mon"/>
    <s v="Tue"/>
  </r>
  <r>
    <s v="A01029"/>
    <s v="West"/>
    <s v="Khan"/>
    <s v="Assess"/>
    <m/>
    <d v="2021-07-05T00:00:00"/>
    <m/>
    <n v="2"/>
    <e v="#REF!"/>
    <m/>
    <m/>
    <m/>
    <n v="180.33"/>
    <n v="180.33"/>
    <s v="Account"/>
    <s v=""/>
    <n v="140"/>
    <n v="0"/>
    <n v="0"/>
    <n v="180.33"/>
    <x v="808"/>
    <n v="180.33"/>
    <s v="Mon"/>
    <s v="Sat"/>
  </r>
  <r>
    <s v="A01030"/>
    <s v="East"/>
    <s v="Ling"/>
    <s v="Replace"/>
    <m/>
    <d v="2021-07-05T00:00:00"/>
    <m/>
    <n v="2"/>
    <e v="#REF!"/>
    <m/>
    <m/>
    <m/>
    <n v="21.33"/>
    <n v="21.33"/>
    <s v="Account"/>
    <s v=""/>
    <n v="140"/>
    <n v="0"/>
    <n v="0"/>
    <n v="21.33"/>
    <x v="809"/>
    <n v="21.33"/>
    <s v="Mon"/>
    <s v="Sat"/>
  </r>
  <r>
    <s v="A01031"/>
    <s v="Northwest"/>
    <s v="Lopez"/>
    <s v="Install"/>
    <m/>
    <d v="2021-07-05T00:00:00"/>
    <m/>
    <n v="2"/>
    <e v="#REF!"/>
    <m/>
    <m/>
    <m/>
    <n v="1630.1239"/>
    <n v="1630.1239"/>
    <s v="C.O.D."/>
    <s v=""/>
    <n v="140"/>
    <n v="0"/>
    <n v="0"/>
    <n v="1630.1239"/>
    <x v="810"/>
    <n v="1630.1239"/>
    <s v="Mon"/>
    <s v="Sat"/>
  </r>
  <r>
    <s v="A01032"/>
    <s v="South"/>
    <s v="Burton"/>
    <s v="Deliver"/>
    <m/>
    <d v="2021-07-06T00:00:00"/>
    <d v="2021-07-13T00:00:00"/>
    <n v="1"/>
    <e v="#REF!"/>
    <m/>
    <m/>
    <n v="0.25"/>
    <n v="122.3613"/>
    <n v="122.3613"/>
    <s v="Account"/>
    <n v="7"/>
    <n v="80"/>
    <n v="20"/>
    <n v="20"/>
    <n v="122.3613"/>
    <x v="811"/>
    <n v="142.3613"/>
    <s v="Tue"/>
    <s v="Tue"/>
  </r>
  <r>
    <s v="A01033"/>
    <s v="Northwest"/>
    <s v="Cartier"/>
    <s v="Assess"/>
    <m/>
    <d v="2021-07-06T00:00:00"/>
    <d v="2021-07-22T00:00:00"/>
    <n v="1"/>
    <e v="#REF!"/>
    <m/>
    <m/>
    <n v="0.5"/>
    <n v="120"/>
    <n v="120"/>
    <s v="Account"/>
    <n v="16"/>
    <n v="80"/>
    <n v="40"/>
    <n v="40"/>
    <n v="120"/>
    <x v="27"/>
    <n v="160"/>
    <s v="Tue"/>
    <s v="Thu"/>
  </r>
  <r>
    <s v="A01034"/>
    <s v="North"/>
    <s v="Ling"/>
    <s v="Assess"/>
    <m/>
    <d v="2021-07-06T00:00:00"/>
    <m/>
    <n v="1"/>
    <e v="#REF!"/>
    <m/>
    <m/>
    <m/>
    <n v="48.793799999999997"/>
    <n v="48.793799999999997"/>
    <s v="Account"/>
    <s v=""/>
    <n v="80"/>
    <n v="0"/>
    <n v="0"/>
    <n v="48.793799999999997"/>
    <x v="812"/>
    <n v="48.793799999999997"/>
    <s v="Tue"/>
    <s v="Sat"/>
  </r>
  <r>
    <s v="A01035"/>
    <s v="North"/>
    <s v="Ling"/>
    <s v="Replace"/>
    <m/>
    <d v="2021-07-06T00:00:00"/>
    <m/>
    <n v="2"/>
    <e v="#REF!"/>
    <m/>
    <m/>
    <m/>
    <n v="94.630399999999995"/>
    <n v="94.630399999999995"/>
    <s v="C.O.D."/>
    <s v=""/>
    <n v="140"/>
    <n v="0"/>
    <n v="0"/>
    <n v="94.630399999999995"/>
    <x v="813"/>
    <n v="94.630399999999995"/>
    <s v="Tue"/>
    <s v="Sat"/>
  </r>
  <r>
    <s v="A01036"/>
    <s v="Southeast"/>
    <s v="Cartier"/>
    <s v="Replace"/>
    <m/>
    <d v="2021-07-06T00:00:00"/>
    <m/>
    <n v="1"/>
    <e v="#REF!"/>
    <m/>
    <m/>
    <m/>
    <n v="142.3811"/>
    <n v="142.3811"/>
    <s v="C.O.D."/>
    <s v=""/>
    <n v="80"/>
    <n v="0"/>
    <n v="0"/>
    <n v="142.3811"/>
    <x v="814"/>
    <n v="142.3811"/>
    <s v="Tue"/>
    <s v="Sat"/>
  </r>
  <r>
    <s v="A01037"/>
    <s v="North"/>
    <s v="Ling"/>
    <s v="Replace"/>
    <m/>
    <d v="2021-07-06T00:00:00"/>
    <m/>
    <n v="2"/>
    <e v="#REF!"/>
    <m/>
    <m/>
    <m/>
    <n v="37.293500000000002"/>
    <n v="37.293500000000002"/>
    <s v="C.O.D."/>
    <s v=""/>
    <n v="140"/>
    <n v="0"/>
    <n v="0"/>
    <n v="37.293500000000002"/>
    <x v="815"/>
    <n v="37.293500000000002"/>
    <s v="Tue"/>
    <s v="Sat"/>
  </r>
  <r>
    <s v="A01038"/>
    <s v="Southeast"/>
    <s v="Burton"/>
    <s v="Repair"/>
    <m/>
    <d v="2021-07-07T00:00:00"/>
    <d v="2021-07-21T00:00:00"/>
    <n v="2"/>
    <e v="#REF!"/>
    <m/>
    <m/>
    <n v="1"/>
    <n v="46.864899999999999"/>
    <n v="46.864899999999999"/>
    <s v="P.O."/>
    <n v="14"/>
    <n v="140"/>
    <n v="140"/>
    <n v="140"/>
    <n v="46.864899999999999"/>
    <x v="816"/>
    <n v="186.86490000000001"/>
    <s v="Wed"/>
    <s v="Wed"/>
  </r>
  <r>
    <s v="A01039"/>
    <s v="Northwest"/>
    <s v="Khan"/>
    <s v="Assess"/>
    <s v="Yes"/>
    <d v="2021-07-07T00:00:00"/>
    <d v="2021-07-21T00:00:00"/>
    <n v="2"/>
    <e v="#REF!"/>
    <m/>
    <m/>
    <n v="0.5"/>
    <n v="74.532399999999996"/>
    <n v="74.532399999999996"/>
    <s v="Account"/>
    <n v="14"/>
    <n v="140"/>
    <n v="70"/>
    <n v="70"/>
    <n v="74.532399999999996"/>
    <x v="251"/>
    <n v="144.5324"/>
    <s v="Wed"/>
    <s v="Wed"/>
  </r>
  <r>
    <s v="A01040"/>
    <s v="North"/>
    <s v="Ling"/>
    <s v="Deliver"/>
    <m/>
    <d v="2021-07-07T00:00:00"/>
    <m/>
    <n v="1"/>
    <e v="#REF!"/>
    <m/>
    <m/>
    <m/>
    <n v="140.13"/>
    <n v="140.13"/>
    <s v="Account"/>
    <s v=""/>
    <n v="80"/>
    <n v="0"/>
    <n v="0"/>
    <n v="140.13"/>
    <x v="817"/>
    <n v="140.13"/>
    <s v="Wed"/>
    <s v="Sat"/>
  </r>
  <r>
    <s v="A01041"/>
    <s v="East"/>
    <s v="Ling"/>
    <s v="Replace"/>
    <m/>
    <d v="2021-07-07T00:00:00"/>
    <m/>
    <n v="2"/>
    <e v="#REF!"/>
    <m/>
    <m/>
    <m/>
    <n v="191.69"/>
    <n v="191.69"/>
    <s v="Account"/>
    <s v=""/>
    <n v="140"/>
    <n v="0"/>
    <n v="0"/>
    <n v="191.69"/>
    <x v="818"/>
    <n v="191.69"/>
    <s v="Wed"/>
    <s v="Sat"/>
  </r>
  <r>
    <s v="A01042"/>
    <s v="Central"/>
    <s v="Burton"/>
    <s v="Deliver"/>
    <m/>
    <d v="2021-07-07T00:00:00"/>
    <m/>
    <n v="1"/>
    <e v="#REF!"/>
    <m/>
    <m/>
    <m/>
    <n v="64.342100000000002"/>
    <n v="64.342100000000002"/>
    <s v="C.O.D."/>
    <s v=""/>
    <n v="80"/>
    <n v="0"/>
    <n v="0"/>
    <n v="64.342100000000002"/>
    <x v="764"/>
    <n v="64.342100000000002"/>
    <s v="Wed"/>
    <s v="Sat"/>
  </r>
  <r>
    <s v="A01043"/>
    <s v="South"/>
    <s v="Burton"/>
    <s v="Replace"/>
    <m/>
    <d v="2021-07-07T00:00:00"/>
    <m/>
    <n v="2"/>
    <e v="#REF!"/>
    <m/>
    <m/>
    <m/>
    <n v="335.61649999999997"/>
    <n v="335.61649999999997"/>
    <s v="P.O."/>
    <s v=""/>
    <n v="140"/>
    <n v="0"/>
    <n v="0"/>
    <n v="335.61649999999997"/>
    <x v="819"/>
    <n v="335.61649999999997"/>
    <s v="Wed"/>
    <s v="Sat"/>
  </r>
  <r>
    <s v="A01044"/>
    <s v="Southwest"/>
    <s v="Burton"/>
    <s v="Replace"/>
    <m/>
    <d v="2021-07-07T00:00:00"/>
    <m/>
    <n v="2"/>
    <e v="#REF!"/>
    <m/>
    <m/>
    <m/>
    <n v="414.86259999999999"/>
    <n v="414.86259999999999"/>
    <s v="C.O.D."/>
    <s v=""/>
    <n v="140"/>
    <n v="0"/>
    <n v="0"/>
    <n v="414.86259999999999"/>
    <x v="820"/>
    <n v="414.86259999999999"/>
    <s v="Wed"/>
    <s v="Sat"/>
  </r>
  <r>
    <s v="A01045"/>
    <s v="Central"/>
    <s v="Khan"/>
    <s v="Repair"/>
    <m/>
    <d v="2021-07-08T00:00:00"/>
    <d v="2021-07-19T00:00:00"/>
    <n v="2"/>
    <e v="#REF!"/>
    <m/>
    <m/>
    <n v="1"/>
    <n v="312.19"/>
    <n v="312.19"/>
    <s v="C.O.D."/>
    <n v="11"/>
    <n v="140"/>
    <n v="140"/>
    <n v="140"/>
    <n v="312.19"/>
    <x v="821"/>
    <n v="452.19"/>
    <s v="Thu"/>
    <s v="Mon"/>
  </r>
  <r>
    <s v="A01046"/>
    <s v="Central"/>
    <s v="Cartier"/>
    <s v="Install"/>
    <s v="Yes"/>
    <d v="2021-07-08T00:00:00"/>
    <m/>
    <n v="2"/>
    <e v="#REF!"/>
    <m/>
    <m/>
    <m/>
    <n v="116.1046"/>
    <n v="116.1046"/>
    <s v="C.O.D."/>
    <s v=""/>
    <n v="140"/>
    <n v="0"/>
    <n v="0"/>
    <n v="116.1046"/>
    <x v="822"/>
    <n v="116.1046"/>
    <s v="Thu"/>
    <s v="Sat"/>
  </r>
  <r>
    <s v="A01047"/>
    <s v="East"/>
    <s v="Ling"/>
    <s v="Repair"/>
    <m/>
    <d v="2021-07-08T00:00:00"/>
    <m/>
    <n v="2"/>
    <e v="#REF!"/>
    <m/>
    <m/>
    <m/>
    <n v="187.55279999999999"/>
    <n v="187.55279999999999"/>
    <s v="C.O.D."/>
    <s v=""/>
    <n v="140"/>
    <n v="0"/>
    <n v="0"/>
    <n v="187.55279999999999"/>
    <x v="823"/>
    <n v="187.55279999999999"/>
    <s v="Thu"/>
    <s v="Sat"/>
  </r>
  <r>
    <s v="A01048"/>
    <s v="Central"/>
    <s v="Burton"/>
    <s v="Install"/>
    <m/>
    <d v="2021-07-08T00:00:00"/>
    <m/>
    <n v="2"/>
    <e v="#REF!"/>
    <s v="Yes"/>
    <s v="Yes"/>
    <m/>
    <n v="3060.3402999999998"/>
    <n v="0"/>
    <s v="Warranty"/>
    <s v=""/>
    <n v="140"/>
    <n v="0"/>
    <n v="0"/>
    <n v="0"/>
    <x v="824"/>
    <n v="0"/>
    <s v="Thu"/>
    <s v="Sat"/>
  </r>
  <r>
    <s v="A01049"/>
    <s v="Central"/>
    <s v="Burton"/>
    <s v="Assess"/>
    <m/>
    <d v="2021-07-09T00:00:00"/>
    <m/>
    <n v="2"/>
    <e v="#REF!"/>
    <m/>
    <m/>
    <m/>
    <n v="250.83199999999999"/>
    <n v="250.83199999999999"/>
    <s v="C.O.D."/>
    <s v=""/>
    <n v="140"/>
    <n v="0"/>
    <n v="0"/>
    <n v="250.83199999999999"/>
    <x v="825"/>
    <n v="250.83199999999999"/>
    <s v="Fri"/>
    <s v="Sat"/>
  </r>
  <r>
    <s v="A01050"/>
    <s v="South"/>
    <s v="Burton"/>
    <s v="Assess"/>
    <m/>
    <d v="2021-07-10T00:00:00"/>
    <m/>
    <n v="1"/>
    <e v="#REF!"/>
    <m/>
    <m/>
    <m/>
    <n v="320.7079"/>
    <n v="320.7079"/>
    <s v="C.O.D."/>
    <s v=""/>
    <n v="80"/>
    <n v="0"/>
    <n v="0"/>
    <n v="320.7079"/>
    <x v="826"/>
    <n v="320.7079"/>
    <s v="Sat"/>
    <s v="Sat"/>
  </r>
  <r>
    <s v="A01051"/>
    <s v="Central"/>
    <s v="Burton"/>
    <s v="Assess"/>
    <s v="Yes"/>
    <d v="2021-07-12T00:00:00"/>
    <d v="2021-07-21T00:00:00"/>
    <n v="1"/>
    <e v="#REF!"/>
    <m/>
    <m/>
    <n v="0.75"/>
    <n v="74.947000000000003"/>
    <n v="74.947000000000003"/>
    <s v="C.O.D."/>
    <n v="9"/>
    <n v="80"/>
    <n v="60"/>
    <n v="60"/>
    <n v="74.947000000000003"/>
    <x v="827"/>
    <n v="134.947"/>
    <s v="Mon"/>
    <s v="Wed"/>
  </r>
  <r>
    <s v="A01052"/>
    <s v="Southeast"/>
    <s v="Burton"/>
    <s v="Replace"/>
    <s v="Yes"/>
    <d v="2021-07-12T00:00:00"/>
    <d v="2021-07-22T00:00:00"/>
    <n v="2"/>
    <e v="#REF!"/>
    <m/>
    <m/>
    <n v="1.75"/>
    <n v="120"/>
    <n v="120"/>
    <s v="P.O."/>
    <n v="10"/>
    <n v="140"/>
    <n v="245"/>
    <n v="245"/>
    <n v="120"/>
    <x v="828"/>
    <n v="365"/>
    <s v="Mon"/>
    <s v="Thu"/>
  </r>
  <r>
    <s v="A01053"/>
    <s v="North"/>
    <s v="Ling"/>
    <s v="Assess"/>
    <m/>
    <d v="2021-07-12T00:00:00"/>
    <m/>
    <n v="2"/>
    <e v="#REF!"/>
    <m/>
    <m/>
    <m/>
    <n v="169.02"/>
    <n v="169.02"/>
    <s v="Account"/>
    <s v=""/>
    <n v="140"/>
    <n v="0"/>
    <n v="0"/>
    <n v="169.02"/>
    <x v="829"/>
    <n v="169.02"/>
    <s v="Mon"/>
    <s v="Sat"/>
  </r>
  <r>
    <s v="A01054"/>
    <s v="East"/>
    <s v="Ling"/>
    <s v="Deliver"/>
    <m/>
    <d v="2021-07-12T00:00:00"/>
    <m/>
    <n v="2"/>
    <e v="#REF!"/>
    <m/>
    <m/>
    <m/>
    <n v="145"/>
    <n v="145"/>
    <s v="C.O.D."/>
    <s v=""/>
    <n v="140"/>
    <n v="0"/>
    <n v="0"/>
    <n v="145"/>
    <x v="44"/>
    <n v="145"/>
    <s v="Mon"/>
    <s v="Sat"/>
  </r>
  <r>
    <s v="A01055"/>
    <s v="Central"/>
    <s v="Cartier"/>
    <s v="Install"/>
    <m/>
    <d v="2021-07-12T00:00:00"/>
    <m/>
    <n v="1"/>
    <e v="#REF!"/>
    <m/>
    <m/>
    <m/>
    <n v="399.84010000000001"/>
    <n v="399.84010000000001"/>
    <s v="Account"/>
    <s v=""/>
    <n v="80"/>
    <n v="0"/>
    <n v="0"/>
    <n v="399.84010000000001"/>
    <x v="830"/>
    <n v="399.84010000000001"/>
    <s v="Mon"/>
    <s v="Sat"/>
  </r>
  <r>
    <s v="A01056"/>
    <s v="Northeast"/>
    <s v="Burton"/>
    <s v="Repair"/>
    <m/>
    <d v="2021-07-12T00:00:00"/>
    <m/>
    <n v="1"/>
    <e v="#REF!"/>
    <m/>
    <m/>
    <m/>
    <n v="464.21109999999999"/>
    <n v="464.21109999999999"/>
    <s v="C.O.D."/>
    <s v=""/>
    <n v="80"/>
    <n v="0"/>
    <n v="0"/>
    <n v="464.21109999999999"/>
    <x v="831"/>
    <n v="464.21109999999999"/>
    <s v="Mon"/>
    <s v="Sat"/>
  </r>
  <r>
    <s v="A01057"/>
    <s v="Southeast"/>
    <s v="Khan"/>
    <s v="Assess"/>
    <s v="Yes"/>
    <d v="2021-07-13T00:00:00"/>
    <d v="2021-07-20T00:00:00"/>
    <n v="1"/>
    <e v="#REF!"/>
    <m/>
    <m/>
    <n v="0.5"/>
    <n v="83.462900000000005"/>
    <n v="83.462900000000005"/>
    <s v="C.O.D."/>
    <n v="7"/>
    <n v="80"/>
    <n v="40"/>
    <n v="40"/>
    <n v="83.462900000000005"/>
    <x v="832"/>
    <n v="123.4629"/>
    <s v="Tue"/>
    <s v="Tue"/>
  </r>
  <r>
    <s v="A01058"/>
    <s v="North"/>
    <s v="Ling"/>
    <s v="Assess"/>
    <m/>
    <d v="2021-07-13T00:00:00"/>
    <m/>
    <n v="2"/>
    <e v="#REF!"/>
    <m/>
    <m/>
    <m/>
    <n v="58.5"/>
    <n v="58.5"/>
    <s v="Account"/>
    <s v=""/>
    <n v="140"/>
    <n v="0"/>
    <n v="0"/>
    <n v="58.5"/>
    <x v="794"/>
    <n v="58.5"/>
    <s v="Tue"/>
    <s v="Sat"/>
  </r>
  <r>
    <s v="A01059"/>
    <s v="South"/>
    <s v="Burton"/>
    <s v="Assess"/>
    <m/>
    <d v="2021-07-13T00:00:00"/>
    <m/>
    <n v="1"/>
    <e v="#REF!"/>
    <m/>
    <m/>
    <m/>
    <n v="61.180599999999998"/>
    <n v="61.180599999999998"/>
    <s v="Account"/>
    <s v=""/>
    <n v="80"/>
    <n v="0"/>
    <n v="0"/>
    <n v="61.180599999999998"/>
    <x v="833"/>
    <n v="61.180599999999998"/>
    <s v="Tue"/>
    <s v="Sat"/>
  </r>
  <r>
    <s v="A01060"/>
    <s v="South"/>
    <s v="Burton"/>
    <s v="Assess"/>
    <m/>
    <d v="2021-07-13T00:00:00"/>
    <m/>
    <n v="1"/>
    <e v="#REF!"/>
    <m/>
    <m/>
    <m/>
    <n v="220.72790000000001"/>
    <n v="220.72790000000001"/>
    <s v="C.O.D."/>
    <s v=""/>
    <n v="80"/>
    <n v="0"/>
    <n v="0"/>
    <n v="220.72790000000001"/>
    <x v="834"/>
    <n v="220.72790000000001"/>
    <s v="Tue"/>
    <s v="Sat"/>
  </r>
  <r>
    <s v="A01061"/>
    <s v="Northeast"/>
    <s v="Ling"/>
    <s v="Replace"/>
    <s v="Yes"/>
    <d v="2021-07-13T00:00:00"/>
    <m/>
    <n v="2"/>
    <e v="#REF!"/>
    <m/>
    <m/>
    <m/>
    <n v="66.864900000000006"/>
    <n v="66.864900000000006"/>
    <s v="C.O.D."/>
    <s v=""/>
    <n v="140"/>
    <n v="0"/>
    <n v="0"/>
    <n v="66.864900000000006"/>
    <x v="835"/>
    <n v="66.864900000000006"/>
    <s v="Tue"/>
    <s v="Sat"/>
  </r>
  <r>
    <s v="A01062"/>
    <s v="Northwest"/>
    <s v="Cartier"/>
    <s v="Replace"/>
    <m/>
    <d v="2021-07-14T00:00:00"/>
    <m/>
    <n v="1"/>
    <e v="#REF!"/>
    <m/>
    <m/>
    <m/>
    <n v="120"/>
    <n v="120"/>
    <s v="P.O."/>
    <s v=""/>
    <n v="80"/>
    <n v="0"/>
    <n v="0"/>
    <n v="120"/>
    <x v="761"/>
    <n v="120"/>
    <s v="Wed"/>
    <s v="Sat"/>
  </r>
  <r>
    <s v="A01063"/>
    <s v="Northwest"/>
    <s v="Cartier"/>
    <s v="Replace"/>
    <m/>
    <d v="2021-07-14T00:00:00"/>
    <m/>
    <n v="1"/>
    <e v="#REF!"/>
    <m/>
    <m/>
    <m/>
    <n v="120"/>
    <n v="120"/>
    <s v="P.O."/>
    <s v=""/>
    <n v="80"/>
    <n v="0"/>
    <n v="0"/>
    <n v="120"/>
    <x v="761"/>
    <n v="120"/>
    <s v="Wed"/>
    <s v="Sat"/>
  </r>
  <r>
    <s v="A01064"/>
    <s v="Northwest"/>
    <s v="Cartier"/>
    <s v="Replace"/>
    <m/>
    <d v="2021-07-14T00:00:00"/>
    <m/>
    <n v="1"/>
    <e v="#REF!"/>
    <m/>
    <m/>
    <m/>
    <n v="120"/>
    <n v="120"/>
    <s v="P.O."/>
    <s v=""/>
    <n v="80"/>
    <n v="0"/>
    <n v="0"/>
    <n v="120"/>
    <x v="761"/>
    <n v="120"/>
    <s v="Wed"/>
    <s v="Sat"/>
  </r>
  <r>
    <s v="A01065"/>
    <s v="Southwest"/>
    <s v="Burton"/>
    <s v="Assess"/>
    <m/>
    <d v="2021-07-14T00:00:00"/>
    <m/>
    <n v="1"/>
    <e v="#REF!"/>
    <m/>
    <m/>
    <m/>
    <n v="166.62479999999999"/>
    <n v="166.62479999999999"/>
    <s v="C.O.D."/>
    <s v=""/>
    <n v="80"/>
    <n v="0"/>
    <n v="0"/>
    <n v="166.62479999999999"/>
    <x v="836"/>
    <n v="166.62479999999999"/>
    <s v="Wed"/>
    <s v="Sat"/>
  </r>
  <r>
    <s v="A01066"/>
    <s v="Northeast"/>
    <s v="Ling"/>
    <s v="Replace"/>
    <m/>
    <d v="2021-07-14T00:00:00"/>
    <m/>
    <n v="2"/>
    <e v="#REF!"/>
    <m/>
    <m/>
    <m/>
    <n v="336.2636"/>
    <n v="336.2636"/>
    <s v="Account"/>
    <s v=""/>
    <n v="140"/>
    <n v="0"/>
    <n v="0"/>
    <n v="336.2636"/>
    <x v="837"/>
    <n v="336.2636"/>
    <s v="Wed"/>
    <s v="Sat"/>
  </r>
  <r>
    <s v="A01067"/>
    <s v="Northwest"/>
    <s v="Khan"/>
    <s v="Repair"/>
    <m/>
    <d v="2021-07-14T00:00:00"/>
    <m/>
    <n v="2"/>
    <e v="#REF!"/>
    <m/>
    <m/>
    <m/>
    <n v="1000.454"/>
    <n v="1000.454"/>
    <s v="Account"/>
    <s v=""/>
    <n v="140"/>
    <n v="0"/>
    <n v="0"/>
    <n v="1000.454"/>
    <x v="838"/>
    <n v="1000.454"/>
    <s v="Wed"/>
    <s v="Sat"/>
  </r>
  <r>
    <s v="A01068"/>
    <s v="Central"/>
    <s v="Burton"/>
    <s v="Install"/>
    <s v="Yes"/>
    <d v="2021-07-15T00:00:00"/>
    <d v="2021-07-15T00:00:00"/>
    <n v="1"/>
    <e v="#REF!"/>
    <m/>
    <m/>
    <n v="1"/>
    <n v="310.93439999999998"/>
    <n v="310.93439999999998"/>
    <s v="C.O.D."/>
    <n v="0"/>
    <n v="80"/>
    <n v="80"/>
    <n v="80"/>
    <n v="310.93439999999998"/>
    <x v="839"/>
    <n v="390.93439999999998"/>
    <s v="Thu"/>
    <s v="Thu"/>
  </r>
  <r>
    <s v="A01069"/>
    <s v="Northeast"/>
    <s v="Ling"/>
    <s v="Replace"/>
    <m/>
    <d v="2021-07-15T00:00:00"/>
    <m/>
    <n v="2"/>
    <e v="#REF!"/>
    <m/>
    <m/>
    <m/>
    <n v="450.2"/>
    <n v="450.2"/>
    <s v="Account"/>
    <s v=""/>
    <n v="140"/>
    <n v="0"/>
    <n v="0"/>
    <n v="450.2"/>
    <x v="840"/>
    <n v="450.2"/>
    <s v="Thu"/>
    <s v="Sat"/>
  </r>
  <r>
    <s v="A01070"/>
    <s v="North"/>
    <s v="Ling"/>
    <s v="Replace"/>
    <m/>
    <d v="2021-07-15T00:00:00"/>
    <m/>
    <n v="2"/>
    <e v="#REF!"/>
    <m/>
    <m/>
    <m/>
    <n v="186"/>
    <n v="186"/>
    <s v="Account"/>
    <s v=""/>
    <n v="140"/>
    <n v="0"/>
    <n v="0"/>
    <n v="186"/>
    <x v="110"/>
    <n v="186"/>
    <s v="Thu"/>
    <s v="Sat"/>
  </r>
  <r>
    <s v="A01071"/>
    <s v="Central"/>
    <s v="Khan"/>
    <s v="Replace"/>
    <m/>
    <d v="2021-07-16T00:00:00"/>
    <d v="2021-07-29T00:00:00"/>
    <n v="1"/>
    <e v="#REF!"/>
    <m/>
    <m/>
    <n v="1.5"/>
    <n v="1111.5"/>
    <n v="1111.5"/>
    <s v="P.O."/>
    <n v="13"/>
    <n v="80"/>
    <n v="120"/>
    <n v="120"/>
    <n v="1111.5"/>
    <x v="841"/>
    <n v="1231.5"/>
    <s v="Fri"/>
    <s v="Thu"/>
  </r>
  <r>
    <s v="A01072"/>
    <s v="East"/>
    <s v="Ling"/>
    <s v="Repair"/>
    <m/>
    <d v="2021-07-16T00:00:00"/>
    <m/>
    <n v="2"/>
    <e v="#REF!"/>
    <m/>
    <m/>
    <m/>
    <n v="170"/>
    <n v="170"/>
    <s v="Account"/>
    <s v=""/>
    <n v="140"/>
    <n v="0"/>
    <n v="0"/>
    <n v="170"/>
    <x v="321"/>
    <n v="170"/>
    <s v="Fri"/>
    <s v="Sat"/>
  </r>
  <r>
    <s v="A01073"/>
    <s v="North"/>
    <s v="Ling"/>
    <s v="Replace"/>
    <m/>
    <d v="2021-07-16T00:00:00"/>
    <m/>
    <n v="2"/>
    <e v="#REF!"/>
    <m/>
    <m/>
    <m/>
    <n v="180"/>
    <n v="180"/>
    <s v="Account"/>
    <s v=""/>
    <n v="140"/>
    <n v="0"/>
    <n v="0"/>
    <n v="180"/>
    <x v="56"/>
    <n v="180"/>
    <s v="Fri"/>
    <s v="Sat"/>
  </r>
  <r>
    <s v="A01074"/>
    <s v="Northwest"/>
    <s v="Cartier"/>
    <s v="Assess"/>
    <m/>
    <d v="2021-07-17T00:00:00"/>
    <d v="2021-07-26T00:00:00"/>
    <n v="1"/>
    <e v="#REF!"/>
    <m/>
    <m/>
    <n v="0.75"/>
    <n v="48"/>
    <n v="48"/>
    <s v="C.O.D."/>
    <n v="9"/>
    <n v="80"/>
    <n v="60"/>
    <n v="60"/>
    <n v="48"/>
    <x v="842"/>
    <n v="108"/>
    <s v="Sat"/>
    <s v="Mon"/>
  </r>
  <r>
    <s v="A01075"/>
    <s v="Central"/>
    <s v="Burton"/>
    <s v="Replace"/>
    <m/>
    <d v="2021-07-17T00:00:00"/>
    <m/>
    <n v="2"/>
    <e v="#REF!"/>
    <s v="Yes"/>
    <s v="Yes"/>
    <m/>
    <n v="1019.9758"/>
    <n v="0"/>
    <s v="Warranty"/>
    <s v=""/>
    <n v="140"/>
    <n v="0"/>
    <n v="0"/>
    <n v="0"/>
    <x v="843"/>
    <n v="0"/>
    <s v="Sat"/>
    <s v="Sat"/>
  </r>
  <r>
    <s v="A01076"/>
    <s v="Southeast"/>
    <s v="Burton"/>
    <s v="Assess"/>
    <m/>
    <d v="2021-07-19T00:00:00"/>
    <d v="2021-07-19T00:00:00"/>
    <n v="1"/>
    <e v="#REF!"/>
    <m/>
    <m/>
    <n v="0.5"/>
    <n v="161.79509999999999"/>
    <n v="161.79509999999999"/>
    <s v="C.O.D."/>
    <n v="0"/>
    <n v="80"/>
    <n v="40"/>
    <n v="40"/>
    <n v="161.79509999999999"/>
    <x v="844"/>
    <n v="201.79509999999999"/>
    <s v="Mon"/>
    <s v="Mon"/>
  </r>
  <r>
    <s v="A01077"/>
    <s v="North"/>
    <s v="Ling"/>
    <s v="Assess"/>
    <m/>
    <d v="2021-07-19T00:00:00"/>
    <m/>
    <n v="2"/>
    <e v="#REF!"/>
    <m/>
    <m/>
    <m/>
    <n v="61.237400000000001"/>
    <n v="61.237400000000001"/>
    <s v="C.O.D."/>
    <s v=""/>
    <n v="140"/>
    <n v="0"/>
    <n v="0"/>
    <n v="61.237400000000001"/>
    <x v="845"/>
    <n v="61.237400000000001"/>
    <s v="Mon"/>
    <s v="Sat"/>
  </r>
  <r>
    <s v="A01078"/>
    <s v="West"/>
    <s v="Khan"/>
    <s v="Replace"/>
    <m/>
    <d v="2021-07-19T00:00:00"/>
    <m/>
    <n v="2"/>
    <e v="#REF!"/>
    <m/>
    <m/>
    <m/>
    <n v="440.03"/>
    <n v="440.03"/>
    <s v="C.O.D."/>
    <s v=""/>
    <n v="140"/>
    <n v="0"/>
    <n v="0"/>
    <n v="440.03"/>
    <x v="846"/>
    <n v="440.03"/>
    <s v="Mon"/>
    <s v="Sat"/>
  </r>
  <r>
    <s v="A01079"/>
    <s v="West"/>
    <s v="Khan"/>
    <s v="Repair"/>
    <m/>
    <d v="2021-07-19T00:00:00"/>
    <m/>
    <n v="2"/>
    <e v="#REF!"/>
    <m/>
    <m/>
    <m/>
    <n v="351"/>
    <n v="351"/>
    <s v="Account"/>
    <s v=""/>
    <n v="140"/>
    <n v="0"/>
    <n v="0"/>
    <n v="351"/>
    <x v="847"/>
    <n v="351"/>
    <s v="Mon"/>
    <s v="Sat"/>
  </r>
  <r>
    <s v="A01080"/>
    <s v="Central"/>
    <s v="Khan"/>
    <s v="Replace"/>
    <m/>
    <d v="2021-07-19T00:00:00"/>
    <m/>
    <n v="2"/>
    <e v="#REF!"/>
    <m/>
    <m/>
    <m/>
    <n v="519.01"/>
    <n v="519.01"/>
    <s v="C.O.D."/>
    <s v=""/>
    <n v="140"/>
    <n v="0"/>
    <n v="0"/>
    <n v="519.01"/>
    <x v="848"/>
    <n v="519.01"/>
    <s v="Mon"/>
    <s v="Sat"/>
  </r>
  <r>
    <s v="A01081"/>
    <s v="Southeast"/>
    <s v="Burton"/>
    <s v="Assess"/>
    <m/>
    <d v="2021-07-19T00:00:00"/>
    <m/>
    <n v="2"/>
    <e v="#REF!"/>
    <m/>
    <m/>
    <m/>
    <n v="138.08170000000001"/>
    <n v="138.08170000000001"/>
    <s v="C.O.D."/>
    <s v=""/>
    <n v="140"/>
    <n v="0"/>
    <n v="0"/>
    <n v="138.08170000000001"/>
    <x v="849"/>
    <n v="138.08170000000001"/>
    <s v="Mon"/>
    <s v="Sat"/>
  </r>
  <r>
    <s v="A01082"/>
    <s v="North"/>
    <s v="Ling"/>
    <s v="Replace"/>
    <m/>
    <d v="2021-07-19T00:00:00"/>
    <m/>
    <n v="2"/>
    <e v="#REF!"/>
    <m/>
    <m/>
    <m/>
    <n v="1073.46"/>
    <n v="1073.46"/>
    <s v="Account"/>
    <s v=""/>
    <n v="140"/>
    <n v="0"/>
    <n v="0"/>
    <n v="1073.46"/>
    <x v="850"/>
    <n v="1073.46"/>
    <s v="Mon"/>
    <s v="Sat"/>
  </r>
  <r>
    <s v="A01083"/>
    <s v="North"/>
    <s v="Ling"/>
    <s v="Replace"/>
    <m/>
    <d v="2021-07-19T00:00:00"/>
    <m/>
    <n v="2"/>
    <e v="#REF!"/>
    <m/>
    <m/>
    <m/>
    <n v="48.489800000000002"/>
    <n v="48.489800000000002"/>
    <s v="Account"/>
    <s v=""/>
    <n v="140"/>
    <n v="0"/>
    <n v="0"/>
    <n v="48.489800000000002"/>
    <x v="851"/>
    <n v="48.489800000000002"/>
    <s v="Mon"/>
    <s v="Sat"/>
  </r>
  <r>
    <s v="A01084"/>
    <s v="West"/>
    <s v="Khan"/>
    <s v="Replace"/>
    <m/>
    <d v="2021-07-19T00:00:00"/>
    <m/>
    <n v="1"/>
    <e v="#REF!"/>
    <m/>
    <m/>
    <m/>
    <n v="45.237400000000001"/>
    <n v="45.237400000000001"/>
    <s v="Account"/>
    <s v=""/>
    <n v="80"/>
    <n v="0"/>
    <n v="0"/>
    <n v="45.237400000000001"/>
    <x v="852"/>
    <n v="45.237400000000001"/>
    <s v="Mon"/>
    <s v="Sat"/>
  </r>
  <r>
    <s v="A01085"/>
    <s v="North"/>
    <s v="Ling"/>
    <s v="Assess"/>
    <m/>
    <d v="2021-07-19T00:00:00"/>
    <m/>
    <n v="1"/>
    <e v="#REF!"/>
    <m/>
    <m/>
    <m/>
    <n v="288.42"/>
    <n v="288.42"/>
    <s v="C.O.D."/>
    <s v=""/>
    <n v="80"/>
    <n v="0"/>
    <n v="0"/>
    <n v="288.42"/>
    <x v="853"/>
    <n v="288.42"/>
    <s v="Mon"/>
    <s v="Sat"/>
  </r>
  <r>
    <s v="A01086"/>
    <s v="Central"/>
    <s v="Burton"/>
    <s v="Replace"/>
    <m/>
    <d v="2021-07-20T00:00:00"/>
    <m/>
    <n v="1"/>
    <e v="#REF!"/>
    <m/>
    <m/>
    <m/>
    <n v="38.496899999999997"/>
    <n v="38.496899999999997"/>
    <s v="Account"/>
    <s v=""/>
    <n v="80"/>
    <n v="0"/>
    <n v="0"/>
    <n v="38.496899999999997"/>
    <x v="854"/>
    <n v="38.496899999999997"/>
    <s v="Tue"/>
    <s v="Sat"/>
  </r>
  <r>
    <s v="A01087"/>
    <s v="South"/>
    <s v="Burton"/>
    <s v="Deliver"/>
    <m/>
    <d v="2021-07-20T00:00:00"/>
    <m/>
    <n v="1"/>
    <e v="#REF!"/>
    <m/>
    <m/>
    <m/>
    <n v="107.99550000000001"/>
    <n v="107.99550000000001"/>
    <s v="Account"/>
    <s v=""/>
    <n v="80"/>
    <n v="0"/>
    <n v="0"/>
    <n v="107.99550000000001"/>
    <x v="855"/>
    <n v="107.99550000000001"/>
    <s v="Tue"/>
    <s v="Sat"/>
  </r>
  <r>
    <s v="A01088"/>
    <s v="North"/>
    <s v="Ling"/>
    <s v="Assess"/>
    <m/>
    <d v="2021-07-20T00:00:00"/>
    <m/>
    <n v="2"/>
    <e v="#REF!"/>
    <m/>
    <m/>
    <m/>
    <n v="142.85319999999999"/>
    <n v="142.85319999999999"/>
    <s v="Account"/>
    <s v=""/>
    <n v="140"/>
    <n v="0"/>
    <n v="0"/>
    <n v="142.85319999999999"/>
    <x v="856"/>
    <n v="142.85319999999999"/>
    <s v="Tue"/>
    <s v="Sat"/>
  </r>
  <r>
    <s v="A01089"/>
    <s v="Central"/>
    <s v="Cartier"/>
    <s v="Assess"/>
    <m/>
    <d v="2021-07-21T00:00:00"/>
    <m/>
    <n v="1"/>
    <e v="#REF!"/>
    <m/>
    <m/>
    <m/>
    <n v="85.942099999999996"/>
    <n v="85.942099999999996"/>
    <s v="Account"/>
    <s v=""/>
    <n v="80"/>
    <n v="0"/>
    <n v="0"/>
    <n v="85.942099999999996"/>
    <x v="857"/>
    <n v="85.942099999999996"/>
    <s v="Wed"/>
    <s v="Sat"/>
  </r>
  <r>
    <s v="A01090"/>
    <s v="North"/>
    <s v="Ling"/>
    <s v="Replace"/>
    <m/>
    <d v="2021-07-21T00:00:00"/>
    <m/>
    <n v="2"/>
    <e v="#REF!"/>
    <m/>
    <m/>
    <m/>
    <n v="21.33"/>
    <n v="21.33"/>
    <s v="Account"/>
    <s v=""/>
    <n v="140"/>
    <n v="0"/>
    <n v="0"/>
    <n v="21.33"/>
    <x v="809"/>
    <n v="21.33"/>
    <s v="Wed"/>
    <s v="Sat"/>
  </r>
  <r>
    <s v="A01091"/>
    <s v="Northwest"/>
    <s v="Cartier"/>
    <s v="Replace"/>
    <m/>
    <d v="2021-07-21T00:00:00"/>
    <m/>
    <n v="2"/>
    <e v="#REF!"/>
    <m/>
    <m/>
    <m/>
    <n v="602.66"/>
    <n v="602.66"/>
    <s v="C.O.D."/>
    <s v=""/>
    <n v="140"/>
    <n v="0"/>
    <n v="0"/>
    <n v="602.66"/>
    <x v="858"/>
    <n v="602.66"/>
    <s v="Wed"/>
    <s v="Sat"/>
  </r>
  <r>
    <s v="A01092"/>
    <s v="Northwest"/>
    <s v="Cartier"/>
    <s v="Assess"/>
    <s v="Yes"/>
    <d v="2021-07-22T00:00:00"/>
    <m/>
    <n v="2"/>
    <e v="#REF!"/>
    <m/>
    <m/>
    <m/>
    <n v="66.8857"/>
    <n v="66.8857"/>
    <s v="C.O.D."/>
    <s v=""/>
    <n v="140"/>
    <n v="0"/>
    <n v="0"/>
    <n v="66.8857"/>
    <x v="859"/>
    <n v="66.8857"/>
    <s v="Thu"/>
    <s v="Sat"/>
  </r>
  <r>
    <s v="A01093"/>
    <s v="Northwest"/>
    <s v="Khan"/>
    <s v="Repair"/>
    <m/>
    <d v="2021-07-22T00:00:00"/>
    <m/>
    <n v="1"/>
    <e v="#REF!"/>
    <m/>
    <m/>
    <m/>
    <n v="472.54539999999997"/>
    <n v="472.54539999999997"/>
    <s v="Account"/>
    <s v=""/>
    <n v="80"/>
    <n v="0"/>
    <n v="0"/>
    <n v="472.54539999999997"/>
    <x v="860"/>
    <n v="472.54539999999997"/>
    <s v="Thu"/>
    <s v="Sat"/>
  </r>
  <r>
    <s v="A01094"/>
    <s v="Southeast"/>
    <s v="Cartier"/>
    <s v="Assess"/>
    <m/>
    <d v="2021-07-22T00:00:00"/>
    <m/>
    <n v="1"/>
    <e v="#REF!"/>
    <m/>
    <m/>
    <m/>
    <n v="147.69890000000001"/>
    <n v="147.69890000000001"/>
    <s v="C.O.D."/>
    <s v=""/>
    <n v="80"/>
    <n v="0"/>
    <n v="0"/>
    <n v="147.69890000000001"/>
    <x v="861"/>
    <n v="147.69890000000001"/>
    <s v="Thu"/>
    <s v="Sat"/>
  </r>
  <r>
    <s v="A01095"/>
    <s v="Southeast"/>
    <s v="Burton"/>
    <s v="Assess"/>
    <m/>
    <d v="2021-07-22T00:00:00"/>
    <m/>
    <n v="2"/>
    <e v="#REF!"/>
    <m/>
    <m/>
    <m/>
    <n v="237.21"/>
    <n v="237.21"/>
    <s v="C.O.D."/>
    <s v=""/>
    <n v="140"/>
    <n v="0"/>
    <n v="0"/>
    <n v="237.21"/>
    <x v="862"/>
    <n v="237.21"/>
    <s v="Thu"/>
    <s v="Sat"/>
  </r>
  <r>
    <s v="A01096"/>
    <s v="Northwest"/>
    <s v="Cartier"/>
    <s v="Repair"/>
    <m/>
    <d v="2021-07-22T00:00:00"/>
    <m/>
    <n v="1"/>
    <e v="#REF!"/>
    <m/>
    <m/>
    <m/>
    <n v="128.8115"/>
    <n v="128.8115"/>
    <s v="C.O.D."/>
    <s v=""/>
    <n v="80"/>
    <n v="0"/>
    <n v="0"/>
    <n v="128.8115"/>
    <x v="863"/>
    <n v="128.8115"/>
    <s v="Thu"/>
    <s v="Sat"/>
  </r>
  <r>
    <s v="A01097"/>
    <s v="Central"/>
    <s v="Cartier"/>
    <s v="Assess"/>
    <m/>
    <d v="2021-07-23T00:00:00"/>
    <m/>
    <n v="1"/>
    <e v="#REF!"/>
    <m/>
    <m/>
    <m/>
    <n v="84.886200000000002"/>
    <n v="84.886200000000002"/>
    <s v="C.O.D."/>
    <s v=""/>
    <n v="80"/>
    <n v="0"/>
    <n v="0"/>
    <n v="84.886200000000002"/>
    <x v="864"/>
    <n v="84.886200000000002"/>
    <s v="Fri"/>
    <s v="Sat"/>
  </r>
  <r>
    <s v="A01098"/>
    <s v="East"/>
    <s v="Ling"/>
    <s v="Deliver"/>
    <m/>
    <d v="2021-07-24T00:00:00"/>
    <m/>
    <n v="1"/>
    <e v="#REF!"/>
    <m/>
    <m/>
    <m/>
    <n v="122.31950000000001"/>
    <n v="122.31950000000001"/>
    <s v="Account"/>
    <s v=""/>
    <n v="80"/>
    <n v="0"/>
    <n v="0"/>
    <n v="122.31950000000001"/>
    <x v="865"/>
    <n v="122.31950000000001"/>
    <s v="Sat"/>
    <s v="Sat"/>
  </r>
  <r>
    <s v="A01100"/>
    <s v="East"/>
    <s v="Ling"/>
    <s v="Assess"/>
    <m/>
    <d v="2021-07-29T00:00:00"/>
    <m/>
    <n v="2"/>
    <e v="#REF!"/>
    <m/>
    <m/>
    <m/>
    <n v="210.4494"/>
    <n v="210.4494"/>
    <s v="C.O.D."/>
    <s v=""/>
    <n v="140"/>
    <n v="0"/>
    <n v="0"/>
    <n v="210.4494"/>
    <x v="866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73349-136F-4DB0-B40C-B48F6AFBF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24">
    <pivotField showAll="0"/>
    <pivotField showAll="0"/>
    <pivotField showAll="0"/>
    <pivotField dataField="1" showAll="0"/>
    <pivotField showAll="0"/>
    <pivotField numFmtId="167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>
      <items count="868">
        <item x="780"/>
        <item x="748"/>
        <item x="751"/>
        <item x="668"/>
        <item x="747"/>
        <item x="749"/>
        <item x="741"/>
        <item x="697"/>
        <item x="698"/>
        <item x="782"/>
        <item x="809"/>
        <item x="498"/>
        <item x="445"/>
        <item x="42"/>
        <item x="452"/>
        <item x="692"/>
        <item x="760"/>
        <item x="694"/>
        <item x="727"/>
        <item x="738"/>
        <item x="175"/>
        <item x="261"/>
        <item x="750"/>
        <item x="386"/>
        <item x="784"/>
        <item x="229"/>
        <item x="387"/>
        <item x="384"/>
        <item x="3"/>
        <item x="815"/>
        <item x="310"/>
        <item x="440"/>
        <item x="176"/>
        <item x="465"/>
        <item x="854"/>
        <item x="561"/>
        <item x="71"/>
        <item x="72"/>
        <item x="256"/>
        <item x="791"/>
        <item x="50"/>
        <item x="179"/>
        <item x="31"/>
        <item x="426"/>
        <item x="79"/>
        <item x="644"/>
        <item x="73"/>
        <item x="696"/>
        <item x="793"/>
        <item x="100"/>
        <item x="734"/>
        <item x="373"/>
        <item x="337"/>
        <item x="487"/>
        <item x="450"/>
        <item x="852"/>
        <item x="224"/>
        <item x="733"/>
        <item x="142"/>
        <item x="567"/>
        <item x="571"/>
        <item x="150"/>
        <item x="124"/>
        <item x="630"/>
        <item x="654"/>
        <item x="485"/>
        <item x="107"/>
        <item x="97"/>
        <item x="582"/>
        <item x="851"/>
        <item x="777"/>
        <item x="812"/>
        <item x="732"/>
        <item x="640"/>
        <item x="634"/>
        <item x="273"/>
        <item x="418"/>
        <item x="103"/>
        <item x="423"/>
        <item x="623"/>
        <item x="60"/>
        <item x="753"/>
        <item x="742"/>
        <item x="94"/>
        <item x="553"/>
        <item x="147"/>
        <item x="415"/>
        <item x="729"/>
        <item x="234"/>
        <item x="410"/>
        <item x="151"/>
        <item x="323"/>
        <item x="558"/>
        <item x="347"/>
        <item x="287"/>
        <item x="348"/>
        <item x="473"/>
        <item x="700"/>
        <item x="605"/>
        <item x="718"/>
        <item x="670"/>
        <item x="156"/>
        <item x="292"/>
        <item x="129"/>
        <item x="36"/>
        <item x="158"/>
        <item x="318"/>
        <item x="537"/>
        <item x="183"/>
        <item x="187"/>
        <item x="173"/>
        <item x="198"/>
        <item x="776"/>
        <item x="774"/>
        <item x="262"/>
        <item x="375"/>
        <item x="449"/>
        <item x="237"/>
        <item x="794"/>
        <item x="217"/>
        <item x="328"/>
        <item x="783"/>
        <item x="270"/>
        <item x="218"/>
        <item x="29"/>
        <item x="740"/>
        <item x="113"/>
        <item x="315"/>
        <item x="667"/>
        <item x="833"/>
        <item x="845"/>
        <item x="86"/>
        <item x="535"/>
        <item x="431"/>
        <item x="574"/>
        <item x="712"/>
        <item x="463"/>
        <item x="657"/>
        <item x="428"/>
        <item x="221"/>
        <item x="6"/>
        <item x="764"/>
        <item x="540"/>
        <item x="230"/>
        <item x="627"/>
        <item x="439"/>
        <item x="612"/>
        <item x="735"/>
        <item x="4"/>
        <item x="343"/>
        <item x="135"/>
        <item x="289"/>
        <item x="769"/>
        <item x="163"/>
        <item x="167"/>
        <item x="501"/>
        <item x="171"/>
        <item x="648"/>
        <item x="74"/>
        <item x="835"/>
        <item x="859"/>
        <item x="720"/>
        <item x="137"/>
        <item x="80"/>
        <item x="314"/>
        <item x="800"/>
        <item x="114"/>
        <item x="286"/>
        <item x="708"/>
        <item x="631"/>
        <item x="575"/>
        <item x="46"/>
        <item x="471"/>
        <item x="54"/>
        <item x="584"/>
        <item x="219"/>
        <item x="655"/>
        <item x="290"/>
        <item x="432"/>
        <item x="203"/>
        <item x="674"/>
        <item x="172"/>
        <item x="112"/>
        <item x="109"/>
        <item x="353"/>
        <item x="164"/>
        <item x="466"/>
        <item x="297"/>
        <item x="806"/>
        <item x="744"/>
        <item x="484"/>
        <item x="268"/>
        <item x="462"/>
        <item x="586"/>
        <item x="341"/>
        <item x="420"/>
        <item x="148"/>
        <item x="288"/>
        <item x="271"/>
        <item x="24"/>
        <item x="592"/>
        <item x="338"/>
        <item x="619"/>
        <item x="714"/>
        <item x="161"/>
        <item x="32"/>
        <item x="554"/>
        <item x="15"/>
        <item x="481"/>
        <item x="371"/>
        <item x="316"/>
        <item x="308"/>
        <item x="245"/>
        <item x="317"/>
        <item x="336"/>
        <item x="277"/>
        <item x="576"/>
        <item x="864"/>
        <item x="102"/>
        <item x="679"/>
        <item x="391"/>
        <item x="39"/>
        <item x="326"/>
        <item x="705"/>
        <item x="857"/>
        <item x="222"/>
        <item x="240"/>
        <item x="711"/>
        <item x="259"/>
        <item x="201"/>
        <item x="118"/>
        <item x="130"/>
        <item x="470"/>
        <item x="383"/>
        <item x="478"/>
        <item x="672"/>
        <item x="254"/>
        <item x="388"/>
        <item x="11"/>
        <item x="396"/>
        <item x="65"/>
        <item x="731"/>
        <item x="632"/>
        <item x="249"/>
        <item x="766"/>
        <item x="279"/>
        <item x="140"/>
        <item x="382"/>
        <item x="255"/>
        <item x="685"/>
        <item x="182"/>
        <item x="300"/>
        <item x="339"/>
        <item x="597"/>
        <item x="797"/>
        <item x="92"/>
        <item x="360"/>
        <item x="76"/>
        <item x="330"/>
        <item x="413"/>
        <item x="813"/>
        <item x="564"/>
        <item x="7"/>
        <item x="479"/>
        <item x="93"/>
        <item x="83"/>
        <item x="8"/>
        <item x="690"/>
        <item x="250"/>
        <item x="208"/>
        <item x="400"/>
        <item x="302"/>
        <item x="775"/>
        <item x="607"/>
        <item x="305"/>
        <item x="220"/>
        <item x="746"/>
        <item x="333"/>
        <item x="291"/>
        <item x="69"/>
        <item x="377"/>
        <item x="319"/>
        <item x="722"/>
        <item x="681"/>
        <item x="184"/>
        <item x="545"/>
        <item x="799"/>
        <item x="446"/>
        <item x="684"/>
        <item x="49"/>
        <item x="622"/>
        <item x="491"/>
        <item x="239"/>
        <item x="438"/>
        <item x="454"/>
        <item x="547"/>
        <item x="61"/>
        <item x="585"/>
        <item x="169"/>
        <item x="614"/>
        <item x="45"/>
        <item x="757"/>
        <item x="855"/>
        <item x="842"/>
        <item x="25"/>
        <item x="798"/>
        <item x="643"/>
        <item x="284"/>
        <item x="412"/>
        <item x="472"/>
        <item x="707"/>
        <item x="325"/>
        <item x="804"/>
        <item x="126"/>
        <item x="411"/>
        <item x="538"/>
        <item x="38"/>
        <item x="30"/>
        <item x="144"/>
        <item x="542"/>
        <item x="637"/>
        <item x="87"/>
        <item x="781"/>
        <item x="186"/>
        <item x="260"/>
        <item x="459"/>
        <item x="822"/>
        <item x="293"/>
        <item x="301"/>
        <item x="5"/>
        <item x="531"/>
        <item x="350"/>
        <item x="755"/>
        <item x="424"/>
        <item x="363"/>
        <item x="298"/>
        <item x="581"/>
        <item x="761"/>
        <item x="21"/>
        <item x="157"/>
        <item x="865"/>
        <item x="327"/>
        <item x="606"/>
        <item x="455"/>
        <item x="676"/>
        <item x="116"/>
        <item x="832"/>
        <item x="206"/>
        <item x="62"/>
        <item x="541"/>
        <item x="680"/>
        <item x="356"/>
        <item x="281"/>
        <item x="492"/>
        <item x="609"/>
        <item x="503"/>
        <item x="695"/>
        <item x="133"/>
        <item x="248"/>
        <item x="493"/>
        <item x="82"/>
        <item x="863"/>
        <item x="427"/>
        <item x="528"/>
        <item x="590"/>
        <item x="1"/>
        <item x="716"/>
        <item x="346"/>
        <item x="706"/>
        <item x="544"/>
        <item x="468"/>
        <item x="517"/>
        <item x="591"/>
        <item x="827"/>
        <item x="458"/>
        <item x="461"/>
        <item x="96"/>
        <item x="642"/>
        <item x="469"/>
        <item x="849"/>
        <item x="509"/>
        <item x="593"/>
        <item x="2"/>
        <item x="817"/>
        <item x="196"/>
        <item x="299"/>
        <item x="120"/>
        <item x="235"/>
        <item x="811"/>
        <item x="814"/>
        <item x="380"/>
        <item x="856"/>
        <item x="211"/>
        <item x="522"/>
        <item x="548"/>
        <item x="610"/>
        <item x="251"/>
        <item x="231"/>
        <item x="44"/>
        <item x="226"/>
        <item x="104"/>
        <item x="527"/>
        <item x="671"/>
        <item x="189"/>
        <item x="795"/>
        <item x="342"/>
        <item x="460"/>
        <item x="861"/>
        <item x="661"/>
        <item x="568"/>
        <item x="334"/>
        <item x="710"/>
        <item x="653"/>
        <item x="805"/>
        <item x="283"/>
        <item x="253"/>
        <item x="285"/>
        <item x="242"/>
        <item x="170"/>
        <item x="376"/>
        <item x="532"/>
        <item x="392"/>
        <item x="529"/>
        <item x="596"/>
        <item x="588"/>
        <item x="67"/>
        <item x="27"/>
        <item x="214"/>
        <item x="579"/>
        <item x="728"/>
        <item x="502"/>
        <item x="739"/>
        <item x="33"/>
        <item x="174"/>
        <item x="677"/>
        <item x="530"/>
        <item x="351"/>
        <item x="47"/>
        <item x="778"/>
        <item x="117"/>
        <item x="721"/>
        <item x="247"/>
        <item x="132"/>
        <item x="836"/>
        <item x="474"/>
        <item x="138"/>
        <item x="613"/>
        <item x="16"/>
        <item x="358"/>
        <item x="829"/>
        <item x="497"/>
        <item x="321"/>
        <item x="244"/>
        <item x="551"/>
        <item x="645"/>
        <item x="422"/>
        <item x="565"/>
        <item x="595"/>
        <item x="168"/>
        <item x="269"/>
        <item x="43"/>
        <item x="443"/>
        <item x="666"/>
        <item x="84"/>
        <item x="664"/>
        <item x="521"/>
        <item x="552"/>
        <item x="651"/>
        <item x="188"/>
        <item x="275"/>
        <item x="56"/>
        <item x="808"/>
        <item x="550"/>
        <item x="704"/>
        <item x="241"/>
        <item x="618"/>
        <item x="90"/>
        <item x="329"/>
        <item x="573"/>
        <item x="649"/>
        <item x="145"/>
        <item x="207"/>
        <item x="110"/>
        <item x="816"/>
        <item x="652"/>
        <item x="823"/>
        <item x="464"/>
        <item x="416"/>
        <item x="12"/>
        <item x="625"/>
        <item x="190"/>
        <item x="818"/>
        <item x="594"/>
        <item x="518"/>
        <item x="264"/>
        <item x="762"/>
        <item x="483"/>
        <item x="437"/>
        <item x="307"/>
        <item x="22"/>
        <item x="232"/>
        <item x="312"/>
        <item x="599"/>
        <item x="659"/>
        <item x="693"/>
        <item x="106"/>
        <item x="844"/>
        <item x="626"/>
        <item x="669"/>
        <item x="66"/>
        <item x="417"/>
        <item x="141"/>
        <item x="215"/>
        <item x="274"/>
        <item x="395"/>
        <item x="658"/>
        <item x="785"/>
        <item x="578"/>
        <item x="252"/>
        <item x="451"/>
        <item x="866"/>
        <item x="155"/>
        <item x="489"/>
        <item x="119"/>
        <item x="759"/>
        <item x="441"/>
        <item x="41"/>
        <item x="352"/>
        <item x="500"/>
        <item x="372"/>
        <item x="736"/>
        <item x="476"/>
        <item x="258"/>
        <item x="834"/>
        <item x="26"/>
        <item x="723"/>
        <item x="101"/>
        <item x="786"/>
        <item x="367"/>
        <item x="81"/>
        <item x="180"/>
        <item x="361"/>
        <item x="78"/>
        <item x="366"/>
        <item x="620"/>
        <item x="556"/>
        <item x="202"/>
        <item x="53"/>
        <item x="263"/>
        <item x="95"/>
        <item x="862"/>
        <item x="403"/>
        <item x="364"/>
        <item x="17"/>
        <item x="359"/>
        <item x="559"/>
        <item x="486"/>
        <item x="628"/>
        <item x="52"/>
        <item x="160"/>
        <item x="725"/>
        <item x="557"/>
        <item x="589"/>
        <item x="276"/>
        <item x="332"/>
        <item x="444"/>
        <item x="601"/>
        <item x="294"/>
        <item x="191"/>
        <item x="236"/>
        <item x="636"/>
        <item x="715"/>
        <item x="825"/>
        <item x="433"/>
        <item x="128"/>
        <item x="560"/>
        <item x="340"/>
        <item x="296"/>
        <item x="64"/>
        <item x="68"/>
        <item x="123"/>
        <item x="600"/>
        <item x="257"/>
        <item x="436"/>
        <item x="399"/>
        <item x="385"/>
        <item x="57"/>
        <item x="499"/>
        <item x="773"/>
        <item x="89"/>
        <item x="477"/>
        <item x="108"/>
        <item x="197"/>
        <item x="311"/>
        <item x="789"/>
        <item x="59"/>
        <item x="771"/>
        <item x="414"/>
        <item x="23"/>
        <item x="58"/>
        <item x="495"/>
        <item x="313"/>
        <item x="587"/>
        <item x="678"/>
        <item x="482"/>
        <item x="430"/>
        <item x="51"/>
        <item x="689"/>
        <item x="701"/>
        <item x="629"/>
        <item x="765"/>
        <item x="758"/>
        <item x="792"/>
        <item x="143"/>
        <item x="331"/>
        <item x="853"/>
        <item x="682"/>
        <item x="616"/>
        <item x="200"/>
        <item x="772"/>
        <item x="98"/>
        <item x="767"/>
        <item x="743"/>
        <item x="306"/>
        <item x="604"/>
        <item x="467"/>
        <item x="779"/>
        <item x="322"/>
        <item x="40"/>
        <item x="534"/>
        <item x="617"/>
        <item x="801"/>
        <item x="320"/>
        <item x="18"/>
        <item x="555"/>
        <item x="687"/>
        <item x="181"/>
        <item x="699"/>
        <item x="165"/>
        <item x="602"/>
        <item x="826"/>
        <item x="475"/>
        <item x="752"/>
        <item x="572"/>
        <item x="756"/>
        <item x="504"/>
        <item x="149"/>
        <item x="324"/>
        <item x="369"/>
        <item x="75"/>
        <item x="673"/>
        <item x="127"/>
        <item x="819"/>
        <item x="837"/>
        <item x="282"/>
        <item x="569"/>
        <item x="633"/>
        <item x="717"/>
        <item x="368"/>
        <item x="646"/>
        <item x="703"/>
        <item x="134"/>
        <item x="549"/>
        <item x="847"/>
        <item x="243"/>
        <item x="683"/>
        <item x="77"/>
        <item x="686"/>
        <item x="357"/>
        <item x="533"/>
        <item x="246"/>
        <item x="48"/>
        <item x="615"/>
        <item x="204"/>
        <item x="583"/>
        <item x="425"/>
        <item x="828"/>
        <item x="185"/>
        <item x="447"/>
        <item x="480"/>
        <item x="125"/>
        <item x="34"/>
        <item x="621"/>
        <item x="663"/>
        <item x="505"/>
        <item x="724"/>
        <item x="510"/>
        <item x="839"/>
        <item x="227"/>
        <item x="389"/>
        <item x="349"/>
        <item x="238"/>
        <item x="830"/>
        <item x="63"/>
        <item x="152"/>
        <item x="563"/>
        <item x="512"/>
        <item x="730"/>
        <item x="192"/>
        <item x="154"/>
        <item x="121"/>
        <item x="754"/>
        <item x="820"/>
        <item x="788"/>
        <item x="205"/>
        <item x="709"/>
        <item x="166"/>
        <item x="407"/>
        <item x="624"/>
        <item x="365"/>
        <item x="490"/>
        <item x="570"/>
        <item x="213"/>
        <item x="0"/>
        <item x="136"/>
        <item x="650"/>
        <item x="233"/>
        <item x="35"/>
        <item x="745"/>
        <item x="846"/>
        <item x="335"/>
        <item x="194"/>
        <item x="419"/>
        <item x="807"/>
        <item x="506"/>
        <item x="146"/>
        <item x="216"/>
        <item x="840"/>
        <item x="821"/>
        <item x="790"/>
        <item x="228"/>
        <item x="421"/>
        <item x="719"/>
        <item x="831"/>
        <item x="546"/>
        <item x="223"/>
        <item x="519"/>
        <item x="577"/>
        <item x="860"/>
        <item x="304"/>
        <item x="662"/>
        <item x="656"/>
        <item x="20"/>
        <item x="362"/>
        <item x="429"/>
        <item x="13"/>
        <item x="513"/>
        <item x="457"/>
        <item x="406"/>
        <item x="9"/>
        <item x="401"/>
        <item x="494"/>
        <item x="516"/>
        <item x="737"/>
        <item x="598"/>
        <item x="355"/>
        <item x="848"/>
        <item x="787"/>
        <item x="398"/>
        <item x="195"/>
        <item x="278"/>
        <item x="178"/>
        <item x="608"/>
        <item x="511"/>
        <item x="345"/>
        <item x="265"/>
        <item x="514"/>
        <item x="115"/>
        <item x="611"/>
        <item x="520"/>
        <item x="354"/>
        <item x="153"/>
        <item x="796"/>
        <item x="702"/>
        <item x="691"/>
        <item x="566"/>
        <item x="768"/>
        <item x="660"/>
        <item x="858"/>
        <item x="525"/>
        <item x="456"/>
        <item x="28"/>
        <item x="408"/>
        <item x="19"/>
        <item x="524"/>
        <item x="802"/>
        <item x="603"/>
        <item x="688"/>
        <item x="515"/>
        <item x="267"/>
        <item x="37"/>
        <item x="523"/>
        <item x="526"/>
        <item x="344"/>
        <item x="105"/>
        <item x="803"/>
        <item x="647"/>
        <item x="536"/>
        <item x="639"/>
        <item x="370"/>
        <item x="381"/>
        <item x="225"/>
        <item x="209"/>
        <item x="397"/>
        <item x="635"/>
        <item x="55"/>
        <item x="266"/>
        <item x="442"/>
        <item x="496"/>
        <item x="393"/>
        <item x="448"/>
        <item x="131"/>
        <item x="638"/>
        <item x="193"/>
        <item x="507"/>
        <item x="543"/>
        <item x="665"/>
        <item x="641"/>
        <item x="162"/>
        <item x="675"/>
        <item x="99"/>
        <item x="763"/>
        <item x="390"/>
        <item x="409"/>
        <item x="14"/>
        <item x="838"/>
        <item x="843"/>
        <item x="580"/>
        <item x="539"/>
        <item x="303"/>
        <item x="850"/>
        <item x="70"/>
        <item x="309"/>
        <item x="770"/>
        <item x="402"/>
        <item x="405"/>
        <item x="841"/>
        <item x="562"/>
        <item x="374"/>
        <item x="453"/>
        <item x="378"/>
        <item x="280"/>
        <item x="91"/>
        <item x="10"/>
        <item x="295"/>
        <item x="394"/>
        <item x="435"/>
        <item x="177"/>
        <item x="199"/>
        <item x="810"/>
        <item x="159"/>
        <item x="122"/>
        <item x="85"/>
        <item x="88"/>
        <item x="508"/>
        <item x="404"/>
        <item x="272"/>
        <item x="713"/>
        <item x="210"/>
        <item x="434"/>
        <item x="212"/>
        <item x="488"/>
        <item x="379"/>
        <item x="726"/>
        <item x="824"/>
        <item x="139"/>
        <item x="111"/>
        <item t="default"/>
      </items>
    </pivotField>
    <pivotField numFmtId="164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Revenue" fld="20" baseField="0" baseItem="0"/>
    <dataField name="Count of Service" fld="3" subtotal="count" baseField="0" baseItem="0"/>
    <dataField name="Technician count" fld="7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51">
  <autoFilter ref="A1:X1001" xr:uid="{12E676F1-9738-4746-A970-02880924135A}"/>
  <tableColumns count="24">
    <tableColumn id="1" xr3:uid="{8A4F853F-19BD-46D9-8477-CA7DCB215A3D}" name="WO" dataDxfId="50" totalsRowDxfId="12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49" totalsRowDxfId="11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 totalsRowFunction="countNums"/>
    <tableColumn id="24" xr3:uid="{68B38C4E-4327-4EB5-844C-1A643AE6BFCD}" name="TechRate" dataDxfId="48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totalsRowFunction="sum" dataDxfId="47" totalsRowDxfId="10"/>
    <tableColumn id="23" xr3:uid="{B568F50B-A6A2-4A8E-BB9A-A37B872DF272}" name="CustPartCost" dataDxfId="46" totalsRowDxfId="9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45"/>
    <tableColumn id="8" xr3:uid="{605B39DD-59C4-4A87-B702-B042BA1D07C7}" name="Wait" dataDxfId="44" totalsRowDxfId="8" dataCellStyle="Comma" totalsRowCellStyle="Comma">
      <calculatedColumnFormula>IF(G2="","",G2-F2)</calculatedColumnFormula>
    </tableColumn>
    <tableColumn id="22" xr3:uid="{C43107B0-BB07-4E27-8CA1-9B1095462388}" name="LbrRate" dataDxfId="43" totalsRowDxfId="7">
      <calculatedColumnFormula>INDEX(TechRate,MATCH(H2,TechNum,0))</calculatedColumnFormula>
    </tableColumn>
    <tableColumn id="13" xr3:uid="{E4BDF9A7-8905-4BDD-AE7B-FE3B9E564984}" name="LbrCost" totalsRowFunction="sum" totalsRowDxfId="6">
      <calculatedColumnFormula>Q2*L2</calculatedColumnFormula>
    </tableColumn>
    <tableColumn id="14" xr3:uid="{7FFB833A-0FBB-4944-B839-72A19ACA995A}" name="LbrFee" dataDxfId="42" totalsRowDxfId="5">
      <calculatedColumnFormula>IF(J2="Yes",0,R2)</calculatedColumnFormula>
    </tableColumn>
    <tableColumn id="16" xr3:uid="{57686203-5589-4B3C-AD48-F70600FFB443}" name="PartsFee" dataDxfId="41" totalsRowDxfId="4">
      <calculatedColumnFormula>IF(K2="Yes",0,M2)</calculatedColumnFormula>
    </tableColumn>
    <tableColumn id="17" xr3:uid="{B6132BBE-79C9-4770-9E97-6A21BE28FE91}" name="TotalCost" totalsRowFunction="sum" dataDxfId="40" totalsRowDxfId="3">
      <calculatedColumnFormula>SUM(M2,R2)</calculatedColumnFormula>
    </tableColumn>
    <tableColumn id="18" xr3:uid="{5B74583C-66A0-4A36-8C15-4EE17153EC5B}" name="TotalFee" dataDxfId="39" totalsRowDxfId="2">
      <calculatedColumnFormula>SUM(S2,T2)</calculatedColumnFormula>
    </tableColumn>
    <tableColumn id="20" xr3:uid="{025D8798-0BA6-443B-9358-0CD4072F3BE6}" name="ReqDay" dataDxfId="38" totalsRowDxfId="1">
      <calculatedColumnFormula>TEXT(F2,"ddd")</calculatedColumnFormula>
    </tableColumn>
    <tableColumn id="21" xr3:uid="{6E8BF933-D481-473E-A049-B33770FBCC88}" name="WorkDay" dataDxfId="37" totalsRowDxfId="0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79ACF9-6E9D-49AD-96B0-EABB37DA2711}" name="Table6" displayName="Table6" ref="A2:E411" totalsRowCount="1">
  <autoFilter ref="A2:E410" xr:uid="{5479ACF9-6E9D-49AD-96B0-EABB37DA2711}"/>
  <tableColumns count="5">
    <tableColumn id="1" xr3:uid="{829A7D14-6726-4D6A-96C4-9A05BABA2EBD}" name="Assess" totalsRowFunction="countNums" totalsRowDxfId="36"/>
    <tableColumn id="2" xr3:uid="{C5FDBE05-73C0-4C14-AD3D-266B4EFF73FE}" name="Deliver" totalsRowFunction="countNums"/>
    <tableColumn id="3" xr3:uid="{732F879C-EBFA-4E5A-A516-616ACE21A0B7}" name="Install" totalsRowFunction="countNums"/>
    <tableColumn id="4" xr3:uid="{0C3E4B0C-D060-4997-A259-77E44CFD7E4A}" name="Repair" totalsRowFunction="countNums"/>
    <tableColumn id="5" xr3:uid="{9E5713D9-B525-4F1F-9ED4-3087A75817E7}" name="Replace" totalsRowFunction="countNu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H8" totalsRowShown="0" headerRowDxfId="35" dataDxfId="34">
  <autoFilter ref="G2:H8" xr:uid="{A77476ED-24AE-4D30-846A-FD4262D0A3B6}"/>
  <tableColumns count="2">
    <tableColumn id="1" xr3:uid="{53792416-4097-4C99-AB6A-F09BA2B5606B}" name="LeadTech" dataDxfId="33"/>
    <tableColumn id="3" xr3:uid="{716C3AE3-DB53-4431-B962-3ADF105124FD}" name="Hourly Cost" dataDxfId="32">
      <calculatedColumnFormula>1975/51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J2:J7" totalsRowShown="0" headerRowDxfId="31" dataDxfId="30">
  <autoFilter ref="J2:J7" xr:uid="{33308348-93BC-45AB-A564-43862869DC36}"/>
  <tableColumns count="1">
    <tableColumn id="1" xr3:uid="{5A9B29ED-CE7F-4CFB-A570-793340330A1D}" name="Service" dataDxfId="2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28" dataDxfId="27">
  <autoFilter ref="E2:E7" xr:uid="{9ED2B380-974B-4A4E-9D9B-841D16A97030}"/>
  <tableColumns count="1">
    <tableColumn id="1" xr3:uid="{28814791-40EE-4713-9024-9992F65B1750}" name="Payment" dataDxfId="26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25" dataDxfId="24">
  <autoFilter ref="B2:C5" xr:uid="{FF125DB9-27B3-4351-B019-9E79A27E0F9E}"/>
  <tableColumns count="2">
    <tableColumn id="1" xr3:uid="{5DEB2284-63C3-4943-ADD9-FCB24FBB774A}" name="Techs" dataDxfId="23"/>
    <tableColumn id="2" xr3:uid="{7F2F2BA7-D008-4DB2-93AA-A4F9B3B412B8}" name="LbrRate" dataDxfId="2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386D8C-1A69-4E41-B7DC-DC7D7A4B2161}" name="tblServ8" displayName="tblServ8" ref="A2:G7" totalsRowShown="0" headerRowDxfId="21" dataDxfId="20">
  <autoFilter ref="A2:G7" xr:uid="{9E386D8C-1A69-4E41-B7DC-DC7D7A4B2161}"/>
  <tableColumns count="7">
    <tableColumn id="1" xr3:uid="{CA026531-8D5C-419C-823D-8DD593A3DEB1}" name="Service" dataDxfId="19"/>
    <tableColumn id="2" xr3:uid="{4C2D8803-0C51-4833-AC98-97B5B534A509}" name="Burton" dataDxfId="18"/>
    <tableColumn id="3" xr3:uid="{67BDF62C-05DA-467B-8826-DE790F5A96A8}" name="Cartier" dataDxfId="17"/>
    <tableColumn id="4" xr3:uid="{7632F88D-D7D6-4869-8004-42DB4E84BDB8}" name="Khan" dataDxfId="16"/>
    <tableColumn id="5" xr3:uid="{2C4732FB-41D2-40E6-9413-382D944017FD}" name="Ling" dataDxfId="15"/>
    <tableColumn id="6" xr3:uid="{567B4A00-D5AC-4E4B-9C6E-8C0CBC1BC5D2}" name="Lopez" dataDxfId="14"/>
    <tableColumn id="7" xr3:uid="{D994B74E-9337-4901-978D-25E558172C08}" name="Michner" dataDxfId="1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243-37B9-4136-807B-AD85C774E3D9}">
  <dimension ref="A3:C4"/>
  <sheetViews>
    <sheetView workbookViewId="0">
      <selection activeCell="C20" sqref="C20"/>
    </sheetView>
  </sheetViews>
  <sheetFormatPr defaultRowHeight="14.4" x14ac:dyDescent="0.3"/>
  <cols>
    <col min="1" max="1" width="15.44140625" bestFit="1" customWidth="1"/>
    <col min="2" max="2" width="14.88671875" bestFit="1" customWidth="1"/>
    <col min="3" max="3" width="15.44140625" bestFit="1" customWidth="1"/>
    <col min="4" max="867" width="15.5546875" bestFit="1" customWidth="1"/>
    <col min="868" max="868" width="12.109375" bestFit="1" customWidth="1"/>
  </cols>
  <sheetData>
    <row r="3" spans="1:3" x14ac:dyDescent="0.3">
      <c r="A3" t="s">
        <v>1054</v>
      </c>
      <c r="B3" t="s">
        <v>1051</v>
      </c>
      <c r="C3" t="s">
        <v>1053</v>
      </c>
    </row>
    <row r="4" spans="1:3" x14ac:dyDescent="0.3">
      <c r="A4">
        <v>268297.46929999994</v>
      </c>
      <c r="B4">
        <v>1000</v>
      </c>
      <c r="C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workbookViewId="0">
      <selection activeCell="F16" sqref="F16"/>
    </sheetView>
  </sheetViews>
  <sheetFormatPr defaultRowHeight="14.4" x14ac:dyDescent="0.3"/>
  <cols>
    <col min="1" max="1" width="9.109375" style="7"/>
    <col min="3" max="3" width="11" customWidth="1"/>
    <col min="4" max="4" width="9.6640625" style="7" bestFit="1" customWidth="1"/>
    <col min="5" max="6" width="11" customWidth="1"/>
    <col min="7" max="7" width="12.33203125" bestFit="1" customWidth="1"/>
    <col min="8" max="8" width="11.44140625" bestFit="1" customWidth="1"/>
    <col min="12" max="12" width="10.5546875" style="16" customWidth="1"/>
    <col min="13" max="13" width="14.5546875" style="16" bestFit="1" customWidth="1"/>
    <col min="14" max="14" width="11.109375" bestFit="1" customWidth="1"/>
    <col min="15" max="15" width="9" customWidth="1"/>
    <col min="16" max="16" width="10" customWidth="1"/>
    <col min="17" max="17" width="11.33203125" customWidth="1"/>
    <col min="18" max="18" width="10.6640625" customWidth="1"/>
    <col min="19" max="19" width="12.44140625" customWidth="1"/>
    <col min="20" max="20" width="13" customWidth="1"/>
    <col min="21" max="21" width="12.44140625" customWidth="1"/>
    <col min="22" max="22" width="12.44140625" bestFit="1" customWidth="1"/>
    <col min="23" max="23" width="7.33203125" customWidth="1"/>
  </cols>
  <sheetData>
    <row r="1" spans="1:24" s="6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3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3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3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3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3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3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3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3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3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3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3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3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3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3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3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3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3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3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3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3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3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3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3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3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3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3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3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3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3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3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3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3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3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3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3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3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3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3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3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3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3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3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3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3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3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3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3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3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3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3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3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3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3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3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3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3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3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3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3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3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3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3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3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3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3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3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3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3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3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3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3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3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3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3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3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3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3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3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3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3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3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3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3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3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3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3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3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3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3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3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3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3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3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3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3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3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3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3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3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3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3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3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3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3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3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3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3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3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3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3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3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3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3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3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3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3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3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3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3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3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3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3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3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3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3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3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3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3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3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3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3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3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3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3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3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3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3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3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3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3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3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3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3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3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3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3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3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3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3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3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3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3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3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3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3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3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3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3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3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3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3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3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3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3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3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3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3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3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3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3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3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3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3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3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3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3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3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3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3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3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3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3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3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3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3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3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3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3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3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3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3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3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3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3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3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3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3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3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3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3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3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3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3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3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3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3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3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3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3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3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3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3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3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3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3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3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3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3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3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3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3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3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3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3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3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3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3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3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3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3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3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3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3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3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3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3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3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3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3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3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3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3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3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3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3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3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3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3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3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3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3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3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3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3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3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3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3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3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3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3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3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3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3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3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3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3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3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3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3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3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3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3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3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3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3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3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3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3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3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3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3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3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3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3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3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3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3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3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3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3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3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3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3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3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3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3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3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3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3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3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3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3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3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3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3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3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3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3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3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3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3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3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3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3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3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3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3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3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3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3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3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3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3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3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3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3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3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3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3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3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3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3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3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3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3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3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3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3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3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3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3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3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3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3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3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3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3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3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3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3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3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3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3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3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3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3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3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3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3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3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3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3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3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3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3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3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3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3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3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3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3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3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3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3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3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3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3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3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3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3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3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3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3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3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3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3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3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3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3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3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3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3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3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3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3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3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3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3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3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3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3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3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3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3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3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3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3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3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3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3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3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3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3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3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3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3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3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3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3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3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3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3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3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3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3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3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3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3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3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3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3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3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3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3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3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3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3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3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3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3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3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3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3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3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3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3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3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3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3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3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3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3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3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3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3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3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3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3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3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3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3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3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3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3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3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3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3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3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3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3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3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3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3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3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3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3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3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3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3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3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3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3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3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3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3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3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3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3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3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3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3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3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3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3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3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3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3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3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3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3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3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3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3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3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3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3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3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3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3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3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3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3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3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3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3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3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3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3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3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3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3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3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3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3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3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3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3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3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3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3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3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3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3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3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3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3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3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3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3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3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3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3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3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3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3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3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3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3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3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3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3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3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3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3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3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3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3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3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3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3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3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3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3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3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3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3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3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3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3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3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3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3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3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3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3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3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3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3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3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3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3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3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3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3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3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3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3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3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3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3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3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3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3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3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3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3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3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3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3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3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3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3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3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3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3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3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3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3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3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3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3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3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3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3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3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3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3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3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3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3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3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3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3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3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3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3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3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3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3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3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3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3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3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3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3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3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3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3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3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3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3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3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3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3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3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3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3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3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3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3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3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3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3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3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3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3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3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3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3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3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3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3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3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3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3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3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3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3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3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3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3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3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3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3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3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3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3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3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3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3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3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3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3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3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3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3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3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3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3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3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3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3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3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3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3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3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3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3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3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3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3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3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3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3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3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3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3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3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3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3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3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3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3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3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3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3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3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3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3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3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3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3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3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3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3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3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3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3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3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3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3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3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3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3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3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3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3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3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3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3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3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3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3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3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3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3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3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3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3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3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3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3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3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3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3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3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3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3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3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3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3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3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3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3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3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3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3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3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3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3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3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3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3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3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3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3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3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3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3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3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3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3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3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3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3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3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3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3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3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3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3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3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3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3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3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3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3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3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3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3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3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3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3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3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3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3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3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3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3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3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3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3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3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3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3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3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3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3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3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3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3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3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3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3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3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3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3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3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3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3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3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3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3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3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3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3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3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3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3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3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3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3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3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3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3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3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3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3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3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3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3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3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3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3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3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3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3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3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3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3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3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3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3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3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3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3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3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3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3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3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3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3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3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3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3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3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3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3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3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3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3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3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3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3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3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3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3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3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3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3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3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3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3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3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3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3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3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3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3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3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3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3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3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3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3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3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3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3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3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3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3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3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3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3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3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3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3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3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3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3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3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3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3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3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3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3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3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3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3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3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3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3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3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3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3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3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3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3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3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3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3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3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3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3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3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3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3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3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3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3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3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3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3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3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3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3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3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3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3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3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3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3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3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3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3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3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3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3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3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3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3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3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3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3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3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3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3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3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3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3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3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3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3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3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3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3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3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3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3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3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3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3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3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3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3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3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3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3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3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3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3">
      <c r="H1002">
        <f>SUBTOTAL(102,WorkOrders2[Techs])</f>
        <v>1000</v>
      </c>
      <c r="L1002">
        <f>SUBTOTAL(103,WorkOrders2[LbrHrs])</f>
        <v>858</v>
      </c>
      <c r="M1002" s="16">
        <f>SUBTOTAL(109,WorkOrders2[PartsCost])</f>
        <v>195184.96930000017</v>
      </c>
      <c r="N1002" s="17"/>
      <c r="P1002" s="18"/>
      <c r="Q1002" s="14"/>
      <c r="R1002" s="19">
        <f>SUBTOTAL(109,WorkOrders2[LbrCost])</f>
        <v>73112.5</v>
      </c>
      <c r="S1002" s="19"/>
      <c r="T1002" s="14"/>
      <c r="U1002" s="19">
        <f>SUBTOTAL(109,WorkOrders2[TotalCost])</f>
        <v>268297.46929999994</v>
      </c>
      <c r="V1002" s="19"/>
      <c r="W1002" s="14"/>
      <c r="X1002" s="14"/>
    </row>
    <row r="1003" spans="1:24" x14ac:dyDescent="0.3">
      <c r="Q1003" s="26"/>
      <c r="R1003" s="25"/>
      <c r="S1003" s="28"/>
      <c r="T1003" s="29"/>
      <c r="U1003" s="29"/>
      <c r="V1003" s="29"/>
      <c r="W1003" s="29"/>
      <c r="X1003" s="29"/>
    </row>
    <row r="1004" spans="1:24" x14ac:dyDescent="0.3">
      <c r="K1004">
        <f>COUNT(WorkOrders2[PartsCost])</f>
        <v>1000</v>
      </c>
    </row>
    <row r="1006" spans="1:24" x14ac:dyDescent="0.3">
      <c r="K1006">
        <f>COUNTA(WorkOrders2[WtyParts])</f>
        <v>94</v>
      </c>
    </row>
  </sheetData>
  <mergeCells count="1">
    <mergeCell ref="S1003:X1003"/>
  </mergeCells>
  <dataValidations count="1">
    <dataValidation type="list" errorStyle="warning" allowBlank="1" showInputMessage="1" showErrorMessage="1" errorTitle="Data Validation" error="Data validated" promptTitle="Data Validation" prompt="Data Validated" sqref="H1:H1001" xr:uid="{C91E3EFF-3ADC-4FE0-87EC-A5D847752AFF}">
      <formula1>$H$1:$H$1001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4F1E-C830-4E7C-B2BE-B76258E42628}">
  <dimension ref="A1:E411"/>
  <sheetViews>
    <sheetView workbookViewId="0">
      <selection activeCell="E15" sqref="E15"/>
    </sheetView>
  </sheetViews>
  <sheetFormatPr defaultRowHeight="14.4" x14ac:dyDescent="0.3"/>
  <cols>
    <col min="1" max="1" width="10.77734375" bestFit="1" customWidth="1"/>
  </cols>
  <sheetData>
    <row r="1" spans="1:5" x14ac:dyDescent="0.3">
      <c r="A1" s="30" t="s">
        <v>1052</v>
      </c>
      <c r="B1" s="30"/>
      <c r="C1" s="30"/>
      <c r="D1" s="30"/>
      <c r="E1" s="30"/>
    </row>
    <row r="2" spans="1:5" x14ac:dyDescent="0.3">
      <c r="A2" t="s">
        <v>27</v>
      </c>
      <c r="B2" t="s">
        <v>35</v>
      </c>
      <c r="C2" t="s">
        <v>162</v>
      </c>
      <c r="D2" t="s">
        <v>49</v>
      </c>
      <c r="E2" t="s">
        <v>32</v>
      </c>
    </row>
    <row r="3" spans="1:5" x14ac:dyDescent="0.3">
      <c r="A3" s="9">
        <v>2</v>
      </c>
      <c r="B3" s="9">
        <v>1</v>
      </c>
      <c r="C3" s="9">
        <v>2</v>
      </c>
      <c r="D3" s="9">
        <v>1</v>
      </c>
      <c r="E3" s="9">
        <v>1</v>
      </c>
    </row>
    <row r="4" spans="1:5" x14ac:dyDescent="0.3">
      <c r="A4" s="9">
        <v>1</v>
      </c>
      <c r="B4" s="9">
        <v>1</v>
      </c>
      <c r="C4" s="9">
        <v>3</v>
      </c>
      <c r="D4" s="9">
        <v>1</v>
      </c>
      <c r="E4" s="9">
        <v>1</v>
      </c>
    </row>
    <row r="5" spans="1:5" x14ac:dyDescent="0.3">
      <c r="A5" s="9">
        <v>2</v>
      </c>
      <c r="B5" s="9">
        <v>1</v>
      </c>
      <c r="C5" s="9">
        <v>1</v>
      </c>
      <c r="D5" s="9">
        <v>1</v>
      </c>
      <c r="E5" s="9">
        <v>2</v>
      </c>
    </row>
    <row r="6" spans="1:5" x14ac:dyDescent="0.3">
      <c r="A6" s="9">
        <v>1</v>
      </c>
      <c r="B6" s="9">
        <v>1</v>
      </c>
      <c r="C6" s="9">
        <v>1</v>
      </c>
      <c r="D6" s="9">
        <v>1</v>
      </c>
      <c r="E6" s="9">
        <v>1</v>
      </c>
    </row>
    <row r="7" spans="1:5" x14ac:dyDescent="0.3">
      <c r="A7" s="9">
        <v>2</v>
      </c>
      <c r="B7" s="9">
        <v>1</v>
      </c>
      <c r="C7" s="9">
        <v>1</v>
      </c>
      <c r="D7" s="9">
        <v>1</v>
      </c>
      <c r="E7" s="9">
        <v>2</v>
      </c>
    </row>
    <row r="8" spans="1:5" x14ac:dyDescent="0.3">
      <c r="A8" s="9">
        <v>1</v>
      </c>
      <c r="B8" s="9">
        <v>1</v>
      </c>
      <c r="C8" s="9">
        <v>1</v>
      </c>
      <c r="D8" s="9">
        <v>2</v>
      </c>
      <c r="E8" s="9">
        <v>2</v>
      </c>
    </row>
    <row r="9" spans="1:5" x14ac:dyDescent="0.3">
      <c r="A9" s="9">
        <v>1</v>
      </c>
      <c r="B9" s="9">
        <v>1</v>
      </c>
      <c r="C9" s="9">
        <v>1</v>
      </c>
      <c r="D9" s="9">
        <v>1</v>
      </c>
      <c r="E9" s="9">
        <v>1</v>
      </c>
    </row>
    <row r="10" spans="1:5" x14ac:dyDescent="0.3">
      <c r="A10" s="9">
        <v>2</v>
      </c>
      <c r="B10" s="9">
        <v>1</v>
      </c>
      <c r="C10" s="9">
        <v>2</v>
      </c>
      <c r="D10" s="9">
        <v>2</v>
      </c>
      <c r="E10" s="9">
        <v>1</v>
      </c>
    </row>
    <row r="11" spans="1:5" x14ac:dyDescent="0.3">
      <c r="A11" s="9">
        <v>1</v>
      </c>
      <c r="B11" s="9">
        <v>1</v>
      </c>
      <c r="C11" s="9">
        <v>1</v>
      </c>
      <c r="D11" s="9">
        <v>2</v>
      </c>
      <c r="E11" s="9">
        <v>2</v>
      </c>
    </row>
    <row r="12" spans="1:5" x14ac:dyDescent="0.3">
      <c r="A12" s="9">
        <v>1</v>
      </c>
      <c r="B12" s="9">
        <v>1</v>
      </c>
      <c r="C12" s="9">
        <v>2</v>
      </c>
      <c r="D12" s="9">
        <v>1</v>
      </c>
      <c r="E12" s="9">
        <v>2</v>
      </c>
    </row>
    <row r="13" spans="1:5" x14ac:dyDescent="0.3">
      <c r="A13" s="9">
        <v>1</v>
      </c>
      <c r="B13" s="9">
        <v>1</v>
      </c>
      <c r="C13" s="9">
        <v>2</v>
      </c>
      <c r="D13" s="9">
        <v>2</v>
      </c>
      <c r="E13" s="9">
        <v>2</v>
      </c>
    </row>
    <row r="14" spans="1:5" x14ac:dyDescent="0.3">
      <c r="A14" s="9">
        <v>2</v>
      </c>
      <c r="B14" s="9">
        <v>1</v>
      </c>
      <c r="C14" s="9">
        <v>2</v>
      </c>
      <c r="D14" s="9">
        <v>2</v>
      </c>
      <c r="E14" s="9">
        <v>1</v>
      </c>
    </row>
    <row r="15" spans="1:5" x14ac:dyDescent="0.3">
      <c r="A15" s="9">
        <v>1</v>
      </c>
      <c r="B15" s="9">
        <v>1</v>
      </c>
      <c r="C15" s="9">
        <v>1</v>
      </c>
      <c r="D15" s="9">
        <v>1</v>
      </c>
      <c r="E15" s="9">
        <v>1</v>
      </c>
    </row>
    <row r="16" spans="1:5" x14ac:dyDescent="0.3">
      <c r="A16" s="9">
        <v>2</v>
      </c>
      <c r="B16" s="9">
        <v>2</v>
      </c>
      <c r="C16" s="9">
        <v>1</v>
      </c>
      <c r="D16" s="9">
        <v>2</v>
      </c>
      <c r="E16" s="9">
        <v>2</v>
      </c>
    </row>
    <row r="17" spans="1:5" x14ac:dyDescent="0.3">
      <c r="A17" s="9">
        <v>1</v>
      </c>
      <c r="B17" s="9">
        <v>1</v>
      </c>
      <c r="C17" s="9">
        <v>1</v>
      </c>
      <c r="D17" s="9">
        <v>2</v>
      </c>
      <c r="E17" s="9">
        <v>1</v>
      </c>
    </row>
    <row r="18" spans="1:5" x14ac:dyDescent="0.3">
      <c r="A18" s="9">
        <v>1</v>
      </c>
      <c r="B18" s="9">
        <v>1</v>
      </c>
      <c r="C18" s="9">
        <v>3</v>
      </c>
      <c r="D18" s="9">
        <v>1</v>
      </c>
      <c r="E18" s="9">
        <v>2</v>
      </c>
    </row>
    <row r="19" spans="1:5" x14ac:dyDescent="0.3">
      <c r="A19" s="9">
        <v>1</v>
      </c>
      <c r="B19" s="9">
        <v>1</v>
      </c>
      <c r="C19" s="9">
        <v>2</v>
      </c>
      <c r="D19" s="9">
        <v>2</v>
      </c>
      <c r="E19" s="9">
        <v>1</v>
      </c>
    </row>
    <row r="20" spans="1:5" x14ac:dyDescent="0.3">
      <c r="A20" s="9">
        <v>2</v>
      </c>
      <c r="B20" s="9">
        <v>1</v>
      </c>
      <c r="C20" s="9">
        <v>1</v>
      </c>
      <c r="D20" s="9">
        <v>2</v>
      </c>
      <c r="E20" s="9">
        <v>1</v>
      </c>
    </row>
    <row r="21" spans="1:5" x14ac:dyDescent="0.3">
      <c r="A21" s="9">
        <v>2</v>
      </c>
      <c r="B21" s="9">
        <v>1</v>
      </c>
      <c r="C21" s="9">
        <v>1</v>
      </c>
      <c r="D21" s="9">
        <v>1</v>
      </c>
      <c r="E21" s="9">
        <v>1</v>
      </c>
    </row>
    <row r="22" spans="1:5" x14ac:dyDescent="0.3">
      <c r="A22" s="9">
        <v>2</v>
      </c>
      <c r="B22" s="9">
        <v>1</v>
      </c>
      <c r="C22" s="9">
        <v>2</v>
      </c>
      <c r="D22" s="9">
        <v>2</v>
      </c>
      <c r="E22" s="9">
        <v>2</v>
      </c>
    </row>
    <row r="23" spans="1:5" x14ac:dyDescent="0.3">
      <c r="A23" s="9">
        <v>1</v>
      </c>
      <c r="B23" s="9">
        <v>1</v>
      </c>
      <c r="C23" s="9">
        <v>2</v>
      </c>
      <c r="D23" s="9">
        <v>1</v>
      </c>
      <c r="E23" s="9">
        <v>2</v>
      </c>
    </row>
    <row r="24" spans="1:5" x14ac:dyDescent="0.3">
      <c r="A24" s="9">
        <v>1</v>
      </c>
      <c r="B24" s="9">
        <v>1</v>
      </c>
      <c r="C24" s="9">
        <v>2</v>
      </c>
      <c r="D24" s="9">
        <v>1</v>
      </c>
      <c r="E24" s="9">
        <v>2</v>
      </c>
    </row>
    <row r="25" spans="1:5" x14ac:dyDescent="0.3">
      <c r="A25" s="9">
        <v>2</v>
      </c>
      <c r="B25" s="9">
        <v>1</v>
      </c>
      <c r="C25" s="9">
        <v>2</v>
      </c>
      <c r="D25" s="9">
        <v>1</v>
      </c>
      <c r="E25" s="9">
        <v>1</v>
      </c>
    </row>
    <row r="26" spans="1:5" x14ac:dyDescent="0.3">
      <c r="A26" s="9">
        <v>2</v>
      </c>
      <c r="B26" s="9">
        <v>1</v>
      </c>
      <c r="C26" s="9">
        <v>2</v>
      </c>
      <c r="D26" s="9">
        <v>2</v>
      </c>
      <c r="E26" s="9">
        <v>1</v>
      </c>
    </row>
    <row r="27" spans="1:5" x14ac:dyDescent="0.3">
      <c r="A27" s="9">
        <v>2</v>
      </c>
      <c r="B27" s="9">
        <v>1</v>
      </c>
      <c r="C27" s="9">
        <v>2</v>
      </c>
      <c r="D27" s="9">
        <v>1</v>
      </c>
      <c r="E27" s="9">
        <v>1</v>
      </c>
    </row>
    <row r="28" spans="1:5" x14ac:dyDescent="0.3">
      <c r="A28" s="9">
        <v>1</v>
      </c>
      <c r="B28" s="9">
        <v>1</v>
      </c>
      <c r="C28" s="9">
        <v>2</v>
      </c>
      <c r="D28" s="9">
        <v>2</v>
      </c>
      <c r="E28" s="9">
        <v>1</v>
      </c>
    </row>
    <row r="29" spans="1:5" x14ac:dyDescent="0.3">
      <c r="A29" s="9">
        <v>2</v>
      </c>
      <c r="B29" s="9">
        <v>1</v>
      </c>
      <c r="C29" s="9">
        <v>2</v>
      </c>
      <c r="D29" s="9">
        <v>2</v>
      </c>
      <c r="E29" s="9">
        <v>1</v>
      </c>
    </row>
    <row r="30" spans="1:5" x14ac:dyDescent="0.3">
      <c r="A30" s="9">
        <v>1</v>
      </c>
      <c r="B30" s="9">
        <v>1</v>
      </c>
      <c r="C30" s="9">
        <v>1</v>
      </c>
      <c r="D30" s="9">
        <v>1</v>
      </c>
      <c r="E30" s="9">
        <v>1</v>
      </c>
    </row>
    <row r="31" spans="1:5" x14ac:dyDescent="0.3">
      <c r="A31" s="9">
        <v>1</v>
      </c>
      <c r="B31" s="9">
        <v>1</v>
      </c>
      <c r="C31" s="9">
        <v>1</v>
      </c>
      <c r="D31" s="9">
        <v>2</v>
      </c>
      <c r="E31" s="9">
        <v>1</v>
      </c>
    </row>
    <row r="32" spans="1:5" x14ac:dyDescent="0.3">
      <c r="A32" s="9">
        <v>1</v>
      </c>
      <c r="B32" s="9">
        <v>1</v>
      </c>
      <c r="C32" s="9">
        <v>2</v>
      </c>
      <c r="D32" s="9">
        <v>2</v>
      </c>
      <c r="E32" s="9">
        <v>1</v>
      </c>
    </row>
    <row r="33" spans="1:5" x14ac:dyDescent="0.3">
      <c r="A33" s="9">
        <v>1</v>
      </c>
      <c r="B33" s="9">
        <v>1</v>
      </c>
      <c r="C33" s="9">
        <v>3</v>
      </c>
      <c r="D33" s="9">
        <v>2</v>
      </c>
      <c r="E33" s="9">
        <v>1</v>
      </c>
    </row>
    <row r="34" spans="1:5" x14ac:dyDescent="0.3">
      <c r="A34" s="9">
        <v>1</v>
      </c>
      <c r="B34" s="9">
        <v>1</v>
      </c>
      <c r="C34" s="9">
        <v>1</v>
      </c>
      <c r="D34" s="9">
        <v>2</v>
      </c>
      <c r="E34" s="9">
        <v>1</v>
      </c>
    </row>
    <row r="35" spans="1:5" x14ac:dyDescent="0.3">
      <c r="A35" s="9">
        <v>1</v>
      </c>
      <c r="B35" s="9">
        <v>1</v>
      </c>
      <c r="C35" s="9">
        <v>1</v>
      </c>
      <c r="D35" s="9">
        <v>2</v>
      </c>
      <c r="E35" s="9">
        <v>2</v>
      </c>
    </row>
    <row r="36" spans="1:5" x14ac:dyDescent="0.3">
      <c r="A36" s="9">
        <v>1</v>
      </c>
      <c r="B36" s="9">
        <v>1</v>
      </c>
      <c r="C36" s="9">
        <v>2</v>
      </c>
      <c r="D36" s="9">
        <v>1</v>
      </c>
      <c r="E36" s="9">
        <v>1</v>
      </c>
    </row>
    <row r="37" spans="1:5" x14ac:dyDescent="0.3">
      <c r="A37" s="9">
        <v>2</v>
      </c>
      <c r="B37" s="9">
        <v>1</v>
      </c>
      <c r="C37" s="9">
        <v>2</v>
      </c>
      <c r="D37" s="9">
        <v>1</v>
      </c>
      <c r="E37" s="9">
        <v>1</v>
      </c>
    </row>
    <row r="38" spans="1:5" x14ac:dyDescent="0.3">
      <c r="A38" s="9">
        <v>2</v>
      </c>
      <c r="B38" s="9">
        <v>1</v>
      </c>
      <c r="C38" s="9">
        <v>2</v>
      </c>
      <c r="D38" s="9">
        <v>2</v>
      </c>
      <c r="E38" s="9">
        <v>2</v>
      </c>
    </row>
    <row r="39" spans="1:5" x14ac:dyDescent="0.3">
      <c r="A39" s="9">
        <v>2</v>
      </c>
      <c r="B39" s="9">
        <v>1</v>
      </c>
      <c r="C39" s="9">
        <v>2</v>
      </c>
      <c r="D39" s="9">
        <v>1</v>
      </c>
      <c r="E39" s="9">
        <v>1</v>
      </c>
    </row>
    <row r="40" spans="1:5" x14ac:dyDescent="0.3">
      <c r="A40" s="9">
        <v>2</v>
      </c>
      <c r="B40" s="9">
        <v>1</v>
      </c>
      <c r="C40" s="9">
        <v>2</v>
      </c>
      <c r="D40" s="9">
        <v>2</v>
      </c>
      <c r="E40" s="9">
        <v>1</v>
      </c>
    </row>
    <row r="41" spans="1:5" x14ac:dyDescent="0.3">
      <c r="A41" s="9">
        <v>2</v>
      </c>
      <c r="B41" s="9">
        <v>1</v>
      </c>
      <c r="C41" s="9">
        <v>2</v>
      </c>
      <c r="D41" s="9">
        <v>2</v>
      </c>
      <c r="E41" s="9">
        <v>2</v>
      </c>
    </row>
    <row r="42" spans="1:5" x14ac:dyDescent="0.3">
      <c r="A42" s="9">
        <v>1</v>
      </c>
      <c r="B42" s="9">
        <v>1</v>
      </c>
      <c r="C42" s="9">
        <v>2</v>
      </c>
      <c r="D42" s="9">
        <v>1</v>
      </c>
      <c r="E42" s="9">
        <v>2</v>
      </c>
    </row>
    <row r="43" spans="1:5" x14ac:dyDescent="0.3">
      <c r="A43" s="9">
        <v>1</v>
      </c>
      <c r="B43" s="9">
        <v>1</v>
      </c>
      <c r="C43" s="9">
        <v>2</v>
      </c>
      <c r="D43" s="9">
        <v>2</v>
      </c>
      <c r="E43" s="9">
        <v>2</v>
      </c>
    </row>
    <row r="44" spans="1:5" x14ac:dyDescent="0.3">
      <c r="A44" s="9">
        <v>2</v>
      </c>
      <c r="B44" s="9">
        <v>1</v>
      </c>
      <c r="C44" s="9">
        <v>2</v>
      </c>
      <c r="D44" s="9">
        <v>1</v>
      </c>
      <c r="E44" s="9">
        <v>2</v>
      </c>
    </row>
    <row r="45" spans="1:5" x14ac:dyDescent="0.3">
      <c r="A45" s="9">
        <v>1</v>
      </c>
      <c r="B45" s="9">
        <v>1</v>
      </c>
      <c r="C45" s="9">
        <v>1</v>
      </c>
      <c r="D45" s="9">
        <v>1</v>
      </c>
      <c r="E45" s="9">
        <v>1</v>
      </c>
    </row>
    <row r="46" spans="1:5" x14ac:dyDescent="0.3">
      <c r="A46" s="9">
        <v>1</v>
      </c>
      <c r="B46" s="9">
        <v>1</v>
      </c>
      <c r="C46" s="9">
        <v>2</v>
      </c>
      <c r="D46" s="9">
        <v>2</v>
      </c>
      <c r="E46" s="9">
        <v>1</v>
      </c>
    </row>
    <row r="47" spans="1:5" x14ac:dyDescent="0.3">
      <c r="A47" s="9">
        <v>1</v>
      </c>
      <c r="B47" s="9">
        <v>1</v>
      </c>
      <c r="C47" s="9">
        <v>2</v>
      </c>
      <c r="D47" s="9">
        <v>2</v>
      </c>
      <c r="E47" s="9">
        <v>1</v>
      </c>
    </row>
    <row r="48" spans="1:5" x14ac:dyDescent="0.3">
      <c r="A48" s="9">
        <v>1</v>
      </c>
      <c r="B48" s="9">
        <v>1</v>
      </c>
      <c r="C48" s="9">
        <v>2</v>
      </c>
      <c r="D48" s="9">
        <v>2</v>
      </c>
      <c r="E48" s="9">
        <v>2</v>
      </c>
    </row>
    <row r="49" spans="1:5" x14ac:dyDescent="0.3">
      <c r="A49" s="9">
        <v>2</v>
      </c>
      <c r="B49" s="9">
        <v>1</v>
      </c>
      <c r="C49" s="9">
        <v>1</v>
      </c>
      <c r="D49" s="9">
        <v>1</v>
      </c>
      <c r="E49" s="9">
        <v>1</v>
      </c>
    </row>
    <row r="50" spans="1:5" x14ac:dyDescent="0.3">
      <c r="A50" s="9">
        <v>2</v>
      </c>
      <c r="B50" s="9">
        <v>1</v>
      </c>
      <c r="C50" s="9">
        <v>1</v>
      </c>
      <c r="D50" s="9">
        <v>2</v>
      </c>
      <c r="E50" s="9">
        <v>1</v>
      </c>
    </row>
    <row r="51" spans="1:5" x14ac:dyDescent="0.3">
      <c r="A51" s="9">
        <v>1</v>
      </c>
      <c r="B51" s="9">
        <v>1</v>
      </c>
      <c r="C51" s="9">
        <v>1</v>
      </c>
      <c r="D51" s="9">
        <v>2</v>
      </c>
      <c r="E51" s="9">
        <v>2</v>
      </c>
    </row>
    <row r="52" spans="1:5" x14ac:dyDescent="0.3">
      <c r="A52" s="9">
        <v>2</v>
      </c>
      <c r="B52" s="9">
        <v>1</v>
      </c>
      <c r="C52" s="9">
        <v>2</v>
      </c>
      <c r="D52" s="9">
        <v>1</v>
      </c>
      <c r="E52" s="9">
        <v>1</v>
      </c>
    </row>
    <row r="53" spans="1:5" x14ac:dyDescent="0.3">
      <c r="A53" s="9">
        <v>1</v>
      </c>
      <c r="B53" s="9">
        <v>1</v>
      </c>
      <c r="C53" s="9">
        <v>1</v>
      </c>
      <c r="D53" s="9">
        <v>1</v>
      </c>
      <c r="E53" s="9">
        <v>2</v>
      </c>
    </row>
    <row r="54" spans="1:5" x14ac:dyDescent="0.3">
      <c r="A54" s="9">
        <v>1</v>
      </c>
      <c r="B54" s="9">
        <v>1</v>
      </c>
      <c r="C54" s="9">
        <v>2</v>
      </c>
      <c r="D54" s="9">
        <v>1</v>
      </c>
      <c r="E54" s="9">
        <v>1</v>
      </c>
    </row>
    <row r="55" spans="1:5" x14ac:dyDescent="0.3">
      <c r="A55" s="9">
        <v>1</v>
      </c>
      <c r="B55" s="9">
        <v>1</v>
      </c>
      <c r="C55" s="9">
        <v>1</v>
      </c>
      <c r="D55" s="9">
        <v>2</v>
      </c>
      <c r="E55" s="9">
        <v>2</v>
      </c>
    </row>
    <row r="56" spans="1:5" x14ac:dyDescent="0.3">
      <c r="A56" s="9">
        <v>1</v>
      </c>
      <c r="B56" s="9">
        <v>1</v>
      </c>
      <c r="C56" s="9">
        <v>1</v>
      </c>
      <c r="D56" s="9">
        <v>1</v>
      </c>
      <c r="E56" s="9">
        <v>2</v>
      </c>
    </row>
    <row r="57" spans="1:5" x14ac:dyDescent="0.3">
      <c r="A57" s="9">
        <v>1</v>
      </c>
      <c r="B57" s="9">
        <v>1</v>
      </c>
      <c r="C57" s="9">
        <v>2</v>
      </c>
      <c r="D57" s="9">
        <v>2</v>
      </c>
      <c r="E57" s="9">
        <v>1</v>
      </c>
    </row>
    <row r="58" spans="1:5" x14ac:dyDescent="0.3">
      <c r="A58" s="9">
        <v>1</v>
      </c>
      <c r="B58" s="9">
        <v>1</v>
      </c>
      <c r="C58" s="9">
        <v>2</v>
      </c>
      <c r="D58" s="9">
        <v>2</v>
      </c>
      <c r="E58" s="9">
        <v>2</v>
      </c>
    </row>
    <row r="59" spans="1:5" x14ac:dyDescent="0.3">
      <c r="A59" s="9">
        <v>1</v>
      </c>
      <c r="B59" s="9">
        <v>1</v>
      </c>
      <c r="C59" s="9">
        <v>2</v>
      </c>
      <c r="D59" s="9">
        <v>1</v>
      </c>
      <c r="E59" s="9">
        <v>2</v>
      </c>
    </row>
    <row r="60" spans="1:5" x14ac:dyDescent="0.3">
      <c r="A60" s="9">
        <v>2</v>
      </c>
      <c r="B60" s="9">
        <v>1</v>
      </c>
      <c r="C60" s="9">
        <v>2</v>
      </c>
      <c r="D60" s="9">
        <v>1</v>
      </c>
      <c r="E60" s="9">
        <v>2</v>
      </c>
    </row>
    <row r="61" spans="1:5" x14ac:dyDescent="0.3">
      <c r="A61" s="9">
        <v>1</v>
      </c>
      <c r="B61" s="9">
        <v>1</v>
      </c>
      <c r="C61" s="9">
        <v>2</v>
      </c>
      <c r="D61" s="9">
        <v>2</v>
      </c>
      <c r="E61" s="9">
        <v>1</v>
      </c>
    </row>
    <row r="62" spans="1:5" x14ac:dyDescent="0.3">
      <c r="A62" s="9">
        <v>1</v>
      </c>
      <c r="B62" s="9">
        <v>1</v>
      </c>
      <c r="C62" s="9">
        <v>2</v>
      </c>
      <c r="D62" s="9">
        <v>1</v>
      </c>
      <c r="E62" s="9">
        <v>2</v>
      </c>
    </row>
    <row r="63" spans="1:5" x14ac:dyDescent="0.3">
      <c r="A63" s="9">
        <v>1</v>
      </c>
      <c r="B63" s="9">
        <v>1</v>
      </c>
      <c r="C63" s="9">
        <v>2</v>
      </c>
      <c r="D63" s="9">
        <v>1</v>
      </c>
      <c r="E63" s="9">
        <v>1</v>
      </c>
    </row>
    <row r="64" spans="1:5" x14ac:dyDescent="0.3">
      <c r="A64" s="9">
        <v>1</v>
      </c>
      <c r="B64" s="9">
        <v>1</v>
      </c>
      <c r="C64" s="9">
        <v>1</v>
      </c>
      <c r="D64" s="9">
        <v>1</v>
      </c>
      <c r="E64" s="9">
        <v>2</v>
      </c>
    </row>
    <row r="65" spans="1:5" x14ac:dyDescent="0.3">
      <c r="A65" s="9">
        <v>2</v>
      </c>
      <c r="B65" s="9">
        <v>1</v>
      </c>
      <c r="C65" s="9">
        <v>1</v>
      </c>
      <c r="D65" s="9">
        <v>2</v>
      </c>
      <c r="E65" s="9">
        <v>1</v>
      </c>
    </row>
    <row r="66" spans="1:5" x14ac:dyDescent="0.3">
      <c r="A66" s="9">
        <v>2</v>
      </c>
      <c r="B66" s="9">
        <v>1</v>
      </c>
      <c r="D66" s="9">
        <v>1</v>
      </c>
      <c r="E66" s="9">
        <v>1</v>
      </c>
    </row>
    <row r="67" spans="1:5" x14ac:dyDescent="0.3">
      <c r="A67" s="9">
        <v>1</v>
      </c>
      <c r="B67" s="9">
        <v>1</v>
      </c>
      <c r="D67" s="9">
        <v>2</v>
      </c>
      <c r="E67" s="9">
        <v>2</v>
      </c>
    </row>
    <row r="68" spans="1:5" x14ac:dyDescent="0.3">
      <c r="A68" s="9">
        <v>1</v>
      </c>
      <c r="B68" s="9">
        <v>1</v>
      </c>
      <c r="D68" s="9">
        <v>2</v>
      </c>
      <c r="E68" s="9">
        <v>1</v>
      </c>
    </row>
    <row r="69" spans="1:5" x14ac:dyDescent="0.3">
      <c r="A69" s="9">
        <v>2</v>
      </c>
      <c r="B69" s="9">
        <v>1</v>
      </c>
      <c r="D69" s="9">
        <v>2</v>
      </c>
      <c r="E69" s="9">
        <v>2</v>
      </c>
    </row>
    <row r="70" spans="1:5" x14ac:dyDescent="0.3">
      <c r="A70" s="9">
        <v>1</v>
      </c>
      <c r="B70" s="9">
        <v>1</v>
      </c>
      <c r="D70" s="9">
        <v>2</v>
      </c>
      <c r="E70" s="9">
        <v>1</v>
      </c>
    </row>
    <row r="71" spans="1:5" x14ac:dyDescent="0.3">
      <c r="A71" s="9">
        <v>1</v>
      </c>
      <c r="B71" s="9">
        <v>1</v>
      </c>
      <c r="D71" s="9">
        <v>1</v>
      </c>
      <c r="E71" s="9">
        <v>2</v>
      </c>
    </row>
    <row r="72" spans="1:5" x14ac:dyDescent="0.3">
      <c r="A72" s="9">
        <v>1</v>
      </c>
      <c r="B72" s="9">
        <v>1</v>
      </c>
      <c r="D72" s="9">
        <v>1</v>
      </c>
      <c r="E72" s="9">
        <v>2</v>
      </c>
    </row>
    <row r="73" spans="1:5" x14ac:dyDescent="0.3">
      <c r="A73" s="9">
        <v>1</v>
      </c>
      <c r="B73" s="9">
        <v>1</v>
      </c>
      <c r="D73" s="9">
        <v>1</v>
      </c>
      <c r="E73" s="9">
        <v>2</v>
      </c>
    </row>
    <row r="74" spans="1:5" x14ac:dyDescent="0.3">
      <c r="A74" s="9">
        <v>1</v>
      </c>
      <c r="B74" s="9">
        <v>1</v>
      </c>
      <c r="D74" s="9">
        <v>2</v>
      </c>
      <c r="E74" s="9">
        <v>2</v>
      </c>
    </row>
    <row r="75" spans="1:5" x14ac:dyDescent="0.3">
      <c r="A75" s="9">
        <v>1</v>
      </c>
      <c r="B75" s="9">
        <v>1</v>
      </c>
      <c r="D75" s="9">
        <v>1</v>
      </c>
      <c r="E75" s="9">
        <v>1</v>
      </c>
    </row>
    <row r="76" spans="1:5" x14ac:dyDescent="0.3">
      <c r="A76" s="9">
        <v>1</v>
      </c>
      <c r="B76" s="9">
        <v>1</v>
      </c>
      <c r="D76" s="9">
        <v>1</v>
      </c>
      <c r="E76" s="9">
        <v>1</v>
      </c>
    </row>
    <row r="77" spans="1:5" x14ac:dyDescent="0.3">
      <c r="A77" s="9">
        <v>1</v>
      </c>
      <c r="B77" s="9">
        <v>1</v>
      </c>
      <c r="D77" s="9">
        <v>2</v>
      </c>
      <c r="E77" s="9">
        <v>1</v>
      </c>
    </row>
    <row r="78" spans="1:5" x14ac:dyDescent="0.3">
      <c r="A78" s="9">
        <v>1</v>
      </c>
      <c r="B78" s="9">
        <v>1</v>
      </c>
      <c r="D78" s="9">
        <v>2</v>
      </c>
      <c r="E78" s="9">
        <v>1</v>
      </c>
    </row>
    <row r="79" spans="1:5" x14ac:dyDescent="0.3">
      <c r="A79" s="9">
        <v>1</v>
      </c>
      <c r="B79" s="9">
        <v>1</v>
      </c>
      <c r="D79" s="9">
        <v>2</v>
      </c>
      <c r="E79" s="9">
        <v>1</v>
      </c>
    </row>
    <row r="80" spans="1:5" x14ac:dyDescent="0.3">
      <c r="A80" s="9">
        <v>2</v>
      </c>
      <c r="B80" s="9">
        <v>1</v>
      </c>
      <c r="D80" s="9">
        <v>2</v>
      </c>
      <c r="E80" s="9">
        <v>1</v>
      </c>
    </row>
    <row r="81" spans="1:5" x14ac:dyDescent="0.3">
      <c r="A81" s="9">
        <v>1</v>
      </c>
      <c r="B81" s="9">
        <v>1</v>
      </c>
      <c r="D81" s="9">
        <v>2</v>
      </c>
      <c r="E81" s="9">
        <v>2</v>
      </c>
    </row>
    <row r="82" spans="1:5" x14ac:dyDescent="0.3">
      <c r="A82" s="9">
        <v>1</v>
      </c>
      <c r="B82" s="9">
        <v>1</v>
      </c>
      <c r="D82" s="9">
        <v>2</v>
      </c>
      <c r="E82" s="9">
        <v>2</v>
      </c>
    </row>
    <row r="83" spans="1:5" x14ac:dyDescent="0.3">
      <c r="A83" s="9">
        <v>1</v>
      </c>
      <c r="B83" s="9">
        <v>1</v>
      </c>
      <c r="D83" s="9">
        <v>1</v>
      </c>
      <c r="E83" s="9">
        <v>2</v>
      </c>
    </row>
    <row r="84" spans="1:5" x14ac:dyDescent="0.3">
      <c r="A84" s="9">
        <v>2</v>
      </c>
      <c r="B84" s="9">
        <v>1</v>
      </c>
      <c r="D84" s="9">
        <v>2</v>
      </c>
      <c r="E84" s="9">
        <v>1</v>
      </c>
    </row>
    <row r="85" spans="1:5" x14ac:dyDescent="0.3">
      <c r="A85" s="9">
        <v>1</v>
      </c>
      <c r="B85" s="9">
        <v>1</v>
      </c>
      <c r="D85" s="9">
        <v>2</v>
      </c>
      <c r="E85" s="9">
        <v>1</v>
      </c>
    </row>
    <row r="86" spans="1:5" x14ac:dyDescent="0.3">
      <c r="A86" s="9">
        <v>1</v>
      </c>
      <c r="B86" s="9">
        <v>1</v>
      </c>
      <c r="D86" s="9">
        <v>2</v>
      </c>
      <c r="E86" s="9">
        <v>1</v>
      </c>
    </row>
    <row r="87" spans="1:5" x14ac:dyDescent="0.3">
      <c r="A87" s="9">
        <v>1</v>
      </c>
      <c r="B87" s="9">
        <v>1</v>
      </c>
      <c r="D87" s="9">
        <v>1</v>
      </c>
      <c r="E87" s="9">
        <v>1</v>
      </c>
    </row>
    <row r="88" spans="1:5" x14ac:dyDescent="0.3">
      <c r="A88" s="9">
        <v>1</v>
      </c>
      <c r="B88" s="9">
        <v>1</v>
      </c>
      <c r="D88" s="9">
        <v>1</v>
      </c>
      <c r="E88" s="9">
        <v>1</v>
      </c>
    </row>
    <row r="89" spans="1:5" x14ac:dyDescent="0.3">
      <c r="A89" s="9">
        <v>1</v>
      </c>
      <c r="B89" s="9">
        <v>1</v>
      </c>
      <c r="E89" s="9">
        <v>2</v>
      </c>
    </row>
    <row r="90" spans="1:5" x14ac:dyDescent="0.3">
      <c r="A90" s="9">
        <v>1</v>
      </c>
      <c r="B90" s="9">
        <v>1</v>
      </c>
      <c r="E90" s="9">
        <v>2</v>
      </c>
    </row>
    <row r="91" spans="1:5" x14ac:dyDescent="0.3">
      <c r="A91" s="9">
        <v>2</v>
      </c>
      <c r="B91" s="9">
        <v>1</v>
      </c>
      <c r="E91" s="9">
        <v>1</v>
      </c>
    </row>
    <row r="92" spans="1:5" x14ac:dyDescent="0.3">
      <c r="A92" s="9">
        <v>1</v>
      </c>
      <c r="B92" s="9">
        <v>1</v>
      </c>
      <c r="E92" s="9">
        <v>2</v>
      </c>
    </row>
    <row r="93" spans="1:5" x14ac:dyDescent="0.3">
      <c r="A93" s="9">
        <v>1</v>
      </c>
      <c r="B93" s="9">
        <v>1</v>
      </c>
      <c r="E93" s="9">
        <v>2</v>
      </c>
    </row>
    <row r="94" spans="1:5" x14ac:dyDescent="0.3">
      <c r="A94" s="9">
        <v>2</v>
      </c>
      <c r="B94" s="9">
        <v>1</v>
      </c>
      <c r="E94" s="9">
        <v>1</v>
      </c>
    </row>
    <row r="95" spans="1:5" x14ac:dyDescent="0.3">
      <c r="A95" s="9">
        <v>1</v>
      </c>
      <c r="B95" s="9">
        <v>2</v>
      </c>
      <c r="E95" s="9">
        <v>2</v>
      </c>
    </row>
    <row r="96" spans="1:5" x14ac:dyDescent="0.3">
      <c r="A96" s="9">
        <v>1</v>
      </c>
      <c r="B96" s="9">
        <v>1</v>
      </c>
      <c r="E96" s="9">
        <v>2</v>
      </c>
    </row>
    <row r="97" spans="1:5" x14ac:dyDescent="0.3">
      <c r="A97" s="9">
        <v>2</v>
      </c>
      <c r="B97" s="9">
        <v>1</v>
      </c>
      <c r="E97" s="9">
        <v>2</v>
      </c>
    </row>
    <row r="98" spans="1:5" x14ac:dyDescent="0.3">
      <c r="A98" s="9">
        <v>2</v>
      </c>
      <c r="B98" s="9">
        <v>1</v>
      </c>
      <c r="E98" s="9">
        <v>2</v>
      </c>
    </row>
    <row r="99" spans="1:5" x14ac:dyDescent="0.3">
      <c r="A99" s="9">
        <v>1</v>
      </c>
      <c r="B99" s="9">
        <v>2</v>
      </c>
      <c r="E99" s="9">
        <v>2</v>
      </c>
    </row>
    <row r="100" spans="1:5" x14ac:dyDescent="0.3">
      <c r="A100" s="9">
        <v>1</v>
      </c>
      <c r="B100" s="9">
        <v>1</v>
      </c>
      <c r="E100" s="9">
        <v>1</v>
      </c>
    </row>
    <row r="101" spans="1:5" x14ac:dyDescent="0.3">
      <c r="A101" s="9">
        <v>2</v>
      </c>
      <c r="B101" s="9">
        <v>1</v>
      </c>
      <c r="E101" s="9">
        <v>1</v>
      </c>
    </row>
    <row r="102" spans="1:5" x14ac:dyDescent="0.3">
      <c r="A102" s="9">
        <v>1</v>
      </c>
      <c r="B102" s="9">
        <v>1</v>
      </c>
      <c r="E102" s="9">
        <v>1</v>
      </c>
    </row>
    <row r="103" spans="1:5" x14ac:dyDescent="0.3">
      <c r="A103" s="9">
        <v>1</v>
      </c>
      <c r="B103" s="9">
        <v>2</v>
      </c>
      <c r="E103" s="9">
        <v>2</v>
      </c>
    </row>
    <row r="104" spans="1:5" x14ac:dyDescent="0.3">
      <c r="A104" s="9">
        <v>2</v>
      </c>
      <c r="B104" s="9">
        <v>1</v>
      </c>
      <c r="E104" s="9">
        <v>2</v>
      </c>
    </row>
    <row r="105" spans="1:5" x14ac:dyDescent="0.3">
      <c r="A105" s="9">
        <v>2</v>
      </c>
      <c r="B105" s="9">
        <v>1</v>
      </c>
      <c r="E105" s="9">
        <v>2</v>
      </c>
    </row>
    <row r="106" spans="1:5" x14ac:dyDescent="0.3">
      <c r="A106" s="9">
        <v>2</v>
      </c>
      <c r="B106" s="9">
        <v>1</v>
      </c>
      <c r="E106" s="9">
        <v>1</v>
      </c>
    </row>
    <row r="107" spans="1:5" x14ac:dyDescent="0.3">
      <c r="A107" s="9">
        <v>1</v>
      </c>
      <c r="B107" s="9">
        <v>1</v>
      </c>
      <c r="E107" s="9">
        <v>1</v>
      </c>
    </row>
    <row r="108" spans="1:5" x14ac:dyDescent="0.3">
      <c r="A108" s="9">
        <v>2</v>
      </c>
      <c r="B108" s="9">
        <v>1</v>
      </c>
      <c r="E108" s="9">
        <v>1</v>
      </c>
    </row>
    <row r="109" spans="1:5" x14ac:dyDescent="0.3">
      <c r="A109" s="9">
        <v>1</v>
      </c>
      <c r="B109" s="9">
        <v>1</v>
      </c>
      <c r="E109" s="9">
        <v>1</v>
      </c>
    </row>
    <row r="110" spans="1:5" x14ac:dyDescent="0.3">
      <c r="A110" s="9">
        <v>2</v>
      </c>
      <c r="B110" s="9">
        <v>2</v>
      </c>
      <c r="E110" s="9">
        <v>1</v>
      </c>
    </row>
    <row r="111" spans="1:5" x14ac:dyDescent="0.3">
      <c r="A111" s="9">
        <v>1</v>
      </c>
      <c r="B111" s="9">
        <v>1</v>
      </c>
      <c r="E111" s="9">
        <v>2</v>
      </c>
    </row>
    <row r="112" spans="1:5" x14ac:dyDescent="0.3">
      <c r="A112" s="9">
        <v>1</v>
      </c>
      <c r="B112" s="9">
        <v>1</v>
      </c>
      <c r="E112" s="9">
        <v>1</v>
      </c>
    </row>
    <row r="113" spans="1:5" x14ac:dyDescent="0.3">
      <c r="A113" s="9">
        <v>1</v>
      </c>
      <c r="B113" s="9">
        <v>1</v>
      </c>
      <c r="E113" s="9">
        <v>1</v>
      </c>
    </row>
    <row r="114" spans="1:5" x14ac:dyDescent="0.3">
      <c r="A114" s="9">
        <v>1</v>
      </c>
      <c r="B114" s="9">
        <v>1</v>
      </c>
      <c r="E114" s="9">
        <v>1</v>
      </c>
    </row>
    <row r="115" spans="1:5" x14ac:dyDescent="0.3">
      <c r="A115" s="9">
        <v>2</v>
      </c>
      <c r="B115" s="9">
        <v>2</v>
      </c>
      <c r="E115" s="9">
        <v>2</v>
      </c>
    </row>
    <row r="116" spans="1:5" x14ac:dyDescent="0.3">
      <c r="A116" s="9">
        <v>2</v>
      </c>
      <c r="B116" s="9">
        <v>1</v>
      </c>
      <c r="E116" s="9">
        <v>2</v>
      </c>
    </row>
    <row r="117" spans="1:5" x14ac:dyDescent="0.3">
      <c r="A117" s="9">
        <v>2</v>
      </c>
      <c r="B117" s="9">
        <v>1</v>
      </c>
      <c r="E117" s="9">
        <v>2</v>
      </c>
    </row>
    <row r="118" spans="1:5" x14ac:dyDescent="0.3">
      <c r="A118" s="9">
        <v>1</v>
      </c>
      <c r="B118" s="9">
        <v>1</v>
      </c>
      <c r="E118" s="9">
        <v>2</v>
      </c>
    </row>
    <row r="119" spans="1:5" x14ac:dyDescent="0.3">
      <c r="A119" s="9">
        <v>1</v>
      </c>
      <c r="B119" s="9">
        <v>1</v>
      </c>
      <c r="E119" s="9">
        <v>2</v>
      </c>
    </row>
    <row r="120" spans="1:5" x14ac:dyDescent="0.3">
      <c r="A120" s="9">
        <v>1</v>
      </c>
      <c r="B120" s="9">
        <v>1</v>
      </c>
      <c r="E120" s="9">
        <v>2</v>
      </c>
    </row>
    <row r="121" spans="1:5" x14ac:dyDescent="0.3">
      <c r="A121" s="9">
        <v>2</v>
      </c>
      <c r="B121" s="9">
        <v>1</v>
      </c>
      <c r="E121" s="9">
        <v>1</v>
      </c>
    </row>
    <row r="122" spans="1:5" x14ac:dyDescent="0.3">
      <c r="A122" s="9">
        <v>2</v>
      </c>
      <c r="B122" s="9">
        <v>2</v>
      </c>
      <c r="E122" s="9">
        <v>2</v>
      </c>
    </row>
    <row r="123" spans="1:5" x14ac:dyDescent="0.3">
      <c r="A123" s="9">
        <v>1</v>
      </c>
      <c r="B123" s="9">
        <v>1</v>
      </c>
      <c r="E123" s="9">
        <v>1</v>
      </c>
    </row>
    <row r="124" spans="1:5" x14ac:dyDescent="0.3">
      <c r="A124" s="9">
        <v>1</v>
      </c>
      <c r="B124" s="9">
        <v>1</v>
      </c>
      <c r="E124" s="9">
        <v>1</v>
      </c>
    </row>
    <row r="125" spans="1:5" x14ac:dyDescent="0.3">
      <c r="A125" s="9">
        <v>2</v>
      </c>
      <c r="B125" s="9">
        <v>1</v>
      </c>
      <c r="E125" s="9">
        <v>2</v>
      </c>
    </row>
    <row r="126" spans="1:5" x14ac:dyDescent="0.3">
      <c r="A126" s="9">
        <v>1</v>
      </c>
      <c r="B126" s="9">
        <v>1</v>
      </c>
      <c r="E126" s="9">
        <v>1</v>
      </c>
    </row>
    <row r="127" spans="1:5" x14ac:dyDescent="0.3">
      <c r="A127" s="9">
        <v>1</v>
      </c>
      <c r="B127" s="9">
        <v>1</v>
      </c>
      <c r="E127" s="9">
        <v>1</v>
      </c>
    </row>
    <row r="128" spans="1:5" x14ac:dyDescent="0.3">
      <c r="A128" s="9">
        <v>2</v>
      </c>
      <c r="B128" s="9">
        <v>1</v>
      </c>
      <c r="E128" s="9">
        <v>1</v>
      </c>
    </row>
    <row r="129" spans="1:5" x14ac:dyDescent="0.3">
      <c r="A129" s="9">
        <v>1</v>
      </c>
      <c r="B129" s="9">
        <v>1</v>
      </c>
      <c r="E129" s="9">
        <v>1</v>
      </c>
    </row>
    <row r="130" spans="1:5" x14ac:dyDescent="0.3">
      <c r="A130" s="9">
        <v>1</v>
      </c>
      <c r="B130" s="9">
        <v>2</v>
      </c>
      <c r="E130" s="9">
        <v>2</v>
      </c>
    </row>
    <row r="131" spans="1:5" x14ac:dyDescent="0.3">
      <c r="A131" s="9">
        <v>2</v>
      </c>
      <c r="B131" s="9">
        <v>1</v>
      </c>
      <c r="E131" s="9">
        <v>2</v>
      </c>
    </row>
    <row r="132" spans="1:5" x14ac:dyDescent="0.3">
      <c r="A132" s="9">
        <v>1</v>
      </c>
      <c r="B132" s="9">
        <v>2</v>
      </c>
      <c r="E132" s="9">
        <v>2</v>
      </c>
    </row>
    <row r="133" spans="1:5" x14ac:dyDescent="0.3">
      <c r="A133" s="9">
        <v>2</v>
      </c>
      <c r="B133" s="9">
        <v>1</v>
      </c>
      <c r="E133" s="9">
        <v>2</v>
      </c>
    </row>
    <row r="134" spans="1:5" x14ac:dyDescent="0.3">
      <c r="A134" s="9">
        <v>1</v>
      </c>
      <c r="B134" s="9">
        <v>2</v>
      </c>
      <c r="E134" s="9">
        <v>2</v>
      </c>
    </row>
    <row r="135" spans="1:5" x14ac:dyDescent="0.3">
      <c r="A135" s="9">
        <v>1</v>
      </c>
      <c r="B135" s="9">
        <v>1</v>
      </c>
      <c r="E135" s="9">
        <v>2</v>
      </c>
    </row>
    <row r="136" spans="1:5" x14ac:dyDescent="0.3">
      <c r="A136" s="9">
        <v>1</v>
      </c>
      <c r="B136" s="9">
        <v>1</v>
      </c>
      <c r="E136" s="9">
        <v>1</v>
      </c>
    </row>
    <row r="137" spans="1:5" x14ac:dyDescent="0.3">
      <c r="A137" s="9">
        <v>1</v>
      </c>
      <c r="B137" s="9">
        <v>1</v>
      </c>
      <c r="E137" s="9">
        <v>1</v>
      </c>
    </row>
    <row r="138" spans="1:5" x14ac:dyDescent="0.3">
      <c r="A138" s="9">
        <v>1</v>
      </c>
      <c r="B138" s="9">
        <v>1</v>
      </c>
      <c r="E138" s="9">
        <v>1</v>
      </c>
    </row>
    <row r="139" spans="1:5" x14ac:dyDescent="0.3">
      <c r="A139" s="9">
        <v>2</v>
      </c>
      <c r="B139" s="9">
        <v>2</v>
      </c>
      <c r="E139" s="9">
        <v>2</v>
      </c>
    </row>
    <row r="140" spans="1:5" x14ac:dyDescent="0.3">
      <c r="A140" s="9">
        <v>2</v>
      </c>
      <c r="B140" s="9">
        <v>1</v>
      </c>
      <c r="E140" s="9">
        <v>1</v>
      </c>
    </row>
    <row r="141" spans="1:5" x14ac:dyDescent="0.3">
      <c r="A141" s="9">
        <v>1</v>
      </c>
      <c r="B141" s="9">
        <v>1</v>
      </c>
      <c r="E141" s="9">
        <v>1</v>
      </c>
    </row>
    <row r="142" spans="1:5" x14ac:dyDescent="0.3">
      <c r="A142" s="9">
        <v>1</v>
      </c>
      <c r="B142" s="9">
        <v>1</v>
      </c>
      <c r="E142" s="9">
        <v>1</v>
      </c>
    </row>
    <row r="143" spans="1:5" x14ac:dyDescent="0.3">
      <c r="A143" s="9">
        <v>1</v>
      </c>
      <c r="B143" s="9">
        <v>1</v>
      </c>
      <c r="E143" s="9">
        <v>1</v>
      </c>
    </row>
    <row r="144" spans="1:5" x14ac:dyDescent="0.3">
      <c r="A144" s="9">
        <v>2</v>
      </c>
      <c r="B144" s="9">
        <v>1</v>
      </c>
      <c r="E144" s="9">
        <v>2</v>
      </c>
    </row>
    <row r="145" spans="1:5" x14ac:dyDescent="0.3">
      <c r="A145" s="9">
        <v>2</v>
      </c>
      <c r="B145" s="9">
        <v>1</v>
      </c>
      <c r="E145" s="9">
        <v>1</v>
      </c>
    </row>
    <row r="146" spans="1:5" x14ac:dyDescent="0.3">
      <c r="A146" s="9">
        <v>1</v>
      </c>
      <c r="B146" s="9">
        <v>1</v>
      </c>
      <c r="E146" s="9">
        <v>1</v>
      </c>
    </row>
    <row r="147" spans="1:5" x14ac:dyDescent="0.3">
      <c r="A147" s="9">
        <v>1</v>
      </c>
      <c r="B147" s="9">
        <v>1</v>
      </c>
      <c r="E147" s="9">
        <v>2</v>
      </c>
    </row>
    <row r="148" spans="1:5" x14ac:dyDescent="0.3">
      <c r="A148" s="9">
        <v>1</v>
      </c>
      <c r="B148" s="9">
        <v>1</v>
      </c>
      <c r="E148" s="9">
        <v>2</v>
      </c>
    </row>
    <row r="149" spans="1:5" x14ac:dyDescent="0.3">
      <c r="A149" s="9">
        <v>2</v>
      </c>
      <c r="B149" s="9">
        <v>1</v>
      </c>
      <c r="E149" s="9">
        <v>2</v>
      </c>
    </row>
    <row r="150" spans="1:5" x14ac:dyDescent="0.3">
      <c r="A150" s="9">
        <v>2</v>
      </c>
      <c r="B150" s="9">
        <v>1</v>
      </c>
      <c r="E150" s="9">
        <v>2</v>
      </c>
    </row>
    <row r="151" spans="1:5" x14ac:dyDescent="0.3">
      <c r="A151" s="9">
        <v>2</v>
      </c>
      <c r="B151" s="9">
        <v>1</v>
      </c>
      <c r="E151" s="9">
        <v>2</v>
      </c>
    </row>
    <row r="152" spans="1:5" x14ac:dyDescent="0.3">
      <c r="A152" s="9">
        <v>1</v>
      </c>
      <c r="B152" s="9">
        <v>1</v>
      </c>
      <c r="E152" s="9">
        <v>2</v>
      </c>
    </row>
    <row r="153" spans="1:5" x14ac:dyDescent="0.3">
      <c r="A153" s="9">
        <v>1</v>
      </c>
      <c r="B153" s="9">
        <v>2</v>
      </c>
      <c r="E153" s="9">
        <v>2</v>
      </c>
    </row>
    <row r="154" spans="1:5" x14ac:dyDescent="0.3">
      <c r="A154" s="9">
        <v>1</v>
      </c>
      <c r="B154" s="9">
        <v>1</v>
      </c>
      <c r="E154" s="9">
        <v>2</v>
      </c>
    </row>
    <row r="155" spans="1:5" x14ac:dyDescent="0.3">
      <c r="A155" s="9">
        <v>1</v>
      </c>
      <c r="B155" s="9">
        <v>1</v>
      </c>
      <c r="E155" s="9">
        <v>1</v>
      </c>
    </row>
    <row r="156" spans="1:5" x14ac:dyDescent="0.3">
      <c r="A156" s="9">
        <v>2</v>
      </c>
      <c r="B156" s="9">
        <v>1</v>
      </c>
      <c r="E156" s="9">
        <v>2</v>
      </c>
    </row>
    <row r="157" spans="1:5" x14ac:dyDescent="0.3">
      <c r="A157" s="9">
        <v>2</v>
      </c>
      <c r="B157" s="9">
        <v>1</v>
      </c>
      <c r="E157" s="9">
        <v>2</v>
      </c>
    </row>
    <row r="158" spans="1:5" x14ac:dyDescent="0.3">
      <c r="A158" s="9">
        <v>1</v>
      </c>
      <c r="B158" s="9">
        <v>1</v>
      </c>
      <c r="E158" s="9">
        <v>1</v>
      </c>
    </row>
    <row r="159" spans="1:5" x14ac:dyDescent="0.3">
      <c r="A159" s="9">
        <v>1</v>
      </c>
      <c r="B159" s="9">
        <v>1</v>
      </c>
      <c r="E159" s="9">
        <v>2</v>
      </c>
    </row>
    <row r="160" spans="1:5" x14ac:dyDescent="0.3">
      <c r="A160" s="9">
        <v>1</v>
      </c>
      <c r="B160" s="9">
        <v>1</v>
      </c>
      <c r="E160" s="9">
        <v>1</v>
      </c>
    </row>
    <row r="161" spans="1:5" x14ac:dyDescent="0.3">
      <c r="A161" s="9">
        <v>2</v>
      </c>
      <c r="B161" s="9">
        <v>1</v>
      </c>
      <c r="E161" s="9">
        <v>2</v>
      </c>
    </row>
    <row r="162" spans="1:5" x14ac:dyDescent="0.3">
      <c r="A162" s="9">
        <v>1</v>
      </c>
      <c r="B162" s="9">
        <v>1</v>
      </c>
      <c r="E162" s="9">
        <v>1</v>
      </c>
    </row>
    <row r="163" spans="1:5" x14ac:dyDescent="0.3">
      <c r="A163" s="9">
        <v>2</v>
      </c>
      <c r="B163" s="9">
        <v>1</v>
      </c>
      <c r="E163" s="9">
        <v>1</v>
      </c>
    </row>
    <row r="164" spans="1:5" x14ac:dyDescent="0.3">
      <c r="A164" s="9">
        <v>1</v>
      </c>
      <c r="B164" s="9">
        <v>1</v>
      </c>
      <c r="E164" s="9">
        <v>1</v>
      </c>
    </row>
    <row r="165" spans="1:5" x14ac:dyDescent="0.3">
      <c r="A165" s="9">
        <v>1</v>
      </c>
      <c r="B165" s="9">
        <v>1</v>
      </c>
      <c r="E165" s="9">
        <v>2</v>
      </c>
    </row>
    <row r="166" spans="1:5" x14ac:dyDescent="0.3">
      <c r="A166" s="9">
        <v>2</v>
      </c>
      <c r="B166" s="9">
        <v>1</v>
      </c>
      <c r="E166" s="9">
        <v>1</v>
      </c>
    </row>
    <row r="167" spans="1:5" x14ac:dyDescent="0.3">
      <c r="A167" s="9">
        <v>2</v>
      </c>
      <c r="B167" s="9">
        <v>2</v>
      </c>
      <c r="E167" s="9">
        <v>2</v>
      </c>
    </row>
    <row r="168" spans="1:5" x14ac:dyDescent="0.3">
      <c r="A168" s="9">
        <v>1</v>
      </c>
      <c r="B168" s="9">
        <v>1</v>
      </c>
      <c r="E168" s="9">
        <v>1</v>
      </c>
    </row>
    <row r="169" spans="1:5" x14ac:dyDescent="0.3">
      <c r="A169" s="9">
        <v>2</v>
      </c>
      <c r="B169" s="9">
        <v>1</v>
      </c>
      <c r="E169" s="9">
        <v>2</v>
      </c>
    </row>
    <row r="170" spans="1:5" x14ac:dyDescent="0.3">
      <c r="A170" s="9">
        <v>1</v>
      </c>
      <c r="B170" s="9">
        <v>1</v>
      </c>
      <c r="E170" s="9">
        <v>2</v>
      </c>
    </row>
    <row r="171" spans="1:5" x14ac:dyDescent="0.3">
      <c r="A171" s="9">
        <v>1</v>
      </c>
      <c r="B171" s="9">
        <v>1</v>
      </c>
      <c r="E171" s="9">
        <v>1</v>
      </c>
    </row>
    <row r="172" spans="1:5" x14ac:dyDescent="0.3">
      <c r="A172" s="9">
        <v>1</v>
      </c>
      <c r="B172" s="9">
        <v>1</v>
      </c>
      <c r="E172" s="9">
        <v>1</v>
      </c>
    </row>
    <row r="173" spans="1:5" x14ac:dyDescent="0.3">
      <c r="A173" s="9">
        <v>1</v>
      </c>
      <c r="B173" s="9">
        <v>1</v>
      </c>
      <c r="E173" s="9">
        <v>1</v>
      </c>
    </row>
    <row r="174" spans="1:5" x14ac:dyDescent="0.3">
      <c r="A174" s="9">
        <v>1</v>
      </c>
      <c r="B174" s="9">
        <v>1</v>
      </c>
      <c r="E174" s="9">
        <v>1</v>
      </c>
    </row>
    <row r="175" spans="1:5" x14ac:dyDescent="0.3">
      <c r="A175" s="9">
        <v>2</v>
      </c>
      <c r="B175" s="9">
        <v>1</v>
      </c>
      <c r="E175" s="9">
        <v>1</v>
      </c>
    </row>
    <row r="176" spans="1:5" x14ac:dyDescent="0.3">
      <c r="A176" s="9">
        <v>2</v>
      </c>
      <c r="B176" s="9">
        <v>1</v>
      </c>
      <c r="E176" s="9">
        <v>2</v>
      </c>
    </row>
    <row r="177" spans="1:5" x14ac:dyDescent="0.3">
      <c r="A177" s="9">
        <v>1</v>
      </c>
      <c r="B177" s="9">
        <v>2</v>
      </c>
      <c r="E177" s="9">
        <v>2</v>
      </c>
    </row>
    <row r="178" spans="1:5" x14ac:dyDescent="0.3">
      <c r="A178" s="9">
        <v>1</v>
      </c>
      <c r="B178" s="9">
        <v>1</v>
      </c>
      <c r="E178" s="9">
        <v>1</v>
      </c>
    </row>
    <row r="179" spans="1:5" x14ac:dyDescent="0.3">
      <c r="A179" s="9">
        <v>2</v>
      </c>
      <c r="B179" s="9">
        <v>1</v>
      </c>
      <c r="E179" s="9">
        <v>1</v>
      </c>
    </row>
    <row r="180" spans="1:5" x14ac:dyDescent="0.3">
      <c r="A180" s="9">
        <v>2</v>
      </c>
      <c r="B180" s="9">
        <v>1</v>
      </c>
      <c r="E180" s="9">
        <v>1</v>
      </c>
    </row>
    <row r="181" spans="1:5" x14ac:dyDescent="0.3">
      <c r="A181" s="9">
        <v>1</v>
      </c>
      <c r="B181" s="9">
        <v>1</v>
      </c>
      <c r="E181" s="9">
        <v>1</v>
      </c>
    </row>
    <row r="182" spans="1:5" x14ac:dyDescent="0.3">
      <c r="A182" s="9">
        <v>1</v>
      </c>
      <c r="B182" s="9">
        <v>1</v>
      </c>
      <c r="E182" s="9">
        <v>1</v>
      </c>
    </row>
    <row r="183" spans="1:5" x14ac:dyDescent="0.3">
      <c r="A183" s="9">
        <v>1</v>
      </c>
      <c r="B183" s="9">
        <v>1</v>
      </c>
      <c r="E183" s="9">
        <v>2</v>
      </c>
    </row>
    <row r="184" spans="1:5" x14ac:dyDescent="0.3">
      <c r="A184" s="9">
        <v>1</v>
      </c>
      <c r="B184" s="9">
        <v>1</v>
      </c>
      <c r="E184" s="9">
        <v>2</v>
      </c>
    </row>
    <row r="185" spans="1:5" x14ac:dyDescent="0.3">
      <c r="A185" s="9">
        <v>1</v>
      </c>
      <c r="B185" s="9">
        <v>1</v>
      </c>
      <c r="E185" s="9">
        <v>1</v>
      </c>
    </row>
    <row r="186" spans="1:5" x14ac:dyDescent="0.3">
      <c r="A186" s="9">
        <v>1</v>
      </c>
      <c r="B186" s="9">
        <v>1</v>
      </c>
      <c r="E186" s="9">
        <v>1</v>
      </c>
    </row>
    <row r="187" spans="1:5" x14ac:dyDescent="0.3">
      <c r="A187" s="9">
        <v>1</v>
      </c>
      <c r="B187" s="9">
        <v>1</v>
      </c>
      <c r="E187" s="9">
        <v>1</v>
      </c>
    </row>
    <row r="188" spans="1:5" x14ac:dyDescent="0.3">
      <c r="A188" s="9">
        <v>1</v>
      </c>
      <c r="B188" s="9">
        <v>1</v>
      </c>
      <c r="E188" s="9">
        <v>1</v>
      </c>
    </row>
    <row r="189" spans="1:5" x14ac:dyDescent="0.3">
      <c r="A189" s="9">
        <v>1</v>
      </c>
      <c r="B189" s="9">
        <v>1</v>
      </c>
      <c r="E189" s="9">
        <v>1</v>
      </c>
    </row>
    <row r="190" spans="1:5" x14ac:dyDescent="0.3">
      <c r="A190" s="9">
        <v>2</v>
      </c>
      <c r="B190" s="9">
        <v>2</v>
      </c>
      <c r="E190" s="9">
        <v>1</v>
      </c>
    </row>
    <row r="191" spans="1:5" x14ac:dyDescent="0.3">
      <c r="A191" s="9">
        <v>2</v>
      </c>
      <c r="B191" s="9">
        <v>1</v>
      </c>
      <c r="E191" s="9">
        <v>2</v>
      </c>
    </row>
    <row r="192" spans="1:5" x14ac:dyDescent="0.3">
      <c r="A192" s="9">
        <v>1</v>
      </c>
      <c r="B192" s="9">
        <v>1</v>
      </c>
      <c r="E192" s="9">
        <v>1</v>
      </c>
    </row>
    <row r="193" spans="1:5" x14ac:dyDescent="0.3">
      <c r="A193" s="9">
        <v>2</v>
      </c>
      <c r="E193" s="9">
        <v>1</v>
      </c>
    </row>
    <row r="194" spans="1:5" x14ac:dyDescent="0.3">
      <c r="A194" s="9">
        <v>1</v>
      </c>
      <c r="E194" s="9">
        <v>1</v>
      </c>
    </row>
    <row r="195" spans="1:5" x14ac:dyDescent="0.3">
      <c r="A195" s="9">
        <v>1</v>
      </c>
      <c r="E195" s="9">
        <v>2</v>
      </c>
    </row>
    <row r="196" spans="1:5" x14ac:dyDescent="0.3">
      <c r="A196" s="9">
        <v>2</v>
      </c>
      <c r="E196" s="9">
        <v>1</v>
      </c>
    </row>
    <row r="197" spans="1:5" x14ac:dyDescent="0.3">
      <c r="A197" s="9">
        <v>1</v>
      </c>
      <c r="E197" s="9">
        <v>2</v>
      </c>
    </row>
    <row r="198" spans="1:5" x14ac:dyDescent="0.3">
      <c r="A198" s="9">
        <v>1</v>
      </c>
      <c r="E198" s="9">
        <v>1</v>
      </c>
    </row>
    <row r="199" spans="1:5" x14ac:dyDescent="0.3">
      <c r="A199" s="9">
        <v>2</v>
      </c>
      <c r="E199" s="9">
        <v>2</v>
      </c>
    </row>
    <row r="200" spans="1:5" x14ac:dyDescent="0.3">
      <c r="A200" s="9">
        <v>1</v>
      </c>
      <c r="E200" s="9">
        <v>2</v>
      </c>
    </row>
    <row r="201" spans="1:5" x14ac:dyDescent="0.3">
      <c r="A201" s="9">
        <v>2</v>
      </c>
      <c r="E201" s="9">
        <v>2</v>
      </c>
    </row>
    <row r="202" spans="1:5" x14ac:dyDescent="0.3">
      <c r="A202" s="9">
        <v>1</v>
      </c>
      <c r="E202" s="9">
        <v>2</v>
      </c>
    </row>
    <row r="203" spans="1:5" x14ac:dyDescent="0.3">
      <c r="A203" s="9">
        <v>2</v>
      </c>
      <c r="E203" s="9">
        <v>1</v>
      </c>
    </row>
    <row r="204" spans="1:5" x14ac:dyDescent="0.3">
      <c r="A204" s="9">
        <v>1</v>
      </c>
      <c r="E204" s="9">
        <v>1</v>
      </c>
    </row>
    <row r="205" spans="1:5" x14ac:dyDescent="0.3">
      <c r="A205" s="9">
        <v>1</v>
      </c>
      <c r="E205" s="9">
        <v>1</v>
      </c>
    </row>
    <row r="206" spans="1:5" x14ac:dyDescent="0.3">
      <c r="A206" s="9">
        <v>1</v>
      </c>
      <c r="E206" s="9">
        <v>2</v>
      </c>
    </row>
    <row r="207" spans="1:5" x14ac:dyDescent="0.3">
      <c r="A207" s="9">
        <v>1</v>
      </c>
      <c r="E207" s="9">
        <v>2</v>
      </c>
    </row>
    <row r="208" spans="1:5" x14ac:dyDescent="0.3">
      <c r="A208" s="9">
        <v>2</v>
      </c>
      <c r="E208" s="9">
        <v>2</v>
      </c>
    </row>
    <row r="209" spans="1:5" x14ac:dyDescent="0.3">
      <c r="A209" s="9">
        <v>1</v>
      </c>
      <c r="E209" s="9">
        <v>1</v>
      </c>
    </row>
    <row r="210" spans="1:5" x14ac:dyDescent="0.3">
      <c r="A210" s="9">
        <v>2</v>
      </c>
      <c r="E210" s="9">
        <v>1</v>
      </c>
    </row>
    <row r="211" spans="1:5" x14ac:dyDescent="0.3">
      <c r="A211" s="9">
        <v>2</v>
      </c>
      <c r="E211" s="9">
        <v>1</v>
      </c>
    </row>
    <row r="212" spans="1:5" x14ac:dyDescent="0.3">
      <c r="A212" s="9">
        <v>2</v>
      </c>
      <c r="E212" s="9">
        <v>1</v>
      </c>
    </row>
    <row r="213" spans="1:5" x14ac:dyDescent="0.3">
      <c r="A213" s="9">
        <v>1</v>
      </c>
      <c r="E213" s="9">
        <v>2</v>
      </c>
    </row>
    <row r="214" spans="1:5" x14ac:dyDescent="0.3">
      <c r="A214" s="9">
        <v>2</v>
      </c>
      <c r="E214" s="9">
        <v>2</v>
      </c>
    </row>
    <row r="215" spans="1:5" x14ac:dyDescent="0.3">
      <c r="A215" s="9">
        <v>1</v>
      </c>
      <c r="E215" s="9">
        <v>1</v>
      </c>
    </row>
    <row r="216" spans="1:5" x14ac:dyDescent="0.3">
      <c r="A216" s="9">
        <v>2</v>
      </c>
      <c r="E216" s="9">
        <v>2</v>
      </c>
    </row>
    <row r="217" spans="1:5" x14ac:dyDescent="0.3">
      <c r="A217" s="9">
        <v>1</v>
      </c>
      <c r="E217" s="9">
        <v>1</v>
      </c>
    </row>
    <row r="218" spans="1:5" x14ac:dyDescent="0.3">
      <c r="A218" s="9">
        <v>1</v>
      </c>
      <c r="E218" s="9">
        <v>1</v>
      </c>
    </row>
    <row r="219" spans="1:5" x14ac:dyDescent="0.3">
      <c r="A219" s="9">
        <v>1</v>
      </c>
      <c r="E219" s="9">
        <v>2</v>
      </c>
    </row>
    <row r="220" spans="1:5" x14ac:dyDescent="0.3">
      <c r="A220" s="9">
        <v>1</v>
      </c>
      <c r="E220" s="9">
        <v>2</v>
      </c>
    </row>
    <row r="221" spans="1:5" x14ac:dyDescent="0.3">
      <c r="A221" s="9">
        <v>1</v>
      </c>
      <c r="E221" s="9">
        <v>1</v>
      </c>
    </row>
    <row r="222" spans="1:5" x14ac:dyDescent="0.3">
      <c r="A222" s="9">
        <v>1</v>
      </c>
      <c r="E222" s="9">
        <v>2</v>
      </c>
    </row>
    <row r="223" spans="1:5" x14ac:dyDescent="0.3">
      <c r="A223" s="9">
        <v>1</v>
      </c>
      <c r="E223" s="9">
        <v>1</v>
      </c>
    </row>
    <row r="224" spans="1:5" x14ac:dyDescent="0.3">
      <c r="A224" s="9">
        <v>1</v>
      </c>
      <c r="E224" s="9">
        <v>1</v>
      </c>
    </row>
    <row r="225" spans="1:5" x14ac:dyDescent="0.3">
      <c r="A225" s="9">
        <v>1</v>
      </c>
      <c r="E225" s="9">
        <v>2</v>
      </c>
    </row>
    <row r="226" spans="1:5" x14ac:dyDescent="0.3">
      <c r="A226" s="9">
        <v>1</v>
      </c>
      <c r="E226" s="9">
        <v>2</v>
      </c>
    </row>
    <row r="227" spans="1:5" x14ac:dyDescent="0.3">
      <c r="A227" s="9">
        <v>1</v>
      </c>
      <c r="E227" s="9">
        <v>2</v>
      </c>
    </row>
    <row r="228" spans="1:5" x14ac:dyDescent="0.3">
      <c r="A228" s="9">
        <v>1</v>
      </c>
      <c r="E228" s="9">
        <v>2</v>
      </c>
    </row>
    <row r="229" spans="1:5" x14ac:dyDescent="0.3">
      <c r="A229" s="9">
        <v>2</v>
      </c>
      <c r="E229" s="9">
        <v>1</v>
      </c>
    </row>
    <row r="230" spans="1:5" x14ac:dyDescent="0.3">
      <c r="A230" s="9">
        <v>2</v>
      </c>
      <c r="E230" s="9">
        <v>2</v>
      </c>
    </row>
    <row r="231" spans="1:5" x14ac:dyDescent="0.3">
      <c r="A231" s="9">
        <v>2</v>
      </c>
      <c r="E231" s="9">
        <v>2</v>
      </c>
    </row>
    <row r="232" spans="1:5" x14ac:dyDescent="0.3">
      <c r="A232" s="9">
        <v>1</v>
      </c>
      <c r="E232" s="9">
        <v>2</v>
      </c>
    </row>
    <row r="233" spans="1:5" x14ac:dyDescent="0.3">
      <c r="A233" s="9">
        <v>1</v>
      </c>
      <c r="E233" s="9">
        <v>1</v>
      </c>
    </row>
    <row r="234" spans="1:5" x14ac:dyDescent="0.3">
      <c r="A234" s="9">
        <v>1</v>
      </c>
      <c r="E234" s="9">
        <v>2</v>
      </c>
    </row>
    <row r="235" spans="1:5" x14ac:dyDescent="0.3">
      <c r="A235" s="9">
        <v>2</v>
      </c>
      <c r="E235" s="9">
        <v>2</v>
      </c>
    </row>
    <row r="236" spans="1:5" x14ac:dyDescent="0.3">
      <c r="A236" s="9">
        <v>1</v>
      </c>
      <c r="E236" s="9">
        <v>2</v>
      </c>
    </row>
    <row r="237" spans="1:5" x14ac:dyDescent="0.3">
      <c r="A237" s="9">
        <v>2</v>
      </c>
      <c r="E237" s="9">
        <v>2</v>
      </c>
    </row>
    <row r="238" spans="1:5" x14ac:dyDescent="0.3">
      <c r="A238" s="9">
        <v>2</v>
      </c>
      <c r="E238" s="9">
        <v>2</v>
      </c>
    </row>
    <row r="239" spans="1:5" x14ac:dyDescent="0.3">
      <c r="A239" s="9">
        <v>2</v>
      </c>
      <c r="E239" s="9">
        <v>2</v>
      </c>
    </row>
    <row r="240" spans="1:5" x14ac:dyDescent="0.3">
      <c r="A240" s="9">
        <v>2</v>
      </c>
      <c r="E240" s="9">
        <v>1</v>
      </c>
    </row>
    <row r="241" spans="1:5" x14ac:dyDescent="0.3">
      <c r="A241" s="9">
        <v>2</v>
      </c>
      <c r="E241" s="9">
        <v>1</v>
      </c>
    </row>
    <row r="242" spans="1:5" x14ac:dyDescent="0.3">
      <c r="A242" s="9">
        <v>2</v>
      </c>
      <c r="E242" s="9">
        <v>1</v>
      </c>
    </row>
    <row r="243" spans="1:5" x14ac:dyDescent="0.3">
      <c r="A243" s="9">
        <v>2</v>
      </c>
      <c r="E243" s="9">
        <v>2</v>
      </c>
    </row>
    <row r="244" spans="1:5" x14ac:dyDescent="0.3">
      <c r="A244" s="9">
        <v>1</v>
      </c>
      <c r="E244" s="9">
        <v>2</v>
      </c>
    </row>
    <row r="245" spans="1:5" x14ac:dyDescent="0.3">
      <c r="A245" s="9">
        <v>2</v>
      </c>
      <c r="E245" s="9">
        <v>2</v>
      </c>
    </row>
    <row r="246" spans="1:5" x14ac:dyDescent="0.3">
      <c r="A246" s="9">
        <v>2</v>
      </c>
      <c r="E246" s="9">
        <v>1</v>
      </c>
    </row>
    <row r="247" spans="1:5" x14ac:dyDescent="0.3">
      <c r="A247" s="9">
        <v>2</v>
      </c>
      <c r="E247" s="9">
        <v>2</v>
      </c>
    </row>
    <row r="248" spans="1:5" x14ac:dyDescent="0.3">
      <c r="A248" s="9">
        <v>1</v>
      </c>
      <c r="E248" s="9">
        <v>2</v>
      </c>
    </row>
    <row r="249" spans="1:5" x14ac:dyDescent="0.3">
      <c r="A249" s="9">
        <v>2</v>
      </c>
      <c r="E249" s="9">
        <v>2</v>
      </c>
    </row>
    <row r="250" spans="1:5" x14ac:dyDescent="0.3">
      <c r="A250" s="9">
        <v>2</v>
      </c>
      <c r="E250" s="9">
        <v>2</v>
      </c>
    </row>
    <row r="251" spans="1:5" x14ac:dyDescent="0.3">
      <c r="A251" s="9">
        <v>2</v>
      </c>
      <c r="E251" s="9">
        <v>2</v>
      </c>
    </row>
    <row r="252" spans="1:5" x14ac:dyDescent="0.3">
      <c r="A252" s="9">
        <v>1</v>
      </c>
      <c r="E252" s="9">
        <v>2</v>
      </c>
    </row>
    <row r="253" spans="1:5" x14ac:dyDescent="0.3">
      <c r="A253" s="9">
        <v>1</v>
      </c>
      <c r="E253" s="9">
        <v>1</v>
      </c>
    </row>
    <row r="254" spans="1:5" x14ac:dyDescent="0.3">
      <c r="A254" s="9">
        <v>1</v>
      </c>
      <c r="E254" s="9">
        <v>1</v>
      </c>
    </row>
    <row r="255" spans="1:5" x14ac:dyDescent="0.3">
      <c r="A255" s="9">
        <v>2</v>
      </c>
      <c r="E255" s="9">
        <v>2</v>
      </c>
    </row>
    <row r="256" spans="1:5" x14ac:dyDescent="0.3">
      <c r="A256" s="9">
        <v>1</v>
      </c>
      <c r="E256" s="9">
        <v>2</v>
      </c>
    </row>
    <row r="257" spans="1:1" x14ac:dyDescent="0.3">
      <c r="A257" s="9">
        <v>1</v>
      </c>
    </row>
    <row r="258" spans="1:1" x14ac:dyDescent="0.3">
      <c r="A258" s="9">
        <v>2</v>
      </c>
    </row>
    <row r="259" spans="1:1" x14ac:dyDescent="0.3">
      <c r="A259" s="9">
        <v>2</v>
      </c>
    </row>
    <row r="260" spans="1:1" x14ac:dyDescent="0.3">
      <c r="A260" s="9">
        <v>1</v>
      </c>
    </row>
    <row r="261" spans="1:1" x14ac:dyDescent="0.3">
      <c r="A261" s="9">
        <v>2</v>
      </c>
    </row>
    <row r="262" spans="1:1" x14ac:dyDescent="0.3">
      <c r="A262" s="9">
        <v>1</v>
      </c>
    </row>
    <row r="263" spans="1:1" x14ac:dyDescent="0.3">
      <c r="A263" s="9">
        <v>1</v>
      </c>
    </row>
    <row r="264" spans="1:1" x14ac:dyDescent="0.3">
      <c r="A264" s="9">
        <v>1</v>
      </c>
    </row>
    <row r="265" spans="1:1" x14ac:dyDescent="0.3">
      <c r="A265" s="9">
        <v>1</v>
      </c>
    </row>
    <row r="266" spans="1:1" x14ac:dyDescent="0.3">
      <c r="A266" s="9">
        <v>1</v>
      </c>
    </row>
    <row r="267" spans="1:1" x14ac:dyDescent="0.3">
      <c r="A267" s="9">
        <v>1</v>
      </c>
    </row>
    <row r="268" spans="1:1" x14ac:dyDescent="0.3">
      <c r="A268" s="9">
        <v>2</v>
      </c>
    </row>
    <row r="269" spans="1:1" x14ac:dyDescent="0.3">
      <c r="A269" s="9">
        <v>1</v>
      </c>
    </row>
    <row r="270" spans="1:1" x14ac:dyDescent="0.3">
      <c r="A270" s="9">
        <v>1</v>
      </c>
    </row>
    <row r="271" spans="1:1" x14ac:dyDescent="0.3">
      <c r="A271" s="9">
        <v>2</v>
      </c>
    </row>
    <row r="272" spans="1:1" x14ac:dyDescent="0.3">
      <c r="A272" s="9">
        <v>2</v>
      </c>
    </row>
    <row r="273" spans="1:1" x14ac:dyDescent="0.3">
      <c r="A273" s="9">
        <v>1</v>
      </c>
    </row>
    <row r="274" spans="1:1" x14ac:dyDescent="0.3">
      <c r="A274" s="9">
        <v>2</v>
      </c>
    </row>
    <row r="275" spans="1:1" x14ac:dyDescent="0.3">
      <c r="A275" s="9">
        <v>1</v>
      </c>
    </row>
    <row r="276" spans="1:1" x14ac:dyDescent="0.3">
      <c r="A276" s="9">
        <v>2</v>
      </c>
    </row>
    <row r="277" spans="1:1" x14ac:dyDescent="0.3">
      <c r="A277" s="9">
        <v>2</v>
      </c>
    </row>
    <row r="278" spans="1:1" x14ac:dyDescent="0.3">
      <c r="A278" s="9">
        <v>1</v>
      </c>
    </row>
    <row r="279" spans="1:1" x14ac:dyDescent="0.3">
      <c r="A279" s="9">
        <v>1</v>
      </c>
    </row>
    <row r="280" spans="1:1" x14ac:dyDescent="0.3">
      <c r="A280" s="9">
        <v>2</v>
      </c>
    </row>
    <row r="281" spans="1:1" x14ac:dyDescent="0.3">
      <c r="A281" s="9">
        <v>2</v>
      </c>
    </row>
    <row r="282" spans="1:1" x14ac:dyDescent="0.3">
      <c r="A282" s="9">
        <v>1</v>
      </c>
    </row>
    <row r="283" spans="1:1" x14ac:dyDescent="0.3">
      <c r="A283" s="9">
        <v>1</v>
      </c>
    </row>
    <row r="284" spans="1:1" x14ac:dyDescent="0.3">
      <c r="A284" s="9">
        <v>1</v>
      </c>
    </row>
    <row r="285" spans="1:1" x14ac:dyDescent="0.3">
      <c r="A285" s="9">
        <v>1</v>
      </c>
    </row>
    <row r="286" spans="1:1" x14ac:dyDescent="0.3">
      <c r="A286" s="9">
        <v>2</v>
      </c>
    </row>
    <row r="287" spans="1:1" x14ac:dyDescent="0.3">
      <c r="A287" s="9">
        <v>2</v>
      </c>
    </row>
    <row r="288" spans="1:1" x14ac:dyDescent="0.3">
      <c r="A288" s="9">
        <v>1</v>
      </c>
    </row>
    <row r="289" spans="1:1" x14ac:dyDescent="0.3">
      <c r="A289" s="9">
        <v>2</v>
      </c>
    </row>
    <row r="290" spans="1:1" x14ac:dyDescent="0.3">
      <c r="A290" s="9">
        <v>2</v>
      </c>
    </row>
    <row r="291" spans="1:1" x14ac:dyDescent="0.3">
      <c r="A291" s="9">
        <v>1</v>
      </c>
    </row>
    <row r="292" spans="1:1" x14ac:dyDescent="0.3">
      <c r="A292" s="9">
        <v>1</v>
      </c>
    </row>
    <row r="293" spans="1:1" x14ac:dyDescent="0.3">
      <c r="A293" s="9">
        <v>2</v>
      </c>
    </row>
    <row r="294" spans="1:1" x14ac:dyDescent="0.3">
      <c r="A294" s="9">
        <v>2</v>
      </c>
    </row>
    <row r="295" spans="1:1" x14ac:dyDescent="0.3">
      <c r="A295" s="9">
        <v>2</v>
      </c>
    </row>
    <row r="296" spans="1:1" x14ac:dyDescent="0.3">
      <c r="A296" s="9">
        <v>1</v>
      </c>
    </row>
    <row r="297" spans="1:1" x14ac:dyDescent="0.3">
      <c r="A297" s="9">
        <v>1</v>
      </c>
    </row>
    <row r="298" spans="1:1" x14ac:dyDescent="0.3">
      <c r="A298" s="9">
        <v>1</v>
      </c>
    </row>
    <row r="299" spans="1:1" x14ac:dyDescent="0.3">
      <c r="A299" s="9">
        <v>1</v>
      </c>
    </row>
    <row r="300" spans="1:1" x14ac:dyDescent="0.3">
      <c r="A300" s="9">
        <v>2</v>
      </c>
    </row>
    <row r="301" spans="1:1" x14ac:dyDescent="0.3">
      <c r="A301" s="9">
        <v>1</v>
      </c>
    </row>
    <row r="302" spans="1:1" x14ac:dyDescent="0.3">
      <c r="A302" s="9">
        <v>2</v>
      </c>
    </row>
    <row r="303" spans="1:1" x14ac:dyDescent="0.3">
      <c r="A303" s="9">
        <v>2</v>
      </c>
    </row>
    <row r="304" spans="1:1" x14ac:dyDescent="0.3">
      <c r="A304" s="9">
        <v>1</v>
      </c>
    </row>
    <row r="305" spans="1:1" x14ac:dyDescent="0.3">
      <c r="A305" s="9">
        <v>1</v>
      </c>
    </row>
    <row r="306" spans="1:1" x14ac:dyDescent="0.3">
      <c r="A306" s="9">
        <v>2</v>
      </c>
    </row>
    <row r="307" spans="1:1" x14ac:dyDescent="0.3">
      <c r="A307" s="9">
        <v>2</v>
      </c>
    </row>
    <row r="308" spans="1:1" x14ac:dyDescent="0.3">
      <c r="A308" s="9">
        <v>1</v>
      </c>
    </row>
    <row r="309" spans="1:1" x14ac:dyDescent="0.3">
      <c r="A309" s="9">
        <v>2</v>
      </c>
    </row>
    <row r="310" spans="1:1" x14ac:dyDescent="0.3">
      <c r="A310" s="9">
        <v>2</v>
      </c>
    </row>
    <row r="311" spans="1:1" x14ac:dyDescent="0.3">
      <c r="A311" s="9">
        <v>1</v>
      </c>
    </row>
    <row r="312" spans="1:1" x14ac:dyDescent="0.3">
      <c r="A312" s="9">
        <v>1</v>
      </c>
    </row>
    <row r="313" spans="1:1" x14ac:dyDescent="0.3">
      <c r="A313" s="9">
        <v>1</v>
      </c>
    </row>
    <row r="314" spans="1:1" x14ac:dyDescent="0.3">
      <c r="A314" s="9">
        <v>2</v>
      </c>
    </row>
    <row r="315" spans="1:1" x14ac:dyDescent="0.3">
      <c r="A315" s="9">
        <v>1</v>
      </c>
    </row>
    <row r="316" spans="1:1" x14ac:dyDescent="0.3">
      <c r="A316" s="9">
        <v>1</v>
      </c>
    </row>
    <row r="317" spans="1:1" x14ac:dyDescent="0.3">
      <c r="A317" s="9">
        <v>1</v>
      </c>
    </row>
    <row r="318" spans="1:1" x14ac:dyDescent="0.3">
      <c r="A318" s="9">
        <v>1</v>
      </c>
    </row>
    <row r="319" spans="1:1" x14ac:dyDescent="0.3">
      <c r="A319" s="9">
        <v>1</v>
      </c>
    </row>
    <row r="320" spans="1:1" x14ac:dyDescent="0.3">
      <c r="A320" s="9">
        <v>1</v>
      </c>
    </row>
    <row r="321" spans="1:1" x14ac:dyDescent="0.3">
      <c r="A321" s="9">
        <v>2</v>
      </c>
    </row>
    <row r="322" spans="1:1" x14ac:dyDescent="0.3">
      <c r="A322" s="9">
        <v>2</v>
      </c>
    </row>
    <row r="323" spans="1:1" x14ac:dyDescent="0.3">
      <c r="A323" s="9">
        <v>1</v>
      </c>
    </row>
    <row r="324" spans="1:1" x14ac:dyDescent="0.3">
      <c r="A324" s="9">
        <v>1</v>
      </c>
    </row>
    <row r="325" spans="1:1" x14ac:dyDescent="0.3">
      <c r="A325" s="9">
        <v>1</v>
      </c>
    </row>
    <row r="326" spans="1:1" x14ac:dyDescent="0.3">
      <c r="A326" s="9">
        <v>2</v>
      </c>
    </row>
    <row r="327" spans="1:1" x14ac:dyDescent="0.3">
      <c r="A327" s="9">
        <v>2</v>
      </c>
    </row>
    <row r="328" spans="1:1" x14ac:dyDescent="0.3">
      <c r="A328" s="9">
        <v>1</v>
      </c>
    </row>
    <row r="329" spans="1:1" x14ac:dyDescent="0.3">
      <c r="A329" s="9">
        <v>2</v>
      </c>
    </row>
    <row r="330" spans="1:1" x14ac:dyDescent="0.3">
      <c r="A330" s="9">
        <v>1</v>
      </c>
    </row>
    <row r="331" spans="1:1" x14ac:dyDescent="0.3">
      <c r="A331" s="9">
        <v>1</v>
      </c>
    </row>
    <row r="332" spans="1:1" x14ac:dyDescent="0.3">
      <c r="A332" s="9">
        <v>1</v>
      </c>
    </row>
    <row r="333" spans="1:1" x14ac:dyDescent="0.3">
      <c r="A333" s="9">
        <v>1</v>
      </c>
    </row>
    <row r="334" spans="1:1" x14ac:dyDescent="0.3">
      <c r="A334" s="9">
        <v>1</v>
      </c>
    </row>
    <row r="335" spans="1:1" x14ac:dyDescent="0.3">
      <c r="A335" s="9">
        <v>1</v>
      </c>
    </row>
    <row r="336" spans="1:1" x14ac:dyDescent="0.3">
      <c r="A336" s="9">
        <v>2</v>
      </c>
    </row>
    <row r="337" spans="1:1" x14ac:dyDescent="0.3">
      <c r="A337" s="9">
        <v>2</v>
      </c>
    </row>
    <row r="338" spans="1:1" x14ac:dyDescent="0.3">
      <c r="A338" s="9">
        <v>2</v>
      </c>
    </row>
    <row r="339" spans="1:1" x14ac:dyDescent="0.3">
      <c r="A339" s="9">
        <v>1</v>
      </c>
    </row>
    <row r="340" spans="1:1" x14ac:dyDescent="0.3">
      <c r="A340" s="9">
        <v>2</v>
      </c>
    </row>
    <row r="341" spans="1:1" x14ac:dyDescent="0.3">
      <c r="A341" s="9">
        <v>1</v>
      </c>
    </row>
    <row r="342" spans="1:1" x14ac:dyDescent="0.3">
      <c r="A342" s="9">
        <v>2</v>
      </c>
    </row>
    <row r="343" spans="1:1" x14ac:dyDescent="0.3">
      <c r="A343" s="9">
        <v>2</v>
      </c>
    </row>
    <row r="344" spans="1:1" x14ac:dyDescent="0.3">
      <c r="A344" s="9">
        <v>1</v>
      </c>
    </row>
    <row r="345" spans="1:1" x14ac:dyDescent="0.3">
      <c r="A345" s="9">
        <v>1</v>
      </c>
    </row>
    <row r="346" spans="1:1" x14ac:dyDescent="0.3">
      <c r="A346" s="9">
        <v>1</v>
      </c>
    </row>
    <row r="347" spans="1:1" x14ac:dyDescent="0.3">
      <c r="A347" s="9">
        <v>1</v>
      </c>
    </row>
    <row r="348" spans="1:1" x14ac:dyDescent="0.3">
      <c r="A348" s="9">
        <v>2</v>
      </c>
    </row>
    <row r="349" spans="1:1" x14ac:dyDescent="0.3">
      <c r="A349" s="9">
        <v>1</v>
      </c>
    </row>
    <row r="350" spans="1:1" x14ac:dyDescent="0.3">
      <c r="A350" s="9">
        <v>2</v>
      </c>
    </row>
    <row r="351" spans="1:1" x14ac:dyDescent="0.3">
      <c r="A351" s="9">
        <v>1</v>
      </c>
    </row>
    <row r="352" spans="1:1" x14ac:dyDescent="0.3">
      <c r="A352" s="9">
        <v>1</v>
      </c>
    </row>
    <row r="353" spans="1:1" x14ac:dyDescent="0.3">
      <c r="A353" s="9">
        <v>1</v>
      </c>
    </row>
    <row r="354" spans="1:1" x14ac:dyDescent="0.3">
      <c r="A354" s="9">
        <v>1</v>
      </c>
    </row>
    <row r="355" spans="1:1" x14ac:dyDescent="0.3">
      <c r="A355" s="9">
        <v>2</v>
      </c>
    </row>
    <row r="356" spans="1:1" x14ac:dyDescent="0.3">
      <c r="A356" s="9">
        <v>1</v>
      </c>
    </row>
    <row r="357" spans="1:1" x14ac:dyDescent="0.3">
      <c r="A357" s="9">
        <v>2</v>
      </c>
    </row>
    <row r="358" spans="1:1" x14ac:dyDescent="0.3">
      <c r="A358" s="9">
        <v>1</v>
      </c>
    </row>
    <row r="359" spans="1:1" x14ac:dyDescent="0.3">
      <c r="A359" s="9">
        <v>2</v>
      </c>
    </row>
    <row r="360" spans="1:1" x14ac:dyDescent="0.3">
      <c r="A360" s="9">
        <v>1</v>
      </c>
    </row>
    <row r="361" spans="1:1" x14ac:dyDescent="0.3">
      <c r="A361" s="9">
        <v>2</v>
      </c>
    </row>
    <row r="362" spans="1:1" x14ac:dyDescent="0.3">
      <c r="A362" s="9">
        <v>2</v>
      </c>
    </row>
    <row r="363" spans="1:1" x14ac:dyDescent="0.3">
      <c r="A363" s="9">
        <v>2</v>
      </c>
    </row>
    <row r="364" spans="1:1" x14ac:dyDescent="0.3">
      <c r="A364" s="9">
        <v>2</v>
      </c>
    </row>
    <row r="365" spans="1:1" x14ac:dyDescent="0.3">
      <c r="A365" s="9">
        <v>2</v>
      </c>
    </row>
    <row r="366" spans="1:1" x14ac:dyDescent="0.3">
      <c r="A366" s="9">
        <v>2</v>
      </c>
    </row>
    <row r="367" spans="1:1" x14ac:dyDescent="0.3">
      <c r="A367" s="9">
        <v>1</v>
      </c>
    </row>
    <row r="368" spans="1:1" x14ac:dyDescent="0.3">
      <c r="A368" s="9">
        <v>1</v>
      </c>
    </row>
    <row r="369" spans="1:1" x14ac:dyDescent="0.3">
      <c r="A369" s="9">
        <v>2</v>
      </c>
    </row>
    <row r="370" spans="1:1" x14ac:dyDescent="0.3">
      <c r="A370" s="9">
        <v>2</v>
      </c>
    </row>
    <row r="371" spans="1:1" x14ac:dyDescent="0.3">
      <c r="A371" s="9">
        <v>1</v>
      </c>
    </row>
    <row r="372" spans="1:1" x14ac:dyDescent="0.3">
      <c r="A372" s="9">
        <v>2</v>
      </c>
    </row>
    <row r="373" spans="1:1" x14ac:dyDescent="0.3">
      <c r="A373" s="9">
        <v>2</v>
      </c>
    </row>
    <row r="374" spans="1:1" x14ac:dyDescent="0.3">
      <c r="A374" s="9">
        <v>1</v>
      </c>
    </row>
    <row r="375" spans="1:1" x14ac:dyDescent="0.3">
      <c r="A375" s="9">
        <v>2</v>
      </c>
    </row>
    <row r="376" spans="1:1" x14ac:dyDescent="0.3">
      <c r="A376" s="9">
        <v>1</v>
      </c>
    </row>
    <row r="377" spans="1:1" x14ac:dyDescent="0.3">
      <c r="A377" s="9">
        <v>2</v>
      </c>
    </row>
    <row r="378" spans="1:1" x14ac:dyDescent="0.3">
      <c r="A378" s="9">
        <v>2</v>
      </c>
    </row>
    <row r="379" spans="1:1" x14ac:dyDescent="0.3">
      <c r="A379" s="9">
        <v>2</v>
      </c>
    </row>
    <row r="380" spans="1:1" x14ac:dyDescent="0.3">
      <c r="A380" s="9">
        <v>1</v>
      </c>
    </row>
    <row r="381" spans="1:1" x14ac:dyDescent="0.3">
      <c r="A381" s="9">
        <v>1</v>
      </c>
    </row>
    <row r="382" spans="1:1" x14ac:dyDescent="0.3">
      <c r="A382" s="9">
        <v>2</v>
      </c>
    </row>
    <row r="383" spans="1:1" x14ac:dyDescent="0.3">
      <c r="A383" s="9">
        <v>2</v>
      </c>
    </row>
    <row r="384" spans="1:1" x14ac:dyDescent="0.3">
      <c r="A384" s="9">
        <v>2</v>
      </c>
    </row>
    <row r="385" spans="1:1" x14ac:dyDescent="0.3">
      <c r="A385" s="9">
        <v>2</v>
      </c>
    </row>
    <row r="386" spans="1:1" x14ac:dyDescent="0.3">
      <c r="A386" s="9">
        <v>1</v>
      </c>
    </row>
    <row r="387" spans="1:1" x14ac:dyDescent="0.3">
      <c r="A387" s="9">
        <v>1</v>
      </c>
    </row>
    <row r="388" spans="1:1" x14ac:dyDescent="0.3">
      <c r="A388" s="9">
        <v>2</v>
      </c>
    </row>
    <row r="389" spans="1:1" x14ac:dyDescent="0.3">
      <c r="A389" s="9">
        <v>2</v>
      </c>
    </row>
    <row r="390" spans="1:1" x14ac:dyDescent="0.3">
      <c r="A390" s="9">
        <v>1</v>
      </c>
    </row>
    <row r="391" spans="1:1" x14ac:dyDescent="0.3">
      <c r="A391" s="9">
        <v>1</v>
      </c>
    </row>
    <row r="392" spans="1:1" x14ac:dyDescent="0.3">
      <c r="A392" s="9">
        <v>2</v>
      </c>
    </row>
    <row r="393" spans="1:1" x14ac:dyDescent="0.3">
      <c r="A393" s="9">
        <v>1</v>
      </c>
    </row>
    <row r="394" spans="1:1" x14ac:dyDescent="0.3">
      <c r="A394" s="9">
        <v>2</v>
      </c>
    </row>
    <row r="395" spans="1:1" x14ac:dyDescent="0.3">
      <c r="A395" s="9">
        <v>1</v>
      </c>
    </row>
    <row r="396" spans="1:1" x14ac:dyDescent="0.3">
      <c r="A396" s="9">
        <v>1</v>
      </c>
    </row>
    <row r="397" spans="1:1" x14ac:dyDescent="0.3">
      <c r="A397" s="9">
        <v>1</v>
      </c>
    </row>
    <row r="398" spans="1:1" x14ac:dyDescent="0.3">
      <c r="A398" s="9">
        <v>1</v>
      </c>
    </row>
    <row r="399" spans="1:1" x14ac:dyDescent="0.3">
      <c r="A399" s="9">
        <v>1</v>
      </c>
    </row>
    <row r="400" spans="1:1" x14ac:dyDescent="0.3">
      <c r="A400" s="9">
        <v>2</v>
      </c>
    </row>
    <row r="401" spans="1:5" x14ac:dyDescent="0.3">
      <c r="A401" s="9">
        <v>2</v>
      </c>
    </row>
    <row r="402" spans="1:5" x14ac:dyDescent="0.3">
      <c r="A402" s="9">
        <v>1</v>
      </c>
    </row>
    <row r="403" spans="1:5" x14ac:dyDescent="0.3">
      <c r="A403" s="9">
        <v>2</v>
      </c>
    </row>
    <row r="404" spans="1:5" x14ac:dyDescent="0.3">
      <c r="A404" s="9">
        <v>1</v>
      </c>
    </row>
    <row r="405" spans="1:5" x14ac:dyDescent="0.3">
      <c r="A405" s="9">
        <v>2</v>
      </c>
    </row>
    <row r="406" spans="1:5" x14ac:dyDescent="0.3">
      <c r="A406" s="9">
        <v>1</v>
      </c>
    </row>
    <row r="407" spans="1:5" x14ac:dyDescent="0.3">
      <c r="A407" s="9">
        <v>2</v>
      </c>
    </row>
    <row r="408" spans="1:5" x14ac:dyDescent="0.3">
      <c r="A408" s="9">
        <v>1</v>
      </c>
    </row>
    <row r="409" spans="1:5" x14ac:dyDescent="0.3">
      <c r="A409" s="9">
        <v>2</v>
      </c>
    </row>
    <row r="410" spans="1:5" x14ac:dyDescent="0.3">
      <c r="A410" s="9"/>
    </row>
    <row r="411" spans="1:5" x14ac:dyDescent="0.3">
      <c r="A411" s="9">
        <f>SUBTOTAL(102,Table6[Assess])</f>
        <v>407</v>
      </c>
      <c r="B411">
        <f>SUBTOTAL(102,Table6[Deliver])</f>
        <v>190</v>
      </c>
      <c r="C411">
        <f>SUBTOTAL(102,Table6[Install])</f>
        <v>63</v>
      </c>
      <c r="D411">
        <f>SUBTOTAL(102,Table6[Repair])</f>
        <v>86</v>
      </c>
      <c r="E411">
        <f>SUBTOTAL(102,Table6[Replace])</f>
        <v>254</v>
      </c>
    </row>
  </sheetData>
  <mergeCells count="1">
    <mergeCell ref="A1:E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J8"/>
  <sheetViews>
    <sheetView workbookViewId="0">
      <selection activeCell="H15" sqref="H15"/>
    </sheetView>
  </sheetViews>
  <sheetFormatPr defaultColWidth="10.44140625" defaultRowHeight="14.4" x14ac:dyDescent="0.3"/>
  <cols>
    <col min="2" max="2" width="10.21875" bestFit="1" customWidth="1"/>
    <col min="3" max="3" width="11.88671875" bestFit="1" customWidth="1"/>
    <col min="5" max="5" width="10.77734375" bestFit="1" customWidth="1"/>
    <col min="7" max="7" width="11.21875" customWidth="1"/>
    <col min="8" max="8" width="19.5546875" customWidth="1"/>
    <col min="9" max="9" width="11.44140625" bestFit="1" customWidth="1"/>
  </cols>
  <sheetData>
    <row r="2" spans="2:10" x14ac:dyDescent="0.3">
      <c r="B2" s="20" t="s">
        <v>7</v>
      </c>
      <c r="C2" s="20" t="s">
        <v>16</v>
      </c>
      <c r="E2" s="21" t="s">
        <v>14</v>
      </c>
      <c r="G2" s="21" t="s">
        <v>2</v>
      </c>
      <c r="H2" s="21" t="s">
        <v>1050</v>
      </c>
      <c r="J2" s="22" t="s">
        <v>3</v>
      </c>
    </row>
    <row r="3" spans="2:10" x14ac:dyDescent="0.3">
      <c r="B3" s="20">
        <v>1</v>
      </c>
      <c r="C3" s="20">
        <v>80</v>
      </c>
      <c r="E3" t="s">
        <v>28</v>
      </c>
      <c r="G3" s="23" t="s">
        <v>46</v>
      </c>
      <c r="H3" s="24">
        <f>4085/62</f>
        <v>65.887096774193552</v>
      </c>
      <c r="J3" t="s">
        <v>27</v>
      </c>
    </row>
    <row r="4" spans="2:10" x14ac:dyDescent="0.3">
      <c r="B4" s="20">
        <v>2</v>
      </c>
      <c r="C4" s="20">
        <v>140</v>
      </c>
      <c r="E4" t="s">
        <v>47</v>
      </c>
      <c r="G4" s="23" t="s">
        <v>40</v>
      </c>
      <c r="H4" s="24">
        <f>2600/60</f>
        <v>43.333333333333336</v>
      </c>
      <c r="J4" t="s">
        <v>35</v>
      </c>
    </row>
    <row r="5" spans="2:10" x14ac:dyDescent="0.3">
      <c r="B5" s="20">
        <v>3</v>
      </c>
      <c r="C5" s="20">
        <v>195</v>
      </c>
      <c r="E5" t="s">
        <v>400</v>
      </c>
      <c r="G5" s="23" t="s">
        <v>26</v>
      </c>
      <c r="H5" s="24">
        <f>(4430/91)</f>
        <v>48.681318681318679</v>
      </c>
      <c r="J5" t="s">
        <v>162</v>
      </c>
    </row>
    <row r="6" spans="2:10" x14ac:dyDescent="0.3">
      <c r="E6" t="s">
        <v>36</v>
      </c>
      <c r="G6" s="23" t="s">
        <v>195</v>
      </c>
      <c r="H6" s="24">
        <f>3970/77</f>
        <v>51.558441558441558</v>
      </c>
      <c r="J6" t="s">
        <v>49</v>
      </c>
    </row>
    <row r="7" spans="2:10" x14ac:dyDescent="0.3">
      <c r="E7" t="s">
        <v>381</v>
      </c>
      <c r="G7" s="23" t="s">
        <v>31</v>
      </c>
      <c r="H7" s="24">
        <f t="shared" ref="H7" si="0">1975/51</f>
        <v>38.725490196078432</v>
      </c>
      <c r="J7" t="s">
        <v>32</v>
      </c>
    </row>
    <row r="8" spans="2:10" x14ac:dyDescent="0.3">
      <c r="G8" s="23" t="s">
        <v>55</v>
      </c>
      <c r="H8" s="24">
        <f>1295/19</f>
        <v>68.15789473684211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7A5C-D7AC-40D9-9068-E6807F1F6199}">
  <dimension ref="A2:A1003"/>
  <sheetViews>
    <sheetView tabSelected="1" workbookViewId="0">
      <selection activeCell="A12" sqref="A12"/>
    </sheetView>
  </sheetViews>
  <sheetFormatPr defaultRowHeight="14.4" x14ac:dyDescent="0.3"/>
  <sheetData>
    <row r="2" spans="1:1" x14ac:dyDescent="0.3">
      <c r="A2" s="32" t="s">
        <v>7</v>
      </c>
    </row>
    <row r="3" spans="1:1" x14ac:dyDescent="0.3">
      <c r="A3" s="33">
        <v>2</v>
      </c>
    </row>
    <row r="4" spans="1:1" x14ac:dyDescent="0.3">
      <c r="A4" s="33">
        <v>1</v>
      </c>
    </row>
    <row r="5" spans="1:1" x14ac:dyDescent="0.3">
      <c r="A5" s="33">
        <v>1</v>
      </c>
    </row>
    <row r="6" spans="1:1" x14ac:dyDescent="0.3">
      <c r="A6" s="33">
        <v>1</v>
      </c>
    </row>
    <row r="7" spans="1:1" x14ac:dyDescent="0.3">
      <c r="A7" s="33">
        <v>1</v>
      </c>
    </row>
    <row r="8" spans="1:1" x14ac:dyDescent="0.3">
      <c r="A8" s="33">
        <v>1</v>
      </c>
    </row>
    <row r="9" spans="1:1" x14ac:dyDescent="0.3">
      <c r="A9" s="33">
        <v>2</v>
      </c>
    </row>
    <row r="10" spans="1:1" x14ac:dyDescent="0.3">
      <c r="A10" s="33">
        <v>1</v>
      </c>
    </row>
    <row r="11" spans="1:1" x14ac:dyDescent="0.3">
      <c r="A11" s="33">
        <v>1</v>
      </c>
    </row>
    <row r="12" spans="1:1" x14ac:dyDescent="0.3">
      <c r="A12" s="33">
        <v>1</v>
      </c>
    </row>
    <row r="13" spans="1:1" x14ac:dyDescent="0.3">
      <c r="A13" s="33">
        <v>2</v>
      </c>
    </row>
    <row r="14" spans="1:1" x14ac:dyDescent="0.3">
      <c r="A14" s="33">
        <v>1</v>
      </c>
    </row>
    <row r="15" spans="1:1" x14ac:dyDescent="0.3">
      <c r="A15" s="33">
        <v>1</v>
      </c>
    </row>
    <row r="16" spans="1:1" x14ac:dyDescent="0.3">
      <c r="A16" s="33">
        <v>2</v>
      </c>
    </row>
    <row r="17" spans="1:1" x14ac:dyDescent="0.3">
      <c r="A17" s="33">
        <v>1</v>
      </c>
    </row>
    <row r="18" spans="1:1" x14ac:dyDescent="0.3">
      <c r="A18" s="33">
        <v>1</v>
      </c>
    </row>
    <row r="19" spans="1:1" x14ac:dyDescent="0.3">
      <c r="A19" s="33">
        <v>1</v>
      </c>
    </row>
    <row r="20" spans="1:1" x14ac:dyDescent="0.3">
      <c r="A20" s="33">
        <v>2</v>
      </c>
    </row>
    <row r="21" spans="1:1" x14ac:dyDescent="0.3">
      <c r="A21" s="33">
        <v>2</v>
      </c>
    </row>
    <row r="22" spans="1:1" x14ac:dyDescent="0.3">
      <c r="A22" s="33">
        <v>2</v>
      </c>
    </row>
    <row r="23" spans="1:1" x14ac:dyDescent="0.3">
      <c r="A23" s="33">
        <v>1</v>
      </c>
    </row>
    <row r="24" spans="1:1" x14ac:dyDescent="0.3">
      <c r="A24" s="33">
        <v>1</v>
      </c>
    </row>
    <row r="25" spans="1:1" x14ac:dyDescent="0.3">
      <c r="A25" s="33">
        <v>1</v>
      </c>
    </row>
    <row r="26" spans="1:1" x14ac:dyDescent="0.3">
      <c r="A26" s="33">
        <v>1</v>
      </c>
    </row>
    <row r="27" spans="1:1" x14ac:dyDescent="0.3">
      <c r="A27" s="33">
        <v>2</v>
      </c>
    </row>
    <row r="28" spans="1:1" x14ac:dyDescent="0.3">
      <c r="A28" s="33">
        <v>1</v>
      </c>
    </row>
    <row r="29" spans="1:1" x14ac:dyDescent="0.3">
      <c r="A29" s="33">
        <v>1</v>
      </c>
    </row>
    <row r="30" spans="1:1" x14ac:dyDescent="0.3">
      <c r="A30" s="33">
        <v>1</v>
      </c>
    </row>
    <row r="31" spans="1:1" x14ac:dyDescent="0.3">
      <c r="A31" s="33">
        <v>1</v>
      </c>
    </row>
    <row r="32" spans="1:1" x14ac:dyDescent="0.3">
      <c r="A32" s="33">
        <v>1</v>
      </c>
    </row>
    <row r="33" spans="1:1" x14ac:dyDescent="0.3">
      <c r="A33" s="33">
        <v>2</v>
      </c>
    </row>
    <row r="34" spans="1:1" x14ac:dyDescent="0.3">
      <c r="A34" s="33">
        <v>2</v>
      </c>
    </row>
    <row r="35" spans="1:1" x14ac:dyDescent="0.3">
      <c r="A35" s="33">
        <v>2</v>
      </c>
    </row>
    <row r="36" spans="1:1" x14ac:dyDescent="0.3">
      <c r="A36" s="33">
        <v>1</v>
      </c>
    </row>
    <row r="37" spans="1:1" x14ac:dyDescent="0.3">
      <c r="A37" s="33">
        <v>1</v>
      </c>
    </row>
    <row r="38" spans="1:1" x14ac:dyDescent="0.3">
      <c r="A38" s="33">
        <v>2</v>
      </c>
    </row>
    <row r="39" spans="1:1" x14ac:dyDescent="0.3">
      <c r="A39" s="33">
        <v>1</v>
      </c>
    </row>
    <row r="40" spans="1:1" x14ac:dyDescent="0.3">
      <c r="A40" s="33">
        <v>1</v>
      </c>
    </row>
    <row r="41" spans="1:1" x14ac:dyDescent="0.3">
      <c r="A41" s="33">
        <v>1</v>
      </c>
    </row>
    <row r="42" spans="1:1" x14ac:dyDescent="0.3">
      <c r="A42" s="33">
        <v>1</v>
      </c>
    </row>
    <row r="43" spans="1:1" x14ac:dyDescent="0.3">
      <c r="A43" s="33">
        <v>2</v>
      </c>
    </row>
    <row r="44" spans="1:1" x14ac:dyDescent="0.3">
      <c r="A44" s="33">
        <v>1</v>
      </c>
    </row>
    <row r="45" spans="1:1" x14ac:dyDescent="0.3">
      <c r="A45" s="33">
        <v>1</v>
      </c>
    </row>
    <row r="46" spans="1:1" x14ac:dyDescent="0.3">
      <c r="A46" s="33">
        <v>2</v>
      </c>
    </row>
    <row r="47" spans="1:1" x14ac:dyDescent="0.3">
      <c r="A47" s="33">
        <v>2</v>
      </c>
    </row>
    <row r="48" spans="1:1" x14ac:dyDescent="0.3">
      <c r="A48" s="33">
        <v>1</v>
      </c>
    </row>
    <row r="49" spans="1:1" x14ac:dyDescent="0.3">
      <c r="A49" s="33">
        <v>2</v>
      </c>
    </row>
    <row r="50" spans="1:1" x14ac:dyDescent="0.3">
      <c r="A50" s="33">
        <v>2</v>
      </c>
    </row>
    <row r="51" spans="1:1" x14ac:dyDescent="0.3">
      <c r="A51" s="33">
        <v>1</v>
      </c>
    </row>
    <row r="52" spans="1:1" x14ac:dyDescent="0.3">
      <c r="A52" s="33">
        <v>1</v>
      </c>
    </row>
    <row r="53" spans="1:1" x14ac:dyDescent="0.3">
      <c r="A53" s="33">
        <v>1</v>
      </c>
    </row>
    <row r="54" spans="1:1" x14ac:dyDescent="0.3">
      <c r="A54" s="33">
        <v>1</v>
      </c>
    </row>
    <row r="55" spans="1:1" x14ac:dyDescent="0.3">
      <c r="A55" s="33">
        <v>1</v>
      </c>
    </row>
    <row r="56" spans="1:1" x14ac:dyDescent="0.3">
      <c r="A56" s="33">
        <v>1</v>
      </c>
    </row>
    <row r="57" spans="1:1" x14ac:dyDescent="0.3">
      <c r="A57" s="33">
        <v>1</v>
      </c>
    </row>
    <row r="58" spans="1:1" x14ac:dyDescent="0.3">
      <c r="A58" s="33">
        <v>1</v>
      </c>
    </row>
    <row r="59" spans="1:1" x14ac:dyDescent="0.3">
      <c r="A59" s="33">
        <v>1</v>
      </c>
    </row>
    <row r="60" spans="1:1" x14ac:dyDescent="0.3">
      <c r="A60" s="33">
        <v>2</v>
      </c>
    </row>
    <row r="61" spans="1:1" x14ac:dyDescent="0.3">
      <c r="A61" s="33">
        <v>2</v>
      </c>
    </row>
    <row r="62" spans="1:1" x14ac:dyDescent="0.3">
      <c r="A62" s="33">
        <v>1</v>
      </c>
    </row>
    <row r="63" spans="1:1" x14ac:dyDescent="0.3">
      <c r="A63" s="33">
        <v>2</v>
      </c>
    </row>
    <row r="64" spans="1:1" x14ac:dyDescent="0.3">
      <c r="A64" s="33">
        <v>2</v>
      </c>
    </row>
    <row r="65" spans="1:1" x14ac:dyDescent="0.3">
      <c r="A65" s="33">
        <v>2</v>
      </c>
    </row>
    <row r="66" spans="1:1" x14ac:dyDescent="0.3">
      <c r="A66" s="33">
        <v>1</v>
      </c>
    </row>
    <row r="67" spans="1:1" x14ac:dyDescent="0.3">
      <c r="A67" s="33">
        <v>2</v>
      </c>
    </row>
    <row r="68" spans="1:1" x14ac:dyDescent="0.3">
      <c r="A68" s="33">
        <v>2</v>
      </c>
    </row>
    <row r="69" spans="1:1" x14ac:dyDescent="0.3">
      <c r="A69" s="33">
        <v>2</v>
      </c>
    </row>
    <row r="70" spans="1:1" x14ac:dyDescent="0.3">
      <c r="A70" s="33">
        <v>1</v>
      </c>
    </row>
    <row r="71" spans="1:1" x14ac:dyDescent="0.3">
      <c r="A71" s="33">
        <v>1</v>
      </c>
    </row>
    <row r="72" spans="1:1" x14ac:dyDescent="0.3">
      <c r="A72" s="33">
        <v>1</v>
      </c>
    </row>
    <row r="73" spans="1:1" x14ac:dyDescent="0.3">
      <c r="A73" s="33">
        <v>1</v>
      </c>
    </row>
    <row r="74" spans="1:1" x14ac:dyDescent="0.3">
      <c r="A74" s="33">
        <v>1</v>
      </c>
    </row>
    <row r="75" spans="1:1" x14ac:dyDescent="0.3">
      <c r="A75" s="33">
        <v>1</v>
      </c>
    </row>
    <row r="76" spans="1:1" x14ac:dyDescent="0.3">
      <c r="A76" s="33">
        <v>2</v>
      </c>
    </row>
    <row r="77" spans="1:1" x14ac:dyDescent="0.3">
      <c r="A77" s="33">
        <v>1</v>
      </c>
    </row>
    <row r="78" spans="1:1" x14ac:dyDescent="0.3">
      <c r="A78" s="33">
        <v>1</v>
      </c>
    </row>
    <row r="79" spans="1:1" x14ac:dyDescent="0.3">
      <c r="A79" s="33">
        <v>1</v>
      </c>
    </row>
    <row r="80" spans="1:1" x14ac:dyDescent="0.3">
      <c r="A80" s="33">
        <v>1</v>
      </c>
    </row>
    <row r="81" spans="1:1" x14ac:dyDescent="0.3">
      <c r="A81" s="33">
        <v>1</v>
      </c>
    </row>
    <row r="82" spans="1:1" x14ac:dyDescent="0.3">
      <c r="A82" s="33">
        <v>1</v>
      </c>
    </row>
    <row r="83" spans="1:1" x14ac:dyDescent="0.3">
      <c r="A83" s="33">
        <v>1</v>
      </c>
    </row>
    <row r="84" spans="1:1" x14ac:dyDescent="0.3">
      <c r="A84" s="33">
        <v>2</v>
      </c>
    </row>
    <row r="85" spans="1:1" x14ac:dyDescent="0.3">
      <c r="A85" s="33">
        <v>1</v>
      </c>
    </row>
    <row r="86" spans="1:1" x14ac:dyDescent="0.3">
      <c r="A86" s="33">
        <v>2</v>
      </c>
    </row>
    <row r="87" spans="1:1" x14ac:dyDescent="0.3">
      <c r="A87" s="33">
        <v>2</v>
      </c>
    </row>
    <row r="88" spans="1:1" x14ac:dyDescent="0.3">
      <c r="A88" s="33">
        <v>1</v>
      </c>
    </row>
    <row r="89" spans="1:1" x14ac:dyDescent="0.3">
      <c r="A89" s="33">
        <v>1</v>
      </c>
    </row>
    <row r="90" spans="1:1" x14ac:dyDescent="0.3">
      <c r="A90" s="33">
        <v>1</v>
      </c>
    </row>
    <row r="91" spans="1:1" x14ac:dyDescent="0.3">
      <c r="A91" s="33">
        <v>2</v>
      </c>
    </row>
    <row r="92" spans="1:1" x14ac:dyDescent="0.3">
      <c r="A92" s="33">
        <v>1</v>
      </c>
    </row>
    <row r="93" spans="1:1" x14ac:dyDescent="0.3">
      <c r="A93" s="33">
        <v>1</v>
      </c>
    </row>
    <row r="94" spans="1:1" x14ac:dyDescent="0.3">
      <c r="A94" s="33">
        <v>2</v>
      </c>
    </row>
    <row r="95" spans="1:1" x14ac:dyDescent="0.3">
      <c r="A95" s="33">
        <v>2</v>
      </c>
    </row>
    <row r="96" spans="1:1" x14ac:dyDescent="0.3">
      <c r="A96" s="33">
        <v>1</v>
      </c>
    </row>
    <row r="97" spans="1:1" x14ac:dyDescent="0.3">
      <c r="A97" s="33">
        <v>2</v>
      </c>
    </row>
    <row r="98" spans="1:1" x14ac:dyDescent="0.3">
      <c r="A98" s="33">
        <v>1</v>
      </c>
    </row>
    <row r="99" spans="1:1" x14ac:dyDescent="0.3">
      <c r="A99" s="33">
        <v>1</v>
      </c>
    </row>
    <row r="100" spans="1:1" x14ac:dyDescent="0.3">
      <c r="A100" s="33">
        <v>1</v>
      </c>
    </row>
    <row r="101" spans="1:1" x14ac:dyDescent="0.3">
      <c r="A101" s="33">
        <v>1</v>
      </c>
    </row>
    <row r="102" spans="1:1" x14ac:dyDescent="0.3">
      <c r="A102" s="33">
        <v>2</v>
      </c>
    </row>
    <row r="103" spans="1:1" x14ac:dyDescent="0.3">
      <c r="A103" s="33">
        <v>1</v>
      </c>
    </row>
    <row r="104" spans="1:1" x14ac:dyDescent="0.3">
      <c r="A104" s="33">
        <v>1</v>
      </c>
    </row>
    <row r="105" spans="1:1" x14ac:dyDescent="0.3">
      <c r="A105" s="33">
        <v>2</v>
      </c>
    </row>
    <row r="106" spans="1:1" x14ac:dyDescent="0.3">
      <c r="A106" s="33">
        <v>1</v>
      </c>
    </row>
    <row r="107" spans="1:1" x14ac:dyDescent="0.3">
      <c r="A107" s="33">
        <v>1</v>
      </c>
    </row>
    <row r="108" spans="1:1" x14ac:dyDescent="0.3">
      <c r="A108" s="33">
        <v>1</v>
      </c>
    </row>
    <row r="109" spans="1:1" x14ac:dyDescent="0.3">
      <c r="A109" s="33">
        <v>1</v>
      </c>
    </row>
    <row r="110" spans="1:1" x14ac:dyDescent="0.3">
      <c r="A110" s="33">
        <v>1</v>
      </c>
    </row>
    <row r="111" spans="1:1" x14ac:dyDescent="0.3">
      <c r="A111" s="33">
        <v>2</v>
      </c>
    </row>
    <row r="112" spans="1:1" x14ac:dyDescent="0.3">
      <c r="A112" s="33">
        <v>1</v>
      </c>
    </row>
    <row r="113" spans="1:1" x14ac:dyDescent="0.3">
      <c r="A113" s="33">
        <v>1</v>
      </c>
    </row>
    <row r="114" spans="1:1" x14ac:dyDescent="0.3">
      <c r="A114" s="33">
        <v>1</v>
      </c>
    </row>
    <row r="115" spans="1:1" x14ac:dyDescent="0.3">
      <c r="A115" s="33">
        <v>1</v>
      </c>
    </row>
    <row r="116" spans="1:1" x14ac:dyDescent="0.3">
      <c r="A116" s="33">
        <v>2</v>
      </c>
    </row>
    <row r="117" spans="1:1" x14ac:dyDescent="0.3">
      <c r="A117" s="33">
        <v>2</v>
      </c>
    </row>
    <row r="118" spans="1:1" x14ac:dyDescent="0.3">
      <c r="A118" s="33">
        <v>1</v>
      </c>
    </row>
    <row r="119" spans="1:1" x14ac:dyDescent="0.3">
      <c r="A119" s="33">
        <v>2</v>
      </c>
    </row>
    <row r="120" spans="1:1" x14ac:dyDescent="0.3">
      <c r="A120" s="33">
        <v>1</v>
      </c>
    </row>
    <row r="121" spans="1:1" x14ac:dyDescent="0.3">
      <c r="A121" s="33">
        <v>2</v>
      </c>
    </row>
    <row r="122" spans="1:1" x14ac:dyDescent="0.3">
      <c r="A122" s="33">
        <v>1</v>
      </c>
    </row>
    <row r="123" spans="1:1" x14ac:dyDescent="0.3">
      <c r="A123" s="33">
        <v>2</v>
      </c>
    </row>
    <row r="124" spans="1:1" x14ac:dyDescent="0.3">
      <c r="A124" s="33">
        <v>1</v>
      </c>
    </row>
    <row r="125" spans="1:1" x14ac:dyDescent="0.3">
      <c r="A125" s="33">
        <v>2</v>
      </c>
    </row>
    <row r="126" spans="1:1" x14ac:dyDescent="0.3">
      <c r="A126" s="33">
        <v>1</v>
      </c>
    </row>
    <row r="127" spans="1:1" x14ac:dyDescent="0.3">
      <c r="A127" s="33">
        <v>1</v>
      </c>
    </row>
    <row r="128" spans="1:1" x14ac:dyDescent="0.3">
      <c r="A128" s="33">
        <v>1</v>
      </c>
    </row>
    <row r="129" spans="1:1" x14ac:dyDescent="0.3">
      <c r="A129" s="33">
        <v>1</v>
      </c>
    </row>
    <row r="130" spans="1:1" x14ac:dyDescent="0.3">
      <c r="A130" s="33">
        <v>3</v>
      </c>
    </row>
    <row r="131" spans="1:1" x14ac:dyDescent="0.3">
      <c r="A131" s="33">
        <v>1</v>
      </c>
    </row>
    <row r="132" spans="1:1" x14ac:dyDescent="0.3">
      <c r="A132" s="33">
        <v>1</v>
      </c>
    </row>
    <row r="133" spans="1:1" x14ac:dyDescent="0.3">
      <c r="A133" s="33">
        <v>2</v>
      </c>
    </row>
    <row r="134" spans="1:1" x14ac:dyDescent="0.3">
      <c r="A134" s="33">
        <v>1</v>
      </c>
    </row>
    <row r="135" spans="1:1" x14ac:dyDescent="0.3">
      <c r="A135" s="33">
        <v>2</v>
      </c>
    </row>
    <row r="136" spans="1:1" x14ac:dyDescent="0.3">
      <c r="A136" s="33">
        <v>2</v>
      </c>
    </row>
    <row r="137" spans="1:1" x14ac:dyDescent="0.3">
      <c r="A137" s="33">
        <v>2</v>
      </c>
    </row>
    <row r="138" spans="1:1" x14ac:dyDescent="0.3">
      <c r="A138" s="33">
        <v>1</v>
      </c>
    </row>
    <row r="139" spans="1:1" x14ac:dyDescent="0.3">
      <c r="A139" s="33">
        <v>1</v>
      </c>
    </row>
    <row r="140" spans="1:1" x14ac:dyDescent="0.3">
      <c r="A140" s="33">
        <v>1</v>
      </c>
    </row>
    <row r="141" spans="1:1" x14ac:dyDescent="0.3">
      <c r="A141" s="33">
        <v>1</v>
      </c>
    </row>
    <row r="142" spans="1:1" x14ac:dyDescent="0.3">
      <c r="A142" s="33">
        <v>1</v>
      </c>
    </row>
    <row r="143" spans="1:1" x14ac:dyDescent="0.3">
      <c r="A143" s="33">
        <v>1</v>
      </c>
    </row>
    <row r="144" spans="1:1" x14ac:dyDescent="0.3">
      <c r="A144" s="33">
        <v>2</v>
      </c>
    </row>
    <row r="145" spans="1:1" x14ac:dyDescent="0.3">
      <c r="A145" s="33">
        <v>1</v>
      </c>
    </row>
    <row r="146" spans="1:1" x14ac:dyDescent="0.3">
      <c r="A146" s="33">
        <v>1</v>
      </c>
    </row>
    <row r="147" spans="1:1" x14ac:dyDescent="0.3">
      <c r="A147" s="33">
        <v>1</v>
      </c>
    </row>
    <row r="148" spans="1:1" x14ac:dyDescent="0.3">
      <c r="A148" s="33">
        <v>2</v>
      </c>
    </row>
    <row r="149" spans="1:1" x14ac:dyDescent="0.3">
      <c r="A149" s="33">
        <v>1</v>
      </c>
    </row>
    <row r="150" spans="1:1" x14ac:dyDescent="0.3">
      <c r="A150" s="33">
        <v>2</v>
      </c>
    </row>
    <row r="151" spans="1:1" x14ac:dyDescent="0.3">
      <c r="A151" s="33">
        <v>1</v>
      </c>
    </row>
    <row r="152" spans="1:1" x14ac:dyDescent="0.3">
      <c r="A152" s="33">
        <v>1</v>
      </c>
    </row>
    <row r="153" spans="1:1" x14ac:dyDescent="0.3">
      <c r="A153" s="33">
        <v>2</v>
      </c>
    </row>
    <row r="154" spans="1:1" x14ac:dyDescent="0.3">
      <c r="A154" s="33">
        <v>1</v>
      </c>
    </row>
    <row r="155" spans="1:1" x14ac:dyDescent="0.3">
      <c r="A155" s="33">
        <v>2</v>
      </c>
    </row>
    <row r="156" spans="1:1" x14ac:dyDescent="0.3">
      <c r="A156" s="33">
        <v>2</v>
      </c>
    </row>
    <row r="157" spans="1:1" x14ac:dyDescent="0.3">
      <c r="A157" s="33">
        <v>1</v>
      </c>
    </row>
    <row r="158" spans="1:1" x14ac:dyDescent="0.3">
      <c r="A158" s="33">
        <v>1</v>
      </c>
    </row>
    <row r="159" spans="1:1" x14ac:dyDescent="0.3">
      <c r="A159" s="33">
        <v>1</v>
      </c>
    </row>
    <row r="160" spans="1:1" x14ac:dyDescent="0.3">
      <c r="A160" s="33">
        <v>1</v>
      </c>
    </row>
    <row r="161" spans="1:1" x14ac:dyDescent="0.3">
      <c r="A161" s="33">
        <v>1</v>
      </c>
    </row>
    <row r="162" spans="1:1" x14ac:dyDescent="0.3">
      <c r="A162" s="33">
        <v>1</v>
      </c>
    </row>
    <row r="163" spans="1:1" x14ac:dyDescent="0.3">
      <c r="A163" s="33">
        <v>2</v>
      </c>
    </row>
    <row r="164" spans="1:1" x14ac:dyDescent="0.3">
      <c r="A164" s="33">
        <v>2</v>
      </c>
    </row>
    <row r="165" spans="1:1" x14ac:dyDescent="0.3">
      <c r="A165" s="33">
        <v>2</v>
      </c>
    </row>
    <row r="166" spans="1:1" x14ac:dyDescent="0.3">
      <c r="A166" s="33">
        <v>1</v>
      </c>
    </row>
    <row r="167" spans="1:1" x14ac:dyDescent="0.3">
      <c r="A167" s="33">
        <v>1</v>
      </c>
    </row>
    <row r="168" spans="1:1" x14ac:dyDescent="0.3">
      <c r="A168" s="33">
        <v>2</v>
      </c>
    </row>
    <row r="169" spans="1:1" x14ac:dyDescent="0.3">
      <c r="A169" s="33">
        <v>1</v>
      </c>
    </row>
    <row r="170" spans="1:1" x14ac:dyDescent="0.3">
      <c r="A170" s="33">
        <v>2</v>
      </c>
    </row>
    <row r="171" spans="1:1" x14ac:dyDescent="0.3">
      <c r="A171" s="33">
        <v>2</v>
      </c>
    </row>
    <row r="172" spans="1:1" x14ac:dyDescent="0.3">
      <c r="A172" s="33">
        <v>1</v>
      </c>
    </row>
    <row r="173" spans="1:1" x14ac:dyDescent="0.3">
      <c r="A173" s="33">
        <v>1</v>
      </c>
    </row>
    <row r="174" spans="1:1" x14ac:dyDescent="0.3">
      <c r="A174" s="33">
        <v>1</v>
      </c>
    </row>
    <row r="175" spans="1:1" x14ac:dyDescent="0.3">
      <c r="A175" s="33">
        <v>1</v>
      </c>
    </row>
    <row r="176" spans="1:1" x14ac:dyDescent="0.3">
      <c r="A176" s="33">
        <v>2</v>
      </c>
    </row>
    <row r="177" spans="1:1" x14ac:dyDescent="0.3">
      <c r="A177" s="33">
        <v>1</v>
      </c>
    </row>
    <row r="178" spans="1:1" x14ac:dyDescent="0.3">
      <c r="A178" s="33">
        <v>1</v>
      </c>
    </row>
    <row r="179" spans="1:1" x14ac:dyDescent="0.3">
      <c r="A179" s="33">
        <v>2</v>
      </c>
    </row>
    <row r="180" spans="1:1" x14ac:dyDescent="0.3">
      <c r="A180" s="33">
        <v>1</v>
      </c>
    </row>
    <row r="181" spans="1:1" x14ac:dyDescent="0.3">
      <c r="A181" s="33">
        <v>1</v>
      </c>
    </row>
    <row r="182" spans="1:1" x14ac:dyDescent="0.3">
      <c r="A182" s="33">
        <v>1</v>
      </c>
    </row>
    <row r="183" spans="1:1" x14ac:dyDescent="0.3">
      <c r="A183" s="33">
        <v>1</v>
      </c>
    </row>
    <row r="184" spans="1:1" x14ac:dyDescent="0.3">
      <c r="A184" s="33">
        <v>1</v>
      </c>
    </row>
    <row r="185" spans="1:1" x14ac:dyDescent="0.3">
      <c r="A185" s="33">
        <v>1</v>
      </c>
    </row>
    <row r="186" spans="1:1" x14ac:dyDescent="0.3">
      <c r="A186" s="33">
        <v>1</v>
      </c>
    </row>
    <row r="187" spans="1:1" x14ac:dyDescent="0.3">
      <c r="A187" s="33">
        <v>1</v>
      </c>
    </row>
    <row r="188" spans="1:1" x14ac:dyDescent="0.3">
      <c r="A188" s="33">
        <v>1</v>
      </c>
    </row>
    <row r="189" spans="1:1" x14ac:dyDescent="0.3">
      <c r="A189" s="33">
        <v>1</v>
      </c>
    </row>
    <row r="190" spans="1:1" x14ac:dyDescent="0.3">
      <c r="A190" s="33">
        <v>1</v>
      </c>
    </row>
    <row r="191" spans="1:1" x14ac:dyDescent="0.3">
      <c r="A191" s="33">
        <v>1</v>
      </c>
    </row>
    <row r="192" spans="1:1" x14ac:dyDescent="0.3">
      <c r="A192" s="33">
        <v>1</v>
      </c>
    </row>
    <row r="193" spans="1:1" x14ac:dyDescent="0.3">
      <c r="A193" s="33">
        <v>1</v>
      </c>
    </row>
    <row r="194" spans="1:1" x14ac:dyDescent="0.3">
      <c r="A194" s="33">
        <v>2</v>
      </c>
    </row>
    <row r="195" spans="1:1" x14ac:dyDescent="0.3">
      <c r="A195" s="33">
        <v>2</v>
      </c>
    </row>
    <row r="196" spans="1:1" x14ac:dyDescent="0.3">
      <c r="A196" s="33">
        <v>1</v>
      </c>
    </row>
    <row r="197" spans="1:1" x14ac:dyDescent="0.3">
      <c r="A197" s="33">
        <v>2</v>
      </c>
    </row>
    <row r="198" spans="1:1" x14ac:dyDescent="0.3">
      <c r="A198" s="33">
        <v>1</v>
      </c>
    </row>
    <row r="199" spans="1:1" x14ac:dyDescent="0.3">
      <c r="A199" s="33">
        <v>2</v>
      </c>
    </row>
    <row r="200" spans="1:1" x14ac:dyDescent="0.3">
      <c r="A200" s="33">
        <v>1</v>
      </c>
    </row>
    <row r="201" spans="1:1" x14ac:dyDescent="0.3">
      <c r="A201" s="33">
        <v>1</v>
      </c>
    </row>
    <row r="202" spans="1:1" x14ac:dyDescent="0.3">
      <c r="A202" s="33">
        <v>1</v>
      </c>
    </row>
    <row r="203" spans="1:1" x14ac:dyDescent="0.3">
      <c r="A203" s="33">
        <v>1</v>
      </c>
    </row>
    <row r="204" spans="1:1" x14ac:dyDescent="0.3">
      <c r="A204" s="33">
        <v>1</v>
      </c>
    </row>
    <row r="205" spans="1:1" x14ac:dyDescent="0.3">
      <c r="A205" s="33">
        <v>2</v>
      </c>
    </row>
    <row r="206" spans="1:1" x14ac:dyDescent="0.3">
      <c r="A206" s="33">
        <v>2</v>
      </c>
    </row>
    <row r="207" spans="1:1" x14ac:dyDescent="0.3">
      <c r="A207" s="33">
        <v>1</v>
      </c>
    </row>
    <row r="208" spans="1:1" x14ac:dyDescent="0.3">
      <c r="A208" s="33">
        <v>1</v>
      </c>
    </row>
    <row r="209" spans="1:1" x14ac:dyDescent="0.3">
      <c r="A209" s="33">
        <v>1</v>
      </c>
    </row>
    <row r="210" spans="1:1" x14ac:dyDescent="0.3">
      <c r="A210" s="33">
        <v>2</v>
      </c>
    </row>
    <row r="211" spans="1:1" x14ac:dyDescent="0.3">
      <c r="A211" s="33">
        <v>1</v>
      </c>
    </row>
    <row r="212" spans="1:1" x14ac:dyDescent="0.3">
      <c r="A212" s="33">
        <v>1</v>
      </c>
    </row>
    <row r="213" spans="1:1" x14ac:dyDescent="0.3">
      <c r="A213" s="33">
        <v>2</v>
      </c>
    </row>
    <row r="214" spans="1:1" x14ac:dyDescent="0.3">
      <c r="A214" s="33">
        <v>2</v>
      </c>
    </row>
    <row r="215" spans="1:1" x14ac:dyDescent="0.3">
      <c r="A215" s="33">
        <v>2</v>
      </c>
    </row>
    <row r="216" spans="1:1" x14ac:dyDescent="0.3">
      <c r="A216" s="33">
        <v>2</v>
      </c>
    </row>
    <row r="217" spans="1:1" x14ac:dyDescent="0.3">
      <c r="A217" s="33">
        <v>1</v>
      </c>
    </row>
    <row r="218" spans="1:1" x14ac:dyDescent="0.3">
      <c r="A218" s="33">
        <v>1</v>
      </c>
    </row>
    <row r="219" spans="1:1" x14ac:dyDescent="0.3">
      <c r="A219" s="33">
        <v>2</v>
      </c>
    </row>
    <row r="220" spans="1:1" x14ac:dyDescent="0.3">
      <c r="A220" s="33">
        <v>1</v>
      </c>
    </row>
    <row r="221" spans="1:1" x14ac:dyDescent="0.3">
      <c r="A221" s="33">
        <v>1</v>
      </c>
    </row>
    <row r="222" spans="1:1" x14ac:dyDescent="0.3">
      <c r="A222" s="33">
        <v>2</v>
      </c>
    </row>
    <row r="223" spans="1:1" x14ac:dyDescent="0.3">
      <c r="A223" s="33">
        <v>1</v>
      </c>
    </row>
    <row r="224" spans="1:1" x14ac:dyDescent="0.3">
      <c r="A224" s="33">
        <v>1</v>
      </c>
    </row>
    <row r="225" spans="1:1" x14ac:dyDescent="0.3">
      <c r="A225" s="33">
        <v>1</v>
      </c>
    </row>
    <row r="226" spans="1:1" x14ac:dyDescent="0.3">
      <c r="A226" s="33">
        <v>1</v>
      </c>
    </row>
    <row r="227" spans="1:1" x14ac:dyDescent="0.3">
      <c r="A227" s="33">
        <v>1</v>
      </c>
    </row>
    <row r="228" spans="1:1" x14ac:dyDescent="0.3">
      <c r="A228" s="33">
        <v>1</v>
      </c>
    </row>
    <row r="229" spans="1:1" x14ac:dyDescent="0.3">
      <c r="A229" s="33">
        <v>1</v>
      </c>
    </row>
    <row r="230" spans="1:1" x14ac:dyDescent="0.3">
      <c r="A230" s="33">
        <v>2</v>
      </c>
    </row>
    <row r="231" spans="1:1" x14ac:dyDescent="0.3">
      <c r="A231" s="33">
        <v>1</v>
      </c>
    </row>
    <row r="232" spans="1:1" x14ac:dyDescent="0.3">
      <c r="A232" s="33">
        <v>1</v>
      </c>
    </row>
    <row r="233" spans="1:1" x14ac:dyDescent="0.3">
      <c r="A233" s="33">
        <v>1</v>
      </c>
    </row>
    <row r="234" spans="1:1" x14ac:dyDescent="0.3">
      <c r="A234" s="33">
        <v>2</v>
      </c>
    </row>
    <row r="235" spans="1:1" x14ac:dyDescent="0.3">
      <c r="A235" s="33">
        <v>1</v>
      </c>
    </row>
    <row r="236" spans="1:1" x14ac:dyDescent="0.3">
      <c r="A236" s="33">
        <v>1</v>
      </c>
    </row>
    <row r="237" spans="1:1" x14ac:dyDescent="0.3">
      <c r="A237" s="33">
        <v>2</v>
      </c>
    </row>
    <row r="238" spans="1:1" x14ac:dyDescent="0.3">
      <c r="A238" s="33">
        <v>2</v>
      </c>
    </row>
    <row r="239" spans="1:1" x14ac:dyDescent="0.3">
      <c r="A239" s="33">
        <v>1</v>
      </c>
    </row>
    <row r="240" spans="1:1" x14ac:dyDescent="0.3">
      <c r="A240" s="33">
        <v>1</v>
      </c>
    </row>
    <row r="241" spans="1:1" x14ac:dyDescent="0.3">
      <c r="A241" s="33">
        <v>1</v>
      </c>
    </row>
    <row r="242" spans="1:1" x14ac:dyDescent="0.3">
      <c r="A242" s="33">
        <v>2</v>
      </c>
    </row>
    <row r="243" spans="1:1" x14ac:dyDescent="0.3">
      <c r="A243" s="33">
        <v>2</v>
      </c>
    </row>
    <row r="244" spans="1:1" x14ac:dyDescent="0.3">
      <c r="A244" s="33">
        <v>1</v>
      </c>
    </row>
    <row r="245" spans="1:1" x14ac:dyDescent="0.3">
      <c r="A245" s="33">
        <v>1</v>
      </c>
    </row>
    <row r="246" spans="1:1" x14ac:dyDescent="0.3">
      <c r="A246" s="33">
        <v>1</v>
      </c>
    </row>
    <row r="247" spans="1:1" x14ac:dyDescent="0.3">
      <c r="A247" s="33">
        <v>1</v>
      </c>
    </row>
    <row r="248" spans="1:1" x14ac:dyDescent="0.3">
      <c r="A248" s="33">
        <v>1</v>
      </c>
    </row>
    <row r="249" spans="1:1" x14ac:dyDescent="0.3">
      <c r="A249" s="33">
        <v>1</v>
      </c>
    </row>
    <row r="250" spans="1:1" x14ac:dyDescent="0.3">
      <c r="A250" s="33">
        <v>2</v>
      </c>
    </row>
    <row r="251" spans="1:1" x14ac:dyDescent="0.3">
      <c r="A251" s="33">
        <v>1</v>
      </c>
    </row>
    <row r="252" spans="1:1" x14ac:dyDescent="0.3">
      <c r="A252" s="33">
        <v>1</v>
      </c>
    </row>
    <row r="253" spans="1:1" x14ac:dyDescent="0.3">
      <c r="A253" s="33">
        <v>1</v>
      </c>
    </row>
    <row r="254" spans="1:1" x14ac:dyDescent="0.3">
      <c r="A254" s="33">
        <v>2</v>
      </c>
    </row>
    <row r="255" spans="1:1" x14ac:dyDescent="0.3">
      <c r="A255" s="33">
        <v>2</v>
      </c>
    </row>
    <row r="256" spans="1:1" x14ac:dyDescent="0.3">
      <c r="A256" s="33">
        <v>2</v>
      </c>
    </row>
    <row r="257" spans="1:1" x14ac:dyDescent="0.3">
      <c r="A257" s="33">
        <v>1</v>
      </c>
    </row>
    <row r="258" spans="1:1" x14ac:dyDescent="0.3">
      <c r="A258" s="33">
        <v>2</v>
      </c>
    </row>
    <row r="259" spans="1:1" x14ac:dyDescent="0.3">
      <c r="A259" s="33">
        <v>2</v>
      </c>
    </row>
    <row r="260" spans="1:1" x14ac:dyDescent="0.3">
      <c r="A260" s="33">
        <v>1</v>
      </c>
    </row>
    <row r="261" spans="1:1" x14ac:dyDescent="0.3">
      <c r="A261" s="33">
        <v>2</v>
      </c>
    </row>
    <row r="262" spans="1:1" x14ac:dyDescent="0.3">
      <c r="A262" s="33">
        <v>1</v>
      </c>
    </row>
    <row r="263" spans="1:1" x14ac:dyDescent="0.3">
      <c r="A263" s="33">
        <v>1</v>
      </c>
    </row>
    <row r="264" spans="1:1" x14ac:dyDescent="0.3">
      <c r="A264" s="33">
        <v>1</v>
      </c>
    </row>
    <row r="265" spans="1:1" x14ac:dyDescent="0.3">
      <c r="A265" s="33">
        <v>1</v>
      </c>
    </row>
    <row r="266" spans="1:1" x14ac:dyDescent="0.3">
      <c r="A266" s="33">
        <v>2</v>
      </c>
    </row>
    <row r="267" spans="1:1" x14ac:dyDescent="0.3">
      <c r="A267" s="33">
        <v>1</v>
      </c>
    </row>
    <row r="268" spans="1:1" x14ac:dyDescent="0.3">
      <c r="A268" s="33">
        <v>2</v>
      </c>
    </row>
    <row r="269" spans="1:1" x14ac:dyDescent="0.3">
      <c r="A269" s="33">
        <v>1</v>
      </c>
    </row>
    <row r="270" spans="1:1" x14ac:dyDescent="0.3">
      <c r="A270" s="33">
        <v>1</v>
      </c>
    </row>
    <row r="271" spans="1:1" x14ac:dyDescent="0.3">
      <c r="A271" s="33">
        <v>1</v>
      </c>
    </row>
    <row r="272" spans="1:1" x14ac:dyDescent="0.3">
      <c r="A272" s="33">
        <v>1</v>
      </c>
    </row>
    <row r="273" spans="1:1" x14ac:dyDescent="0.3">
      <c r="A273" s="33">
        <v>1</v>
      </c>
    </row>
    <row r="274" spans="1:1" x14ac:dyDescent="0.3">
      <c r="A274" s="33">
        <v>1</v>
      </c>
    </row>
    <row r="275" spans="1:1" x14ac:dyDescent="0.3">
      <c r="A275" s="33">
        <v>2</v>
      </c>
    </row>
    <row r="276" spans="1:1" x14ac:dyDescent="0.3">
      <c r="A276" s="33">
        <v>2</v>
      </c>
    </row>
    <row r="277" spans="1:1" x14ac:dyDescent="0.3">
      <c r="A277" s="33">
        <v>2</v>
      </c>
    </row>
    <row r="278" spans="1:1" x14ac:dyDescent="0.3">
      <c r="A278" s="33">
        <v>1</v>
      </c>
    </row>
    <row r="279" spans="1:1" x14ac:dyDescent="0.3">
      <c r="A279" s="33">
        <v>1</v>
      </c>
    </row>
    <row r="280" spans="1:1" x14ac:dyDescent="0.3">
      <c r="A280" s="33">
        <v>1</v>
      </c>
    </row>
    <row r="281" spans="1:1" x14ac:dyDescent="0.3">
      <c r="A281" s="33">
        <v>2</v>
      </c>
    </row>
    <row r="282" spans="1:1" x14ac:dyDescent="0.3">
      <c r="A282" s="33">
        <v>1</v>
      </c>
    </row>
    <row r="283" spans="1:1" x14ac:dyDescent="0.3">
      <c r="A283" s="33">
        <v>2</v>
      </c>
    </row>
    <row r="284" spans="1:1" x14ac:dyDescent="0.3">
      <c r="A284" s="33">
        <v>2</v>
      </c>
    </row>
    <row r="285" spans="1:1" x14ac:dyDescent="0.3">
      <c r="A285" s="33">
        <v>1</v>
      </c>
    </row>
    <row r="286" spans="1:1" x14ac:dyDescent="0.3">
      <c r="A286" s="33">
        <v>1</v>
      </c>
    </row>
    <row r="287" spans="1:1" x14ac:dyDescent="0.3">
      <c r="A287" s="33">
        <v>1</v>
      </c>
    </row>
    <row r="288" spans="1:1" x14ac:dyDescent="0.3">
      <c r="A288" s="33">
        <v>1</v>
      </c>
    </row>
    <row r="289" spans="1:1" x14ac:dyDescent="0.3">
      <c r="A289" s="33">
        <v>1</v>
      </c>
    </row>
    <row r="290" spans="1:1" x14ac:dyDescent="0.3">
      <c r="A290" s="33">
        <v>1</v>
      </c>
    </row>
    <row r="291" spans="1:1" x14ac:dyDescent="0.3">
      <c r="A291" s="33">
        <v>1</v>
      </c>
    </row>
    <row r="292" spans="1:1" x14ac:dyDescent="0.3">
      <c r="A292" s="33">
        <v>1</v>
      </c>
    </row>
    <row r="293" spans="1:1" x14ac:dyDescent="0.3">
      <c r="A293" s="33">
        <v>1</v>
      </c>
    </row>
    <row r="294" spans="1:1" x14ac:dyDescent="0.3">
      <c r="A294" s="33">
        <v>2</v>
      </c>
    </row>
    <row r="295" spans="1:1" x14ac:dyDescent="0.3">
      <c r="A295" s="33">
        <v>1</v>
      </c>
    </row>
    <row r="296" spans="1:1" x14ac:dyDescent="0.3">
      <c r="A296" s="33">
        <v>2</v>
      </c>
    </row>
    <row r="297" spans="1:1" x14ac:dyDescent="0.3">
      <c r="A297" s="33">
        <v>1</v>
      </c>
    </row>
    <row r="298" spans="1:1" x14ac:dyDescent="0.3">
      <c r="A298" s="33">
        <v>1</v>
      </c>
    </row>
    <row r="299" spans="1:1" x14ac:dyDescent="0.3">
      <c r="A299" s="33">
        <v>2</v>
      </c>
    </row>
    <row r="300" spans="1:1" x14ac:dyDescent="0.3">
      <c r="A300" s="33">
        <v>1</v>
      </c>
    </row>
    <row r="301" spans="1:1" x14ac:dyDescent="0.3">
      <c r="A301" s="33">
        <v>2</v>
      </c>
    </row>
    <row r="302" spans="1:1" x14ac:dyDescent="0.3">
      <c r="A302" s="33">
        <v>1</v>
      </c>
    </row>
    <row r="303" spans="1:1" x14ac:dyDescent="0.3">
      <c r="A303" s="33">
        <v>2</v>
      </c>
    </row>
    <row r="304" spans="1:1" x14ac:dyDescent="0.3">
      <c r="A304" s="33">
        <v>2</v>
      </c>
    </row>
    <row r="305" spans="1:1" x14ac:dyDescent="0.3">
      <c r="A305" s="33">
        <v>1</v>
      </c>
    </row>
    <row r="306" spans="1:1" x14ac:dyDescent="0.3">
      <c r="A306" s="33">
        <v>1</v>
      </c>
    </row>
    <row r="307" spans="1:1" x14ac:dyDescent="0.3">
      <c r="A307" s="33">
        <v>2</v>
      </c>
    </row>
    <row r="308" spans="1:1" x14ac:dyDescent="0.3">
      <c r="A308" s="33">
        <v>1</v>
      </c>
    </row>
    <row r="309" spans="1:1" x14ac:dyDescent="0.3">
      <c r="A309" s="33">
        <v>2</v>
      </c>
    </row>
    <row r="310" spans="1:1" x14ac:dyDescent="0.3">
      <c r="A310" s="33">
        <v>2</v>
      </c>
    </row>
    <row r="311" spans="1:1" x14ac:dyDescent="0.3">
      <c r="A311" s="33">
        <v>2</v>
      </c>
    </row>
    <row r="312" spans="1:1" x14ac:dyDescent="0.3">
      <c r="A312" s="33">
        <v>2</v>
      </c>
    </row>
    <row r="313" spans="1:1" x14ac:dyDescent="0.3">
      <c r="A313" s="33">
        <v>2</v>
      </c>
    </row>
    <row r="314" spans="1:1" x14ac:dyDescent="0.3">
      <c r="A314" s="33">
        <v>1</v>
      </c>
    </row>
    <row r="315" spans="1:1" x14ac:dyDescent="0.3">
      <c r="A315" s="33">
        <v>1</v>
      </c>
    </row>
    <row r="316" spans="1:1" x14ac:dyDescent="0.3">
      <c r="A316" s="33">
        <v>1</v>
      </c>
    </row>
    <row r="317" spans="1:1" x14ac:dyDescent="0.3">
      <c r="A317" s="33">
        <v>2</v>
      </c>
    </row>
    <row r="318" spans="1:1" x14ac:dyDescent="0.3">
      <c r="A318" s="33">
        <v>1</v>
      </c>
    </row>
    <row r="319" spans="1:1" x14ac:dyDescent="0.3">
      <c r="A319" s="33">
        <v>1</v>
      </c>
    </row>
    <row r="320" spans="1:1" x14ac:dyDescent="0.3">
      <c r="A320" s="33">
        <v>1</v>
      </c>
    </row>
    <row r="321" spans="1:1" x14ac:dyDescent="0.3">
      <c r="A321" s="33">
        <v>1</v>
      </c>
    </row>
    <row r="322" spans="1:1" x14ac:dyDescent="0.3">
      <c r="A322" s="33">
        <v>1</v>
      </c>
    </row>
    <row r="323" spans="1:1" x14ac:dyDescent="0.3">
      <c r="A323" s="33">
        <v>1</v>
      </c>
    </row>
    <row r="324" spans="1:1" x14ac:dyDescent="0.3">
      <c r="A324" s="33">
        <v>1</v>
      </c>
    </row>
    <row r="325" spans="1:1" x14ac:dyDescent="0.3">
      <c r="A325" s="33">
        <v>1</v>
      </c>
    </row>
    <row r="326" spans="1:1" x14ac:dyDescent="0.3">
      <c r="A326" s="33">
        <v>1</v>
      </c>
    </row>
    <row r="327" spans="1:1" x14ac:dyDescent="0.3">
      <c r="A327" s="33">
        <v>1</v>
      </c>
    </row>
    <row r="328" spans="1:1" x14ac:dyDescent="0.3">
      <c r="A328" s="33">
        <v>3</v>
      </c>
    </row>
    <row r="329" spans="1:1" x14ac:dyDescent="0.3">
      <c r="A329" s="33">
        <v>2</v>
      </c>
    </row>
    <row r="330" spans="1:1" x14ac:dyDescent="0.3">
      <c r="A330" s="33">
        <v>1</v>
      </c>
    </row>
    <row r="331" spans="1:1" x14ac:dyDescent="0.3">
      <c r="A331" s="33">
        <v>2</v>
      </c>
    </row>
    <row r="332" spans="1:1" x14ac:dyDescent="0.3">
      <c r="A332" s="33">
        <v>2</v>
      </c>
    </row>
    <row r="333" spans="1:1" x14ac:dyDescent="0.3">
      <c r="A333" s="33">
        <v>1</v>
      </c>
    </row>
    <row r="334" spans="1:1" x14ac:dyDescent="0.3">
      <c r="A334" s="33">
        <v>1</v>
      </c>
    </row>
    <row r="335" spans="1:1" x14ac:dyDescent="0.3">
      <c r="A335" s="33">
        <v>1</v>
      </c>
    </row>
    <row r="336" spans="1:1" x14ac:dyDescent="0.3">
      <c r="A336" s="33">
        <v>2</v>
      </c>
    </row>
    <row r="337" spans="1:1" x14ac:dyDescent="0.3">
      <c r="A337" s="33">
        <v>1</v>
      </c>
    </row>
    <row r="338" spans="1:1" x14ac:dyDescent="0.3">
      <c r="A338" s="33">
        <v>1</v>
      </c>
    </row>
    <row r="339" spans="1:1" x14ac:dyDescent="0.3">
      <c r="A339" s="33">
        <v>1</v>
      </c>
    </row>
    <row r="340" spans="1:1" x14ac:dyDescent="0.3">
      <c r="A340" s="33">
        <v>2</v>
      </c>
    </row>
    <row r="341" spans="1:1" x14ac:dyDescent="0.3">
      <c r="A341" s="33">
        <v>2</v>
      </c>
    </row>
    <row r="342" spans="1:1" x14ac:dyDescent="0.3">
      <c r="A342" s="33">
        <v>2</v>
      </c>
    </row>
    <row r="343" spans="1:1" x14ac:dyDescent="0.3">
      <c r="A343" s="33">
        <v>2</v>
      </c>
    </row>
    <row r="344" spans="1:1" x14ac:dyDescent="0.3">
      <c r="A344" s="33">
        <v>1</v>
      </c>
    </row>
    <row r="345" spans="1:1" x14ac:dyDescent="0.3">
      <c r="A345" s="33">
        <v>2</v>
      </c>
    </row>
    <row r="346" spans="1:1" x14ac:dyDescent="0.3">
      <c r="A346" s="33">
        <v>1</v>
      </c>
    </row>
    <row r="347" spans="1:1" x14ac:dyDescent="0.3">
      <c r="A347" s="33">
        <v>1</v>
      </c>
    </row>
    <row r="348" spans="1:1" x14ac:dyDescent="0.3">
      <c r="A348" s="33">
        <v>1</v>
      </c>
    </row>
    <row r="349" spans="1:1" x14ac:dyDescent="0.3">
      <c r="A349" s="33">
        <v>1</v>
      </c>
    </row>
    <row r="350" spans="1:1" x14ac:dyDescent="0.3">
      <c r="A350" s="33">
        <v>1</v>
      </c>
    </row>
    <row r="351" spans="1:1" x14ac:dyDescent="0.3">
      <c r="A351" s="33">
        <v>1</v>
      </c>
    </row>
    <row r="352" spans="1:1" x14ac:dyDescent="0.3">
      <c r="A352" s="33">
        <v>1</v>
      </c>
    </row>
    <row r="353" spans="1:1" x14ac:dyDescent="0.3">
      <c r="A353" s="33">
        <v>1</v>
      </c>
    </row>
    <row r="354" spans="1:1" x14ac:dyDescent="0.3">
      <c r="A354" s="33">
        <v>2</v>
      </c>
    </row>
    <row r="355" spans="1:1" x14ac:dyDescent="0.3">
      <c r="A355" s="33">
        <v>2</v>
      </c>
    </row>
    <row r="356" spans="1:1" x14ac:dyDescent="0.3">
      <c r="A356" s="33">
        <v>1</v>
      </c>
    </row>
    <row r="357" spans="1:1" x14ac:dyDescent="0.3">
      <c r="A357" s="33">
        <v>1</v>
      </c>
    </row>
    <row r="358" spans="1:1" x14ac:dyDescent="0.3">
      <c r="A358" s="33">
        <v>2</v>
      </c>
    </row>
    <row r="359" spans="1:1" x14ac:dyDescent="0.3">
      <c r="A359" s="33">
        <v>1</v>
      </c>
    </row>
    <row r="360" spans="1:1" x14ac:dyDescent="0.3">
      <c r="A360" s="33">
        <v>1</v>
      </c>
    </row>
    <row r="361" spans="1:1" x14ac:dyDescent="0.3">
      <c r="A361" s="33">
        <v>1</v>
      </c>
    </row>
    <row r="362" spans="1:1" x14ac:dyDescent="0.3">
      <c r="A362" s="33">
        <v>1</v>
      </c>
    </row>
    <row r="363" spans="1:1" x14ac:dyDescent="0.3">
      <c r="A363" s="33">
        <v>1</v>
      </c>
    </row>
    <row r="364" spans="1:1" x14ac:dyDescent="0.3">
      <c r="A364" s="33">
        <v>1</v>
      </c>
    </row>
    <row r="365" spans="1:1" x14ac:dyDescent="0.3">
      <c r="A365" s="33">
        <v>1</v>
      </c>
    </row>
    <row r="366" spans="1:1" x14ac:dyDescent="0.3">
      <c r="A366" s="33">
        <v>2</v>
      </c>
    </row>
    <row r="367" spans="1:1" x14ac:dyDescent="0.3">
      <c r="A367" s="33">
        <v>1</v>
      </c>
    </row>
    <row r="368" spans="1:1" x14ac:dyDescent="0.3">
      <c r="A368" s="33">
        <v>2</v>
      </c>
    </row>
    <row r="369" spans="1:1" x14ac:dyDescent="0.3">
      <c r="A369" s="33">
        <v>1</v>
      </c>
    </row>
    <row r="370" spans="1:1" x14ac:dyDescent="0.3">
      <c r="A370" s="33">
        <v>2</v>
      </c>
    </row>
    <row r="371" spans="1:1" x14ac:dyDescent="0.3">
      <c r="A371" s="33">
        <v>1</v>
      </c>
    </row>
    <row r="372" spans="1:1" x14ac:dyDescent="0.3">
      <c r="A372" s="33">
        <v>1</v>
      </c>
    </row>
    <row r="373" spans="1:1" x14ac:dyDescent="0.3">
      <c r="A373" s="33">
        <v>1</v>
      </c>
    </row>
    <row r="374" spans="1:1" x14ac:dyDescent="0.3">
      <c r="A374" s="33">
        <v>1</v>
      </c>
    </row>
    <row r="375" spans="1:1" x14ac:dyDescent="0.3">
      <c r="A375" s="33">
        <v>1</v>
      </c>
    </row>
    <row r="376" spans="1:1" x14ac:dyDescent="0.3">
      <c r="A376" s="33">
        <v>1</v>
      </c>
    </row>
    <row r="377" spans="1:1" x14ac:dyDescent="0.3">
      <c r="A377" s="33">
        <v>1</v>
      </c>
    </row>
    <row r="378" spans="1:1" x14ac:dyDescent="0.3">
      <c r="A378" s="33">
        <v>1</v>
      </c>
    </row>
    <row r="379" spans="1:1" x14ac:dyDescent="0.3">
      <c r="A379" s="33">
        <v>2</v>
      </c>
    </row>
    <row r="380" spans="1:1" x14ac:dyDescent="0.3">
      <c r="A380" s="33">
        <v>2</v>
      </c>
    </row>
    <row r="381" spans="1:1" x14ac:dyDescent="0.3">
      <c r="A381" s="33">
        <v>1</v>
      </c>
    </row>
    <row r="382" spans="1:1" x14ac:dyDescent="0.3">
      <c r="A382" s="33">
        <v>2</v>
      </c>
    </row>
    <row r="383" spans="1:1" x14ac:dyDescent="0.3">
      <c r="A383" s="33">
        <v>2</v>
      </c>
    </row>
    <row r="384" spans="1:1" x14ac:dyDescent="0.3">
      <c r="A384" s="33">
        <v>1</v>
      </c>
    </row>
    <row r="385" spans="1:1" x14ac:dyDescent="0.3">
      <c r="A385" s="33">
        <v>1</v>
      </c>
    </row>
    <row r="386" spans="1:1" x14ac:dyDescent="0.3">
      <c r="A386" s="33">
        <v>2</v>
      </c>
    </row>
    <row r="387" spans="1:1" x14ac:dyDescent="0.3">
      <c r="A387" s="33">
        <v>1</v>
      </c>
    </row>
    <row r="388" spans="1:1" x14ac:dyDescent="0.3">
      <c r="A388" s="33">
        <v>2</v>
      </c>
    </row>
    <row r="389" spans="1:1" x14ac:dyDescent="0.3">
      <c r="A389" s="33">
        <v>1</v>
      </c>
    </row>
    <row r="390" spans="1:1" x14ac:dyDescent="0.3">
      <c r="A390" s="33">
        <v>2</v>
      </c>
    </row>
    <row r="391" spans="1:1" x14ac:dyDescent="0.3">
      <c r="A391" s="33">
        <v>2</v>
      </c>
    </row>
    <row r="392" spans="1:1" x14ac:dyDescent="0.3">
      <c r="A392" s="33">
        <v>2</v>
      </c>
    </row>
    <row r="393" spans="1:1" x14ac:dyDescent="0.3">
      <c r="A393" s="33">
        <v>1</v>
      </c>
    </row>
    <row r="394" spans="1:1" x14ac:dyDescent="0.3">
      <c r="A394" s="33">
        <v>1</v>
      </c>
    </row>
    <row r="395" spans="1:1" x14ac:dyDescent="0.3">
      <c r="A395" s="33">
        <v>1</v>
      </c>
    </row>
    <row r="396" spans="1:1" x14ac:dyDescent="0.3">
      <c r="A396" s="33">
        <v>2</v>
      </c>
    </row>
    <row r="397" spans="1:1" x14ac:dyDescent="0.3">
      <c r="A397" s="33">
        <v>2</v>
      </c>
    </row>
    <row r="398" spans="1:1" x14ac:dyDescent="0.3">
      <c r="A398" s="33">
        <v>1</v>
      </c>
    </row>
    <row r="399" spans="1:1" x14ac:dyDescent="0.3">
      <c r="A399" s="33">
        <v>2</v>
      </c>
    </row>
    <row r="400" spans="1:1" x14ac:dyDescent="0.3">
      <c r="A400" s="33">
        <v>1</v>
      </c>
    </row>
    <row r="401" spans="1:1" x14ac:dyDescent="0.3">
      <c r="A401" s="33">
        <v>2</v>
      </c>
    </row>
    <row r="402" spans="1:1" x14ac:dyDescent="0.3">
      <c r="A402" s="33">
        <v>2</v>
      </c>
    </row>
    <row r="403" spans="1:1" x14ac:dyDescent="0.3">
      <c r="A403" s="33">
        <v>2</v>
      </c>
    </row>
    <row r="404" spans="1:1" x14ac:dyDescent="0.3">
      <c r="A404" s="33">
        <v>1</v>
      </c>
    </row>
    <row r="405" spans="1:1" x14ac:dyDescent="0.3">
      <c r="A405" s="33">
        <v>1</v>
      </c>
    </row>
    <row r="406" spans="1:1" x14ac:dyDescent="0.3">
      <c r="A406" s="33">
        <v>2</v>
      </c>
    </row>
    <row r="407" spans="1:1" x14ac:dyDescent="0.3">
      <c r="A407" s="33">
        <v>2</v>
      </c>
    </row>
    <row r="408" spans="1:1" x14ac:dyDescent="0.3">
      <c r="A408" s="33">
        <v>1</v>
      </c>
    </row>
    <row r="409" spans="1:1" x14ac:dyDescent="0.3">
      <c r="A409" s="33">
        <v>1</v>
      </c>
    </row>
    <row r="410" spans="1:1" x14ac:dyDescent="0.3">
      <c r="A410" s="33">
        <v>2</v>
      </c>
    </row>
    <row r="411" spans="1:1" x14ac:dyDescent="0.3">
      <c r="A411" s="33">
        <v>2</v>
      </c>
    </row>
    <row r="412" spans="1:1" x14ac:dyDescent="0.3">
      <c r="A412" s="33">
        <v>2</v>
      </c>
    </row>
    <row r="413" spans="1:1" x14ac:dyDescent="0.3">
      <c r="A413" s="33">
        <v>2</v>
      </c>
    </row>
    <row r="414" spans="1:1" x14ac:dyDescent="0.3">
      <c r="A414" s="33">
        <v>1</v>
      </c>
    </row>
    <row r="415" spans="1:1" x14ac:dyDescent="0.3">
      <c r="A415" s="33">
        <v>1</v>
      </c>
    </row>
    <row r="416" spans="1:1" x14ac:dyDescent="0.3">
      <c r="A416" s="33">
        <v>1</v>
      </c>
    </row>
    <row r="417" spans="1:1" x14ac:dyDescent="0.3">
      <c r="A417" s="33">
        <v>1</v>
      </c>
    </row>
    <row r="418" spans="1:1" x14ac:dyDescent="0.3">
      <c r="A418" s="33">
        <v>2</v>
      </c>
    </row>
    <row r="419" spans="1:1" x14ac:dyDescent="0.3">
      <c r="A419" s="33">
        <v>1</v>
      </c>
    </row>
    <row r="420" spans="1:1" x14ac:dyDescent="0.3">
      <c r="A420" s="33">
        <v>1</v>
      </c>
    </row>
    <row r="421" spans="1:1" x14ac:dyDescent="0.3">
      <c r="A421" s="33">
        <v>1</v>
      </c>
    </row>
    <row r="422" spans="1:1" x14ac:dyDescent="0.3">
      <c r="A422" s="33">
        <v>2</v>
      </c>
    </row>
    <row r="423" spans="1:1" x14ac:dyDescent="0.3">
      <c r="A423" s="33">
        <v>2</v>
      </c>
    </row>
    <row r="424" spans="1:1" x14ac:dyDescent="0.3">
      <c r="A424" s="33">
        <v>1</v>
      </c>
    </row>
    <row r="425" spans="1:1" x14ac:dyDescent="0.3">
      <c r="A425" s="33">
        <v>2</v>
      </c>
    </row>
    <row r="426" spans="1:1" x14ac:dyDescent="0.3">
      <c r="A426" s="33">
        <v>1</v>
      </c>
    </row>
    <row r="427" spans="1:1" x14ac:dyDescent="0.3">
      <c r="A427" s="33">
        <v>1</v>
      </c>
    </row>
    <row r="428" spans="1:1" x14ac:dyDescent="0.3">
      <c r="A428" s="33">
        <v>1</v>
      </c>
    </row>
    <row r="429" spans="1:1" x14ac:dyDescent="0.3">
      <c r="A429" s="33">
        <v>1</v>
      </c>
    </row>
    <row r="430" spans="1:1" x14ac:dyDescent="0.3">
      <c r="A430" s="33">
        <v>1</v>
      </c>
    </row>
    <row r="431" spans="1:1" x14ac:dyDescent="0.3">
      <c r="A431" s="33">
        <v>1</v>
      </c>
    </row>
    <row r="432" spans="1:1" x14ac:dyDescent="0.3">
      <c r="A432" s="33">
        <v>1</v>
      </c>
    </row>
    <row r="433" spans="1:1" x14ac:dyDescent="0.3">
      <c r="A433" s="33">
        <v>1</v>
      </c>
    </row>
    <row r="434" spans="1:1" x14ac:dyDescent="0.3">
      <c r="A434" s="33">
        <v>2</v>
      </c>
    </row>
    <row r="435" spans="1:1" x14ac:dyDescent="0.3">
      <c r="A435" s="33">
        <v>1</v>
      </c>
    </row>
    <row r="436" spans="1:1" x14ac:dyDescent="0.3">
      <c r="A436" s="33">
        <v>2</v>
      </c>
    </row>
    <row r="437" spans="1:1" x14ac:dyDescent="0.3">
      <c r="A437" s="33">
        <v>2</v>
      </c>
    </row>
    <row r="438" spans="1:1" x14ac:dyDescent="0.3">
      <c r="A438" s="33">
        <v>2</v>
      </c>
    </row>
    <row r="439" spans="1:1" x14ac:dyDescent="0.3">
      <c r="A439" s="33">
        <v>1</v>
      </c>
    </row>
    <row r="440" spans="1:1" x14ac:dyDescent="0.3">
      <c r="A440" s="33">
        <v>2</v>
      </c>
    </row>
    <row r="441" spans="1:1" x14ac:dyDescent="0.3">
      <c r="A441" s="33">
        <v>1</v>
      </c>
    </row>
    <row r="442" spans="1:1" x14ac:dyDescent="0.3">
      <c r="A442" s="33">
        <v>1</v>
      </c>
    </row>
    <row r="443" spans="1:1" x14ac:dyDescent="0.3">
      <c r="A443" s="33">
        <v>2</v>
      </c>
    </row>
    <row r="444" spans="1:1" x14ac:dyDescent="0.3">
      <c r="A444" s="33">
        <v>1</v>
      </c>
    </row>
    <row r="445" spans="1:1" x14ac:dyDescent="0.3">
      <c r="A445" s="33">
        <v>2</v>
      </c>
    </row>
    <row r="446" spans="1:1" x14ac:dyDescent="0.3">
      <c r="A446" s="33">
        <v>2</v>
      </c>
    </row>
    <row r="447" spans="1:1" x14ac:dyDescent="0.3">
      <c r="A447" s="33">
        <v>1</v>
      </c>
    </row>
    <row r="448" spans="1:1" x14ac:dyDescent="0.3">
      <c r="A448" s="33">
        <v>2</v>
      </c>
    </row>
    <row r="449" spans="1:1" x14ac:dyDescent="0.3">
      <c r="A449" s="33">
        <v>2</v>
      </c>
    </row>
    <row r="450" spans="1:1" x14ac:dyDescent="0.3">
      <c r="A450" s="33">
        <v>2</v>
      </c>
    </row>
    <row r="451" spans="1:1" x14ac:dyDescent="0.3">
      <c r="A451" s="33">
        <v>1</v>
      </c>
    </row>
    <row r="452" spans="1:1" x14ac:dyDescent="0.3">
      <c r="A452" s="33">
        <v>1</v>
      </c>
    </row>
    <row r="453" spans="1:1" x14ac:dyDescent="0.3">
      <c r="A453" s="33">
        <v>1</v>
      </c>
    </row>
    <row r="454" spans="1:1" x14ac:dyDescent="0.3">
      <c r="A454" s="33">
        <v>1</v>
      </c>
    </row>
    <row r="455" spans="1:1" x14ac:dyDescent="0.3">
      <c r="A455" s="33">
        <v>1</v>
      </c>
    </row>
    <row r="456" spans="1:1" x14ac:dyDescent="0.3">
      <c r="A456" s="33">
        <v>1</v>
      </c>
    </row>
    <row r="457" spans="1:1" x14ac:dyDescent="0.3">
      <c r="A457" s="33">
        <v>1</v>
      </c>
    </row>
    <row r="458" spans="1:1" x14ac:dyDescent="0.3">
      <c r="A458" s="33">
        <v>2</v>
      </c>
    </row>
    <row r="459" spans="1:1" x14ac:dyDescent="0.3">
      <c r="A459" s="33">
        <v>1</v>
      </c>
    </row>
    <row r="460" spans="1:1" x14ac:dyDescent="0.3">
      <c r="A460" s="33">
        <v>2</v>
      </c>
    </row>
    <row r="461" spans="1:1" x14ac:dyDescent="0.3">
      <c r="A461" s="33">
        <v>1</v>
      </c>
    </row>
    <row r="462" spans="1:1" x14ac:dyDescent="0.3">
      <c r="A462" s="33">
        <v>1</v>
      </c>
    </row>
    <row r="463" spans="1:1" x14ac:dyDescent="0.3">
      <c r="A463" s="33">
        <v>2</v>
      </c>
    </row>
    <row r="464" spans="1:1" x14ac:dyDescent="0.3">
      <c r="A464" s="33">
        <v>1</v>
      </c>
    </row>
    <row r="465" spans="1:1" x14ac:dyDescent="0.3">
      <c r="A465" s="33">
        <v>2</v>
      </c>
    </row>
    <row r="466" spans="1:1" x14ac:dyDescent="0.3">
      <c r="A466" s="33">
        <v>1</v>
      </c>
    </row>
    <row r="467" spans="1:1" x14ac:dyDescent="0.3">
      <c r="A467" s="33">
        <v>2</v>
      </c>
    </row>
    <row r="468" spans="1:1" x14ac:dyDescent="0.3">
      <c r="A468" s="33">
        <v>2</v>
      </c>
    </row>
    <row r="469" spans="1:1" x14ac:dyDescent="0.3">
      <c r="A469" s="33">
        <v>1</v>
      </c>
    </row>
    <row r="470" spans="1:1" x14ac:dyDescent="0.3">
      <c r="A470" s="33">
        <v>1</v>
      </c>
    </row>
    <row r="471" spans="1:1" x14ac:dyDescent="0.3">
      <c r="A471" s="33">
        <v>2</v>
      </c>
    </row>
    <row r="472" spans="1:1" x14ac:dyDescent="0.3">
      <c r="A472" s="33">
        <v>1</v>
      </c>
    </row>
    <row r="473" spans="1:1" x14ac:dyDescent="0.3">
      <c r="A473" s="33">
        <v>1</v>
      </c>
    </row>
    <row r="474" spans="1:1" x14ac:dyDescent="0.3">
      <c r="A474" s="33">
        <v>1</v>
      </c>
    </row>
    <row r="475" spans="1:1" x14ac:dyDescent="0.3">
      <c r="A475" s="33">
        <v>1</v>
      </c>
    </row>
    <row r="476" spans="1:1" x14ac:dyDescent="0.3">
      <c r="A476" s="33">
        <v>1</v>
      </c>
    </row>
    <row r="477" spans="1:1" x14ac:dyDescent="0.3">
      <c r="A477" s="33">
        <v>1</v>
      </c>
    </row>
    <row r="478" spans="1:1" x14ac:dyDescent="0.3">
      <c r="A478" s="33">
        <v>2</v>
      </c>
    </row>
    <row r="479" spans="1:1" x14ac:dyDescent="0.3">
      <c r="A479" s="33">
        <v>1</v>
      </c>
    </row>
    <row r="480" spans="1:1" x14ac:dyDescent="0.3">
      <c r="A480" s="33">
        <v>2</v>
      </c>
    </row>
    <row r="481" spans="1:1" x14ac:dyDescent="0.3">
      <c r="A481" s="33">
        <v>1</v>
      </c>
    </row>
    <row r="482" spans="1:1" x14ac:dyDescent="0.3">
      <c r="A482" s="33">
        <v>2</v>
      </c>
    </row>
    <row r="483" spans="1:1" x14ac:dyDescent="0.3">
      <c r="A483" s="33">
        <v>2</v>
      </c>
    </row>
    <row r="484" spans="1:1" x14ac:dyDescent="0.3">
      <c r="A484" s="33">
        <v>2</v>
      </c>
    </row>
    <row r="485" spans="1:1" x14ac:dyDescent="0.3">
      <c r="A485" s="33">
        <v>2</v>
      </c>
    </row>
    <row r="486" spans="1:1" x14ac:dyDescent="0.3">
      <c r="A486" s="33">
        <v>1</v>
      </c>
    </row>
    <row r="487" spans="1:1" x14ac:dyDescent="0.3">
      <c r="A487" s="33">
        <v>2</v>
      </c>
    </row>
    <row r="488" spans="1:1" x14ac:dyDescent="0.3">
      <c r="A488" s="33">
        <v>1</v>
      </c>
    </row>
    <row r="489" spans="1:1" x14ac:dyDescent="0.3">
      <c r="A489" s="33">
        <v>2</v>
      </c>
    </row>
    <row r="490" spans="1:1" x14ac:dyDescent="0.3">
      <c r="A490" s="33">
        <v>2</v>
      </c>
    </row>
    <row r="491" spans="1:1" x14ac:dyDescent="0.3">
      <c r="A491" s="33">
        <v>1</v>
      </c>
    </row>
    <row r="492" spans="1:1" x14ac:dyDescent="0.3">
      <c r="A492" s="33">
        <v>2</v>
      </c>
    </row>
    <row r="493" spans="1:1" x14ac:dyDescent="0.3">
      <c r="A493" s="33">
        <v>1</v>
      </c>
    </row>
    <row r="494" spans="1:1" x14ac:dyDescent="0.3">
      <c r="A494" s="33">
        <v>1</v>
      </c>
    </row>
    <row r="495" spans="1:1" x14ac:dyDescent="0.3">
      <c r="A495" s="33">
        <v>2</v>
      </c>
    </row>
    <row r="496" spans="1:1" x14ac:dyDescent="0.3">
      <c r="A496" s="33">
        <v>1</v>
      </c>
    </row>
    <row r="497" spans="1:1" x14ac:dyDescent="0.3">
      <c r="A497" s="33">
        <v>1</v>
      </c>
    </row>
    <row r="498" spans="1:1" x14ac:dyDescent="0.3">
      <c r="A498" s="33">
        <v>2</v>
      </c>
    </row>
    <row r="499" spans="1:1" x14ac:dyDescent="0.3">
      <c r="A499" s="33">
        <v>1</v>
      </c>
    </row>
    <row r="500" spans="1:1" x14ac:dyDescent="0.3">
      <c r="A500" s="33">
        <v>1</v>
      </c>
    </row>
    <row r="501" spans="1:1" x14ac:dyDescent="0.3">
      <c r="A501" s="33">
        <v>1</v>
      </c>
    </row>
    <row r="502" spans="1:1" x14ac:dyDescent="0.3">
      <c r="A502" s="33">
        <v>1</v>
      </c>
    </row>
    <row r="503" spans="1:1" x14ac:dyDescent="0.3">
      <c r="A503" s="33">
        <v>2</v>
      </c>
    </row>
    <row r="504" spans="1:1" x14ac:dyDescent="0.3">
      <c r="A504" s="33">
        <v>1</v>
      </c>
    </row>
    <row r="505" spans="1:1" x14ac:dyDescent="0.3">
      <c r="A505" s="33">
        <v>3</v>
      </c>
    </row>
    <row r="506" spans="1:1" x14ac:dyDescent="0.3">
      <c r="A506" s="33">
        <v>1</v>
      </c>
    </row>
    <row r="507" spans="1:1" x14ac:dyDescent="0.3">
      <c r="A507" s="33">
        <v>1</v>
      </c>
    </row>
    <row r="508" spans="1:1" x14ac:dyDescent="0.3">
      <c r="A508" s="33">
        <v>2</v>
      </c>
    </row>
    <row r="509" spans="1:1" x14ac:dyDescent="0.3">
      <c r="A509" s="33">
        <v>1</v>
      </c>
    </row>
    <row r="510" spans="1:1" x14ac:dyDescent="0.3">
      <c r="A510" s="33">
        <v>1</v>
      </c>
    </row>
    <row r="511" spans="1:1" x14ac:dyDescent="0.3">
      <c r="A511" s="33">
        <v>1</v>
      </c>
    </row>
    <row r="512" spans="1:1" x14ac:dyDescent="0.3">
      <c r="A512" s="33">
        <v>1</v>
      </c>
    </row>
    <row r="513" spans="1:1" x14ac:dyDescent="0.3">
      <c r="A513" s="33">
        <v>1</v>
      </c>
    </row>
    <row r="514" spans="1:1" x14ac:dyDescent="0.3">
      <c r="A514" s="33">
        <v>1</v>
      </c>
    </row>
    <row r="515" spans="1:1" x14ac:dyDescent="0.3">
      <c r="A515" s="33">
        <v>1</v>
      </c>
    </row>
    <row r="516" spans="1:1" x14ac:dyDescent="0.3">
      <c r="A516" s="33">
        <v>1</v>
      </c>
    </row>
    <row r="517" spans="1:1" x14ac:dyDescent="0.3">
      <c r="A517" s="33">
        <v>1</v>
      </c>
    </row>
    <row r="518" spans="1:1" x14ac:dyDescent="0.3">
      <c r="A518" s="33">
        <v>1</v>
      </c>
    </row>
    <row r="519" spans="1:1" x14ac:dyDescent="0.3">
      <c r="A519" s="33">
        <v>1</v>
      </c>
    </row>
    <row r="520" spans="1:1" x14ac:dyDescent="0.3">
      <c r="A520" s="33">
        <v>2</v>
      </c>
    </row>
    <row r="521" spans="1:1" x14ac:dyDescent="0.3">
      <c r="A521" s="33">
        <v>1</v>
      </c>
    </row>
    <row r="522" spans="1:1" x14ac:dyDescent="0.3">
      <c r="A522" s="33">
        <v>1</v>
      </c>
    </row>
    <row r="523" spans="1:1" x14ac:dyDescent="0.3">
      <c r="A523" s="33">
        <v>1</v>
      </c>
    </row>
    <row r="524" spans="1:1" x14ac:dyDescent="0.3">
      <c r="A524" s="33">
        <v>1</v>
      </c>
    </row>
    <row r="525" spans="1:1" x14ac:dyDescent="0.3">
      <c r="A525" s="33">
        <v>1</v>
      </c>
    </row>
    <row r="526" spans="1:1" x14ac:dyDescent="0.3">
      <c r="A526" s="33">
        <v>1</v>
      </c>
    </row>
    <row r="527" spans="1:1" x14ac:dyDescent="0.3">
      <c r="A527" s="33">
        <v>1</v>
      </c>
    </row>
    <row r="528" spans="1:1" x14ac:dyDescent="0.3">
      <c r="A528" s="33">
        <v>1</v>
      </c>
    </row>
    <row r="529" spans="1:1" x14ac:dyDescent="0.3">
      <c r="A529" s="33">
        <v>1</v>
      </c>
    </row>
    <row r="530" spans="1:1" x14ac:dyDescent="0.3">
      <c r="A530" s="33">
        <v>1</v>
      </c>
    </row>
    <row r="531" spans="1:1" x14ac:dyDescent="0.3">
      <c r="A531" s="33">
        <v>1</v>
      </c>
    </row>
    <row r="532" spans="1:1" x14ac:dyDescent="0.3">
      <c r="A532" s="33">
        <v>1</v>
      </c>
    </row>
    <row r="533" spans="1:1" x14ac:dyDescent="0.3">
      <c r="A533" s="33">
        <v>2</v>
      </c>
    </row>
    <row r="534" spans="1:1" x14ac:dyDescent="0.3">
      <c r="A534" s="33">
        <v>1</v>
      </c>
    </row>
    <row r="535" spans="1:1" x14ac:dyDescent="0.3">
      <c r="A535" s="33">
        <v>2</v>
      </c>
    </row>
    <row r="536" spans="1:1" x14ac:dyDescent="0.3">
      <c r="A536" s="33">
        <v>1</v>
      </c>
    </row>
    <row r="537" spans="1:1" x14ac:dyDescent="0.3">
      <c r="A537" s="33">
        <v>1</v>
      </c>
    </row>
    <row r="538" spans="1:1" x14ac:dyDescent="0.3">
      <c r="A538" s="33">
        <v>2</v>
      </c>
    </row>
    <row r="539" spans="1:1" x14ac:dyDescent="0.3">
      <c r="A539" s="33">
        <v>1</v>
      </c>
    </row>
    <row r="540" spans="1:1" x14ac:dyDescent="0.3">
      <c r="A540" s="33">
        <v>1</v>
      </c>
    </row>
    <row r="541" spans="1:1" x14ac:dyDescent="0.3">
      <c r="A541" s="33">
        <v>1</v>
      </c>
    </row>
    <row r="542" spans="1:1" x14ac:dyDescent="0.3">
      <c r="A542" s="33">
        <v>1</v>
      </c>
    </row>
    <row r="543" spans="1:1" x14ac:dyDescent="0.3">
      <c r="A543" s="33">
        <v>2</v>
      </c>
    </row>
    <row r="544" spans="1:1" x14ac:dyDescent="0.3">
      <c r="A544" s="33">
        <v>1</v>
      </c>
    </row>
    <row r="545" spans="1:1" x14ac:dyDescent="0.3">
      <c r="A545" s="33">
        <v>2</v>
      </c>
    </row>
    <row r="546" spans="1:1" x14ac:dyDescent="0.3">
      <c r="A546" s="33">
        <v>2</v>
      </c>
    </row>
    <row r="547" spans="1:1" x14ac:dyDescent="0.3">
      <c r="A547" s="33">
        <v>2</v>
      </c>
    </row>
    <row r="548" spans="1:1" x14ac:dyDescent="0.3">
      <c r="A548" s="33">
        <v>1</v>
      </c>
    </row>
    <row r="549" spans="1:1" x14ac:dyDescent="0.3">
      <c r="A549" s="33">
        <v>1</v>
      </c>
    </row>
    <row r="550" spans="1:1" x14ac:dyDescent="0.3">
      <c r="A550" s="33">
        <v>1</v>
      </c>
    </row>
    <row r="551" spans="1:1" x14ac:dyDescent="0.3">
      <c r="A551" s="33">
        <v>1</v>
      </c>
    </row>
    <row r="552" spans="1:1" x14ac:dyDescent="0.3">
      <c r="A552" s="33">
        <v>2</v>
      </c>
    </row>
    <row r="553" spans="1:1" x14ac:dyDescent="0.3">
      <c r="A553" s="33">
        <v>2</v>
      </c>
    </row>
    <row r="554" spans="1:1" x14ac:dyDescent="0.3">
      <c r="A554" s="33">
        <v>1</v>
      </c>
    </row>
    <row r="555" spans="1:1" x14ac:dyDescent="0.3">
      <c r="A555" s="33">
        <v>1</v>
      </c>
    </row>
    <row r="556" spans="1:1" x14ac:dyDescent="0.3">
      <c r="A556" s="33">
        <v>1</v>
      </c>
    </row>
    <row r="557" spans="1:1" x14ac:dyDescent="0.3">
      <c r="A557" s="33">
        <v>2</v>
      </c>
    </row>
    <row r="558" spans="1:1" x14ac:dyDescent="0.3">
      <c r="A558" s="33">
        <v>1</v>
      </c>
    </row>
    <row r="559" spans="1:1" x14ac:dyDescent="0.3">
      <c r="A559" s="33">
        <v>2</v>
      </c>
    </row>
    <row r="560" spans="1:1" x14ac:dyDescent="0.3">
      <c r="A560" s="33">
        <v>2</v>
      </c>
    </row>
    <row r="561" spans="1:1" x14ac:dyDescent="0.3">
      <c r="A561" s="33">
        <v>2</v>
      </c>
    </row>
    <row r="562" spans="1:1" x14ac:dyDescent="0.3">
      <c r="A562" s="33">
        <v>2</v>
      </c>
    </row>
    <row r="563" spans="1:1" x14ac:dyDescent="0.3">
      <c r="A563" s="33">
        <v>2</v>
      </c>
    </row>
    <row r="564" spans="1:1" x14ac:dyDescent="0.3">
      <c r="A564" s="33">
        <v>2</v>
      </c>
    </row>
    <row r="565" spans="1:1" x14ac:dyDescent="0.3">
      <c r="A565" s="33">
        <v>2</v>
      </c>
    </row>
    <row r="566" spans="1:1" x14ac:dyDescent="0.3">
      <c r="A566" s="33">
        <v>1</v>
      </c>
    </row>
    <row r="567" spans="1:1" x14ac:dyDescent="0.3">
      <c r="A567" s="33">
        <v>2</v>
      </c>
    </row>
    <row r="568" spans="1:1" x14ac:dyDescent="0.3">
      <c r="A568" s="33">
        <v>2</v>
      </c>
    </row>
    <row r="569" spans="1:1" x14ac:dyDescent="0.3">
      <c r="A569" s="33">
        <v>2</v>
      </c>
    </row>
    <row r="570" spans="1:1" x14ac:dyDescent="0.3">
      <c r="A570" s="33">
        <v>2</v>
      </c>
    </row>
    <row r="571" spans="1:1" x14ac:dyDescent="0.3">
      <c r="A571" s="33">
        <v>2</v>
      </c>
    </row>
    <row r="572" spans="1:1" x14ac:dyDescent="0.3">
      <c r="A572" s="33">
        <v>2</v>
      </c>
    </row>
    <row r="573" spans="1:1" x14ac:dyDescent="0.3">
      <c r="A573" s="33">
        <v>2</v>
      </c>
    </row>
    <row r="574" spans="1:1" x14ac:dyDescent="0.3">
      <c r="A574" s="33">
        <v>2</v>
      </c>
    </row>
    <row r="575" spans="1:1" x14ac:dyDescent="0.3">
      <c r="A575" s="33">
        <v>2</v>
      </c>
    </row>
    <row r="576" spans="1:1" x14ac:dyDescent="0.3">
      <c r="A576" s="33">
        <v>1</v>
      </c>
    </row>
    <row r="577" spans="1:1" x14ac:dyDescent="0.3">
      <c r="A577" s="33">
        <v>2</v>
      </c>
    </row>
    <row r="578" spans="1:1" x14ac:dyDescent="0.3">
      <c r="A578" s="33">
        <v>2</v>
      </c>
    </row>
    <row r="579" spans="1:1" x14ac:dyDescent="0.3">
      <c r="A579" s="33">
        <v>2</v>
      </c>
    </row>
    <row r="580" spans="1:1" x14ac:dyDescent="0.3">
      <c r="A580" s="33">
        <v>1</v>
      </c>
    </row>
    <row r="581" spans="1:1" x14ac:dyDescent="0.3">
      <c r="A581" s="33">
        <v>2</v>
      </c>
    </row>
    <row r="582" spans="1:1" x14ac:dyDescent="0.3">
      <c r="A582" s="33">
        <v>2</v>
      </c>
    </row>
    <row r="583" spans="1:1" x14ac:dyDescent="0.3">
      <c r="A583" s="33">
        <v>1</v>
      </c>
    </row>
    <row r="584" spans="1:1" x14ac:dyDescent="0.3">
      <c r="A584" s="33">
        <v>2</v>
      </c>
    </row>
    <row r="585" spans="1:1" x14ac:dyDescent="0.3">
      <c r="A585" s="33">
        <v>2</v>
      </c>
    </row>
    <row r="586" spans="1:1" x14ac:dyDescent="0.3">
      <c r="A586" s="33">
        <v>2</v>
      </c>
    </row>
    <row r="587" spans="1:1" x14ac:dyDescent="0.3">
      <c r="A587" s="33">
        <v>2</v>
      </c>
    </row>
    <row r="588" spans="1:1" x14ac:dyDescent="0.3">
      <c r="A588" s="33">
        <v>1</v>
      </c>
    </row>
    <row r="589" spans="1:1" x14ac:dyDescent="0.3">
      <c r="A589" s="33">
        <v>1</v>
      </c>
    </row>
    <row r="590" spans="1:1" x14ac:dyDescent="0.3">
      <c r="A590" s="33">
        <v>2</v>
      </c>
    </row>
    <row r="591" spans="1:1" x14ac:dyDescent="0.3">
      <c r="A591" s="33">
        <v>1</v>
      </c>
    </row>
    <row r="592" spans="1:1" x14ac:dyDescent="0.3">
      <c r="A592" s="33">
        <v>2</v>
      </c>
    </row>
    <row r="593" spans="1:1" x14ac:dyDescent="0.3">
      <c r="A593" s="33">
        <v>1</v>
      </c>
    </row>
    <row r="594" spans="1:1" x14ac:dyDescent="0.3">
      <c r="A594" s="33">
        <v>2</v>
      </c>
    </row>
    <row r="595" spans="1:1" x14ac:dyDescent="0.3">
      <c r="A595" s="33">
        <v>2</v>
      </c>
    </row>
    <row r="596" spans="1:1" x14ac:dyDescent="0.3">
      <c r="A596" s="33">
        <v>2</v>
      </c>
    </row>
    <row r="597" spans="1:1" x14ac:dyDescent="0.3">
      <c r="A597" s="33">
        <v>1</v>
      </c>
    </row>
    <row r="598" spans="1:1" x14ac:dyDescent="0.3">
      <c r="A598" s="33">
        <v>1</v>
      </c>
    </row>
    <row r="599" spans="1:1" x14ac:dyDescent="0.3">
      <c r="A599" s="33">
        <v>2</v>
      </c>
    </row>
    <row r="600" spans="1:1" x14ac:dyDescent="0.3">
      <c r="A600" s="33">
        <v>1</v>
      </c>
    </row>
    <row r="601" spans="1:1" x14ac:dyDescent="0.3">
      <c r="A601" s="33">
        <v>1</v>
      </c>
    </row>
    <row r="602" spans="1:1" x14ac:dyDescent="0.3">
      <c r="A602" s="33">
        <v>1</v>
      </c>
    </row>
    <row r="603" spans="1:1" x14ac:dyDescent="0.3">
      <c r="A603" s="33">
        <v>2</v>
      </c>
    </row>
    <row r="604" spans="1:1" x14ac:dyDescent="0.3">
      <c r="A604" s="33">
        <v>1</v>
      </c>
    </row>
    <row r="605" spans="1:1" x14ac:dyDescent="0.3">
      <c r="A605" s="33">
        <v>2</v>
      </c>
    </row>
    <row r="606" spans="1:1" x14ac:dyDescent="0.3">
      <c r="A606" s="33">
        <v>1</v>
      </c>
    </row>
    <row r="607" spans="1:1" x14ac:dyDescent="0.3">
      <c r="A607" s="33">
        <v>1</v>
      </c>
    </row>
    <row r="608" spans="1:1" x14ac:dyDescent="0.3">
      <c r="A608" s="33">
        <v>1</v>
      </c>
    </row>
    <row r="609" spans="1:1" x14ac:dyDescent="0.3">
      <c r="A609" s="33">
        <v>1</v>
      </c>
    </row>
    <row r="610" spans="1:1" x14ac:dyDescent="0.3">
      <c r="A610" s="33">
        <v>1</v>
      </c>
    </row>
    <row r="611" spans="1:1" x14ac:dyDescent="0.3">
      <c r="A611" s="33">
        <v>2</v>
      </c>
    </row>
    <row r="612" spans="1:1" x14ac:dyDescent="0.3">
      <c r="A612" s="33">
        <v>2</v>
      </c>
    </row>
    <row r="613" spans="1:1" x14ac:dyDescent="0.3">
      <c r="A613" s="33">
        <v>1</v>
      </c>
    </row>
    <row r="614" spans="1:1" x14ac:dyDescent="0.3">
      <c r="A614" s="33">
        <v>2</v>
      </c>
    </row>
    <row r="615" spans="1:1" x14ac:dyDescent="0.3">
      <c r="A615" s="33">
        <v>1</v>
      </c>
    </row>
    <row r="616" spans="1:1" x14ac:dyDescent="0.3">
      <c r="A616" s="33">
        <v>1</v>
      </c>
    </row>
    <row r="617" spans="1:1" x14ac:dyDescent="0.3">
      <c r="A617" s="33">
        <v>2</v>
      </c>
    </row>
    <row r="618" spans="1:1" x14ac:dyDescent="0.3">
      <c r="A618" s="33">
        <v>1</v>
      </c>
    </row>
    <row r="619" spans="1:1" x14ac:dyDescent="0.3">
      <c r="A619" s="33">
        <v>1</v>
      </c>
    </row>
    <row r="620" spans="1:1" x14ac:dyDescent="0.3">
      <c r="A620" s="33">
        <v>2</v>
      </c>
    </row>
    <row r="621" spans="1:1" x14ac:dyDescent="0.3">
      <c r="A621" s="33">
        <v>1</v>
      </c>
    </row>
    <row r="622" spans="1:1" x14ac:dyDescent="0.3">
      <c r="A622" s="33">
        <v>2</v>
      </c>
    </row>
    <row r="623" spans="1:1" x14ac:dyDescent="0.3">
      <c r="A623" s="33">
        <v>1</v>
      </c>
    </row>
    <row r="624" spans="1:1" x14ac:dyDescent="0.3">
      <c r="A624" s="33">
        <v>1</v>
      </c>
    </row>
    <row r="625" spans="1:1" x14ac:dyDescent="0.3">
      <c r="A625" s="33">
        <v>1</v>
      </c>
    </row>
    <row r="626" spans="1:1" x14ac:dyDescent="0.3">
      <c r="A626" s="33">
        <v>1</v>
      </c>
    </row>
    <row r="627" spans="1:1" x14ac:dyDescent="0.3">
      <c r="A627" s="33">
        <v>1</v>
      </c>
    </row>
    <row r="628" spans="1:1" x14ac:dyDescent="0.3">
      <c r="A628" s="33">
        <v>1</v>
      </c>
    </row>
    <row r="629" spans="1:1" x14ac:dyDescent="0.3">
      <c r="A629" s="33">
        <v>1</v>
      </c>
    </row>
    <row r="630" spans="1:1" x14ac:dyDescent="0.3">
      <c r="A630" s="33">
        <v>2</v>
      </c>
    </row>
    <row r="631" spans="1:1" x14ac:dyDescent="0.3">
      <c r="A631" s="33">
        <v>1</v>
      </c>
    </row>
    <row r="632" spans="1:1" x14ac:dyDescent="0.3">
      <c r="A632" s="33">
        <v>2</v>
      </c>
    </row>
    <row r="633" spans="1:1" x14ac:dyDescent="0.3">
      <c r="A633" s="33">
        <v>2</v>
      </c>
    </row>
    <row r="634" spans="1:1" x14ac:dyDescent="0.3">
      <c r="A634" s="33">
        <v>1</v>
      </c>
    </row>
    <row r="635" spans="1:1" x14ac:dyDescent="0.3">
      <c r="A635" s="33">
        <v>1</v>
      </c>
    </row>
    <row r="636" spans="1:1" x14ac:dyDescent="0.3">
      <c r="A636" s="33">
        <v>1</v>
      </c>
    </row>
    <row r="637" spans="1:1" x14ac:dyDescent="0.3">
      <c r="A637" s="33">
        <v>1</v>
      </c>
    </row>
    <row r="638" spans="1:1" x14ac:dyDescent="0.3">
      <c r="A638" s="33">
        <v>2</v>
      </c>
    </row>
    <row r="639" spans="1:1" x14ac:dyDescent="0.3">
      <c r="A639" s="33">
        <v>1</v>
      </c>
    </row>
    <row r="640" spans="1:1" x14ac:dyDescent="0.3">
      <c r="A640" s="33">
        <v>2</v>
      </c>
    </row>
    <row r="641" spans="1:1" x14ac:dyDescent="0.3">
      <c r="A641" s="33">
        <v>2</v>
      </c>
    </row>
    <row r="642" spans="1:1" x14ac:dyDescent="0.3">
      <c r="A642" s="33">
        <v>2</v>
      </c>
    </row>
    <row r="643" spans="1:1" x14ac:dyDescent="0.3">
      <c r="A643" s="33">
        <v>1</v>
      </c>
    </row>
    <row r="644" spans="1:1" x14ac:dyDescent="0.3">
      <c r="A644" s="33">
        <v>1</v>
      </c>
    </row>
    <row r="645" spans="1:1" x14ac:dyDescent="0.3">
      <c r="A645" s="33">
        <v>1</v>
      </c>
    </row>
    <row r="646" spans="1:1" x14ac:dyDescent="0.3">
      <c r="A646" s="33">
        <v>1</v>
      </c>
    </row>
    <row r="647" spans="1:1" x14ac:dyDescent="0.3">
      <c r="A647" s="33">
        <v>1</v>
      </c>
    </row>
    <row r="648" spans="1:1" x14ac:dyDescent="0.3">
      <c r="A648" s="33">
        <v>1</v>
      </c>
    </row>
    <row r="649" spans="1:1" x14ac:dyDescent="0.3">
      <c r="A649" s="33">
        <v>1</v>
      </c>
    </row>
    <row r="650" spans="1:1" x14ac:dyDescent="0.3">
      <c r="A650" s="33">
        <v>1</v>
      </c>
    </row>
    <row r="651" spans="1:1" x14ac:dyDescent="0.3">
      <c r="A651" s="33">
        <v>1</v>
      </c>
    </row>
    <row r="652" spans="1:1" x14ac:dyDescent="0.3">
      <c r="A652" s="33">
        <v>2</v>
      </c>
    </row>
    <row r="653" spans="1:1" x14ac:dyDescent="0.3">
      <c r="A653" s="33">
        <v>1</v>
      </c>
    </row>
    <row r="654" spans="1:1" x14ac:dyDescent="0.3">
      <c r="A654" s="33">
        <v>2</v>
      </c>
    </row>
    <row r="655" spans="1:1" x14ac:dyDescent="0.3">
      <c r="A655" s="33">
        <v>1</v>
      </c>
    </row>
    <row r="656" spans="1:1" x14ac:dyDescent="0.3">
      <c r="A656" s="33">
        <v>2</v>
      </c>
    </row>
    <row r="657" spans="1:1" x14ac:dyDescent="0.3">
      <c r="A657" s="33">
        <v>2</v>
      </c>
    </row>
    <row r="658" spans="1:1" x14ac:dyDescent="0.3">
      <c r="A658" s="33">
        <v>1</v>
      </c>
    </row>
    <row r="659" spans="1:1" x14ac:dyDescent="0.3">
      <c r="A659" s="33">
        <v>1</v>
      </c>
    </row>
    <row r="660" spans="1:1" x14ac:dyDescent="0.3">
      <c r="A660" s="33">
        <v>2</v>
      </c>
    </row>
    <row r="661" spans="1:1" x14ac:dyDescent="0.3">
      <c r="A661" s="33">
        <v>1</v>
      </c>
    </row>
    <row r="662" spans="1:1" x14ac:dyDescent="0.3">
      <c r="A662" s="33">
        <v>1</v>
      </c>
    </row>
    <row r="663" spans="1:1" x14ac:dyDescent="0.3">
      <c r="A663" s="33">
        <v>1</v>
      </c>
    </row>
    <row r="664" spans="1:1" x14ac:dyDescent="0.3">
      <c r="A664" s="33">
        <v>1</v>
      </c>
    </row>
    <row r="665" spans="1:1" x14ac:dyDescent="0.3">
      <c r="A665" s="33">
        <v>1</v>
      </c>
    </row>
    <row r="666" spans="1:1" x14ac:dyDescent="0.3">
      <c r="A666" s="33">
        <v>2</v>
      </c>
    </row>
    <row r="667" spans="1:1" x14ac:dyDescent="0.3">
      <c r="A667" s="33">
        <v>2</v>
      </c>
    </row>
    <row r="668" spans="1:1" x14ac:dyDescent="0.3">
      <c r="A668" s="33">
        <v>2</v>
      </c>
    </row>
    <row r="669" spans="1:1" x14ac:dyDescent="0.3">
      <c r="A669" s="33">
        <v>2</v>
      </c>
    </row>
    <row r="670" spans="1:1" x14ac:dyDescent="0.3">
      <c r="A670" s="33">
        <v>1</v>
      </c>
    </row>
    <row r="671" spans="1:1" x14ac:dyDescent="0.3">
      <c r="A671" s="33">
        <v>2</v>
      </c>
    </row>
    <row r="672" spans="1:1" x14ac:dyDescent="0.3">
      <c r="A672" s="33">
        <v>1</v>
      </c>
    </row>
    <row r="673" spans="1:1" x14ac:dyDescent="0.3">
      <c r="A673" s="33">
        <v>1</v>
      </c>
    </row>
    <row r="674" spans="1:1" x14ac:dyDescent="0.3">
      <c r="A674" s="33">
        <v>1</v>
      </c>
    </row>
    <row r="675" spans="1:1" x14ac:dyDescent="0.3">
      <c r="A675" s="33">
        <v>2</v>
      </c>
    </row>
    <row r="676" spans="1:1" x14ac:dyDescent="0.3">
      <c r="A676" s="33">
        <v>1</v>
      </c>
    </row>
    <row r="677" spans="1:1" x14ac:dyDescent="0.3">
      <c r="A677" s="33">
        <v>2</v>
      </c>
    </row>
    <row r="678" spans="1:1" x14ac:dyDescent="0.3">
      <c r="A678" s="33">
        <v>2</v>
      </c>
    </row>
    <row r="679" spans="1:1" x14ac:dyDescent="0.3">
      <c r="A679" s="33">
        <v>1</v>
      </c>
    </row>
    <row r="680" spans="1:1" x14ac:dyDescent="0.3">
      <c r="A680" s="33">
        <v>1</v>
      </c>
    </row>
    <row r="681" spans="1:1" x14ac:dyDescent="0.3">
      <c r="A681" s="33">
        <v>2</v>
      </c>
    </row>
    <row r="682" spans="1:1" x14ac:dyDescent="0.3">
      <c r="A682" s="33">
        <v>1</v>
      </c>
    </row>
    <row r="683" spans="1:1" x14ac:dyDescent="0.3">
      <c r="A683" s="33">
        <v>1</v>
      </c>
    </row>
    <row r="684" spans="1:1" x14ac:dyDescent="0.3">
      <c r="A684" s="33">
        <v>1</v>
      </c>
    </row>
    <row r="685" spans="1:1" x14ac:dyDescent="0.3">
      <c r="A685" s="33">
        <v>2</v>
      </c>
    </row>
    <row r="686" spans="1:1" x14ac:dyDescent="0.3">
      <c r="A686" s="33">
        <v>2</v>
      </c>
    </row>
    <row r="687" spans="1:1" x14ac:dyDescent="0.3">
      <c r="A687" s="33">
        <v>2</v>
      </c>
    </row>
    <row r="688" spans="1:1" x14ac:dyDescent="0.3">
      <c r="A688" s="33">
        <v>1</v>
      </c>
    </row>
    <row r="689" spans="1:1" x14ac:dyDescent="0.3">
      <c r="A689" s="33">
        <v>2</v>
      </c>
    </row>
    <row r="690" spans="1:1" x14ac:dyDescent="0.3">
      <c r="A690" s="33">
        <v>2</v>
      </c>
    </row>
    <row r="691" spans="1:1" x14ac:dyDescent="0.3">
      <c r="A691" s="33">
        <v>2</v>
      </c>
    </row>
    <row r="692" spans="1:1" x14ac:dyDescent="0.3">
      <c r="A692" s="33">
        <v>1</v>
      </c>
    </row>
    <row r="693" spans="1:1" x14ac:dyDescent="0.3">
      <c r="A693" s="33">
        <v>1</v>
      </c>
    </row>
    <row r="694" spans="1:1" x14ac:dyDescent="0.3">
      <c r="A694" s="33">
        <v>2</v>
      </c>
    </row>
    <row r="695" spans="1:1" x14ac:dyDescent="0.3">
      <c r="A695" s="33">
        <v>1</v>
      </c>
    </row>
    <row r="696" spans="1:1" x14ac:dyDescent="0.3">
      <c r="A696" s="33">
        <v>1</v>
      </c>
    </row>
    <row r="697" spans="1:1" x14ac:dyDescent="0.3">
      <c r="A697" s="33">
        <v>2</v>
      </c>
    </row>
    <row r="698" spans="1:1" x14ac:dyDescent="0.3">
      <c r="A698" s="33">
        <v>2</v>
      </c>
    </row>
    <row r="699" spans="1:1" x14ac:dyDescent="0.3">
      <c r="A699" s="33">
        <v>1</v>
      </c>
    </row>
    <row r="700" spans="1:1" x14ac:dyDescent="0.3">
      <c r="A700" s="33">
        <v>1</v>
      </c>
    </row>
    <row r="701" spans="1:1" x14ac:dyDescent="0.3">
      <c r="A701" s="33">
        <v>2</v>
      </c>
    </row>
    <row r="702" spans="1:1" x14ac:dyDescent="0.3">
      <c r="A702" s="33">
        <v>1</v>
      </c>
    </row>
    <row r="703" spans="1:1" x14ac:dyDescent="0.3">
      <c r="A703" s="33">
        <v>2</v>
      </c>
    </row>
    <row r="704" spans="1:1" x14ac:dyDescent="0.3">
      <c r="A704" s="33">
        <v>1</v>
      </c>
    </row>
    <row r="705" spans="1:1" x14ac:dyDescent="0.3">
      <c r="A705" s="33">
        <v>1</v>
      </c>
    </row>
    <row r="706" spans="1:1" x14ac:dyDescent="0.3">
      <c r="A706" s="33">
        <v>1</v>
      </c>
    </row>
    <row r="707" spans="1:1" x14ac:dyDescent="0.3">
      <c r="A707" s="33">
        <v>2</v>
      </c>
    </row>
    <row r="708" spans="1:1" x14ac:dyDescent="0.3">
      <c r="A708" s="33">
        <v>1</v>
      </c>
    </row>
    <row r="709" spans="1:1" x14ac:dyDescent="0.3">
      <c r="A709" s="33">
        <v>1</v>
      </c>
    </row>
    <row r="710" spans="1:1" x14ac:dyDescent="0.3">
      <c r="A710" s="33">
        <v>1</v>
      </c>
    </row>
    <row r="711" spans="1:1" x14ac:dyDescent="0.3">
      <c r="A711" s="33">
        <v>2</v>
      </c>
    </row>
    <row r="712" spans="1:1" x14ac:dyDescent="0.3">
      <c r="A712" s="33">
        <v>2</v>
      </c>
    </row>
    <row r="713" spans="1:1" x14ac:dyDescent="0.3">
      <c r="A713" s="33">
        <v>2</v>
      </c>
    </row>
    <row r="714" spans="1:1" x14ac:dyDescent="0.3">
      <c r="A714" s="33">
        <v>1</v>
      </c>
    </row>
    <row r="715" spans="1:1" x14ac:dyDescent="0.3">
      <c r="A715" s="33">
        <v>1</v>
      </c>
    </row>
    <row r="716" spans="1:1" x14ac:dyDescent="0.3">
      <c r="A716" s="33">
        <v>1</v>
      </c>
    </row>
    <row r="717" spans="1:1" x14ac:dyDescent="0.3">
      <c r="A717" s="33">
        <v>2</v>
      </c>
    </row>
    <row r="718" spans="1:1" x14ac:dyDescent="0.3">
      <c r="A718" s="33">
        <v>2</v>
      </c>
    </row>
    <row r="719" spans="1:1" x14ac:dyDescent="0.3">
      <c r="A719" s="33">
        <v>2</v>
      </c>
    </row>
    <row r="720" spans="1:1" x14ac:dyDescent="0.3">
      <c r="A720" s="33">
        <v>1</v>
      </c>
    </row>
    <row r="721" spans="1:1" x14ac:dyDescent="0.3">
      <c r="A721" s="33">
        <v>1</v>
      </c>
    </row>
    <row r="722" spans="1:1" x14ac:dyDescent="0.3">
      <c r="A722" s="33">
        <v>1</v>
      </c>
    </row>
    <row r="723" spans="1:1" x14ac:dyDescent="0.3">
      <c r="A723" s="33">
        <v>1</v>
      </c>
    </row>
    <row r="724" spans="1:1" x14ac:dyDescent="0.3">
      <c r="A724" s="33">
        <v>1</v>
      </c>
    </row>
    <row r="725" spans="1:1" x14ac:dyDescent="0.3">
      <c r="A725" s="33">
        <v>1</v>
      </c>
    </row>
    <row r="726" spans="1:1" x14ac:dyDescent="0.3">
      <c r="A726" s="33">
        <v>1</v>
      </c>
    </row>
    <row r="727" spans="1:1" x14ac:dyDescent="0.3">
      <c r="A727" s="33">
        <v>2</v>
      </c>
    </row>
    <row r="728" spans="1:1" x14ac:dyDescent="0.3">
      <c r="A728" s="33">
        <v>1</v>
      </c>
    </row>
    <row r="729" spans="1:1" x14ac:dyDescent="0.3">
      <c r="A729" s="33">
        <v>1</v>
      </c>
    </row>
    <row r="730" spans="1:1" x14ac:dyDescent="0.3">
      <c r="A730" s="33">
        <v>1</v>
      </c>
    </row>
    <row r="731" spans="1:1" x14ac:dyDescent="0.3">
      <c r="A731" s="33">
        <v>2</v>
      </c>
    </row>
    <row r="732" spans="1:1" x14ac:dyDescent="0.3">
      <c r="A732" s="33">
        <v>2</v>
      </c>
    </row>
    <row r="733" spans="1:1" x14ac:dyDescent="0.3">
      <c r="A733" s="33">
        <v>2</v>
      </c>
    </row>
    <row r="734" spans="1:1" x14ac:dyDescent="0.3">
      <c r="A734" s="33">
        <v>1</v>
      </c>
    </row>
    <row r="735" spans="1:1" x14ac:dyDescent="0.3">
      <c r="A735" s="33">
        <v>1</v>
      </c>
    </row>
    <row r="736" spans="1:1" x14ac:dyDescent="0.3">
      <c r="A736" s="33">
        <v>1</v>
      </c>
    </row>
    <row r="737" spans="1:1" x14ac:dyDescent="0.3">
      <c r="A737" s="33">
        <v>1</v>
      </c>
    </row>
    <row r="738" spans="1:1" x14ac:dyDescent="0.3">
      <c r="A738" s="33">
        <v>2</v>
      </c>
    </row>
    <row r="739" spans="1:1" x14ac:dyDescent="0.3">
      <c r="A739" s="33">
        <v>2</v>
      </c>
    </row>
    <row r="740" spans="1:1" x14ac:dyDescent="0.3">
      <c r="A740" s="33">
        <v>1</v>
      </c>
    </row>
    <row r="741" spans="1:1" x14ac:dyDescent="0.3">
      <c r="A741" s="33">
        <v>1</v>
      </c>
    </row>
    <row r="742" spans="1:1" x14ac:dyDescent="0.3">
      <c r="A742" s="33">
        <v>1</v>
      </c>
    </row>
    <row r="743" spans="1:1" x14ac:dyDescent="0.3">
      <c r="A743" s="33">
        <v>1</v>
      </c>
    </row>
    <row r="744" spans="1:1" x14ac:dyDescent="0.3">
      <c r="A744" s="33">
        <v>1</v>
      </c>
    </row>
    <row r="745" spans="1:1" x14ac:dyDescent="0.3">
      <c r="A745" s="33">
        <v>1</v>
      </c>
    </row>
    <row r="746" spans="1:1" x14ac:dyDescent="0.3">
      <c r="A746" s="33">
        <v>1</v>
      </c>
    </row>
    <row r="747" spans="1:1" x14ac:dyDescent="0.3">
      <c r="A747" s="33">
        <v>2</v>
      </c>
    </row>
    <row r="748" spans="1:1" x14ac:dyDescent="0.3">
      <c r="A748" s="33">
        <v>1</v>
      </c>
    </row>
    <row r="749" spans="1:1" x14ac:dyDescent="0.3">
      <c r="A749" s="33">
        <v>1</v>
      </c>
    </row>
    <row r="750" spans="1:1" x14ac:dyDescent="0.3">
      <c r="A750" s="33">
        <v>1</v>
      </c>
    </row>
    <row r="751" spans="1:1" x14ac:dyDescent="0.3">
      <c r="A751" s="33">
        <v>2</v>
      </c>
    </row>
    <row r="752" spans="1:1" x14ac:dyDescent="0.3">
      <c r="A752" s="33">
        <v>1</v>
      </c>
    </row>
    <row r="753" spans="1:1" x14ac:dyDescent="0.3">
      <c r="A753" s="33">
        <v>1</v>
      </c>
    </row>
    <row r="754" spans="1:1" x14ac:dyDescent="0.3">
      <c r="A754" s="33">
        <v>2</v>
      </c>
    </row>
    <row r="755" spans="1:1" x14ac:dyDescent="0.3">
      <c r="A755" s="33">
        <v>1</v>
      </c>
    </row>
    <row r="756" spans="1:1" x14ac:dyDescent="0.3">
      <c r="A756" s="33">
        <v>1</v>
      </c>
    </row>
    <row r="757" spans="1:1" x14ac:dyDescent="0.3">
      <c r="A757" s="33">
        <v>1</v>
      </c>
    </row>
    <row r="758" spans="1:1" x14ac:dyDescent="0.3">
      <c r="A758" s="33">
        <v>1</v>
      </c>
    </row>
    <row r="759" spans="1:1" x14ac:dyDescent="0.3">
      <c r="A759" s="33">
        <v>1</v>
      </c>
    </row>
    <row r="760" spans="1:1" x14ac:dyDescent="0.3">
      <c r="A760" s="33">
        <v>2</v>
      </c>
    </row>
    <row r="761" spans="1:1" x14ac:dyDescent="0.3">
      <c r="A761" s="33">
        <v>2</v>
      </c>
    </row>
    <row r="762" spans="1:1" x14ac:dyDescent="0.3">
      <c r="A762" s="33">
        <v>1</v>
      </c>
    </row>
    <row r="763" spans="1:1" x14ac:dyDescent="0.3">
      <c r="A763" s="33">
        <v>1</v>
      </c>
    </row>
    <row r="764" spans="1:1" x14ac:dyDescent="0.3">
      <c r="A764" s="33">
        <v>2</v>
      </c>
    </row>
    <row r="765" spans="1:1" x14ac:dyDescent="0.3">
      <c r="A765" s="33">
        <v>2</v>
      </c>
    </row>
    <row r="766" spans="1:1" x14ac:dyDescent="0.3">
      <c r="A766" s="33">
        <v>1</v>
      </c>
    </row>
    <row r="767" spans="1:1" x14ac:dyDescent="0.3">
      <c r="A767" s="33">
        <v>1</v>
      </c>
    </row>
    <row r="768" spans="1:1" x14ac:dyDescent="0.3">
      <c r="A768" s="33">
        <v>1</v>
      </c>
    </row>
    <row r="769" spans="1:1" x14ac:dyDescent="0.3">
      <c r="A769" s="33">
        <v>1</v>
      </c>
    </row>
    <row r="770" spans="1:1" x14ac:dyDescent="0.3">
      <c r="A770" s="33">
        <v>2</v>
      </c>
    </row>
    <row r="771" spans="1:1" x14ac:dyDescent="0.3">
      <c r="A771" s="33">
        <v>2</v>
      </c>
    </row>
    <row r="772" spans="1:1" x14ac:dyDescent="0.3">
      <c r="A772" s="33">
        <v>1</v>
      </c>
    </row>
    <row r="773" spans="1:1" x14ac:dyDescent="0.3">
      <c r="A773" s="33">
        <v>1</v>
      </c>
    </row>
    <row r="774" spans="1:1" x14ac:dyDescent="0.3">
      <c r="A774" s="33">
        <v>2</v>
      </c>
    </row>
    <row r="775" spans="1:1" x14ac:dyDescent="0.3">
      <c r="A775" s="33">
        <v>1</v>
      </c>
    </row>
    <row r="776" spans="1:1" x14ac:dyDescent="0.3">
      <c r="A776" s="33">
        <v>1</v>
      </c>
    </row>
    <row r="777" spans="1:1" x14ac:dyDescent="0.3">
      <c r="A777" s="33">
        <v>1</v>
      </c>
    </row>
    <row r="778" spans="1:1" x14ac:dyDescent="0.3">
      <c r="A778" s="33">
        <v>2</v>
      </c>
    </row>
    <row r="779" spans="1:1" x14ac:dyDescent="0.3">
      <c r="A779" s="33">
        <v>1</v>
      </c>
    </row>
    <row r="780" spans="1:1" x14ac:dyDescent="0.3">
      <c r="A780" s="33">
        <v>1</v>
      </c>
    </row>
    <row r="781" spans="1:1" x14ac:dyDescent="0.3">
      <c r="A781" s="33">
        <v>1</v>
      </c>
    </row>
    <row r="782" spans="1:1" x14ac:dyDescent="0.3">
      <c r="A782" s="33">
        <v>1</v>
      </c>
    </row>
    <row r="783" spans="1:1" x14ac:dyDescent="0.3">
      <c r="A783" s="33">
        <v>1</v>
      </c>
    </row>
    <row r="784" spans="1:1" x14ac:dyDescent="0.3">
      <c r="A784" s="33">
        <v>1</v>
      </c>
    </row>
    <row r="785" spans="1:1" x14ac:dyDescent="0.3">
      <c r="A785" s="33">
        <v>2</v>
      </c>
    </row>
    <row r="786" spans="1:1" x14ac:dyDescent="0.3">
      <c r="A786" s="33">
        <v>1</v>
      </c>
    </row>
    <row r="787" spans="1:1" x14ac:dyDescent="0.3">
      <c r="A787" s="33">
        <v>1</v>
      </c>
    </row>
    <row r="788" spans="1:1" x14ac:dyDescent="0.3">
      <c r="A788" s="33">
        <v>1</v>
      </c>
    </row>
    <row r="789" spans="1:1" x14ac:dyDescent="0.3">
      <c r="A789" s="33">
        <v>1</v>
      </c>
    </row>
    <row r="790" spans="1:1" x14ac:dyDescent="0.3">
      <c r="A790" s="33">
        <v>1</v>
      </c>
    </row>
    <row r="791" spans="1:1" x14ac:dyDescent="0.3">
      <c r="A791" s="33">
        <v>2</v>
      </c>
    </row>
    <row r="792" spans="1:1" x14ac:dyDescent="0.3">
      <c r="A792" s="33">
        <v>2</v>
      </c>
    </row>
    <row r="793" spans="1:1" x14ac:dyDescent="0.3">
      <c r="A793" s="33">
        <v>2</v>
      </c>
    </row>
    <row r="794" spans="1:1" x14ac:dyDescent="0.3">
      <c r="A794" s="33">
        <v>1</v>
      </c>
    </row>
    <row r="795" spans="1:1" x14ac:dyDescent="0.3">
      <c r="A795" s="33">
        <v>1</v>
      </c>
    </row>
    <row r="796" spans="1:1" x14ac:dyDescent="0.3">
      <c r="A796" s="33">
        <v>1</v>
      </c>
    </row>
    <row r="797" spans="1:1" x14ac:dyDescent="0.3">
      <c r="A797" s="33">
        <v>2</v>
      </c>
    </row>
    <row r="798" spans="1:1" x14ac:dyDescent="0.3">
      <c r="A798" s="33">
        <v>2</v>
      </c>
    </row>
    <row r="799" spans="1:1" x14ac:dyDescent="0.3">
      <c r="A799" s="33">
        <v>1</v>
      </c>
    </row>
    <row r="800" spans="1:1" x14ac:dyDescent="0.3">
      <c r="A800" s="33">
        <v>1</v>
      </c>
    </row>
    <row r="801" spans="1:1" x14ac:dyDescent="0.3">
      <c r="A801" s="33">
        <v>1</v>
      </c>
    </row>
    <row r="802" spans="1:1" x14ac:dyDescent="0.3">
      <c r="A802" s="33">
        <v>2</v>
      </c>
    </row>
    <row r="803" spans="1:1" x14ac:dyDescent="0.3">
      <c r="A803" s="33">
        <v>2</v>
      </c>
    </row>
    <row r="804" spans="1:1" x14ac:dyDescent="0.3">
      <c r="A804" s="33">
        <v>1</v>
      </c>
    </row>
    <row r="805" spans="1:1" x14ac:dyDescent="0.3">
      <c r="A805" s="33">
        <v>1</v>
      </c>
    </row>
    <row r="806" spans="1:1" x14ac:dyDescent="0.3">
      <c r="A806" s="33">
        <v>1</v>
      </c>
    </row>
    <row r="807" spans="1:1" x14ac:dyDescent="0.3">
      <c r="A807" s="33">
        <v>1</v>
      </c>
    </row>
    <row r="808" spans="1:1" x14ac:dyDescent="0.3">
      <c r="A808" s="33">
        <v>1</v>
      </c>
    </row>
    <row r="809" spans="1:1" x14ac:dyDescent="0.3">
      <c r="A809" s="33">
        <v>2</v>
      </c>
    </row>
    <row r="810" spans="1:1" x14ac:dyDescent="0.3">
      <c r="A810" s="33">
        <v>1</v>
      </c>
    </row>
    <row r="811" spans="1:1" x14ac:dyDescent="0.3">
      <c r="A811" s="33">
        <v>2</v>
      </c>
    </row>
    <row r="812" spans="1:1" x14ac:dyDescent="0.3">
      <c r="A812" s="33">
        <v>2</v>
      </c>
    </row>
    <row r="813" spans="1:1" x14ac:dyDescent="0.3">
      <c r="A813" s="33">
        <v>2</v>
      </c>
    </row>
    <row r="814" spans="1:1" x14ac:dyDescent="0.3">
      <c r="A814" s="33">
        <v>1</v>
      </c>
    </row>
    <row r="815" spans="1:1" x14ac:dyDescent="0.3">
      <c r="A815" s="33">
        <v>1</v>
      </c>
    </row>
    <row r="816" spans="1:1" x14ac:dyDescent="0.3">
      <c r="A816" s="33">
        <v>1</v>
      </c>
    </row>
    <row r="817" spans="1:1" x14ac:dyDescent="0.3">
      <c r="A817" s="33">
        <v>1</v>
      </c>
    </row>
    <row r="818" spans="1:1" x14ac:dyDescent="0.3">
      <c r="A818" s="33">
        <v>2</v>
      </c>
    </row>
    <row r="819" spans="1:1" x14ac:dyDescent="0.3">
      <c r="A819" s="33">
        <v>1</v>
      </c>
    </row>
    <row r="820" spans="1:1" x14ac:dyDescent="0.3">
      <c r="A820" s="33">
        <v>1</v>
      </c>
    </row>
    <row r="821" spans="1:1" x14ac:dyDescent="0.3">
      <c r="A821" s="33">
        <v>1</v>
      </c>
    </row>
    <row r="822" spans="1:1" x14ac:dyDescent="0.3">
      <c r="A822" s="33">
        <v>2</v>
      </c>
    </row>
    <row r="823" spans="1:1" x14ac:dyDescent="0.3">
      <c r="A823" s="33">
        <v>1</v>
      </c>
    </row>
    <row r="824" spans="1:1" x14ac:dyDescent="0.3">
      <c r="A824" s="33">
        <v>2</v>
      </c>
    </row>
    <row r="825" spans="1:1" x14ac:dyDescent="0.3">
      <c r="A825" s="33">
        <v>2</v>
      </c>
    </row>
    <row r="826" spans="1:1" x14ac:dyDescent="0.3">
      <c r="A826" s="33">
        <v>2</v>
      </c>
    </row>
    <row r="827" spans="1:1" x14ac:dyDescent="0.3">
      <c r="A827" s="33">
        <v>2</v>
      </c>
    </row>
    <row r="828" spans="1:1" x14ac:dyDescent="0.3">
      <c r="A828" s="33">
        <v>1</v>
      </c>
    </row>
    <row r="829" spans="1:1" x14ac:dyDescent="0.3">
      <c r="A829" s="33">
        <v>2</v>
      </c>
    </row>
    <row r="830" spans="1:1" x14ac:dyDescent="0.3">
      <c r="A830" s="33">
        <v>1</v>
      </c>
    </row>
    <row r="831" spans="1:1" x14ac:dyDescent="0.3">
      <c r="A831" s="33">
        <v>1</v>
      </c>
    </row>
    <row r="832" spans="1:1" x14ac:dyDescent="0.3">
      <c r="A832" s="33">
        <v>1</v>
      </c>
    </row>
    <row r="833" spans="1:1" x14ac:dyDescent="0.3">
      <c r="A833" s="33">
        <v>1</v>
      </c>
    </row>
    <row r="834" spans="1:1" x14ac:dyDescent="0.3">
      <c r="A834" s="33">
        <v>2</v>
      </c>
    </row>
    <row r="835" spans="1:1" x14ac:dyDescent="0.3">
      <c r="A835" s="33">
        <v>1</v>
      </c>
    </row>
    <row r="836" spans="1:1" x14ac:dyDescent="0.3">
      <c r="A836" s="33">
        <v>1</v>
      </c>
    </row>
    <row r="837" spans="1:1" x14ac:dyDescent="0.3">
      <c r="A837" s="33">
        <v>2</v>
      </c>
    </row>
    <row r="838" spans="1:1" x14ac:dyDescent="0.3">
      <c r="A838" s="33">
        <v>2</v>
      </c>
    </row>
    <row r="839" spans="1:1" x14ac:dyDescent="0.3">
      <c r="A839" s="33">
        <v>1</v>
      </c>
    </row>
    <row r="840" spans="1:1" x14ac:dyDescent="0.3">
      <c r="A840" s="33">
        <v>2</v>
      </c>
    </row>
    <row r="841" spans="1:1" x14ac:dyDescent="0.3">
      <c r="A841" s="33">
        <v>1</v>
      </c>
    </row>
    <row r="842" spans="1:1" x14ac:dyDescent="0.3">
      <c r="A842" s="33">
        <v>1</v>
      </c>
    </row>
    <row r="843" spans="1:1" x14ac:dyDescent="0.3">
      <c r="A843" s="33">
        <v>1</v>
      </c>
    </row>
    <row r="844" spans="1:1" x14ac:dyDescent="0.3">
      <c r="A844" s="33">
        <v>1</v>
      </c>
    </row>
    <row r="845" spans="1:1" x14ac:dyDescent="0.3">
      <c r="A845" s="33">
        <v>1</v>
      </c>
    </row>
    <row r="846" spans="1:1" x14ac:dyDescent="0.3">
      <c r="A846" s="33">
        <v>2</v>
      </c>
    </row>
    <row r="847" spans="1:1" x14ac:dyDescent="0.3">
      <c r="A847" s="33">
        <v>2</v>
      </c>
    </row>
    <row r="848" spans="1:1" x14ac:dyDescent="0.3">
      <c r="A848" s="33">
        <v>1</v>
      </c>
    </row>
    <row r="849" spans="1:1" x14ac:dyDescent="0.3">
      <c r="A849" s="33">
        <v>1</v>
      </c>
    </row>
    <row r="850" spans="1:1" x14ac:dyDescent="0.3">
      <c r="A850" s="33">
        <v>1</v>
      </c>
    </row>
    <row r="851" spans="1:1" x14ac:dyDescent="0.3">
      <c r="A851" s="33">
        <v>1</v>
      </c>
    </row>
    <row r="852" spans="1:1" x14ac:dyDescent="0.3">
      <c r="A852" s="33">
        <v>2</v>
      </c>
    </row>
    <row r="853" spans="1:1" x14ac:dyDescent="0.3">
      <c r="A853" s="33">
        <v>1</v>
      </c>
    </row>
    <row r="854" spans="1:1" x14ac:dyDescent="0.3">
      <c r="A854" s="33">
        <v>2</v>
      </c>
    </row>
    <row r="855" spans="1:1" x14ac:dyDescent="0.3">
      <c r="A855" s="33">
        <v>2</v>
      </c>
    </row>
    <row r="856" spans="1:1" x14ac:dyDescent="0.3">
      <c r="A856" s="33">
        <v>1</v>
      </c>
    </row>
    <row r="857" spans="1:1" x14ac:dyDescent="0.3">
      <c r="A857" s="33">
        <v>1</v>
      </c>
    </row>
    <row r="858" spans="1:1" x14ac:dyDescent="0.3">
      <c r="A858" s="33">
        <v>2</v>
      </c>
    </row>
    <row r="859" spans="1:1" x14ac:dyDescent="0.3">
      <c r="A859" s="33">
        <v>2</v>
      </c>
    </row>
    <row r="860" spans="1:1" x14ac:dyDescent="0.3">
      <c r="A860" s="33">
        <v>1</v>
      </c>
    </row>
    <row r="861" spans="1:1" x14ac:dyDescent="0.3">
      <c r="A861" s="33">
        <v>1</v>
      </c>
    </row>
    <row r="862" spans="1:1" x14ac:dyDescent="0.3">
      <c r="A862" s="33">
        <v>2</v>
      </c>
    </row>
    <row r="863" spans="1:1" x14ac:dyDescent="0.3">
      <c r="A863" s="33">
        <v>2</v>
      </c>
    </row>
    <row r="864" spans="1:1" x14ac:dyDescent="0.3">
      <c r="A864" s="33">
        <v>1</v>
      </c>
    </row>
    <row r="865" spans="1:1" x14ac:dyDescent="0.3">
      <c r="A865" s="33">
        <v>1</v>
      </c>
    </row>
    <row r="866" spans="1:1" x14ac:dyDescent="0.3">
      <c r="A866" s="33">
        <v>1</v>
      </c>
    </row>
    <row r="867" spans="1:1" x14ac:dyDescent="0.3">
      <c r="A867" s="33">
        <v>2</v>
      </c>
    </row>
    <row r="868" spans="1:1" x14ac:dyDescent="0.3">
      <c r="A868" s="33">
        <v>2</v>
      </c>
    </row>
    <row r="869" spans="1:1" x14ac:dyDescent="0.3">
      <c r="A869" s="33">
        <v>1</v>
      </c>
    </row>
    <row r="870" spans="1:1" x14ac:dyDescent="0.3">
      <c r="A870" s="33">
        <v>2</v>
      </c>
    </row>
    <row r="871" spans="1:1" x14ac:dyDescent="0.3">
      <c r="A871" s="33">
        <v>1</v>
      </c>
    </row>
    <row r="872" spans="1:1" x14ac:dyDescent="0.3">
      <c r="A872" s="33">
        <v>1</v>
      </c>
    </row>
    <row r="873" spans="1:1" x14ac:dyDescent="0.3">
      <c r="A873" s="33">
        <v>1</v>
      </c>
    </row>
    <row r="874" spans="1:1" x14ac:dyDescent="0.3">
      <c r="A874" s="33">
        <v>1</v>
      </c>
    </row>
    <row r="875" spans="1:1" x14ac:dyDescent="0.3">
      <c r="A875" s="33">
        <v>2</v>
      </c>
    </row>
    <row r="876" spans="1:1" x14ac:dyDescent="0.3">
      <c r="A876" s="33">
        <v>1</v>
      </c>
    </row>
    <row r="877" spans="1:1" x14ac:dyDescent="0.3">
      <c r="A877" s="33">
        <v>2</v>
      </c>
    </row>
    <row r="878" spans="1:1" x14ac:dyDescent="0.3">
      <c r="A878" s="33">
        <v>2</v>
      </c>
    </row>
    <row r="879" spans="1:1" x14ac:dyDescent="0.3">
      <c r="A879" s="33">
        <v>2</v>
      </c>
    </row>
    <row r="880" spans="1:1" x14ac:dyDescent="0.3">
      <c r="A880" s="33">
        <v>1</v>
      </c>
    </row>
    <row r="881" spans="1:1" x14ac:dyDescent="0.3">
      <c r="A881" s="33">
        <v>2</v>
      </c>
    </row>
    <row r="882" spans="1:1" x14ac:dyDescent="0.3">
      <c r="A882" s="33">
        <v>1</v>
      </c>
    </row>
    <row r="883" spans="1:1" x14ac:dyDescent="0.3">
      <c r="A883" s="33">
        <v>1</v>
      </c>
    </row>
    <row r="884" spans="1:1" x14ac:dyDescent="0.3">
      <c r="A884" s="33">
        <v>1</v>
      </c>
    </row>
    <row r="885" spans="1:1" x14ac:dyDescent="0.3">
      <c r="A885" s="33">
        <v>1</v>
      </c>
    </row>
    <row r="886" spans="1:1" x14ac:dyDescent="0.3">
      <c r="A886" s="33">
        <v>1</v>
      </c>
    </row>
    <row r="887" spans="1:1" x14ac:dyDescent="0.3">
      <c r="A887" s="33">
        <v>1</v>
      </c>
    </row>
    <row r="888" spans="1:1" x14ac:dyDescent="0.3">
      <c r="A888" s="33">
        <v>1</v>
      </c>
    </row>
    <row r="889" spans="1:1" x14ac:dyDescent="0.3">
      <c r="A889" s="33">
        <v>1</v>
      </c>
    </row>
    <row r="890" spans="1:1" x14ac:dyDescent="0.3">
      <c r="A890" s="33">
        <v>1</v>
      </c>
    </row>
    <row r="891" spans="1:1" x14ac:dyDescent="0.3">
      <c r="A891" s="33">
        <v>2</v>
      </c>
    </row>
    <row r="892" spans="1:1" x14ac:dyDescent="0.3">
      <c r="A892" s="33">
        <v>2</v>
      </c>
    </row>
    <row r="893" spans="1:1" x14ac:dyDescent="0.3">
      <c r="A893" s="33">
        <v>1</v>
      </c>
    </row>
    <row r="894" spans="1:1" x14ac:dyDescent="0.3">
      <c r="A894" s="33">
        <v>2</v>
      </c>
    </row>
    <row r="895" spans="1:1" x14ac:dyDescent="0.3">
      <c r="A895" s="33">
        <v>1</v>
      </c>
    </row>
    <row r="896" spans="1:1" x14ac:dyDescent="0.3">
      <c r="A896" s="33">
        <v>1</v>
      </c>
    </row>
    <row r="897" spans="1:1" x14ac:dyDescent="0.3">
      <c r="A897" s="33">
        <v>1</v>
      </c>
    </row>
    <row r="898" spans="1:1" x14ac:dyDescent="0.3">
      <c r="A898" s="33">
        <v>1</v>
      </c>
    </row>
    <row r="899" spans="1:1" x14ac:dyDescent="0.3">
      <c r="A899" s="33">
        <v>1</v>
      </c>
    </row>
    <row r="900" spans="1:1" x14ac:dyDescent="0.3">
      <c r="A900" s="33">
        <v>1</v>
      </c>
    </row>
    <row r="901" spans="1:1" x14ac:dyDescent="0.3">
      <c r="A901" s="33">
        <v>2</v>
      </c>
    </row>
    <row r="902" spans="1:1" x14ac:dyDescent="0.3">
      <c r="A902" s="33">
        <v>2</v>
      </c>
    </row>
    <row r="903" spans="1:1" x14ac:dyDescent="0.3">
      <c r="A903" s="33">
        <v>1</v>
      </c>
    </row>
    <row r="904" spans="1:1" x14ac:dyDescent="0.3">
      <c r="A904" s="33">
        <v>1</v>
      </c>
    </row>
    <row r="905" spans="1:1" x14ac:dyDescent="0.3">
      <c r="A905" s="33">
        <v>2</v>
      </c>
    </row>
    <row r="906" spans="1:1" x14ac:dyDescent="0.3">
      <c r="A906" s="33">
        <v>2</v>
      </c>
    </row>
    <row r="907" spans="1:1" x14ac:dyDescent="0.3">
      <c r="A907" s="33">
        <v>2</v>
      </c>
    </row>
    <row r="908" spans="1:1" x14ac:dyDescent="0.3">
      <c r="A908" s="33">
        <v>1</v>
      </c>
    </row>
    <row r="909" spans="1:1" x14ac:dyDescent="0.3">
      <c r="A909" s="33">
        <v>2</v>
      </c>
    </row>
    <row r="910" spans="1:1" x14ac:dyDescent="0.3">
      <c r="A910" s="33">
        <v>1</v>
      </c>
    </row>
    <row r="911" spans="1:1" x14ac:dyDescent="0.3">
      <c r="A911" s="33">
        <v>1</v>
      </c>
    </row>
    <row r="912" spans="1:1" x14ac:dyDescent="0.3">
      <c r="A912" s="33">
        <v>1</v>
      </c>
    </row>
    <row r="913" spans="1:1" x14ac:dyDescent="0.3">
      <c r="A913" s="33">
        <v>1</v>
      </c>
    </row>
    <row r="914" spans="1:1" x14ac:dyDescent="0.3">
      <c r="A914" s="33">
        <v>1</v>
      </c>
    </row>
    <row r="915" spans="1:1" x14ac:dyDescent="0.3">
      <c r="A915" s="33">
        <v>2</v>
      </c>
    </row>
    <row r="916" spans="1:1" x14ac:dyDescent="0.3">
      <c r="A916" s="33">
        <v>2</v>
      </c>
    </row>
    <row r="917" spans="1:1" x14ac:dyDescent="0.3">
      <c r="A917" s="33">
        <v>2</v>
      </c>
    </row>
    <row r="918" spans="1:1" x14ac:dyDescent="0.3">
      <c r="A918" s="33">
        <v>2</v>
      </c>
    </row>
    <row r="919" spans="1:1" x14ac:dyDescent="0.3">
      <c r="A919" s="33">
        <v>2</v>
      </c>
    </row>
    <row r="920" spans="1:1" x14ac:dyDescent="0.3">
      <c r="A920" s="33">
        <v>2</v>
      </c>
    </row>
    <row r="921" spans="1:1" x14ac:dyDescent="0.3">
      <c r="A921" s="33">
        <v>2</v>
      </c>
    </row>
    <row r="922" spans="1:1" x14ac:dyDescent="0.3">
      <c r="A922" s="33">
        <v>1</v>
      </c>
    </row>
    <row r="923" spans="1:1" x14ac:dyDescent="0.3">
      <c r="A923" s="33">
        <v>2</v>
      </c>
    </row>
    <row r="924" spans="1:1" x14ac:dyDescent="0.3">
      <c r="A924" s="33">
        <v>2</v>
      </c>
    </row>
    <row r="925" spans="1:1" x14ac:dyDescent="0.3">
      <c r="A925" s="33">
        <v>2</v>
      </c>
    </row>
    <row r="926" spans="1:1" x14ac:dyDescent="0.3">
      <c r="A926" s="33">
        <v>1</v>
      </c>
    </row>
    <row r="927" spans="1:1" x14ac:dyDescent="0.3">
      <c r="A927" s="33">
        <v>2</v>
      </c>
    </row>
    <row r="928" spans="1:1" x14ac:dyDescent="0.3">
      <c r="A928" s="33">
        <v>2</v>
      </c>
    </row>
    <row r="929" spans="1:1" x14ac:dyDescent="0.3">
      <c r="A929" s="33">
        <v>1</v>
      </c>
    </row>
    <row r="930" spans="1:1" x14ac:dyDescent="0.3">
      <c r="A930" s="33">
        <v>2</v>
      </c>
    </row>
    <row r="931" spans="1:1" x14ac:dyDescent="0.3">
      <c r="A931" s="33">
        <v>2</v>
      </c>
    </row>
    <row r="932" spans="1:1" x14ac:dyDescent="0.3">
      <c r="A932" s="33">
        <v>2</v>
      </c>
    </row>
    <row r="933" spans="1:1" x14ac:dyDescent="0.3">
      <c r="A933" s="33">
        <v>2</v>
      </c>
    </row>
    <row r="934" spans="1:1" x14ac:dyDescent="0.3">
      <c r="A934" s="33">
        <v>2</v>
      </c>
    </row>
    <row r="935" spans="1:1" x14ac:dyDescent="0.3">
      <c r="A935" s="33">
        <v>1</v>
      </c>
    </row>
    <row r="936" spans="1:1" x14ac:dyDescent="0.3">
      <c r="A936" s="33">
        <v>1</v>
      </c>
    </row>
    <row r="937" spans="1:1" x14ac:dyDescent="0.3">
      <c r="A937" s="33">
        <v>1</v>
      </c>
    </row>
    <row r="938" spans="1:1" x14ac:dyDescent="0.3">
      <c r="A938" s="33">
        <v>2</v>
      </c>
    </row>
    <row r="939" spans="1:1" x14ac:dyDescent="0.3">
      <c r="A939" s="33">
        <v>1</v>
      </c>
    </row>
    <row r="940" spans="1:1" x14ac:dyDescent="0.3">
      <c r="A940" s="33">
        <v>2</v>
      </c>
    </row>
    <row r="941" spans="1:1" x14ac:dyDescent="0.3">
      <c r="A941" s="33">
        <v>2</v>
      </c>
    </row>
    <row r="942" spans="1:1" x14ac:dyDescent="0.3">
      <c r="A942" s="33">
        <v>2</v>
      </c>
    </row>
    <row r="943" spans="1:1" x14ac:dyDescent="0.3">
      <c r="A943" s="33">
        <v>1</v>
      </c>
    </row>
    <row r="944" spans="1:1" x14ac:dyDescent="0.3">
      <c r="A944" s="33">
        <v>2</v>
      </c>
    </row>
    <row r="945" spans="1:1" x14ac:dyDescent="0.3">
      <c r="A945" s="33">
        <v>1</v>
      </c>
    </row>
    <row r="946" spans="1:1" x14ac:dyDescent="0.3">
      <c r="A946" s="33">
        <v>2</v>
      </c>
    </row>
    <row r="947" spans="1:1" x14ac:dyDescent="0.3">
      <c r="A947" s="33">
        <v>2</v>
      </c>
    </row>
    <row r="948" spans="1:1" x14ac:dyDescent="0.3">
      <c r="A948" s="33">
        <v>2</v>
      </c>
    </row>
    <row r="949" spans="1:1" x14ac:dyDescent="0.3">
      <c r="A949" s="33">
        <v>2</v>
      </c>
    </row>
    <row r="950" spans="1:1" x14ac:dyDescent="0.3">
      <c r="A950" s="33">
        <v>2</v>
      </c>
    </row>
    <row r="951" spans="1:1" x14ac:dyDescent="0.3">
      <c r="A951" s="33">
        <v>2</v>
      </c>
    </row>
    <row r="952" spans="1:1" x14ac:dyDescent="0.3">
      <c r="A952" s="33">
        <v>2</v>
      </c>
    </row>
    <row r="953" spans="1:1" x14ac:dyDescent="0.3">
      <c r="A953" s="33">
        <v>1</v>
      </c>
    </row>
    <row r="954" spans="1:1" x14ac:dyDescent="0.3">
      <c r="A954" s="33">
        <v>1</v>
      </c>
    </row>
    <row r="955" spans="1:1" x14ac:dyDescent="0.3">
      <c r="A955" s="33">
        <v>2</v>
      </c>
    </row>
    <row r="956" spans="1:1" x14ac:dyDescent="0.3">
      <c r="A956" s="33">
        <v>2</v>
      </c>
    </row>
    <row r="957" spans="1:1" x14ac:dyDescent="0.3">
      <c r="A957" s="33">
        <v>2</v>
      </c>
    </row>
    <row r="958" spans="1:1" x14ac:dyDescent="0.3">
      <c r="A958" s="33">
        <v>1</v>
      </c>
    </row>
    <row r="959" spans="1:1" x14ac:dyDescent="0.3">
      <c r="A959" s="33">
        <v>1</v>
      </c>
    </row>
    <row r="960" spans="1:1" x14ac:dyDescent="0.3">
      <c r="A960" s="33">
        <v>1</v>
      </c>
    </row>
    <row r="961" spans="1:1" x14ac:dyDescent="0.3">
      <c r="A961" s="33">
        <v>2</v>
      </c>
    </row>
    <row r="962" spans="1:1" x14ac:dyDescent="0.3">
      <c r="A962" s="33">
        <v>1</v>
      </c>
    </row>
    <row r="963" spans="1:1" x14ac:dyDescent="0.3">
      <c r="A963" s="33">
        <v>1</v>
      </c>
    </row>
    <row r="964" spans="1:1" x14ac:dyDescent="0.3">
      <c r="A964" s="33">
        <v>2</v>
      </c>
    </row>
    <row r="965" spans="1:1" x14ac:dyDescent="0.3">
      <c r="A965" s="33">
        <v>1</v>
      </c>
    </row>
    <row r="966" spans="1:1" x14ac:dyDescent="0.3">
      <c r="A966" s="33">
        <v>1</v>
      </c>
    </row>
    <row r="967" spans="1:1" x14ac:dyDescent="0.3">
      <c r="A967" s="33">
        <v>1</v>
      </c>
    </row>
    <row r="968" spans="1:1" x14ac:dyDescent="0.3">
      <c r="A968" s="33">
        <v>1</v>
      </c>
    </row>
    <row r="969" spans="1:1" x14ac:dyDescent="0.3">
      <c r="A969" s="33">
        <v>2</v>
      </c>
    </row>
    <row r="970" spans="1:1" x14ac:dyDescent="0.3">
      <c r="A970" s="33">
        <v>2</v>
      </c>
    </row>
    <row r="971" spans="1:1" x14ac:dyDescent="0.3">
      <c r="A971" s="33">
        <v>1</v>
      </c>
    </row>
    <row r="972" spans="1:1" x14ac:dyDescent="0.3">
      <c r="A972" s="33">
        <v>2</v>
      </c>
    </row>
    <row r="973" spans="1:1" x14ac:dyDescent="0.3">
      <c r="A973" s="33">
        <v>2</v>
      </c>
    </row>
    <row r="974" spans="1:1" x14ac:dyDescent="0.3">
      <c r="A974" s="33">
        <v>1</v>
      </c>
    </row>
    <row r="975" spans="1:1" x14ac:dyDescent="0.3">
      <c r="A975" s="33">
        <v>2</v>
      </c>
    </row>
    <row r="976" spans="1:1" x14ac:dyDescent="0.3">
      <c r="A976" s="33">
        <v>2</v>
      </c>
    </row>
    <row r="977" spans="1:1" x14ac:dyDescent="0.3">
      <c r="A977" s="33">
        <v>1</v>
      </c>
    </row>
    <row r="978" spans="1:1" x14ac:dyDescent="0.3">
      <c r="A978" s="33">
        <v>2</v>
      </c>
    </row>
    <row r="979" spans="1:1" x14ac:dyDescent="0.3">
      <c r="A979" s="33">
        <v>1</v>
      </c>
    </row>
    <row r="980" spans="1:1" x14ac:dyDescent="0.3">
      <c r="A980" s="33">
        <v>2</v>
      </c>
    </row>
    <row r="981" spans="1:1" x14ac:dyDescent="0.3">
      <c r="A981" s="33">
        <v>2</v>
      </c>
    </row>
    <row r="982" spans="1:1" x14ac:dyDescent="0.3">
      <c r="A982" s="33">
        <v>2</v>
      </c>
    </row>
    <row r="983" spans="1:1" x14ac:dyDescent="0.3">
      <c r="A983" s="33">
        <v>2</v>
      </c>
    </row>
    <row r="984" spans="1:1" x14ac:dyDescent="0.3">
      <c r="A984" s="33">
        <v>2</v>
      </c>
    </row>
    <row r="985" spans="1:1" x14ac:dyDescent="0.3">
      <c r="A985" s="33">
        <v>2</v>
      </c>
    </row>
    <row r="986" spans="1:1" x14ac:dyDescent="0.3">
      <c r="A986" s="33">
        <v>2</v>
      </c>
    </row>
    <row r="987" spans="1:1" x14ac:dyDescent="0.3">
      <c r="A987" s="33">
        <v>1</v>
      </c>
    </row>
    <row r="988" spans="1:1" x14ac:dyDescent="0.3">
      <c r="A988" s="33">
        <v>1</v>
      </c>
    </row>
    <row r="989" spans="1:1" x14ac:dyDescent="0.3">
      <c r="A989" s="33">
        <v>1</v>
      </c>
    </row>
    <row r="990" spans="1:1" x14ac:dyDescent="0.3">
      <c r="A990" s="33">
        <v>1</v>
      </c>
    </row>
    <row r="991" spans="1:1" x14ac:dyDescent="0.3">
      <c r="A991" s="33">
        <v>2</v>
      </c>
    </row>
    <row r="992" spans="1:1" x14ac:dyDescent="0.3">
      <c r="A992" s="33">
        <v>1</v>
      </c>
    </row>
    <row r="993" spans="1:1" x14ac:dyDescent="0.3">
      <c r="A993" s="33">
        <v>2</v>
      </c>
    </row>
    <row r="994" spans="1:1" x14ac:dyDescent="0.3">
      <c r="A994" s="33">
        <v>2</v>
      </c>
    </row>
    <row r="995" spans="1:1" x14ac:dyDescent="0.3">
      <c r="A995" s="33">
        <v>2</v>
      </c>
    </row>
    <row r="996" spans="1:1" x14ac:dyDescent="0.3">
      <c r="A996" s="33">
        <v>1</v>
      </c>
    </row>
    <row r="997" spans="1:1" x14ac:dyDescent="0.3">
      <c r="A997" s="33">
        <v>1</v>
      </c>
    </row>
    <row r="998" spans="1:1" x14ac:dyDescent="0.3">
      <c r="A998" s="33">
        <v>2</v>
      </c>
    </row>
    <row r="999" spans="1:1" x14ac:dyDescent="0.3">
      <c r="A999" s="33">
        <v>1</v>
      </c>
    </row>
    <row r="1000" spans="1:1" x14ac:dyDescent="0.3">
      <c r="A1000" s="33">
        <v>1</v>
      </c>
    </row>
    <row r="1001" spans="1:1" x14ac:dyDescent="0.3">
      <c r="A1001" s="33">
        <v>1</v>
      </c>
    </row>
    <row r="1002" spans="1:1" ht="15" thickBot="1" x14ac:dyDescent="0.35">
      <c r="A1002" s="33">
        <v>2</v>
      </c>
    </row>
    <row r="1003" spans="1:1" ht="15" thickTop="1" x14ac:dyDescent="0.3">
      <c r="A1003" s="31">
        <f>SUBTOTAL(102,WorkOrders2[Techs])</f>
        <v>1000</v>
      </c>
    </row>
  </sheetData>
  <dataValidations count="1">
    <dataValidation type="list" errorStyle="warning" allowBlank="1" showInputMessage="1" showErrorMessage="1" errorTitle="Data Validation" error="Data Validated" promptTitle="Data VaLidation" prompt="Data validated" sqref="A2:A1003" xr:uid="{03ED19FD-CE6E-4225-ABB8-CE3175777E1A}">
      <formula1>$A$2:$A$1003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402E-E97D-40D9-BE45-F5DAD20C2227}">
  <dimension ref="A2:G7"/>
  <sheetViews>
    <sheetView workbookViewId="0">
      <selection activeCell="C8" sqref="C8"/>
    </sheetView>
  </sheetViews>
  <sheetFormatPr defaultRowHeight="14.4" x14ac:dyDescent="0.3"/>
  <cols>
    <col min="1" max="1" width="18.5546875" customWidth="1"/>
    <col min="2" max="2" width="14.44140625" customWidth="1"/>
    <col min="3" max="3" width="15.44140625" customWidth="1"/>
    <col min="4" max="4" width="16.77734375" customWidth="1"/>
    <col min="5" max="5" width="16.33203125" customWidth="1"/>
    <col min="6" max="6" width="12.5546875" customWidth="1"/>
    <col min="7" max="7" width="15.5546875" customWidth="1"/>
  </cols>
  <sheetData>
    <row r="2" spans="1:7" x14ac:dyDescent="0.3">
      <c r="A2" s="22" t="s">
        <v>3</v>
      </c>
      <c r="B2" s="22" t="s">
        <v>46</v>
      </c>
      <c r="C2" s="22" t="s">
        <v>40</v>
      </c>
      <c r="D2" s="22" t="s">
        <v>26</v>
      </c>
      <c r="E2" s="22" t="s">
        <v>195</v>
      </c>
      <c r="F2" s="22" t="s">
        <v>31</v>
      </c>
      <c r="G2" s="22" t="s">
        <v>55</v>
      </c>
    </row>
    <row r="3" spans="1:7" x14ac:dyDescent="0.3">
      <c r="A3" t="s">
        <v>27</v>
      </c>
      <c r="B3" s="27">
        <v>75</v>
      </c>
      <c r="C3" s="27">
        <v>70</v>
      </c>
      <c r="D3" s="27">
        <v>98</v>
      </c>
      <c r="E3" s="27">
        <v>94</v>
      </c>
      <c r="F3" s="27">
        <v>51</v>
      </c>
      <c r="G3" s="27">
        <v>19</v>
      </c>
    </row>
    <row r="4" spans="1:7" x14ac:dyDescent="0.3">
      <c r="A4" t="s">
        <v>35</v>
      </c>
      <c r="B4" s="27">
        <v>32</v>
      </c>
      <c r="C4" s="27">
        <v>28</v>
      </c>
      <c r="D4" s="27">
        <v>36</v>
      </c>
      <c r="E4" s="27">
        <v>62</v>
      </c>
      <c r="F4" s="27">
        <v>23</v>
      </c>
      <c r="G4" s="27">
        <v>8</v>
      </c>
    </row>
    <row r="5" spans="1:7" x14ac:dyDescent="0.3">
      <c r="A5" t="s">
        <v>162</v>
      </c>
      <c r="B5" s="27">
        <v>18</v>
      </c>
      <c r="C5" s="27">
        <v>10</v>
      </c>
      <c r="D5" s="27">
        <v>12</v>
      </c>
      <c r="E5" s="27">
        <v>10</v>
      </c>
      <c r="F5" s="27">
        <v>8</v>
      </c>
      <c r="G5" s="27">
        <v>5</v>
      </c>
    </row>
    <row r="6" spans="1:7" x14ac:dyDescent="0.3">
      <c r="A6" t="s">
        <v>49</v>
      </c>
      <c r="B6" s="27">
        <v>27</v>
      </c>
      <c r="C6" s="27">
        <v>17</v>
      </c>
      <c r="D6" s="27">
        <v>23</v>
      </c>
      <c r="E6" s="27">
        <v>14</v>
      </c>
      <c r="F6" s="27">
        <v>3</v>
      </c>
      <c r="G6" s="27">
        <v>2</v>
      </c>
    </row>
    <row r="7" spans="1:7" x14ac:dyDescent="0.3">
      <c r="A7" t="s">
        <v>32</v>
      </c>
      <c r="B7" s="27">
        <v>49</v>
      </c>
      <c r="C7" s="27">
        <v>54</v>
      </c>
      <c r="D7" s="27">
        <v>62</v>
      </c>
      <c r="E7" s="27">
        <v>52</v>
      </c>
      <c r="F7" s="27">
        <v>19</v>
      </c>
      <c r="G7" s="27">
        <v>18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Table Assignment 4</vt:lpstr>
      <vt:lpstr>WorkOrders</vt:lpstr>
      <vt:lpstr>Assignment 1</vt:lpstr>
      <vt:lpstr>AdminData</vt:lpstr>
      <vt:lpstr>Assignment 3</vt:lpstr>
      <vt:lpstr>Assignment 02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Aman Saxena</cp:lastModifiedBy>
  <dcterms:created xsi:type="dcterms:W3CDTF">2023-06-26T15:00:11Z</dcterms:created>
  <dcterms:modified xsi:type="dcterms:W3CDTF">2023-12-07T18:24:07Z</dcterms:modified>
</cp:coreProperties>
</file>